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 experimental\"/>
    </mc:Choice>
  </mc:AlternateContent>
  <xr:revisionPtr revIDLastSave="0" documentId="13_ncr:1_{A47B2C7B-733F-4F97-A697-1D734EA176FA}" xr6:coauthVersionLast="47" xr6:coauthVersionMax="47" xr10:uidLastSave="{00000000-0000-0000-0000-000000000000}"/>
  <bookViews>
    <workbookView xWindow="-120" yWindow="-120" windowWidth="20730" windowHeight="11040" tabRatio="635" firstSheet="7" activeTab="13" xr2:uid="{A6854707-9725-48AC-B923-6AA4566C24CC}"/>
  </bookViews>
  <sheets>
    <sheet name="Resumen" sheetId="28" r:id="rId1"/>
    <sheet name="01 B + L + T" sheetId="1" r:id="rId2"/>
    <sheet name="02 B + L + T" sheetId="2" r:id="rId3"/>
    <sheet name="03 B + L + 10mM(5ul) + T" sheetId="3" r:id="rId4"/>
    <sheet name="04 B + L + 10mM(5ul) + T" sheetId="4" r:id="rId5"/>
    <sheet name="05 B + L + 10mM(2ul) + T" sheetId="5" r:id="rId6"/>
    <sheet name="06 B + L + 10mM(2ul) + T" sheetId="6" r:id="rId7"/>
    <sheet name="07 B + L + 10mM(2ul) + T" sheetId="7" r:id="rId8"/>
    <sheet name="08 B + L + A(5ul) + T" sheetId="8" r:id="rId9"/>
    <sheet name="A(5ul)" sheetId="9" r:id="rId10"/>
    <sheet name="A(2ul)" sheetId="10" r:id="rId11"/>
    <sheet name="A(2ul)-1" sheetId="11" r:id="rId12"/>
    <sheet name="B(5ul)" sheetId="12" r:id="rId13"/>
    <sheet name="B(5ul)-1" sheetId="13" r:id="rId14"/>
    <sheet name="B(5ul)-2" sheetId="14" r:id="rId15"/>
    <sheet name="B(2ul)" sheetId="15" r:id="rId16"/>
    <sheet name="B(2ul)-1" sheetId="16" r:id="rId17"/>
    <sheet name="C(5ul)" sheetId="18" r:id="rId18"/>
    <sheet name="C(5ul)-1" sheetId="19" r:id="rId19"/>
    <sheet name="C(2ul)-1" sheetId="21" r:id="rId20"/>
    <sheet name="C(2ul)-2" sheetId="22" r:id="rId21"/>
    <sheet name="D(5ul)" sheetId="24" r:id="rId22"/>
    <sheet name="D(5ul)-1" sheetId="25" r:id="rId23"/>
    <sheet name="D(2ul)" sheetId="26" r:id="rId24"/>
    <sheet name="D(2ul)-1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28" l="1"/>
  <c r="C10" i="28"/>
  <c r="C9" i="28"/>
  <c r="C8" i="28"/>
  <c r="C7" i="28"/>
  <c r="C6" i="28"/>
  <c r="C5" i="28"/>
  <c r="C4" i="28"/>
  <c r="C3" i="28"/>
  <c r="C2" i="28"/>
  <c r="E11" i="28"/>
  <c r="E10" i="28"/>
  <c r="D11" i="28"/>
  <c r="D10" i="28"/>
  <c r="E9" i="28"/>
  <c r="D9" i="28"/>
  <c r="E8" i="28"/>
  <c r="E6" i="28"/>
  <c r="D8" i="28"/>
  <c r="E7" i="28"/>
  <c r="D7" i="28"/>
  <c r="D6" i="28"/>
  <c r="D5" i="28"/>
  <c r="D4" i="28"/>
  <c r="D3" i="28"/>
  <c r="D2" i="28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2" i="27"/>
  <c r="H2" i="27"/>
  <c r="H1" i="27"/>
  <c r="H3" i="27"/>
  <c r="H6" i="27"/>
  <c r="H5" i="27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2" i="26"/>
  <c r="H2" i="26"/>
  <c r="H1" i="26"/>
  <c r="H4" i="26"/>
  <c r="H3" i="26"/>
  <c r="H6" i="26"/>
  <c r="H5" i="26"/>
  <c r="H8" i="26"/>
  <c r="H7" i="26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2" i="25"/>
  <c r="H6" i="25"/>
  <c r="H5" i="25"/>
  <c r="H8" i="25"/>
  <c r="H7" i="25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2" i="24"/>
  <c r="H2" i="24"/>
  <c r="H1" i="24"/>
  <c r="H4" i="24"/>
  <c r="H3" i="24"/>
  <c r="H6" i="24"/>
  <c r="H5" i="24"/>
  <c r="H8" i="24"/>
  <c r="H7" i="24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2" i="22"/>
  <c r="H7" i="22"/>
  <c r="H8" i="22"/>
  <c r="H6" i="22"/>
  <c r="H5" i="22"/>
  <c r="H4" i="22"/>
  <c r="H3" i="22"/>
  <c r="H2" i="22"/>
  <c r="H1" i="22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2" i="21"/>
  <c r="H6" i="21"/>
  <c r="H11" i="21" s="1"/>
  <c r="H5" i="21"/>
  <c r="H8" i="21"/>
  <c r="H7" i="21"/>
  <c r="H4" i="21"/>
  <c r="H3" i="21"/>
  <c r="H2" i="21"/>
  <c r="H1" i="21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2" i="19"/>
  <c r="H1" i="19"/>
  <c r="H2" i="19"/>
  <c r="H3" i="19"/>
  <c r="H4" i="19"/>
  <c r="H5" i="19"/>
  <c r="H6" i="19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2" i="18"/>
  <c r="H5" i="18"/>
  <c r="H4" i="18"/>
  <c r="H3" i="18"/>
  <c r="H11" i="18" s="1"/>
  <c r="H2" i="18"/>
  <c r="H1" i="18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2" i="16"/>
  <c r="H8" i="16"/>
  <c r="H7" i="16"/>
  <c r="H6" i="16"/>
  <c r="H5" i="16"/>
  <c r="H4" i="16"/>
  <c r="H3" i="16"/>
  <c r="H2" i="16"/>
  <c r="H1" i="16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2" i="15"/>
  <c r="H6" i="15"/>
  <c r="H11" i="15" s="1"/>
  <c r="H5" i="15"/>
  <c r="H4" i="15"/>
  <c r="H3" i="15"/>
  <c r="H2" i="15"/>
  <c r="H1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2" i="14"/>
  <c r="H6" i="14"/>
  <c r="H5" i="14"/>
  <c r="H7" i="13"/>
  <c r="C66" i="13" s="1"/>
  <c r="H8" i="13"/>
  <c r="C63" i="13"/>
  <c r="H7" i="14"/>
  <c r="H4" i="14"/>
  <c r="H3" i="14"/>
  <c r="H2" i="14"/>
  <c r="H1" i="14"/>
  <c r="H2" i="13"/>
  <c r="H1" i="13"/>
  <c r="H4" i="13"/>
  <c r="H3" i="13"/>
  <c r="H6" i="13"/>
  <c r="H5" i="13"/>
  <c r="C4" i="13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2" i="12"/>
  <c r="H8" i="27"/>
  <c r="H7" i="27"/>
  <c r="H10" i="27"/>
  <c r="H4" i="27"/>
  <c r="H4" i="25"/>
  <c r="H3" i="25"/>
  <c r="H2" i="25"/>
  <c r="H1" i="25"/>
  <c r="H10" i="21"/>
  <c r="H8" i="19"/>
  <c r="H7" i="19"/>
  <c r="H8" i="18"/>
  <c r="H7" i="18"/>
  <c r="H6" i="18"/>
  <c r="H8" i="15"/>
  <c r="H7" i="15"/>
  <c r="H8" i="14"/>
  <c r="H11" i="12"/>
  <c r="H10" i="12"/>
  <c r="H6" i="12"/>
  <c r="H5" i="12"/>
  <c r="H4" i="12"/>
  <c r="H3" i="12"/>
  <c r="H2" i="12"/>
  <c r="H1" i="12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2" i="11"/>
  <c r="H14" i="11"/>
  <c r="H1" i="11"/>
  <c r="H4" i="11"/>
  <c r="H3" i="11"/>
  <c r="H6" i="11"/>
  <c r="H5" i="1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2" i="10"/>
  <c r="H14" i="10"/>
  <c r="H6" i="10"/>
  <c r="H5" i="10"/>
  <c r="H4" i="10"/>
  <c r="H3" i="10"/>
  <c r="H1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2" i="9"/>
  <c r="H14" i="9"/>
  <c r="H8" i="9"/>
  <c r="H7" i="9"/>
  <c r="H6" i="9"/>
  <c r="H5" i="9"/>
  <c r="H4" i="9"/>
  <c r="H3" i="9"/>
  <c r="H1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2" i="8"/>
  <c r="H14" i="8"/>
  <c r="H6" i="8"/>
  <c r="H5" i="8"/>
  <c r="H4" i="8"/>
  <c r="H3" i="8"/>
  <c r="H1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2" i="7"/>
  <c r="H13" i="7"/>
  <c r="H7" i="7"/>
  <c r="H8" i="7"/>
  <c r="H6" i="7"/>
  <c r="H5" i="7"/>
  <c r="H4" i="7"/>
  <c r="H3" i="7"/>
  <c r="H2" i="7"/>
  <c r="H1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2" i="6"/>
  <c r="H14" i="6"/>
  <c r="H8" i="6"/>
  <c r="H7" i="6"/>
  <c r="H6" i="6"/>
  <c r="H5" i="6"/>
  <c r="H4" i="6"/>
  <c r="H3" i="6"/>
  <c r="H2" i="6"/>
  <c r="H1" i="6"/>
  <c r="H1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2" i="5"/>
  <c r="H8" i="5"/>
  <c r="H7" i="5"/>
  <c r="H6" i="5"/>
  <c r="H5" i="5"/>
  <c r="H4" i="5"/>
  <c r="H3" i="5"/>
  <c r="H2" i="5"/>
  <c r="H1" i="5"/>
  <c r="H8" i="12"/>
  <c r="H7" i="12"/>
  <c r="H8" i="11"/>
  <c r="H7" i="11"/>
  <c r="H2" i="11"/>
  <c r="H8" i="10"/>
  <c r="H7" i="10"/>
  <c r="H2" i="10"/>
  <c r="H2" i="9"/>
  <c r="H8" i="8"/>
  <c r="H7" i="8"/>
  <c r="H2" i="8"/>
  <c r="H16" i="3"/>
  <c r="H1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2" i="4"/>
  <c r="H8" i="4"/>
  <c r="H7" i="4"/>
  <c r="H6" i="4"/>
  <c r="H5" i="4"/>
  <c r="H4" i="4"/>
  <c r="H3" i="4"/>
  <c r="H2" i="4"/>
  <c r="H1" i="4"/>
  <c r="H3" i="3"/>
  <c r="H4" i="3"/>
  <c r="H6" i="3"/>
  <c r="H5" i="3"/>
  <c r="C8" i="3" s="1"/>
  <c r="C3" i="3"/>
  <c r="C4" i="3"/>
  <c r="C5" i="3"/>
  <c r="C6" i="3"/>
  <c r="C7" i="3"/>
  <c r="C10" i="3"/>
  <c r="C11" i="3"/>
  <c r="C12" i="3"/>
  <c r="C13" i="3"/>
  <c r="C14" i="3"/>
  <c r="C15" i="3"/>
  <c r="C16" i="3"/>
  <c r="C18" i="3"/>
  <c r="C19" i="3"/>
  <c r="C20" i="3"/>
  <c r="C21" i="3"/>
  <c r="C22" i="3"/>
  <c r="C23" i="3"/>
  <c r="C24" i="3"/>
  <c r="C26" i="3"/>
  <c r="C27" i="3"/>
  <c r="C28" i="3"/>
  <c r="C29" i="3"/>
  <c r="C30" i="3"/>
  <c r="C31" i="3"/>
  <c r="C32" i="3"/>
  <c r="C34" i="3"/>
  <c r="C35" i="3"/>
  <c r="C36" i="3"/>
  <c r="C37" i="3"/>
  <c r="C38" i="3"/>
  <c r="C39" i="3"/>
  <c r="C40" i="3"/>
  <c r="C42" i="3"/>
  <c r="C43" i="3"/>
  <c r="C44" i="3"/>
  <c r="C45" i="3"/>
  <c r="C46" i="3"/>
  <c r="C47" i="3"/>
  <c r="C48" i="3"/>
  <c r="C50" i="3"/>
  <c r="C51" i="3"/>
  <c r="C52" i="3"/>
  <c r="C53" i="3"/>
  <c r="C54" i="3"/>
  <c r="C55" i="3"/>
  <c r="C56" i="3"/>
  <c r="C58" i="3"/>
  <c r="C59" i="3"/>
  <c r="C60" i="3"/>
  <c r="C61" i="3"/>
  <c r="C62" i="3"/>
  <c r="C63" i="3"/>
  <c r="C64" i="3"/>
  <c r="C66" i="3"/>
  <c r="C67" i="3"/>
  <c r="C68" i="3"/>
  <c r="C2" i="3"/>
  <c r="H8" i="3"/>
  <c r="H7" i="3"/>
  <c r="H2" i="3"/>
  <c r="H1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2" i="1"/>
  <c r="H4" i="2"/>
  <c r="H3" i="2"/>
  <c r="H6" i="2"/>
  <c r="H5" i="2"/>
  <c r="H2" i="2"/>
  <c r="H1" i="2"/>
  <c r="H8" i="1"/>
  <c r="H6" i="1"/>
  <c r="H5" i="1"/>
  <c r="H4" i="1"/>
  <c r="H3" i="1"/>
  <c r="H2" i="1"/>
  <c r="H1" i="1"/>
  <c r="H11" i="27" l="1"/>
  <c r="H11" i="26"/>
  <c r="H11" i="25"/>
  <c r="H10" i="25"/>
  <c r="H11" i="24"/>
  <c r="H10" i="22"/>
  <c r="H11" i="22"/>
  <c r="H11" i="19"/>
  <c r="H11" i="16"/>
  <c r="C65" i="13"/>
  <c r="C64" i="13"/>
  <c r="C62" i="13"/>
  <c r="C61" i="13"/>
  <c r="C60" i="13"/>
  <c r="C3" i="13"/>
  <c r="C59" i="13"/>
  <c r="C43" i="13"/>
  <c r="C51" i="13"/>
  <c r="C35" i="13"/>
  <c r="C27" i="13"/>
  <c r="C19" i="13"/>
  <c r="C11" i="13"/>
  <c r="C58" i="13"/>
  <c r="C50" i="13"/>
  <c r="C42" i="13"/>
  <c r="C34" i="13"/>
  <c r="C26" i="13"/>
  <c r="C18" i="13"/>
  <c r="C10" i="13"/>
  <c r="C57" i="13"/>
  <c r="C49" i="13"/>
  <c r="C41" i="13"/>
  <c r="C33" i="13"/>
  <c r="C25" i="13"/>
  <c r="C17" i="13"/>
  <c r="C9" i="13"/>
  <c r="C56" i="13"/>
  <c r="C48" i="13"/>
  <c r="C40" i="13"/>
  <c r="C32" i="13"/>
  <c r="C24" i="13"/>
  <c r="C16" i="13"/>
  <c r="C8" i="13"/>
  <c r="C2" i="13"/>
  <c r="C55" i="13"/>
  <c r="C47" i="13"/>
  <c r="C39" i="13"/>
  <c r="C31" i="13"/>
  <c r="C23" i="13"/>
  <c r="C15" i="13"/>
  <c r="C7" i="13"/>
  <c r="C54" i="13"/>
  <c r="C46" i="13"/>
  <c r="C38" i="13"/>
  <c r="C30" i="13"/>
  <c r="C22" i="13"/>
  <c r="C14" i="13"/>
  <c r="C6" i="13"/>
  <c r="C53" i="13"/>
  <c r="C45" i="13"/>
  <c r="C37" i="13"/>
  <c r="C29" i="13"/>
  <c r="C21" i="13"/>
  <c r="C13" i="13"/>
  <c r="C5" i="13"/>
  <c r="C52" i="13"/>
  <c r="C44" i="13"/>
  <c r="C36" i="13"/>
  <c r="C28" i="13"/>
  <c r="C20" i="13"/>
  <c r="C12" i="13"/>
  <c r="H11" i="14"/>
  <c r="H11" i="13"/>
  <c r="H10" i="26"/>
  <c r="H10" i="24"/>
  <c r="H10" i="19"/>
  <c r="H10" i="18"/>
  <c r="H10" i="16"/>
  <c r="H10" i="15"/>
  <c r="H10" i="14"/>
  <c r="H10" i="13"/>
  <c r="C65" i="3"/>
  <c r="C57" i="3"/>
  <c r="C49" i="3"/>
  <c r="C41" i="3"/>
  <c r="C33" i="3"/>
  <c r="C25" i="3"/>
  <c r="C17" i="3"/>
  <c r="C9" i="3"/>
  <c r="H8" i="2"/>
  <c r="A2" i="3" l="1"/>
  <c r="A2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<sst xmlns="http://schemas.openxmlformats.org/spreadsheetml/2006/main" count="1923" uniqueCount="106">
  <si>
    <t>Intensidad</t>
  </si>
  <si>
    <t>Error</t>
  </si>
  <si>
    <t>Temperatura</t>
  </si>
  <si>
    <t>Tiempo</t>
  </si>
  <si>
    <t xml:space="preserve">0.00	</t>
  </si>
  <si>
    <t xml:space="preserve">1.50	</t>
  </si>
  <si>
    <t xml:space="preserve">3.00	</t>
  </si>
  <si>
    <t xml:space="preserve">4.50	</t>
  </si>
  <si>
    <t xml:space="preserve">6.00	</t>
  </si>
  <si>
    <t xml:space="preserve">7.50	</t>
  </si>
  <si>
    <t xml:space="preserve">9.00	</t>
  </si>
  <si>
    <t xml:space="preserve">10.50	</t>
  </si>
  <si>
    <t xml:space="preserve">12.00	</t>
  </si>
  <si>
    <t xml:space="preserve">13.50	</t>
  </si>
  <si>
    <t xml:space="preserve">15.00	</t>
  </si>
  <si>
    <t xml:space="preserve">16.50	</t>
  </si>
  <si>
    <t xml:space="preserve">18.00	</t>
  </si>
  <si>
    <t xml:space="preserve">19.50	</t>
  </si>
  <si>
    <t xml:space="preserve">21.00	</t>
  </si>
  <si>
    <t xml:space="preserve">22.50	</t>
  </si>
  <si>
    <t xml:space="preserve">24.00	</t>
  </si>
  <si>
    <t xml:space="preserve">25.50	</t>
  </si>
  <si>
    <t xml:space="preserve">27.00	</t>
  </si>
  <si>
    <t xml:space="preserve">28.50	</t>
  </si>
  <si>
    <t xml:space="preserve">30.00	</t>
  </si>
  <si>
    <t xml:space="preserve">31.50	</t>
  </si>
  <si>
    <t xml:space="preserve">33.00	</t>
  </si>
  <si>
    <t xml:space="preserve">34.50	</t>
  </si>
  <si>
    <t xml:space="preserve">36.00	</t>
  </si>
  <si>
    <t xml:space="preserve">37.50	</t>
  </si>
  <si>
    <t xml:space="preserve">39.00	</t>
  </si>
  <si>
    <t xml:space="preserve">40.50	</t>
  </si>
  <si>
    <t xml:space="preserve">42.00	</t>
  </si>
  <si>
    <t xml:space="preserve">43.50	</t>
  </si>
  <si>
    <t xml:space="preserve">45.00	</t>
  </si>
  <si>
    <t xml:space="preserve">46.50	</t>
  </si>
  <si>
    <t xml:space="preserve">48.00	</t>
  </si>
  <si>
    <t xml:space="preserve">49.50	</t>
  </si>
  <si>
    <t xml:space="preserve">51.00	</t>
  </si>
  <si>
    <t xml:space="preserve">52.50	</t>
  </si>
  <si>
    <t xml:space="preserve">54.00	</t>
  </si>
  <si>
    <t xml:space="preserve">55.50	</t>
  </si>
  <si>
    <t xml:space="preserve">57.00	</t>
  </si>
  <si>
    <t xml:space="preserve">58.50	</t>
  </si>
  <si>
    <t xml:space="preserve">60.00	</t>
  </si>
  <si>
    <t xml:space="preserve">61.50	</t>
  </si>
  <si>
    <t xml:space="preserve">63.00	</t>
  </si>
  <si>
    <t xml:space="preserve">64.50	</t>
  </si>
  <si>
    <t xml:space="preserve">66.00	</t>
  </si>
  <si>
    <t xml:space="preserve">67.50	</t>
  </si>
  <si>
    <t xml:space="preserve">69.00	</t>
  </si>
  <si>
    <t xml:space="preserve">70.50	</t>
  </si>
  <si>
    <t xml:space="preserve">72.00	</t>
  </si>
  <si>
    <t xml:space="preserve">73.50	</t>
  </si>
  <si>
    <t xml:space="preserve">75.00	</t>
  </si>
  <si>
    <t xml:space="preserve">76.50	</t>
  </si>
  <si>
    <t xml:space="preserve">78.00	</t>
  </si>
  <si>
    <t xml:space="preserve">79.50	</t>
  </si>
  <si>
    <t xml:space="preserve">81.00	</t>
  </si>
  <si>
    <t xml:space="preserve">82.50	</t>
  </si>
  <si>
    <t xml:space="preserve">84.00	</t>
  </si>
  <si>
    <t xml:space="preserve">85.50	</t>
  </si>
  <si>
    <t xml:space="preserve">87.00	</t>
  </si>
  <si>
    <t xml:space="preserve">88.50	</t>
  </si>
  <si>
    <t xml:space="preserve">90.00	</t>
  </si>
  <si>
    <t xml:space="preserve">91.50	</t>
  </si>
  <si>
    <t xml:space="preserve">93.00	</t>
  </si>
  <si>
    <t xml:space="preserve">94.50	</t>
  </si>
  <si>
    <t xml:space="preserve">96.00	</t>
  </si>
  <si>
    <t xml:space="preserve">97.50	</t>
  </si>
  <si>
    <t xml:space="preserve">99.00	</t>
  </si>
  <si>
    <t xml:space="preserve">100.50	</t>
  </si>
  <si>
    <t xml:space="preserve">102.00	</t>
  </si>
  <si>
    <t xml:space="preserve">103.50	</t>
  </si>
  <si>
    <t xml:space="preserve">105.00	</t>
  </si>
  <si>
    <t xml:space="preserve">106.50	</t>
  </si>
  <si>
    <t xml:space="preserve">108.00	</t>
  </si>
  <si>
    <t xml:space="preserve">109.50	</t>
  </si>
  <si>
    <t xml:space="preserve">111.00	</t>
  </si>
  <si>
    <t xml:space="preserve">112.50	</t>
  </si>
  <si>
    <t xml:space="preserve">114.00	</t>
  </si>
  <si>
    <t xml:space="preserve">115.50	</t>
  </si>
  <si>
    <t xml:space="preserve">117.00	</t>
  </si>
  <si>
    <t xml:space="preserve">118.50	</t>
  </si>
  <si>
    <t xml:space="preserve">120.00	</t>
  </si>
  <si>
    <t xml:space="preserve">Error </t>
  </si>
  <si>
    <t xml:space="preserve">Temperatura </t>
  </si>
  <si>
    <t>I norm</t>
  </si>
  <si>
    <t>Incertidumbre</t>
  </si>
  <si>
    <t>Buffer</t>
  </si>
  <si>
    <t>Liposomas</t>
  </si>
  <si>
    <t>Triton X</t>
  </si>
  <si>
    <t>Incer</t>
  </si>
  <si>
    <t>Salto</t>
  </si>
  <si>
    <t>CTN</t>
  </si>
  <si>
    <t>%L</t>
  </si>
  <si>
    <t xml:space="preserve">Salto </t>
  </si>
  <si>
    <t>10mM</t>
  </si>
  <si>
    <t>1mM</t>
  </si>
  <si>
    <t>100uM</t>
  </si>
  <si>
    <t>10uM</t>
  </si>
  <si>
    <t>1uM</t>
  </si>
  <si>
    <t>ul</t>
  </si>
  <si>
    <t>Concentración</t>
  </si>
  <si>
    <t>Cubeta (mM)</t>
  </si>
  <si>
    <t>Punto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</si>
</sst>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Resumen!$D$1</c:f>
              <c:strCache>
                <c:ptCount val="1"/>
                <c:pt idx="0">
                  <c:v>%L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Resumen!$C$2:$C$12</c:f>
              <c:numCache>
                <c:formatCode>General</c:formatCode>
                <c:ptCount val="11"/>
                <c:pt idx="0">
                  <c:v>1.6666666666666668E-3</c:v>
                </c:pt>
                <c:pt idx="1">
                  <c:v>6.6666666666666664E-4</c:v>
                </c:pt>
                <c:pt idx="2">
                  <c:v>1.6666666666666666E-4</c:v>
                </c:pt>
                <c:pt idx="3">
                  <c:v>6.666666666666667E-5</c:v>
                </c:pt>
                <c:pt idx="4">
                  <c:v>1.6666666666666667E-5</c:v>
                </c:pt>
                <c:pt idx="5">
                  <c:v>6.6666666666666666E-6</c:v>
                </c:pt>
                <c:pt idx="6">
                  <c:v>1.6666666666666667E-6</c:v>
                </c:pt>
                <c:pt idx="7">
                  <c:v>6.6666666666666671E-7</c:v>
                </c:pt>
                <c:pt idx="8">
                  <c:v>1.6666666666666668E-7</c:v>
                </c:pt>
                <c:pt idx="9">
                  <c:v>6.6666666666666668E-8</c:v>
                </c:pt>
                <c:pt idx="10">
                  <c:v>0</c:v>
                </c:pt>
              </c:numCache>
            </c:numRef>
          </c:xVal>
          <c:yVal>
            <c:numRef>
              <c:f>Resumen!$D$2:$D$12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84.585919135860493</c:v>
                </c:pt>
                <c:pt idx="5">
                  <c:v>69.249040459213163</c:v>
                </c:pt>
                <c:pt idx="6">
                  <c:v>29.073566668721419</c:v>
                </c:pt>
                <c:pt idx="7">
                  <c:v>13.87217760173057</c:v>
                </c:pt>
                <c:pt idx="8">
                  <c:v>7.0043939391827728</c:v>
                </c:pt>
                <c:pt idx="9">
                  <c:v>2.5737231425566014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59-4B6F-8ED4-5C5C58118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61615"/>
        <c:axId val="537476175"/>
      </c:scatterChart>
      <c:valAx>
        <c:axId val="537461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476175"/>
        <c:crosses val="autoZero"/>
        <c:crossBetween val="midCat"/>
      </c:valAx>
      <c:valAx>
        <c:axId val="53747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46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Salto de intensidad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 B + L + T'!$A$2:$A$82</c:f>
              <c:numCache>
                <c:formatCode>General</c:formatCode>
                <c:ptCount val="81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12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18</c:v>
                </c:pt>
                <c:pt idx="13">
                  <c:v>19.5</c:v>
                </c:pt>
                <c:pt idx="14">
                  <c:v>21</c:v>
                </c:pt>
                <c:pt idx="15">
                  <c:v>22.5</c:v>
                </c:pt>
                <c:pt idx="16">
                  <c:v>24</c:v>
                </c:pt>
                <c:pt idx="17">
                  <c:v>25.5</c:v>
                </c:pt>
                <c:pt idx="18">
                  <c:v>27</c:v>
                </c:pt>
                <c:pt idx="19">
                  <c:v>28.5</c:v>
                </c:pt>
                <c:pt idx="20">
                  <c:v>30</c:v>
                </c:pt>
                <c:pt idx="21">
                  <c:v>31.5</c:v>
                </c:pt>
                <c:pt idx="22">
                  <c:v>33</c:v>
                </c:pt>
                <c:pt idx="23">
                  <c:v>34.5</c:v>
                </c:pt>
                <c:pt idx="24">
                  <c:v>36</c:v>
                </c:pt>
                <c:pt idx="25">
                  <c:v>37.5</c:v>
                </c:pt>
                <c:pt idx="26">
                  <c:v>39</c:v>
                </c:pt>
                <c:pt idx="27">
                  <c:v>40.5</c:v>
                </c:pt>
                <c:pt idx="28">
                  <c:v>42</c:v>
                </c:pt>
                <c:pt idx="29">
                  <c:v>43.5</c:v>
                </c:pt>
                <c:pt idx="30">
                  <c:v>45</c:v>
                </c:pt>
                <c:pt idx="31">
                  <c:v>46.5</c:v>
                </c:pt>
                <c:pt idx="32">
                  <c:v>48</c:v>
                </c:pt>
                <c:pt idx="33">
                  <c:v>49.5</c:v>
                </c:pt>
                <c:pt idx="34">
                  <c:v>51</c:v>
                </c:pt>
                <c:pt idx="35">
                  <c:v>52.5</c:v>
                </c:pt>
                <c:pt idx="36">
                  <c:v>54</c:v>
                </c:pt>
                <c:pt idx="37">
                  <c:v>55.5</c:v>
                </c:pt>
                <c:pt idx="38">
                  <c:v>57</c:v>
                </c:pt>
                <c:pt idx="39">
                  <c:v>58.5</c:v>
                </c:pt>
                <c:pt idx="40">
                  <c:v>60</c:v>
                </c:pt>
                <c:pt idx="41">
                  <c:v>61.5</c:v>
                </c:pt>
                <c:pt idx="42">
                  <c:v>63</c:v>
                </c:pt>
                <c:pt idx="43">
                  <c:v>64.5</c:v>
                </c:pt>
                <c:pt idx="44">
                  <c:v>66</c:v>
                </c:pt>
                <c:pt idx="45">
                  <c:v>67.5</c:v>
                </c:pt>
                <c:pt idx="46">
                  <c:v>69</c:v>
                </c:pt>
                <c:pt idx="47">
                  <c:v>70.5</c:v>
                </c:pt>
                <c:pt idx="48">
                  <c:v>72</c:v>
                </c:pt>
                <c:pt idx="49">
                  <c:v>73.5</c:v>
                </c:pt>
                <c:pt idx="50">
                  <c:v>75</c:v>
                </c:pt>
                <c:pt idx="51">
                  <c:v>76.5</c:v>
                </c:pt>
                <c:pt idx="52">
                  <c:v>78</c:v>
                </c:pt>
                <c:pt idx="53">
                  <c:v>79.5</c:v>
                </c:pt>
                <c:pt idx="54">
                  <c:v>81</c:v>
                </c:pt>
                <c:pt idx="55">
                  <c:v>82.5</c:v>
                </c:pt>
                <c:pt idx="56">
                  <c:v>84</c:v>
                </c:pt>
                <c:pt idx="57">
                  <c:v>85.5</c:v>
                </c:pt>
                <c:pt idx="58">
                  <c:v>87</c:v>
                </c:pt>
                <c:pt idx="59">
                  <c:v>88.5</c:v>
                </c:pt>
                <c:pt idx="60">
                  <c:v>90</c:v>
                </c:pt>
                <c:pt idx="61">
                  <c:v>91.5</c:v>
                </c:pt>
                <c:pt idx="62">
                  <c:v>93</c:v>
                </c:pt>
                <c:pt idx="63">
                  <c:v>94.5</c:v>
                </c:pt>
                <c:pt idx="64">
                  <c:v>96</c:v>
                </c:pt>
                <c:pt idx="65">
                  <c:v>97.5</c:v>
                </c:pt>
                <c:pt idx="66">
                  <c:v>99</c:v>
                </c:pt>
                <c:pt idx="67">
                  <c:v>100.5</c:v>
                </c:pt>
                <c:pt idx="68">
                  <c:v>102</c:v>
                </c:pt>
                <c:pt idx="69">
                  <c:v>103.5</c:v>
                </c:pt>
                <c:pt idx="70">
                  <c:v>105</c:v>
                </c:pt>
                <c:pt idx="71">
                  <c:v>106.5</c:v>
                </c:pt>
                <c:pt idx="72">
                  <c:v>108</c:v>
                </c:pt>
                <c:pt idx="73">
                  <c:v>109.5</c:v>
                </c:pt>
                <c:pt idx="74">
                  <c:v>111</c:v>
                </c:pt>
                <c:pt idx="75">
                  <c:v>112.5</c:v>
                </c:pt>
                <c:pt idx="76">
                  <c:v>114</c:v>
                </c:pt>
                <c:pt idx="77">
                  <c:v>115.5</c:v>
                </c:pt>
                <c:pt idx="78">
                  <c:v>117</c:v>
                </c:pt>
                <c:pt idx="79">
                  <c:v>118.5</c:v>
                </c:pt>
                <c:pt idx="80">
                  <c:v>120</c:v>
                </c:pt>
              </c:numCache>
            </c:numRef>
          </c:xVal>
          <c:yVal>
            <c:numRef>
              <c:f>'01 B + L + T'!$C$2:$C$82</c:f>
              <c:numCache>
                <c:formatCode>General</c:formatCode>
                <c:ptCount val="81"/>
                <c:pt idx="0">
                  <c:v>1.3888089631308967E-3</c:v>
                </c:pt>
                <c:pt idx="1">
                  <c:v>1.6128701425160146E-3</c:v>
                </c:pt>
                <c:pt idx="2">
                  <c:v>2.2887571712397179E-3</c:v>
                </c:pt>
                <c:pt idx="3">
                  <c:v>2.3665304731750481E-3</c:v>
                </c:pt>
                <c:pt idx="4">
                  <c:v>2.1258035862323594E-3</c:v>
                </c:pt>
                <c:pt idx="5">
                  <c:v>1.5999079255267932E-3</c:v>
                </c:pt>
                <c:pt idx="6">
                  <c:v>1.6832364633146469E-3</c:v>
                </c:pt>
                <c:pt idx="7">
                  <c:v>1.5350968405806846E-3</c:v>
                </c:pt>
                <c:pt idx="8">
                  <c:v>1.9035941521314157E-3</c:v>
                </c:pt>
                <c:pt idx="9">
                  <c:v>9.5920405720240597E-4</c:v>
                </c:pt>
                <c:pt idx="10">
                  <c:v>1.907297642699765E-3</c:v>
                </c:pt>
                <c:pt idx="11">
                  <c:v>1.7684167463866752E-3</c:v>
                </c:pt>
                <c:pt idx="12">
                  <c:v>1.7758237275233735E-3</c:v>
                </c:pt>
                <c:pt idx="13">
                  <c:v>1.7684167463866752E-3</c:v>
                </c:pt>
                <c:pt idx="14">
                  <c:v>0.1739862834104704</c:v>
                </c:pt>
                <c:pt idx="15">
                  <c:v>0.29894575867713596</c:v>
                </c:pt>
                <c:pt idx="16">
                  <c:v>0.24850051364565343</c:v>
                </c:pt>
                <c:pt idx="17">
                  <c:v>0.24843199907013899</c:v>
                </c:pt>
                <c:pt idx="18">
                  <c:v>0.24841162987201307</c:v>
                </c:pt>
                <c:pt idx="19">
                  <c:v>0.24329710939712301</c:v>
                </c:pt>
                <c:pt idx="20">
                  <c:v>0.23921401104551818</c:v>
                </c:pt>
                <c:pt idx="21">
                  <c:v>0.23901587430011151</c:v>
                </c:pt>
                <c:pt idx="22">
                  <c:v>0.23924178722478079</c:v>
                </c:pt>
                <c:pt idx="23">
                  <c:v>0.23873070552634865</c:v>
                </c:pt>
                <c:pt idx="24">
                  <c:v>0.2403398721782963</c:v>
                </c:pt>
                <c:pt idx="25">
                  <c:v>0.2369363643459835</c:v>
                </c:pt>
                <c:pt idx="26">
                  <c:v>0.23456427863695595</c:v>
                </c:pt>
                <c:pt idx="27">
                  <c:v>0.23450317104257817</c:v>
                </c:pt>
                <c:pt idx="28">
                  <c:v>0.23143668085198515</c:v>
                </c:pt>
                <c:pt idx="29">
                  <c:v>0.23265327750368783</c:v>
                </c:pt>
                <c:pt idx="30">
                  <c:v>0.22929606330347943</c:v>
                </c:pt>
                <c:pt idx="31">
                  <c:v>0.22944605467149753</c:v>
                </c:pt>
                <c:pt idx="32">
                  <c:v>0.23263846354141446</c:v>
                </c:pt>
                <c:pt idx="33">
                  <c:v>0.23027193306823937</c:v>
                </c:pt>
                <c:pt idx="34">
                  <c:v>0.23153111986147806</c:v>
                </c:pt>
                <c:pt idx="35">
                  <c:v>0.22930717377518445</c:v>
                </c:pt>
                <c:pt idx="36">
                  <c:v>0.23185517528620861</c:v>
                </c:pt>
                <c:pt idx="37">
                  <c:v>0.22455004014014007</c:v>
                </c:pt>
                <c:pt idx="38">
                  <c:v>0.22264644598800867</c:v>
                </c:pt>
                <c:pt idx="39">
                  <c:v>0.22753505353822945</c:v>
                </c:pt>
                <c:pt idx="40">
                  <c:v>0.22762023382130148</c:v>
                </c:pt>
                <c:pt idx="41">
                  <c:v>0.22509074976311905</c:v>
                </c:pt>
                <c:pt idx="42">
                  <c:v>0.2282720481613309</c:v>
                </c:pt>
                <c:pt idx="43">
                  <c:v>0.22182427108183519</c:v>
                </c:pt>
                <c:pt idx="44">
                  <c:v>0.22561479367854043</c:v>
                </c:pt>
                <c:pt idx="45">
                  <c:v>0.22374082745095583</c:v>
                </c:pt>
                <c:pt idx="46">
                  <c:v>0.22080951466610754</c:v>
                </c:pt>
                <c:pt idx="47">
                  <c:v>0.58334420640179685</c:v>
                </c:pt>
                <c:pt idx="48">
                  <c:v>1.0180784467674511</c:v>
                </c:pt>
                <c:pt idx="49">
                  <c:v>1.0165026115306186</c:v>
                </c:pt>
                <c:pt idx="50">
                  <c:v>1.0011220152002649</c:v>
                </c:pt>
                <c:pt idx="51">
                  <c:v>0.996094526753731</c:v>
                </c:pt>
                <c:pt idx="52">
                  <c:v>0.99725186755633999</c:v>
                </c:pt>
                <c:pt idx="53">
                  <c:v>1.0026793329842556</c:v>
                </c:pt>
                <c:pt idx="54">
                  <c:v>0.99059484325973257</c:v>
                </c:pt>
                <c:pt idx="55">
                  <c:v>1.0072735130342927</c:v>
                </c:pt>
                <c:pt idx="56">
                  <c:v>0.99881474057618336</c:v>
                </c:pt>
                <c:pt idx="57">
                  <c:v>0.99394650222408854</c:v>
                </c:pt>
                <c:pt idx="58">
                  <c:v>0.98985784863663118</c:v>
                </c:pt>
                <c:pt idx="59">
                  <c:v>0.99858512416094569</c:v>
                </c:pt>
                <c:pt idx="60">
                  <c:v>0.98919862731546515</c:v>
                </c:pt>
                <c:pt idx="61">
                  <c:v>0.98017136905511426</c:v>
                </c:pt>
                <c:pt idx="62">
                  <c:v>0.97673082631711794</c:v>
                </c:pt>
                <c:pt idx="63">
                  <c:v>0.98261011759437211</c:v>
                </c:pt>
                <c:pt idx="64">
                  <c:v>0.97904735966762024</c:v>
                </c:pt>
                <c:pt idx="65">
                  <c:v>0.97728449815708618</c:v>
                </c:pt>
                <c:pt idx="66">
                  <c:v>0.98119168070669438</c:v>
                </c:pt>
                <c:pt idx="67">
                  <c:v>0.98401374051977641</c:v>
                </c:pt>
                <c:pt idx="68">
                  <c:v>0.97584939556185091</c:v>
                </c:pt>
                <c:pt idx="69">
                  <c:v>0.97815667018593233</c:v>
                </c:pt>
                <c:pt idx="70">
                  <c:v>0.9781418562236589</c:v>
                </c:pt>
                <c:pt idx="71">
                  <c:v>0.96281866399711469</c:v>
                </c:pt>
                <c:pt idx="72">
                  <c:v>0.94477896143868645</c:v>
                </c:pt>
                <c:pt idx="73">
                  <c:v>0.95784117267325364</c:v>
                </c:pt>
                <c:pt idx="74">
                  <c:v>0.95844113814532617</c:v>
                </c:pt>
                <c:pt idx="75">
                  <c:v>0.96007437748596802</c:v>
                </c:pt>
                <c:pt idx="76">
                  <c:v>0.97009602296392061</c:v>
                </c:pt>
                <c:pt idx="77">
                  <c:v>0.96806465838718114</c:v>
                </c:pt>
                <c:pt idx="78">
                  <c:v>0.9595688510233884</c:v>
                </c:pt>
                <c:pt idx="79">
                  <c:v>0.95496726399221465</c:v>
                </c:pt>
                <c:pt idx="80">
                  <c:v>0.94734177691198407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D2-4C95-951E-044E8636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168335"/>
        <c:axId val="19630463"/>
      </c:scatterChart>
      <c:valAx>
        <c:axId val="32516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630463"/>
        <c:crosses val="autoZero"/>
        <c:crossBetween val="midCat"/>
      </c:valAx>
      <c:valAx>
        <c:axId val="1963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516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Salto</a:t>
            </a:r>
            <a:r>
              <a:rPr lang="es-CO" baseline="0"/>
              <a:t> de intensidad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'02 B + L + T'!$A$2:$A$82</c:f>
              <c:strCache>
                <c:ptCount val="81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  <c:pt idx="67">
                  <c:v>100.50	</c:v>
                </c:pt>
                <c:pt idx="68">
                  <c:v>102.00	</c:v>
                </c:pt>
                <c:pt idx="69">
                  <c:v>103.50	</c:v>
                </c:pt>
                <c:pt idx="70">
                  <c:v>105.00	</c:v>
                </c:pt>
                <c:pt idx="71">
                  <c:v>106.50	</c:v>
                </c:pt>
                <c:pt idx="72">
                  <c:v>108.00	</c:v>
                </c:pt>
                <c:pt idx="73">
                  <c:v>109.50	</c:v>
                </c:pt>
                <c:pt idx="74">
                  <c:v>111.00	</c:v>
                </c:pt>
                <c:pt idx="75">
                  <c:v>112.50	</c:v>
                </c:pt>
                <c:pt idx="76">
                  <c:v>114.00	</c:v>
                </c:pt>
                <c:pt idx="77">
                  <c:v>115.50	</c:v>
                </c:pt>
                <c:pt idx="78">
                  <c:v>117.00	</c:v>
                </c:pt>
                <c:pt idx="79">
                  <c:v>118.50	</c:v>
                </c:pt>
                <c:pt idx="80">
                  <c:v>120.00	</c:v>
                </c:pt>
              </c:strCache>
            </c:strRef>
          </c:xVal>
          <c:yVal>
            <c:numRef>
              <c:f>'02 B + L + T'!$C$2:$C$82</c:f>
              <c:numCache>
                <c:formatCode>General</c:formatCode>
                <c:ptCount val="81"/>
                <c:pt idx="0">
                  <c:v>2.8146253605291814E-3</c:v>
                </c:pt>
                <c:pt idx="1">
                  <c:v>2.3189357022763272E-3</c:v>
                </c:pt>
                <c:pt idx="2">
                  <c:v>2.3995495913347502E-3</c:v>
                </c:pt>
                <c:pt idx="3">
                  <c:v>3.3480491796178927E-3</c:v>
                </c:pt>
                <c:pt idx="4">
                  <c:v>3.2914479383641068E-3</c:v>
                </c:pt>
                <c:pt idx="5">
                  <c:v>2.7477329845019796E-3</c:v>
                </c:pt>
                <c:pt idx="6">
                  <c:v>2.4767331021353675E-3</c:v>
                </c:pt>
                <c:pt idx="7">
                  <c:v>3.1508024297940925E-3</c:v>
                </c:pt>
                <c:pt idx="8">
                  <c:v>2.6122330433186736E-3</c:v>
                </c:pt>
                <c:pt idx="9">
                  <c:v>2.7443026062441743E-3</c:v>
                </c:pt>
                <c:pt idx="10">
                  <c:v>3.0118721103529812E-3</c:v>
                </c:pt>
                <c:pt idx="11">
                  <c:v>3.0804796755090859E-3</c:v>
                </c:pt>
                <c:pt idx="12">
                  <c:v>2.5813596389984267E-3</c:v>
                </c:pt>
                <c:pt idx="13">
                  <c:v>2.2657648392803466E-3</c:v>
                </c:pt>
                <c:pt idx="14">
                  <c:v>2.8935240604587012E-3</c:v>
                </c:pt>
                <c:pt idx="15">
                  <c:v>1.4824379641105249E-2</c:v>
                </c:pt>
                <c:pt idx="16">
                  <c:v>0.26997762964578625</c:v>
                </c:pt>
                <c:pt idx="17">
                  <c:v>0.27697045572432222</c:v>
                </c:pt>
                <c:pt idx="18">
                  <c:v>0.27243721085663258</c:v>
                </c:pt>
                <c:pt idx="19">
                  <c:v>0.27134635057065054</c:v>
                </c:pt>
                <c:pt idx="20">
                  <c:v>0.27312328650819362</c:v>
                </c:pt>
                <c:pt idx="21">
                  <c:v>0.27155388845524775</c:v>
                </c:pt>
                <c:pt idx="22">
                  <c:v>0.27085066091239768</c:v>
                </c:pt>
                <c:pt idx="23">
                  <c:v>0.27187977438973926</c:v>
                </c:pt>
                <c:pt idx="24">
                  <c:v>0.26991245245888795</c:v>
                </c:pt>
                <c:pt idx="25">
                  <c:v>0.27114738863169785</c:v>
                </c:pt>
                <c:pt idx="26">
                  <c:v>0.2744268302461596</c:v>
                </c:pt>
                <c:pt idx="27">
                  <c:v>0.2711336671186666</c:v>
                </c:pt>
                <c:pt idx="28">
                  <c:v>0.26908916167701474</c:v>
                </c:pt>
                <c:pt idx="29">
                  <c:v>0.2716979643420756</c:v>
                </c:pt>
                <c:pt idx="30">
                  <c:v>0.27490536801312349</c:v>
                </c:pt>
                <c:pt idx="31">
                  <c:v>0.26939789572021722</c:v>
                </c:pt>
                <c:pt idx="32">
                  <c:v>0.27352807114261468</c:v>
                </c:pt>
                <c:pt idx="33">
                  <c:v>0.2745863428351476</c:v>
                </c:pt>
                <c:pt idx="34">
                  <c:v>0.2791521762962863</c:v>
                </c:pt>
                <c:pt idx="35">
                  <c:v>0.27276309679112409</c:v>
                </c:pt>
                <c:pt idx="36">
                  <c:v>0.27388311529229753</c:v>
                </c:pt>
                <c:pt idx="37">
                  <c:v>0.27902010673336081</c:v>
                </c:pt>
                <c:pt idx="38">
                  <c:v>0.28211259273277223</c:v>
                </c:pt>
                <c:pt idx="39">
                  <c:v>0.27722087333714202</c:v>
                </c:pt>
                <c:pt idx="40">
                  <c:v>0.28053461873418184</c:v>
                </c:pt>
                <c:pt idx="41">
                  <c:v>0.27560001961032904</c:v>
                </c:pt>
                <c:pt idx="42">
                  <c:v>0.28402159823324086</c:v>
                </c:pt>
                <c:pt idx="43">
                  <c:v>0.28444353475895084</c:v>
                </c:pt>
                <c:pt idx="44">
                  <c:v>0.27401518485522303</c:v>
                </c:pt>
                <c:pt idx="45">
                  <c:v>0.29006420953436474</c:v>
                </c:pt>
                <c:pt idx="46">
                  <c:v>0.83570875116650722</c:v>
                </c:pt>
                <c:pt idx="47">
                  <c:v>0.97030307248975267</c:v>
                </c:pt>
                <c:pt idx="48">
                  <c:v>0.97950163178805749</c:v>
                </c:pt>
                <c:pt idx="49">
                  <c:v>0.99692795333770801</c:v>
                </c:pt>
                <c:pt idx="50">
                  <c:v>0.99588168796907739</c:v>
                </c:pt>
                <c:pt idx="51">
                  <c:v>1.0055845128712795</c:v>
                </c:pt>
                <c:pt idx="52">
                  <c:v>1.0066050504029764</c:v>
                </c:pt>
                <c:pt idx="53">
                  <c:v>0.9992760472551756</c:v>
                </c:pt>
                <c:pt idx="54">
                  <c:v>0.99987464826116268</c:v>
                </c:pt>
                <c:pt idx="55">
                  <c:v>1.0011078692448436</c:v>
                </c:pt>
                <c:pt idx="56">
                  <c:v>0.99191788589218344</c:v>
                </c:pt>
                <c:pt idx="57">
                  <c:v>1.0007682617973208</c:v>
                </c:pt>
                <c:pt idx="58">
                  <c:v>0.9926073919220022</c:v>
                </c:pt>
                <c:pt idx="59">
                  <c:v>1.0049670447848744</c:v>
                </c:pt>
                <c:pt idx="60">
                  <c:v>1.004481646261395</c:v>
                </c:pt>
                <c:pt idx="61">
                  <c:v>1.0042243678920597</c:v>
                </c:pt>
                <c:pt idx="62">
                  <c:v>0.99994840139370544</c:v>
                </c:pt>
                <c:pt idx="63">
                  <c:v>1.0015195146357803</c:v>
                </c:pt>
                <c:pt idx="64">
                  <c:v>1.0002211164652011</c:v>
                </c:pt>
                <c:pt idx="65">
                  <c:v>1.0001730911695916</c:v>
                </c:pt>
                <c:pt idx="66">
                  <c:v>0.99922287639217966</c:v>
                </c:pt>
                <c:pt idx="67">
                  <c:v>0.99515616296755149</c:v>
                </c:pt>
                <c:pt idx="68">
                  <c:v>1.0006361922343954</c:v>
                </c:pt>
                <c:pt idx="69">
                  <c:v>0.99884724997295005</c:v>
                </c:pt>
                <c:pt idx="70">
                  <c:v>0.99816288951051779</c:v>
                </c:pt>
                <c:pt idx="71">
                  <c:v>1.0033839252188974</c:v>
                </c:pt>
                <c:pt idx="72">
                  <c:v>0.99815602875400222</c:v>
                </c:pt>
                <c:pt idx="73">
                  <c:v>1.0038556022293457</c:v>
                </c:pt>
                <c:pt idx="74">
                  <c:v>1.0154022554451179</c:v>
                </c:pt>
                <c:pt idx="75">
                  <c:v>1.0036532099121351</c:v>
                </c:pt>
                <c:pt idx="76">
                  <c:v>1.0012622362664447</c:v>
                </c:pt>
                <c:pt idx="77">
                  <c:v>1.0177143303908787</c:v>
                </c:pt>
                <c:pt idx="78">
                  <c:v>1.014786502547842</c:v>
                </c:pt>
                <c:pt idx="79">
                  <c:v>1.0093030429027403</c:v>
                </c:pt>
                <c:pt idx="80">
                  <c:v>1.0115550862289895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E5-49DE-B1B7-CBFB87C8F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80911"/>
        <c:axId val="377170095"/>
      </c:scatterChart>
      <c:valAx>
        <c:axId val="3771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0095"/>
        <c:crosses val="autoZero"/>
        <c:crossBetween val="midCat"/>
      </c:valAx>
      <c:valAx>
        <c:axId val="37717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8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CTN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'03 B + L + 10mM(5ul) + T'!$A$2:$A$68</c:f>
              <c:strCache>
                <c:ptCount val="67"/>
                <c:pt idx="0">
                  <c:v>0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'03 B + L + 10mM(5ul) + T'!$C$2:$C$68</c:f>
              <c:numCache>
                <c:formatCode>General</c:formatCode>
                <c:ptCount val="67"/>
                <c:pt idx="0">
                  <c:v>3.5781127518087477E-3</c:v>
                </c:pt>
                <c:pt idx="1">
                  <c:v>3.9786813491810482E-3</c:v>
                </c:pt>
                <c:pt idx="2">
                  <c:v>3.5871142933227322E-3</c:v>
                </c:pt>
                <c:pt idx="3">
                  <c:v>3.8841651632842127E-3</c:v>
                </c:pt>
                <c:pt idx="4">
                  <c:v>3.3508238285806448E-3</c:v>
                </c:pt>
                <c:pt idx="5">
                  <c:v>3.0740264270256285E-3</c:v>
                </c:pt>
                <c:pt idx="6">
                  <c:v>3.5961158348367162E-3</c:v>
                </c:pt>
                <c:pt idx="7">
                  <c:v>3.7851482066303854E-3</c:v>
                </c:pt>
                <c:pt idx="8">
                  <c:v>3.3553245993376366E-3</c:v>
                </c:pt>
                <c:pt idx="9">
                  <c:v>3.4385888583419919E-3</c:v>
                </c:pt>
                <c:pt idx="10">
                  <c:v>3.7761466651164018E-3</c:v>
                </c:pt>
                <c:pt idx="11">
                  <c:v>3.5376058149958183E-3</c:v>
                </c:pt>
                <c:pt idx="12">
                  <c:v>3.8819147779057166E-3</c:v>
                </c:pt>
                <c:pt idx="13">
                  <c:v>2.8017297962276044E-3</c:v>
                </c:pt>
                <c:pt idx="14">
                  <c:v>2.3449015643929026E-3</c:v>
                </c:pt>
                <c:pt idx="15">
                  <c:v>3.7831228597897393E-2</c:v>
                </c:pt>
                <c:pt idx="16">
                  <c:v>0.24979502739844203</c:v>
                </c:pt>
                <c:pt idx="17">
                  <c:v>0.24501520885451639</c:v>
                </c:pt>
                <c:pt idx="18">
                  <c:v>0.23998109676282067</c:v>
                </c:pt>
                <c:pt idx="19">
                  <c:v>0.25565053015328876</c:v>
                </c:pt>
                <c:pt idx="20">
                  <c:v>0.26151053367889254</c:v>
                </c:pt>
                <c:pt idx="21">
                  <c:v>0.2611279681645482</c:v>
                </c:pt>
                <c:pt idx="22">
                  <c:v>0.26464532051113754</c:v>
                </c:pt>
                <c:pt idx="23">
                  <c:v>0.26390719410699087</c:v>
                </c:pt>
                <c:pt idx="24">
                  <c:v>0.26269648677335994</c:v>
                </c:pt>
                <c:pt idx="25">
                  <c:v>0.26230491971750164</c:v>
                </c:pt>
                <c:pt idx="26">
                  <c:v>0.25836224453437651</c:v>
                </c:pt>
                <c:pt idx="27">
                  <c:v>0.26538344691528426</c:v>
                </c:pt>
                <c:pt idx="28">
                  <c:v>0.26368890672527673</c:v>
                </c:pt>
                <c:pt idx="29">
                  <c:v>0.26266048060730401</c:v>
                </c:pt>
                <c:pt idx="30">
                  <c:v>0.25865479463358099</c:v>
                </c:pt>
                <c:pt idx="31">
                  <c:v>0.26303404458013435</c:v>
                </c:pt>
                <c:pt idx="32">
                  <c:v>0.26384643370177147</c:v>
                </c:pt>
                <c:pt idx="33">
                  <c:v>0.29838309810555064</c:v>
                </c:pt>
                <c:pt idx="34">
                  <c:v>0.97803098780666198</c:v>
                </c:pt>
                <c:pt idx="35">
                  <c:v>1.0087937559307032</c:v>
                </c:pt>
                <c:pt idx="36">
                  <c:v>1.0110328893823068</c:v>
                </c:pt>
                <c:pt idx="37">
                  <c:v>1.0116067376538234</c:v>
                </c:pt>
                <c:pt idx="38">
                  <c:v>1.0010659325409477</c:v>
                </c:pt>
                <c:pt idx="39">
                  <c:v>1.0028707416145015</c:v>
                </c:pt>
                <c:pt idx="40">
                  <c:v>1.0057264806598132</c:v>
                </c:pt>
                <c:pt idx="41">
                  <c:v>1.0114357083650576</c:v>
                </c:pt>
                <c:pt idx="42">
                  <c:v>1.0076528105438058</c:v>
                </c:pt>
                <c:pt idx="43">
                  <c:v>1.0028459873753381</c:v>
                </c:pt>
                <c:pt idx="44">
                  <c:v>1.0021506182933828</c:v>
                </c:pt>
                <c:pt idx="45">
                  <c:v>1.0013359787863672</c:v>
                </c:pt>
                <c:pt idx="46">
                  <c:v>1.0001657783895492</c:v>
                </c:pt>
                <c:pt idx="47">
                  <c:v>0.99763184445336273</c:v>
                </c:pt>
                <c:pt idx="48">
                  <c:v>1.0034963487497235</c:v>
                </c:pt>
                <c:pt idx="49">
                  <c:v>0.98542125338964304</c:v>
                </c:pt>
                <c:pt idx="50">
                  <c:v>0.9898005033361964</c:v>
                </c:pt>
                <c:pt idx="51">
                  <c:v>0.9789356427288175</c:v>
                </c:pt>
                <c:pt idx="52">
                  <c:v>0.98820047933208577</c:v>
                </c:pt>
                <c:pt idx="53">
                  <c:v>0.88205430179918309</c:v>
                </c:pt>
                <c:pt idx="54">
                  <c:v>0.84598962572340519</c:v>
                </c:pt>
                <c:pt idx="55">
                  <c:v>0.853247118569055</c:v>
                </c:pt>
                <c:pt idx="56">
                  <c:v>0.8405436931074447</c:v>
                </c:pt>
                <c:pt idx="57">
                  <c:v>0.82858964597687368</c:v>
                </c:pt>
                <c:pt idx="58">
                  <c:v>0.83715911349818661</c:v>
                </c:pt>
                <c:pt idx="59">
                  <c:v>0.83381504082574143</c:v>
                </c:pt>
                <c:pt idx="60">
                  <c:v>0.83823029693835083</c:v>
                </c:pt>
                <c:pt idx="61">
                  <c:v>0.83129010843106899</c:v>
                </c:pt>
                <c:pt idx="62">
                  <c:v>0.83110332644465368</c:v>
                </c:pt>
                <c:pt idx="63">
                  <c:v>0.82543910644697915</c:v>
                </c:pt>
                <c:pt idx="64">
                  <c:v>0.82267338281680746</c:v>
                </c:pt>
                <c:pt idx="65">
                  <c:v>0.82915224232149765</c:v>
                </c:pt>
                <c:pt idx="66">
                  <c:v>0.83129460920182585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F-4FE2-87F1-76701F767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69679"/>
        <c:axId val="377177167"/>
      </c:scatterChart>
      <c:valAx>
        <c:axId val="3771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7167"/>
        <c:crosses val="autoZero"/>
        <c:crossBetween val="midCat"/>
      </c:valAx>
      <c:valAx>
        <c:axId val="37717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'04 B + L + 10mM(5ul)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'04 B + L + 10mM(5ul) + T'!$C$2:$C$68</c:f>
              <c:numCache>
                <c:formatCode>General</c:formatCode>
                <c:ptCount val="67"/>
                <c:pt idx="0">
                  <c:v>4.9492139650149231E-3</c:v>
                </c:pt>
                <c:pt idx="1">
                  <c:v>5.109729012528921E-3</c:v>
                </c:pt>
                <c:pt idx="2">
                  <c:v>4.9306929979940775E-3</c:v>
                </c:pt>
                <c:pt idx="3">
                  <c:v>5.4287012223323775E-3</c:v>
                </c:pt>
                <c:pt idx="4">
                  <c:v>4.5170580678618533E-3</c:v>
                </c:pt>
                <c:pt idx="5">
                  <c:v>6.1942345258606734E-3</c:v>
                </c:pt>
                <c:pt idx="6">
                  <c:v>4.7043256232948503E-3</c:v>
                </c:pt>
                <c:pt idx="7">
                  <c:v>5.1014974716307674E-3</c:v>
                </c:pt>
                <c:pt idx="8">
                  <c:v>5.0315293739964604E-3</c:v>
                </c:pt>
                <c:pt idx="9">
                  <c:v>4.8277987367671554E-3</c:v>
                </c:pt>
                <c:pt idx="10">
                  <c:v>4.541752690556314E-3</c:v>
                </c:pt>
                <c:pt idx="11">
                  <c:v>5.2805334861656108E-3</c:v>
                </c:pt>
                <c:pt idx="12">
                  <c:v>4.842203933338925E-3</c:v>
                </c:pt>
                <c:pt idx="13">
                  <c:v>2.16715892996142E-2</c:v>
                </c:pt>
                <c:pt idx="14">
                  <c:v>0.22472106651959653</c:v>
                </c:pt>
                <c:pt idx="15">
                  <c:v>0.3221701634423893</c:v>
                </c:pt>
                <c:pt idx="16">
                  <c:v>0.31809349281257865</c:v>
                </c:pt>
                <c:pt idx="17">
                  <c:v>0.31881581052639169</c:v>
                </c:pt>
                <c:pt idx="18">
                  <c:v>0.32376502449140659</c:v>
                </c:pt>
                <c:pt idx="19">
                  <c:v>0.31624962765139225</c:v>
                </c:pt>
                <c:pt idx="20">
                  <c:v>0.32720580858683485</c:v>
                </c:pt>
                <c:pt idx="21">
                  <c:v>0.32737867094569606</c:v>
                </c:pt>
                <c:pt idx="22">
                  <c:v>0.32919784148418807</c:v>
                </c:pt>
                <c:pt idx="23">
                  <c:v>0.32793224207109689</c:v>
                </c:pt>
                <c:pt idx="24">
                  <c:v>0.33129894229844181</c:v>
                </c:pt>
                <c:pt idx="25">
                  <c:v>0.33312017072215827</c:v>
                </c:pt>
                <c:pt idx="26">
                  <c:v>0.32934189344990572</c:v>
                </c:pt>
                <c:pt idx="27">
                  <c:v>0.33874025527037271</c:v>
                </c:pt>
                <c:pt idx="28">
                  <c:v>0.33140183655966871</c:v>
                </c:pt>
                <c:pt idx="29">
                  <c:v>0.33404621907320059</c:v>
                </c:pt>
                <c:pt idx="30">
                  <c:v>0.33832250456979146</c:v>
                </c:pt>
                <c:pt idx="31">
                  <c:v>0.34193409313885637</c:v>
                </c:pt>
                <c:pt idx="32">
                  <c:v>0.9866448393640519</c:v>
                </c:pt>
                <c:pt idx="33">
                  <c:v>1.0235982843410887</c:v>
                </c:pt>
                <c:pt idx="34">
                  <c:v>1.0205731930610171</c:v>
                </c:pt>
                <c:pt idx="35">
                  <c:v>1.025829031924488</c:v>
                </c:pt>
                <c:pt idx="36">
                  <c:v>1.0212955107748301</c:v>
                </c:pt>
                <c:pt idx="37">
                  <c:v>1.01937756174556</c:v>
                </c:pt>
                <c:pt idx="38">
                  <c:v>1.0075179691965452</c:v>
                </c:pt>
                <c:pt idx="39">
                  <c:v>1.016350412580264</c:v>
                </c:pt>
                <c:pt idx="40">
                  <c:v>0.99330621383588291</c:v>
                </c:pt>
                <c:pt idx="41">
                  <c:v>1.0040175064296055</c:v>
                </c:pt>
                <c:pt idx="42">
                  <c:v>0.99923086539732886</c:v>
                </c:pt>
                <c:pt idx="43">
                  <c:v>1.0001363348961259</c:v>
                </c:pt>
                <c:pt idx="44">
                  <c:v>0.99645683611465119</c:v>
                </c:pt>
                <c:pt idx="45">
                  <c:v>1.0004018020900913</c:v>
                </c:pt>
                <c:pt idx="46">
                  <c:v>0.992890521020526</c:v>
                </c:pt>
                <c:pt idx="47">
                  <c:v>0.98927687456623659</c:v>
                </c:pt>
                <c:pt idx="48">
                  <c:v>0.98836317352654146</c:v>
                </c:pt>
                <c:pt idx="49">
                  <c:v>0.9982513120304487</c:v>
                </c:pt>
                <c:pt idx="50">
                  <c:v>0.97238575264322513</c:v>
                </c:pt>
                <c:pt idx="51">
                  <c:v>0.97950191974967904</c:v>
                </c:pt>
                <c:pt idx="52">
                  <c:v>0.95123892407586819</c:v>
                </c:pt>
                <c:pt idx="53">
                  <c:v>0.81312189934574697</c:v>
                </c:pt>
                <c:pt idx="54">
                  <c:v>0.83552198001484779</c:v>
                </c:pt>
                <c:pt idx="55">
                  <c:v>0.82282688606467025</c:v>
                </c:pt>
                <c:pt idx="56">
                  <c:v>0.82759912190037488</c:v>
                </c:pt>
                <c:pt idx="57">
                  <c:v>0.82021542971473094</c:v>
                </c:pt>
                <c:pt idx="58">
                  <c:v>0.82464194083271325</c:v>
                </c:pt>
                <c:pt idx="59">
                  <c:v>0.82750240129482167</c:v>
                </c:pt>
                <c:pt idx="60">
                  <c:v>0.81861439501004007</c:v>
                </c:pt>
                <c:pt idx="61">
                  <c:v>0.8177130412816922</c:v>
                </c:pt>
                <c:pt idx="62">
                  <c:v>0.81238106066491322</c:v>
                </c:pt>
                <c:pt idx="63">
                  <c:v>0.81789619306667616</c:v>
                </c:pt>
                <c:pt idx="64">
                  <c:v>0.81622930603480004</c:v>
                </c:pt>
                <c:pt idx="65">
                  <c:v>0.81005565036118476</c:v>
                </c:pt>
                <c:pt idx="66">
                  <c:v>0.81499457490007698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24-4D5E-B041-272F16A8B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5951"/>
        <c:axId val="377160111"/>
      </c:scatterChart>
      <c:valAx>
        <c:axId val="37715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60111"/>
        <c:crosses val="autoZero"/>
        <c:crossBetween val="midCat"/>
      </c:valAx>
      <c:valAx>
        <c:axId val="3771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'05 B + L + 10mM(2ul)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'05 B + L + 10mM(2ul) + T'!$C$2:$C$68</c:f>
              <c:numCache>
                <c:formatCode>General</c:formatCode>
                <c:ptCount val="67"/>
                <c:pt idx="0">
                  <c:v>2.498197394442573E-3</c:v>
                </c:pt>
                <c:pt idx="1">
                  <c:v>2.2577458952274753E-3</c:v>
                </c:pt>
                <c:pt idx="2">
                  <c:v>2.170308986421985E-3</c:v>
                </c:pt>
                <c:pt idx="3">
                  <c:v>2.0048034090401649E-3</c:v>
                </c:pt>
                <c:pt idx="4">
                  <c:v>2.7636308676020961E-3</c:v>
                </c:pt>
                <c:pt idx="5">
                  <c:v>2.6418437446230204E-3</c:v>
                </c:pt>
                <c:pt idx="6">
                  <c:v>2.8979089775533844E-3</c:v>
                </c:pt>
                <c:pt idx="7">
                  <c:v>7.9005492599246369E-4</c:v>
                </c:pt>
                <c:pt idx="8">
                  <c:v>2.6480892381091272E-3</c:v>
                </c:pt>
                <c:pt idx="9">
                  <c:v>2.9103999645255976E-3</c:v>
                </c:pt>
                <c:pt idx="10">
                  <c:v>1.9079982600055151E-3</c:v>
                </c:pt>
                <c:pt idx="11">
                  <c:v>1.792456630512546E-3</c:v>
                </c:pt>
                <c:pt idx="12">
                  <c:v>1.6550557738182045E-3</c:v>
                </c:pt>
                <c:pt idx="13">
                  <c:v>2.4170059791231895E-3</c:v>
                </c:pt>
                <c:pt idx="14">
                  <c:v>5.5041534093055983E-2</c:v>
                </c:pt>
                <c:pt idx="15">
                  <c:v>0.17015222453548365</c:v>
                </c:pt>
                <c:pt idx="16">
                  <c:v>0.25309862352446316</c:v>
                </c:pt>
                <c:pt idx="17">
                  <c:v>0.26085240368746426</c:v>
                </c:pt>
                <c:pt idx="18">
                  <c:v>0.24613177554071142</c:v>
                </c:pt>
                <c:pt idx="19">
                  <c:v>0.2580825273263761</c:v>
                </c:pt>
                <c:pt idx="20">
                  <c:v>0.25547503379592668</c:v>
                </c:pt>
                <c:pt idx="21">
                  <c:v>0.25635564837746766</c:v>
                </c:pt>
                <c:pt idx="22">
                  <c:v>0.25622137026751635</c:v>
                </c:pt>
                <c:pt idx="23">
                  <c:v>0.25320167416698391</c:v>
                </c:pt>
                <c:pt idx="24">
                  <c:v>0.26721031605632062</c:v>
                </c:pt>
                <c:pt idx="25">
                  <c:v>0.26857807912977799</c:v>
                </c:pt>
                <c:pt idx="26">
                  <c:v>0.28532224716602927</c:v>
                </c:pt>
                <c:pt idx="27">
                  <c:v>0.27531072110780064</c:v>
                </c:pt>
                <c:pt idx="28">
                  <c:v>0.28020406525416508</c:v>
                </c:pt>
                <c:pt idx="29">
                  <c:v>0.27804937000145835</c:v>
                </c:pt>
                <c:pt idx="30">
                  <c:v>0.27994487727449169</c:v>
                </c:pt>
                <c:pt idx="31">
                  <c:v>0.27730927902335473</c:v>
                </c:pt>
                <c:pt idx="32">
                  <c:v>0.28525042399093908</c:v>
                </c:pt>
                <c:pt idx="33">
                  <c:v>0.28223385063714967</c:v>
                </c:pt>
                <c:pt idx="34">
                  <c:v>0.27883942492745079</c:v>
                </c:pt>
                <c:pt idx="35">
                  <c:v>0.28170298369083063</c:v>
                </c:pt>
                <c:pt idx="36">
                  <c:v>0.85420551233500586</c:v>
                </c:pt>
                <c:pt idx="37">
                  <c:v>0.97217351604732716</c:v>
                </c:pt>
                <c:pt idx="38">
                  <c:v>1.0104552683704167</c:v>
                </c:pt>
                <c:pt idx="39">
                  <c:v>1.0157982880477807</c:v>
                </c:pt>
                <c:pt idx="40">
                  <c:v>1.0030449903491512</c:v>
                </c:pt>
                <c:pt idx="41">
                  <c:v>1.0026858744737002</c:v>
                </c:pt>
                <c:pt idx="42">
                  <c:v>1.0074543087503425</c:v>
                </c:pt>
                <c:pt idx="43">
                  <c:v>1.0036789079379911</c:v>
                </c:pt>
                <c:pt idx="44">
                  <c:v>1.0046938006294834</c:v>
                </c:pt>
                <c:pt idx="45">
                  <c:v>1.0074230812829119</c:v>
                </c:pt>
                <c:pt idx="46">
                  <c:v>0.99216846344309695</c:v>
                </c:pt>
                <c:pt idx="47">
                  <c:v>0.9935830677177</c:v>
                </c:pt>
                <c:pt idx="48">
                  <c:v>0.98581055107424065</c:v>
                </c:pt>
                <c:pt idx="49">
                  <c:v>0.99945695434138315</c:v>
                </c:pt>
                <c:pt idx="50">
                  <c:v>0.97472792288314469</c:v>
                </c:pt>
                <c:pt idx="51">
                  <c:v>0.90313583105190676</c:v>
                </c:pt>
                <c:pt idx="52">
                  <c:v>0.89349903460284441</c:v>
                </c:pt>
                <c:pt idx="53">
                  <c:v>0.87550264512262876</c:v>
                </c:pt>
                <c:pt idx="54">
                  <c:v>0.87167103486890241</c:v>
                </c:pt>
                <c:pt idx="55">
                  <c:v>0.88503326818242722</c:v>
                </c:pt>
                <c:pt idx="56">
                  <c:v>0.88165757895318675</c:v>
                </c:pt>
                <c:pt idx="57">
                  <c:v>0.86493214739739366</c:v>
                </c:pt>
                <c:pt idx="58">
                  <c:v>0.86603447699769143</c:v>
                </c:pt>
                <c:pt idx="59">
                  <c:v>0.87128069152602083</c:v>
                </c:pt>
                <c:pt idx="60">
                  <c:v>0.87562443224560793</c:v>
                </c:pt>
                <c:pt idx="61">
                  <c:v>0.86980363231655666</c:v>
                </c:pt>
                <c:pt idx="62">
                  <c:v>0.86679018170951028</c:v>
                </c:pt>
                <c:pt idx="63">
                  <c:v>0.84656727380149777</c:v>
                </c:pt>
                <c:pt idx="64">
                  <c:v>0.85680988311871231</c:v>
                </c:pt>
                <c:pt idx="65">
                  <c:v>0.81521801924798643</c:v>
                </c:pt>
                <c:pt idx="66">
                  <c:v>0.80856656868528309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3A-42E5-81B0-F29555746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64687"/>
        <c:axId val="377155119"/>
      </c:scatterChart>
      <c:valAx>
        <c:axId val="37716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5119"/>
        <c:crosses val="autoZero"/>
        <c:crossBetween val="midCat"/>
      </c:valAx>
      <c:valAx>
        <c:axId val="3771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6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'06 B + L + 10mM(2ul)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'06 B + L + 10mM(2ul) + T'!$C$2:$C$68</c:f>
              <c:numCache>
                <c:formatCode>General</c:formatCode>
                <c:ptCount val="67"/>
                <c:pt idx="0">
                  <c:v>3.0120467153691389E-3</c:v>
                </c:pt>
                <c:pt idx="1">
                  <c:v>3.0120467153691389E-3</c:v>
                </c:pt>
                <c:pt idx="2">
                  <c:v>2.7577728394494929E-3</c:v>
                </c:pt>
                <c:pt idx="3">
                  <c:v>3.5347207936484108E-3</c:v>
                </c:pt>
                <c:pt idx="4">
                  <c:v>2.6400534524496566E-3</c:v>
                </c:pt>
                <c:pt idx="5">
                  <c:v>2.8833401855826511E-3</c:v>
                </c:pt>
                <c:pt idx="6">
                  <c:v>2.3120087606767806E-3</c:v>
                </c:pt>
                <c:pt idx="7">
                  <c:v>2.2617818222235167E-3</c:v>
                </c:pt>
                <c:pt idx="8">
                  <c:v>2.8315436553027237E-3</c:v>
                </c:pt>
                <c:pt idx="9">
                  <c:v>3.2066761018755348E-3</c:v>
                </c:pt>
                <c:pt idx="10">
                  <c:v>2.6290663096630055E-3</c:v>
                </c:pt>
                <c:pt idx="11">
                  <c:v>3.2537638566754691E-3</c:v>
                </c:pt>
                <c:pt idx="12">
                  <c:v>2.3842099847033466E-3</c:v>
                </c:pt>
                <c:pt idx="13">
                  <c:v>2.4360065149832744E-3</c:v>
                </c:pt>
                <c:pt idx="14">
                  <c:v>6.0564270223675658E-2</c:v>
                </c:pt>
                <c:pt idx="15">
                  <c:v>0.24843813350810739</c:v>
                </c:pt>
                <c:pt idx="16">
                  <c:v>0.24905027432050653</c:v>
                </c:pt>
                <c:pt idx="17">
                  <c:v>0.25130420818359672</c:v>
                </c:pt>
                <c:pt idx="18">
                  <c:v>0.25083019145194407</c:v>
                </c:pt>
                <c:pt idx="19">
                  <c:v>0.24680732760020296</c:v>
                </c:pt>
                <c:pt idx="20">
                  <c:v>0.24572744842345781</c:v>
                </c:pt>
                <c:pt idx="21">
                  <c:v>0.2442206402698599</c:v>
                </c:pt>
                <c:pt idx="22">
                  <c:v>0.25276392858239466</c:v>
                </c:pt>
                <c:pt idx="23">
                  <c:v>0.25207801695414234</c:v>
                </c:pt>
                <c:pt idx="24">
                  <c:v>0.2466079894382166</c:v>
                </c:pt>
                <c:pt idx="25">
                  <c:v>0.2517593898133294</c:v>
                </c:pt>
                <c:pt idx="26">
                  <c:v>0.24894040289264002</c:v>
                </c:pt>
                <c:pt idx="27">
                  <c:v>0.25127438593889007</c:v>
                </c:pt>
                <c:pt idx="28">
                  <c:v>0.24916956329933301</c:v>
                </c:pt>
                <c:pt idx="29">
                  <c:v>0.24723425657705572</c:v>
                </c:pt>
                <c:pt idx="30">
                  <c:v>0.24642748637815018</c:v>
                </c:pt>
                <c:pt idx="31">
                  <c:v>0.25113312267449028</c:v>
                </c:pt>
                <c:pt idx="32">
                  <c:v>0.26983480928919762</c:v>
                </c:pt>
                <c:pt idx="33">
                  <c:v>0.96774910624007904</c:v>
                </c:pt>
                <c:pt idx="34">
                  <c:v>1.0127132032985364</c:v>
                </c:pt>
                <c:pt idx="35">
                  <c:v>1.0075304110868903</c:v>
                </c:pt>
                <c:pt idx="36">
                  <c:v>1.0044838333513346</c:v>
                </c:pt>
                <c:pt idx="37">
                  <c:v>1.0072227710888642</c:v>
                </c:pt>
                <c:pt idx="38">
                  <c:v>1.0075696508825569</c:v>
                </c:pt>
                <c:pt idx="39">
                  <c:v>1.0084188000607823</c:v>
                </c:pt>
                <c:pt idx="40">
                  <c:v>1.000187860521754</c:v>
                </c:pt>
                <c:pt idx="41">
                  <c:v>1.006868043336038</c:v>
                </c:pt>
                <c:pt idx="42">
                  <c:v>0.99569254953018682</c:v>
                </c:pt>
                <c:pt idx="43">
                  <c:v>0.99481985647456139</c:v>
                </c:pt>
                <c:pt idx="44">
                  <c:v>0.99448082464000176</c:v>
                </c:pt>
                <c:pt idx="45">
                  <c:v>0.99560936116337351</c:v>
                </c:pt>
                <c:pt idx="46">
                  <c:v>0.99574905483594667</c:v>
                </c:pt>
                <c:pt idx="47">
                  <c:v>0.99517301463556085</c:v>
                </c:pt>
                <c:pt idx="48">
                  <c:v>0.98519511939345472</c:v>
                </c:pt>
                <c:pt idx="49">
                  <c:v>0.98828564570015709</c:v>
                </c:pt>
                <c:pt idx="50">
                  <c:v>0.97817590474461125</c:v>
                </c:pt>
                <c:pt idx="51">
                  <c:v>0.89804510280973604</c:v>
                </c:pt>
                <c:pt idx="52">
                  <c:v>0.86309657119722472</c:v>
                </c:pt>
                <c:pt idx="53">
                  <c:v>0.86307930568713143</c:v>
                </c:pt>
                <c:pt idx="54">
                  <c:v>0.86083321978317462</c:v>
                </c:pt>
                <c:pt idx="55">
                  <c:v>0.86415761527204993</c:v>
                </c:pt>
                <c:pt idx="56">
                  <c:v>0.87356103990559686</c:v>
                </c:pt>
                <c:pt idx="57">
                  <c:v>0.86971710952209558</c:v>
                </c:pt>
                <c:pt idx="58">
                  <c:v>0.86339636323611768</c:v>
                </c:pt>
                <c:pt idx="59">
                  <c:v>0.86508681363343531</c:v>
                </c:pt>
                <c:pt idx="60">
                  <c:v>0.86797643218632459</c:v>
                </c:pt>
                <c:pt idx="61">
                  <c:v>0.86773785422867167</c:v>
                </c:pt>
                <c:pt idx="62">
                  <c:v>0.87091627767766722</c:v>
                </c:pt>
                <c:pt idx="63">
                  <c:v>0.86447938159651616</c:v>
                </c:pt>
                <c:pt idx="64">
                  <c:v>0.86258645385355881</c:v>
                </c:pt>
                <c:pt idx="65">
                  <c:v>0.86346385568466422</c:v>
                </c:pt>
                <c:pt idx="66">
                  <c:v>0.85598788981426133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78-4946-9D1B-340D250C7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40143"/>
        <c:axId val="377152623"/>
      </c:scatterChart>
      <c:valAx>
        <c:axId val="37714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2623"/>
        <c:crosses val="autoZero"/>
        <c:crossBetween val="midCat"/>
      </c:valAx>
      <c:valAx>
        <c:axId val="3771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4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'07 B + L + 10mM(2ul)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'07 B + L + 10mM(2ul) + T'!$C$2:$C$68</c:f>
              <c:numCache>
                <c:formatCode>General</c:formatCode>
                <c:ptCount val="67"/>
                <c:pt idx="0">
                  <c:v>3.0201648313749017E-3</c:v>
                </c:pt>
                <c:pt idx="1">
                  <c:v>2.8467970003893252E-3</c:v>
                </c:pt>
                <c:pt idx="2">
                  <c:v>2.6377834471450323E-3</c:v>
                </c:pt>
                <c:pt idx="3">
                  <c:v>2.1241609945989786E-3</c:v>
                </c:pt>
                <c:pt idx="4">
                  <c:v>2.8970250635720627E-3</c:v>
                </c:pt>
                <c:pt idx="5">
                  <c:v>2.7884676366932435E-3</c:v>
                </c:pt>
                <c:pt idx="6">
                  <c:v>2.5972769445783092E-3</c:v>
                </c:pt>
                <c:pt idx="7">
                  <c:v>2.9035061039827379E-3</c:v>
                </c:pt>
                <c:pt idx="8">
                  <c:v>2.9715570282948336E-3</c:v>
                </c:pt>
                <c:pt idx="9">
                  <c:v>2.4465927550300975E-3</c:v>
                </c:pt>
                <c:pt idx="10">
                  <c:v>3.1449248592804102E-3</c:v>
                </c:pt>
                <c:pt idx="11">
                  <c:v>2.6556063082743908E-3</c:v>
                </c:pt>
                <c:pt idx="12">
                  <c:v>2.5648717425249302E-3</c:v>
                </c:pt>
                <c:pt idx="13">
                  <c:v>2.4028457322580361E-3</c:v>
                </c:pt>
                <c:pt idx="14">
                  <c:v>1.1077718321947535E-2</c:v>
                </c:pt>
                <c:pt idx="15">
                  <c:v>0.21988549853320166</c:v>
                </c:pt>
                <c:pt idx="16">
                  <c:v>0.25678206159117878</c:v>
                </c:pt>
                <c:pt idx="17">
                  <c:v>0.25079682077191967</c:v>
                </c:pt>
                <c:pt idx="18">
                  <c:v>0.2480164544357398</c:v>
                </c:pt>
                <c:pt idx="19">
                  <c:v>0.24722576750563735</c:v>
                </c:pt>
                <c:pt idx="20">
                  <c:v>0.24878931850471286</c:v>
                </c:pt>
                <c:pt idx="21">
                  <c:v>0.24841665868109902</c:v>
                </c:pt>
                <c:pt idx="22">
                  <c:v>0.24666677777021656</c:v>
                </c:pt>
                <c:pt idx="23">
                  <c:v>0.2454856081553709</c:v>
                </c:pt>
                <c:pt idx="24">
                  <c:v>0.24348782744878011</c:v>
                </c:pt>
                <c:pt idx="25">
                  <c:v>0.24891245827251571</c:v>
                </c:pt>
                <c:pt idx="26">
                  <c:v>0.24867103951721806</c:v>
                </c:pt>
                <c:pt idx="27">
                  <c:v>0.24737807195528821</c:v>
                </c:pt>
                <c:pt idx="28">
                  <c:v>0.24761300967017522</c:v>
                </c:pt>
                <c:pt idx="29">
                  <c:v>0.24800835313522646</c:v>
                </c:pt>
                <c:pt idx="30">
                  <c:v>0.24955408127317261</c:v>
                </c:pt>
                <c:pt idx="31">
                  <c:v>0.24996238681904517</c:v>
                </c:pt>
                <c:pt idx="32">
                  <c:v>0.24891569879272107</c:v>
                </c:pt>
                <c:pt idx="33">
                  <c:v>0.24750607250339909</c:v>
                </c:pt>
                <c:pt idx="34">
                  <c:v>0.57621958135256535</c:v>
                </c:pt>
                <c:pt idx="35">
                  <c:v>0.98284977827897824</c:v>
                </c:pt>
                <c:pt idx="36">
                  <c:v>1.005784560032257</c:v>
                </c:pt>
                <c:pt idx="37">
                  <c:v>1.0092762205535086</c:v>
                </c:pt>
                <c:pt idx="38">
                  <c:v>1.0076494794104289</c:v>
                </c:pt>
                <c:pt idx="39">
                  <c:v>1.0064926136971233</c:v>
                </c:pt>
                <c:pt idx="40">
                  <c:v>1.0153732593198519</c:v>
                </c:pt>
                <c:pt idx="41">
                  <c:v>1.0069430460056654</c:v>
                </c:pt>
                <c:pt idx="42">
                  <c:v>1.0068134251974519</c:v>
                </c:pt>
                <c:pt idx="43">
                  <c:v>1.0040217170405532</c:v>
                </c:pt>
                <c:pt idx="44">
                  <c:v>0.99773672810230052</c:v>
                </c:pt>
                <c:pt idx="45">
                  <c:v>0.99229427441743545</c:v>
                </c:pt>
                <c:pt idx="46">
                  <c:v>0.997626550415319</c:v>
                </c:pt>
                <c:pt idx="47">
                  <c:v>0.98859846112324767</c:v>
                </c:pt>
                <c:pt idx="48">
                  <c:v>0.98270395486973805</c:v>
                </c:pt>
                <c:pt idx="49">
                  <c:v>0.99722958669016504</c:v>
                </c:pt>
                <c:pt idx="50">
                  <c:v>0.98724068315721103</c:v>
                </c:pt>
                <c:pt idx="51">
                  <c:v>0.98821607973901771</c:v>
                </c:pt>
                <c:pt idx="52">
                  <c:v>0.86464208222866312</c:v>
                </c:pt>
                <c:pt idx="53">
                  <c:v>0.86727662515560289</c:v>
                </c:pt>
                <c:pt idx="54">
                  <c:v>0.87150874454377403</c:v>
                </c:pt>
                <c:pt idx="55">
                  <c:v>0.86540036395671216</c:v>
                </c:pt>
                <c:pt idx="56">
                  <c:v>0.86708867498369324</c:v>
                </c:pt>
                <c:pt idx="57">
                  <c:v>0.86040996284049187</c:v>
                </c:pt>
                <c:pt idx="58">
                  <c:v>0.86273665634792451</c:v>
                </c:pt>
                <c:pt idx="59">
                  <c:v>0.85646300923039032</c:v>
                </c:pt>
                <c:pt idx="60">
                  <c:v>0.86074535668174434</c:v>
                </c:pt>
                <c:pt idx="61">
                  <c:v>0.85710301197094452</c:v>
                </c:pt>
                <c:pt idx="62">
                  <c:v>0.86040996284049187</c:v>
                </c:pt>
                <c:pt idx="63">
                  <c:v>0.85102055554552536</c:v>
                </c:pt>
                <c:pt idx="64">
                  <c:v>0.85223575062252699</c:v>
                </c:pt>
                <c:pt idx="65">
                  <c:v>0.85685025139492821</c:v>
                </c:pt>
                <c:pt idx="66">
                  <c:v>0.84505475784749828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72-42A2-AD22-2C2204922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160847"/>
        <c:axId val="325138383"/>
      </c:scatterChart>
      <c:valAx>
        <c:axId val="325160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5138383"/>
        <c:crosses val="autoZero"/>
        <c:crossBetween val="midCat"/>
      </c:valAx>
      <c:valAx>
        <c:axId val="32513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516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'08 B + L + A(5ul)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'08 B + L + A(5ul) + T'!$C$2:$C$68</c:f>
              <c:numCache>
                <c:formatCode>General</c:formatCode>
                <c:ptCount val="67"/>
                <c:pt idx="0">
                  <c:v>7.0912137122593477E-3</c:v>
                </c:pt>
                <c:pt idx="1">
                  <c:v>6.6228299552649863E-3</c:v>
                </c:pt>
                <c:pt idx="2">
                  <c:v>6.3449998385385177E-3</c:v>
                </c:pt>
                <c:pt idx="3">
                  <c:v>5.7006085206860267E-3</c:v>
                </c:pt>
                <c:pt idx="4">
                  <c:v>6.9108423275782895E-3</c:v>
                </c:pt>
                <c:pt idx="5">
                  <c:v>6.3377267988336365E-3</c:v>
                </c:pt>
                <c:pt idx="6">
                  <c:v>5.9973485406451879E-3</c:v>
                </c:pt>
                <c:pt idx="7">
                  <c:v>5.9362550071241846E-3</c:v>
                </c:pt>
                <c:pt idx="8">
                  <c:v>5.5827852774669494E-3</c:v>
                </c:pt>
                <c:pt idx="9">
                  <c:v>5.933345791242231E-3</c:v>
                </c:pt>
                <c:pt idx="10">
                  <c:v>5.7617020542070308E-3</c:v>
                </c:pt>
                <c:pt idx="11">
                  <c:v>5.1173107363545406E-3</c:v>
                </c:pt>
                <c:pt idx="12">
                  <c:v>6.2009936523818665E-3</c:v>
                </c:pt>
                <c:pt idx="13">
                  <c:v>4.1956711449519721E-2</c:v>
                </c:pt>
                <c:pt idx="14">
                  <c:v>0.30162895724878164</c:v>
                </c:pt>
                <c:pt idx="15">
                  <c:v>0.27538637538562866</c:v>
                </c:pt>
                <c:pt idx="16">
                  <c:v>0.27269535069482254</c:v>
                </c:pt>
                <c:pt idx="17">
                  <c:v>0.2767202508675039</c:v>
                </c:pt>
                <c:pt idx="18">
                  <c:v>0.27294554326067044</c:v>
                </c:pt>
                <c:pt idx="19">
                  <c:v>0.28229430849732501</c:v>
                </c:pt>
                <c:pt idx="20">
                  <c:v>0.27968910567503646</c:v>
                </c:pt>
                <c:pt idx="21">
                  <c:v>0.2802811311070138</c:v>
                </c:pt>
                <c:pt idx="22">
                  <c:v>0.28392201478327744</c:v>
                </c:pt>
                <c:pt idx="23">
                  <c:v>0.28573300166979287</c:v>
                </c:pt>
                <c:pt idx="24">
                  <c:v>0.28881967972054456</c:v>
                </c:pt>
                <c:pt idx="25">
                  <c:v>0.29110195957993634</c:v>
                </c:pt>
                <c:pt idx="26">
                  <c:v>0.29371443544192971</c:v>
                </c:pt>
                <c:pt idx="27">
                  <c:v>0.29416972772745531</c:v>
                </c:pt>
                <c:pt idx="28">
                  <c:v>0.30202751982460913</c:v>
                </c:pt>
                <c:pt idx="29">
                  <c:v>0.302218073464877</c:v>
                </c:pt>
                <c:pt idx="30">
                  <c:v>0.30092929082917208</c:v>
                </c:pt>
                <c:pt idx="31">
                  <c:v>0.30528729622033696</c:v>
                </c:pt>
                <c:pt idx="32">
                  <c:v>0.30208861335813014</c:v>
                </c:pt>
                <c:pt idx="33">
                  <c:v>0.30728010909947445</c:v>
                </c:pt>
                <c:pt idx="34">
                  <c:v>0.30661826248633028</c:v>
                </c:pt>
                <c:pt idx="35">
                  <c:v>0.87892211999991843</c:v>
                </c:pt>
                <c:pt idx="36">
                  <c:v>0.99274955520513508</c:v>
                </c:pt>
                <c:pt idx="37">
                  <c:v>0.99767922151710353</c:v>
                </c:pt>
                <c:pt idx="38">
                  <c:v>0.99595260189116475</c:v>
                </c:pt>
                <c:pt idx="39">
                  <c:v>1.0031470927672332</c:v>
                </c:pt>
                <c:pt idx="40">
                  <c:v>1.0043689634376534</c:v>
                </c:pt>
                <c:pt idx="41">
                  <c:v>1.0106615973903168</c:v>
                </c:pt>
                <c:pt idx="42">
                  <c:v>1.0037885748692039</c:v>
                </c:pt>
                <c:pt idx="43">
                  <c:v>0.99278446579571844</c:v>
                </c:pt>
                <c:pt idx="44">
                  <c:v>1.011938743162494</c:v>
                </c:pt>
                <c:pt idx="45">
                  <c:v>1.0015368417765727</c:v>
                </c:pt>
                <c:pt idx="46">
                  <c:v>1.0000836884435373</c:v>
                </c:pt>
                <c:pt idx="47">
                  <c:v>0.99587114384647002</c:v>
                </c:pt>
                <c:pt idx="48">
                  <c:v>0.99994550068914467</c:v>
                </c:pt>
                <c:pt idx="49">
                  <c:v>0.99239172165165479</c:v>
                </c:pt>
                <c:pt idx="50">
                  <c:v>0.99710028755659497</c:v>
                </c:pt>
                <c:pt idx="51">
                  <c:v>0.99831779440319213</c:v>
                </c:pt>
                <c:pt idx="52">
                  <c:v>0.9403167573647041</c:v>
                </c:pt>
                <c:pt idx="53">
                  <c:v>0.83388891275523391</c:v>
                </c:pt>
                <c:pt idx="54">
                  <c:v>0.85438724785947151</c:v>
                </c:pt>
                <c:pt idx="55">
                  <c:v>0.8452377639107308</c:v>
                </c:pt>
                <c:pt idx="56">
                  <c:v>0.85286427334526937</c:v>
                </c:pt>
                <c:pt idx="57">
                  <c:v>0.85105037724287191</c:v>
                </c:pt>
                <c:pt idx="58">
                  <c:v>0.85605713777571235</c:v>
                </c:pt>
                <c:pt idx="59">
                  <c:v>0.85158858218103317</c:v>
                </c:pt>
                <c:pt idx="60">
                  <c:v>0.85634660475596669</c:v>
                </c:pt>
                <c:pt idx="61">
                  <c:v>0.85746083443875443</c:v>
                </c:pt>
                <c:pt idx="62">
                  <c:v>0.86501170426036234</c:v>
                </c:pt>
                <c:pt idx="63">
                  <c:v>0.84592433885887164</c:v>
                </c:pt>
                <c:pt idx="64">
                  <c:v>0.84733676316955953</c:v>
                </c:pt>
                <c:pt idx="65">
                  <c:v>0.8551945552667134</c:v>
                </c:pt>
                <c:pt idx="66">
                  <c:v>0.84494829693047646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D9-426B-B97A-0AD9A103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69679"/>
        <c:axId val="377176751"/>
      </c:scatterChart>
      <c:valAx>
        <c:axId val="3771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6751"/>
        <c:crosses val="autoZero"/>
        <c:crossBetween val="midCat"/>
      </c:valAx>
      <c:valAx>
        <c:axId val="37717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'08 B + L + A(5ul) + T'!$A$2:$A$68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'08 B + L + A(5ul) + T'!$C$2:$C$68</c:f>
              <c:numCache>
                <c:formatCode>General</c:formatCode>
                <c:ptCount val="67"/>
                <c:pt idx="0">
                  <c:v>7.0912137122593477E-3</c:v>
                </c:pt>
                <c:pt idx="1">
                  <c:v>6.6228299552649863E-3</c:v>
                </c:pt>
                <c:pt idx="2">
                  <c:v>6.3449998385385177E-3</c:v>
                </c:pt>
                <c:pt idx="3">
                  <c:v>5.7006085206860267E-3</c:v>
                </c:pt>
                <c:pt idx="4">
                  <c:v>6.9108423275782895E-3</c:v>
                </c:pt>
                <c:pt idx="5">
                  <c:v>6.3377267988336365E-3</c:v>
                </c:pt>
                <c:pt idx="6">
                  <c:v>5.9973485406451879E-3</c:v>
                </c:pt>
                <c:pt idx="7">
                  <c:v>5.9362550071241846E-3</c:v>
                </c:pt>
                <c:pt idx="8">
                  <c:v>5.5827852774669494E-3</c:v>
                </c:pt>
                <c:pt idx="9">
                  <c:v>5.933345791242231E-3</c:v>
                </c:pt>
                <c:pt idx="10">
                  <c:v>5.7617020542070308E-3</c:v>
                </c:pt>
                <c:pt idx="11">
                  <c:v>5.1173107363545406E-3</c:v>
                </c:pt>
                <c:pt idx="12">
                  <c:v>6.2009936523818665E-3</c:v>
                </c:pt>
                <c:pt idx="13">
                  <c:v>4.1956711449519721E-2</c:v>
                </c:pt>
                <c:pt idx="14">
                  <c:v>0.30162895724878164</c:v>
                </c:pt>
                <c:pt idx="15">
                  <c:v>0.27538637538562866</c:v>
                </c:pt>
                <c:pt idx="16">
                  <c:v>0.27269535069482254</c:v>
                </c:pt>
                <c:pt idx="17">
                  <c:v>0.2767202508675039</c:v>
                </c:pt>
                <c:pt idx="18">
                  <c:v>0.27294554326067044</c:v>
                </c:pt>
                <c:pt idx="19">
                  <c:v>0.28229430849732501</c:v>
                </c:pt>
                <c:pt idx="20">
                  <c:v>0.27968910567503646</c:v>
                </c:pt>
                <c:pt idx="21">
                  <c:v>0.2802811311070138</c:v>
                </c:pt>
                <c:pt idx="22">
                  <c:v>0.28392201478327744</c:v>
                </c:pt>
                <c:pt idx="23">
                  <c:v>0.28573300166979287</c:v>
                </c:pt>
                <c:pt idx="24">
                  <c:v>0.28881967972054456</c:v>
                </c:pt>
                <c:pt idx="25">
                  <c:v>0.29110195957993634</c:v>
                </c:pt>
                <c:pt idx="26">
                  <c:v>0.29371443544192971</c:v>
                </c:pt>
                <c:pt idx="27">
                  <c:v>0.29416972772745531</c:v>
                </c:pt>
                <c:pt idx="28">
                  <c:v>0.30202751982460913</c:v>
                </c:pt>
                <c:pt idx="29">
                  <c:v>0.302218073464877</c:v>
                </c:pt>
                <c:pt idx="30">
                  <c:v>0.30092929082917208</c:v>
                </c:pt>
                <c:pt idx="31">
                  <c:v>0.30528729622033696</c:v>
                </c:pt>
                <c:pt idx="32">
                  <c:v>0.30208861335813014</c:v>
                </c:pt>
                <c:pt idx="33">
                  <c:v>0.30728010909947445</c:v>
                </c:pt>
                <c:pt idx="34">
                  <c:v>0.30661826248633028</c:v>
                </c:pt>
                <c:pt idx="35">
                  <c:v>0.87892211999991843</c:v>
                </c:pt>
                <c:pt idx="36">
                  <c:v>0.99274955520513508</c:v>
                </c:pt>
                <c:pt idx="37">
                  <c:v>0.99767922151710353</c:v>
                </c:pt>
                <c:pt idx="38">
                  <c:v>0.99595260189116475</c:v>
                </c:pt>
                <c:pt idx="39">
                  <c:v>1.0031470927672332</c:v>
                </c:pt>
                <c:pt idx="40">
                  <c:v>1.0043689634376534</c:v>
                </c:pt>
                <c:pt idx="41">
                  <c:v>1.0106615973903168</c:v>
                </c:pt>
                <c:pt idx="42">
                  <c:v>1.0037885748692039</c:v>
                </c:pt>
                <c:pt idx="43">
                  <c:v>0.99278446579571844</c:v>
                </c:pt>
                <c:pt idx="44">
                  <c:v>1.011938743162494</c:v>
                </c:pt>
                <c:pt idx="45">
                  <c:v>1.0015368417765727</c:v>
                </c:pt>
                <c:pt idx="46">
                  <c:v>1.0000836884435373</c:v>
                </c:pt>
                <c:pt idx="47">
                  <c:v>0.99587114384647002</c:v>
                </c:pt>
                <c:pt idx="48">
                  <c:v>0.99994550068914467</c:v>
                </c:pt>
                <c:pt idx="49">
                  <c:v>0.99239172165165479</c:v>
                </c:pt>
                <c:pt idx="50">
                  <c:v>0.99710028755659497</c:v>
                </c:pt>
                <c:pt idx="51">
                  <c:v>0.99831779440319213</c:v>
                </c:pt>
                <c:pt idx="52">
                  <c:v>0.9403167573647041</c:v>
                </c:pt>
                <c:pt idx="53">
                  <c:v>0.83388891275523391</c:v>
                </c:pt>
                <c:pt idx="54">
                  <c:v>0.85438724785947151</c:v>
                </c:pt>
                <c:pt idx="55">
                  <c:v>0.8452377639107308</c:v>
                </c:pt>
                <c:pt idx="56">
                  <c:v>0.85286427334526937</c:v>
                </c:pt>
                <c:pt idx="57">
                  <c:v>0.85105037724287191</c:v>
                </c:pt>
                <c:pt idx="58">
                  <c:v>0.85605713777571235</c:v>
                </c:pt>
                <c:pt idx="59">
                  <c:v>0.85158858218103317</c:v>
                </c:pt>
                <c:pt idx="60">
                  <c:v>0.85634660475596669</c:v>
                </c:pt>
                <c:pt idx="61">
                  <c:v>0.85746083443875443</c:v>
                </c:pt>
                <c:pt idx="62">
                  <c:v>0.86501170426036234</c:v>
                </c:pt>
                <c:pt idx="63">
                  <c:v>0.84592433885887164</c:v>
                </c:pt>
                <c:pt idx="64">
                  <c:v>0.84733676316955953</c:v>
                </c:pt>
                <c:pt idx="65">
                  <c:v>0.8551945552667134</c:v>
                </c:pt>
                <c:pt idx="66">
                  <c:v>0.84494829693047646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A0-4087-AE04-E1E2E1602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69679"/>
        <c:axId val="377176751"/>
      </c:scatterChart>
      <c:valAx>
        <c:axId val="3771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6751"/>
        <c:crosses val="autoZero"/>
        <c:crossBetween val="midCat"/>
      </c:valAx>
      <c:valAx>
        <c:axId val="37717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'A(2ul)'!$A$2:$A$68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'A(2ul)'!$C$2:$C$68</c:f>
              <c:numCache>
                <c:formatCode>General</c:formatCode>
                <c:ptCount val="67"/>
                <c:pt idx="0">
                  <c:v>4.5128830673878042E-3</c:v>
                </c:pt>
                <c:pt idx="1">
                  <c:v>4.2277203330583742E-3</c:v>
                </c:pt>
                <c:pt idx="2">
                  <c:v>4.3534844107626352E-3</c:v>
                </c:pt>
                <c:pt idx="3">
                  <c:v>4.591851209202108E-3</c:v>
                </c:pt>
                <c:pt idx="4">
                  <c:v>5.1680261698472127E-3</c:v>
                </c:pt>
                <c:pt idx="5">
                  <c:v>4.2408816900274243E-3</c:v>
                </c:pt>
                <c:pt idx="6">
                  <c:v>4.2130966030927619E-3</c:v>
                </c:pt>
                <c:pt idx="7">
                  <c:v>4.296451863896749E-3</c:v>
                </c:pt>
                <c:pt idx="8">
                  <c:v>4.5538295112915166E-3</c:v>
                </c:pt>
                <c:pt idx="9">
                  <c:v>4.9808424262873822E-3</c:v>
                </c:pt>
                <c:pt idx="10">
                  <c:v>4.7483251198341542E-3</c:v>
                </c:pt>
                <c:pt idx="11">
                  <c:v>5.2894031285617912E-3</c:v>
                </c:pt>
                <c:pt idx="12">
                  <c:v>4.1648382942062433E-3</c:v>
                </c:pt>
                <c:pt idx="13">
                  <c:v>4.6921699967662045E-2</c:v>
                </c:pt>
                <c:pt idx="14">
                  <c:v>0.20247431561187484</c:v>
                </c:pt>
                <c:pt idx="15">
                  <c:v>0.30963262168088851</c:v>
                </c:pt>
                <c:pt idx="16">
                  <c:v>0.30335904152564103</c:v>
                </c:pt>
                <c:pt idx="17">
                  <c:v>0.30495449046488932</c:v>
                </c:pt>
                <c:pt idx="18">
                  <c:v>0.30967941761677847</c:v>
                </c:pt>
                <c:pt idx="19">
                  <c:v>0.31426249458800121</c:v>
                </c:pt>
                <c:pt idx="20">
                  <c:v>0.30875812262894492</c:v>
                </c:pt>
                <c:pt idx="21">
                  <c:v>0.31358980300958306</c:v>
                </c:pt>
                <c:pt idx="22">
                  <c:v>0.31546164044518138</c:v>
                </c:pt>
                <c:pt idx="23">
                  <c:v>0.31881047460730649</c:v>
                </c:pt>
                <c:pt idx="24">
                  <c:v>0.31969813501621908</c:v>
                </c:pt>
                <c:pt idx="25">
                  <c:v>0.31980781299096117</c:v>
                </c:pt>
                <c:pt idx="26">
                  <c:v>0.32613403857408485</c:v>
                </c:pt>
                <c:pt idx="27">
                  <c:v>0.32751744342883171</c:v>
                </c:pt>
                <c:pt idx="28">
                  <c:v>0.32760811055461853</c:v>
                </c:pt>
                <c:pt idx="29">
                  <c:v>0.33127720440299058</c:v>
                </c:pt>
                <c:pt idx="30">
                  <c:v>0.33012924160069002</c:v>
                </c:pt>
                <c:pt idx="31">
                  <c:v>0.33180950817373878</c:v>
                </c:pt>
                <c:pt idx="32">
                  <c:v>0.33292383639711842</c:v>
                </c:pt>
                <c:pt idx="33">
                  <c:v>0.55091539187550387</c:v>
                </c:pt>
                <c:pt idx="34">
                  <c:v>0.92177903329540567</c:v>
                </c:pt>
                <c:pt idx="35">
                  <c:v>0.95341162358402054</c:v>
                </c:pt>
                <c:pt idx="36">
                  <c:v>0.96922280042283993</c:v>
                </c:pt>
                <c:pt idx="37">
                  <c:v>0.98950006439315741</c:v>
                </c:pt>
                <c:pt idx="38">
                  <c:v>0.99122420215610296</c:v>
                </c:pt>
                <c:pt idx="39">
                  <c:v>0.99794380607530153</c:v>
                </c:pt>
                <c:pt idx="40">
                  <c:v>0.99729012534583872</c:v>
                </c:pt>
                <c:pt idx="41">
                  <c:v>1.0088282482887065</c:v>
                </c:pt>
                <c:pt idx="42">
                  <c:v>1.0094673052882037</c:v>
                </c:pt>
                <c:pt idx="43">
                  <c:v>1.0028705407007164</c:v>
                </c:pt>
                <c:pt idx="44">
                  <c:v>1.0076554251454644</c:v>
                </c:pt>
                <c:pt idx="45">
                  <c:v>1.0210492994209681</c:v>
                </c:pt>
                <c:pt idx="46">
                  <c:v>1.0080619648385085</c:v>
                </c:pt>
                <c:pt idx="47">
                  <c:v>1.007226949857472</c:v>
                </c:pt>
                <c:pt idx="48">
                  <c:v>1.0185983622787318</c:v>
                </c:pt>
                <c:pt idx="49">
                  <c:v>1.0176492822039636</c:v>
                </c:pt>
                <c:pt idx="50">
                  <c:v>1.0187153521184567</c:v>
                </c:pt>
                <c:pt idx="51">
                  <c:v>0.9819191227789843</c:v>
                </c:pt>
                <c:pt idx="52">
                  <c:v>0.8639758158603319</c:v>
                </c:pt>
                <c:pt idx="53">
                  <c:v>0.88211801525566991</c:v>
                </c:pt>
                <c:pt idx="54">
                  <c:v>0.88749808551001852</c:v>
                </c:pt>
                <c:pt idx="55">
                  <c:v>0.88440516662229163</c:v>
                </c:pt>
                <c:pt idx="56">
                  <c:v>0.87977529371517893</c:v>
                </c:pt>
                <c:pt idx="57">
                  <c:v>0.89095952239287879</c:v>
                </c:pt>
                <c:pt idx="58">
                  <c:v>0.88862118797137746</c:v>
                </c:pt>
                <c:pt idx="59">
                  <c:v>0.88662212408507834</c:v>
                </c:pt>
                <c:pt idx="60">
                  <c:v>0.89375119244331402</c:v>
                </c:pt>
                <c:pt idx="61">
                  <c:v>0.88932166463673024</c:v>
                </c:pt>
                <c:pt idx="62">
                  <c:v>0.88985250603448196</c:v>
                </c:pt>
                <c:pt idx="63">
                  <c:v>0.88855976830552186</c:v>
                </c:pt>
                <c:pt idx="64">
                  <c:v>0.89521356543987529</c:v>
                </c:pt>
                <c:pt idx="65">
                  <c:v>0.8892119866619882</c:v>
                </c:pt>
                <c:pt idx="66">
                  <c:v>0.88681369494762785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64-46E9-99EF-2FC57FE87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01151"/>
        <c:axId val="329818207"/>
      </c:scatterChart>
      <c:valAx>
        <c:axId val="32980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18207"/>
        <c:crosses val="autoZero"/>
        <c:crossBetween val="midCat"/>
      </c:valAx>
      <c:valAx>
        <c:axId val="3298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0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'A(2ul)-1'!$A$2:$A$68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'A(2ul)-1'!$C$2:$C$68</c:f>
              <c:numCache>
                <c:formatCode>General</c:formatCode>
                <c:ptCount val="67"/>
                <c:pt idx="0">
                  <c:v>1.7338513359100979E-3</c:v>
                </c:pt>
                <c:pt idx="1">
                  <c:v>1.329782829738117E-3</c:v>
                </c:pt>
                <c:pt idx="2">
                  <c:v>1.8613647579397803E-3</c:v>
                </c:pt>
                <c:pt idx="3">
                  <c:v>1.9723179952902833E-3</c:v>
                </c:pt>
                <c:pt idx="4">
                  <c:v>2.0650550294936884E-3</c:v>
                </c:pt>
                <c:pt idx="5">
                  <c:v>2.2356249316892378E-3</c:v>
                </c:pt>
                <c:pt idx="6">
                  <c:v>2.6728138072195777E-3</c:v>
                </c:pt>
                <c:pt idx="7">
                  <c:v>1.477168473382815E-3</c:v>
                </c:pt>
                <c:pt idx="8">
                  <c:v>2.2521851163684174E-3</c:v>
                </c:pt>
                <c:pt idx="9">
                  <c:v>2.230656876285484E-3</c:v>
                </c:pt>
                <c:pt idx="10">
                  <c:v>2.7042781581100191E-3</c:v>
                </c:pt>
                <c:pt idx="11">
                  <c:v>2.5221161266390439E-3</c:v>
                </c:pt>
                <c:pt idx="12">
                  <c:v>2.5751087176124183E-3</c:v>
                </c:pt>
                <c:pt idx="13">
                  <c:v>7.0044613137525691E-2</c:v>
                </c:pt>
                <c:pt idx="14">
                  <c:v>0.23284613270007185</c:v>
                </c:pt>
                <c:pt idx="15">
                  <c:v>0.20647900665388216</c:v>
                </c:pt>
                <c:pt idx="16">
                  <c:v>0.2642939234058338</c:v>
                </c:pt>
                <c:pt idx="17">
                  <c:v>0.26569325901122448</c:v>
                </c:pt>
                <c:pt idx="18">
                  <c:v>0.26687896823425372</c:v>
                </c:pt>
                <c:pt idx="19">
                  <c:v>0.26819053486084471</c:v>
                </c:pt>
                <c:pt idx="20">
                  <c:v>0.26707603443193595</c:v>
                </c:pt>
                <c:pt idx="21">
                  <c:v>0.27066297043344623</c:v>
                </c:pt>
                <c:pt idx="22">
                  <c:v>0.27186523984115463</c:v>
                </c:pt>
                <c:pt idx="23">
                  <c:v>0.27013801257911624</c:v>
                </c:pt>
                <c:pt idx="24">
                  <c:v>0.268084549678898</c:v>
                </c:pt>
                <c:pt idx="25">
                  <c:v>0.27205899400190109</c:v>
                </c:pt>
                <c:pt idx="26">
                  <c:v>0.26853829873910751</c:v>
                </c:pt>
                <c:pt idx="27">
                  <c:v>0.27093952551758854</c:v>
                </c:pt>
                <c:pt idx="28">
                  <c:v>0.27290687545747505</c:v>
                </c:pt>
                <c:pt idx="29">
                  <c:v>0.27299133239933887</c:v>
                </c:pt>
                <c:pt idx="30">
                  <c:v>0.27014132461605206</c:v>
                </c:pt>
                <c:pt idx="31">
                  <c:v>0.27516237261077936</c:v>
                </c:pt>
                <c:pt idx="32">
                  <c:v>0.27423665828721316</c:v>
                </c:pt>
                <c:pt idx="33">
                  <c:v>0.2725210231544502</c:v>
                </c:pt>
                <c:pt idx="34">
                  <c:v>0.51040310801546052</c:v>
                </c:pt>
                <c:pt idx="35">
                  <c:v>0.8690801479818101</c:v>
                </c:pt>
                <c:pt idx="36">
                  <c:v>0.93719549960421145</c:v>
                </c:pt>
                <c:pt idx="37">
                  <c:v>0.95173202971559523</c:v>
                </c:pt>
                <c:pt idx="38">
                  <c:v>0.97022809998377091</c:v>
                </c:pt>
                <c:pt idx="39">
                  <c:v>0.98188812601638109</c:v>
                </c:pt>
                <c:pt idx="40">
                  <c:v>0.98386541206707523</c:v>
                </c:pt>
                <c:pt idx="41">
                  <c:v>0.99176793219597958</c:v>
                </c:pt>
                <c:pt idx="42">
                  <c:v>0.99230117014264929</c:v>
                </c:pt>
                <c:pt idx="43">
                  <c:v>0.99235416273362265</c:v>
                </c:pt>
                <c:pt idx="44">
                  <c:v>0.99539626865918795</c:v>
                </c:pt>
                <c:pt idx="45">
                  <c:v>1.0016262101354954</c:v>
                </c:pt>
                <c:pt idx="46">
                  <c:v>1.0056702072341508</c:v>
                </c:pt>
                <c:pt idx="47">
                  <c:v>1.0026347253824572</c:v>
                </c:pt>
                <c:pt idx="48">
                  <c:v>0.99891033984810984</c:v>
                </c:pt>
                <c:pt idx="49">
                  <c:v>0.99917364678450882</c:v>
                </c:pt>
                <c:pt idx="50">
                  <c:v>1.0018398365178567</c:v>
                </c:pt>
                <c:pt idx="51">
                  <c:v>0.99474876543823199</c:v>
                </c:pt>
                <c:pt idx="52">
                  <c:v>1.0044762179187821</c:v>
                </c:pt>
                <c:pt idx="53">
                  <c:v>0.90552083436834474</c:v>
                </c:pt>
                <c:pt idx="54">
                  <c:v>0.97302014712068052</c:v>
                </c:pt>
                <c:pt idx="55">
                  <c:v>0.96825743800694852</c:v>
                </c:pt>
                <c:pt idx="56">
                  <c:v>0.96673224499799604</c:v>
                </c:pt>
                <c:pt idx="57">
                  <c:v>0.96725389081539026</c:v>
                </c:pt>
                <c:pt idx="58">
                  <c:v>0.9768587979293144</c:v>
                </c:pt>
                <c:pt idx="59">
                  <c:v>0.97254486982038812</c:v>
                </c:pt>
                <c:pt idx="60">
                  <c:v>0.96230239559631559</c:v>
                </c:pt>
                <c:pt idx="61">
                  <c:v>0.96711809730102094</c:v>
                </c:pt>
                <c:pt idx="62">
                  <c:v>0.95809445266933602</c:v>
                </c:pt>
                <c:pt idx="63">
                  <c:v>0.96268327984393665</c:v>
                </c:pt>
                <c:pt idx="64">
                  <c:v>0.95915927254420719</c:v>
                </c:pt>
                <c:pt idx="65">
                  <c:v>0.9554663513607502</c:v>
                </c:pt>
                <c:pt idx="66">
                  <c:v>0.96026218084384052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5F-4ADC-BA33-2C00D822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26111"/>
        <c:axId val="329843999"/>
      </c:scatterChart>
      <c:valAx>
        <c:axId val="32982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43999"/>
        <c:crosses val="autoZero"/>
        <c:crossBetween val="midCat"/>
      </c:valAx>
      <c:valAx>
        <c:axId val="3298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2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'B(5ul)'!$A$2:$A$68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'B(5ul)'!$C$2:$C$68</c:f>
              <c:numCache>
                <c:formatCode>General</c:formatCode>
                <c:ptCount val="67"/>
                <c:pt idx="0">
                  <c:v>3.0917276250458608E-3</c:v>
                </c:pt>
                <c:pt idx="1">
                  <c:v>2.4428692114660815E-3</c:v>
                </c:pt>
                <c:pt idx="2">
                  <c:v>2.5053654892613015E-3</c:v>
                </c:pt>
                <c:pt idx="3">
                  <c:v>2.4263260791085235E-3</c:v>
                </c:pt>
                <c:pt idx="4">
                  <c:v>2.6505774288443111E-3</c:v>
                </c:pt>
                <c:pt idx="5">
                  <c:v>2.1377403257600096E-3</c:v>
                </c:pt>
                <c:pt idx="6">
                  <c:v>2.1395784515775163E-3</c:v>
                </c:pt>
                <c:pt idx="7">
                  <c:v>2.8803431560326183E-3</c:v>
                </c:pt>
                <c:pt idx="8">
                  <c:v>2.9501919370978637E-3</c:v>
                </c:pt>
                <c:pt idx="9">
                  <c:v>3.0145263407105895E-3</c:v>
                </c:pt>
                <c:pt idx="10">
                  <c:v>2.4906604827212493E-3</c:v>
                </c:pt>
                <c:pt idx="11">
                  <c:v>2.5825667735965723E-3</c:v>
                </c:pt>
                <c:pt idx="12">
                  <c:v>2.7443218455371408E-3</c:v>
                </c:pt>
                <c:pt idx="13">
                  <c:v>2.5788905219615594E-3</c:v>
                </c:pt>
                <c:pt idx="14">
                  <c:v>2.1285496966724775E-3</c:v>
                </c:pt>
                <c:pt idx="15">
                  <c:v>3.1634145319286125E-3</c:v>
                </c:pt>
                <c:pt idx="16">
                  <c:v>0.33754055824616325</c:v>
                </c:pt>
                <c:pt idx="17">
                  <c:v>0.38695673272400688</c:v>
                </c:pt>
                <c:pt idx="18">
                  <c:v>0.38390176761531108</c:v>
                </c:pt>
                <c:pt idx="19">
                  <c:v>0.38353965682926233</c:v>
                </c:pt>
                <c:pt idx="20">
                  <c:v>0.38154712844308536</c:v>
                </c:pt>
                <c:pt idx="21">
                  <c:v>0.36857731267475974</c:v>
                </c:pt>
                <c:pt idx="22">
                  <c:v>0.3654286031493712</c:v>
                </c:pt>
                <c:pt idx="23">
                  <c:v>0.36344158914064678</c:v>
                </c:pt>
                <c:pt idx="24">
                  <c:v>0.3652797149581532</c:v>
                </c:pt>
                <c:pt idx="25">
                  <c:v>0.36555543383077921</c:v>
                </c:pt>
                <c:pt idx="26">
                  <c:v>0.36211078604877206</c:v>
                </c:pt>
                <c:pt idx="27">
                  <c:v>0.36183874342778111</c:v>
                </c:pt>
                <c:pt idx="28">
                  <c:v>0.36276883509143937</c:v>
                </c:pt>
                <c:pt idx="29">
                  <c:v>0.35961828744023333</c:v>
                </c:pt>
                <c:pt idx="30">
                  <c:v>0.35761656842496875</c:v>
                </c:pt>
                <c:pt idx="31">
                  <c:v>0.35732063016835025</c:v>
                </c:pt>
                <c:pt idx="32">
                  <c:v>0.36145641325773981</c:v>
                </c:pt>
                <c:pt idx="33">
                  <c:v>0.35852460257881696</c:v>
                </c:pt>
                <c:pt idx="34">
                  <c:v>0.35923779539600947</c:v>
                </c:pt>
                <c:pt idx="35">
                  <c:v>0.56754891804238128</c:v>
                </c:pt>
                <c:pt idx="36">
                  <c:v>0.75437234988210256</c:v>
                </c:pt>
                <c:pt idx="37">
                  <c:v>0.79355383980807026</c:v>
                </c:pt>
                <c:pt idx="38">
                  <c:v>0.81783731998314801</c:v>
                </c:pt>
                <c:pt idx="39">
                  <c:v>0.8286399854126334</c:v>
                </c:pt>
                <c:pt idx="40">
                  <c:v>0.84850277299660826</c:v>
                </c:pt>
                <c:pt idx="41">
                  <c:v>0.86346879340274574</c:v>
                </c:pt>
                <c:pt idx="42">
                  <c:v>0.87389464303964237</c:v>
                </c:pt>
                <c:pt idx="43">
                  <c:v>0.87950827928630715</c:v>
                </c:pt>
                <c:pt idx="44">
                  <c:v>0.87980973192037815</c:v>
                </c:pt>
                <c:pt idx="45">
                  <c:v>0.88361649048843405</c:v>
                </c:pt>
                <c:pt idx="46">
                  <c:v>0.8919487148191908</c:v>
                </c:pt>
                <c:pt idx="47">
                  <c:v>0.88864192647349671</c:v>
                </c:pt>
                <c:pt idx="48">
                  <c:v>0.89624625298052085</c:v>
                </c:pt>
                <c:pt idx="49">
                  <c:v>0.89715796338600418</c:v>
                </c:pt>
                <c:pt idx="50">
                  <c:v>0.90162644724836238</c:v>
                </c:pt>
                <c:pt idx="51">
                  <c:v>0.89671313693816757</c:v>
                </c:pt>
                <c:pt idx="52">
                  <c:v>1.0214152686494407</c:v>
                </c:pt>
                <c:pt idx="53">
                  <c:v>1.0092156275986504</c:v>
                </c:pt>
                <c:pt idx="54">
                  <c:v>1.0181048040521115</c:v>
                </c:pt>
                <c:pt idx="55">
                  <c:v>1.0048059637624522</c:v>
                </c:pt>
                <c:pt idx="56">
                  <c:v>1.0037766133046486</c:v>
                </c:pt>
                <c:pt idx="57">
                  <c:v>1.0120922945030479</c:v>
                </c:pt>
                <c:pt idx="58">
                  <c:v>1.006713938361024</c:v>
                </c:pt>
                <c:pt idx="59">
                  <c:v>1.0074951418334643</c:v>
                </c:pt>
                <c:pt idx="60">
                  <c:v>1.0023502276702636</c:v>
                </c:pt>
                <c:pt idx="61">
                  <c:v>0.99479736868612956</c:v>
                </c:pt>
                <c:pt idx="62">
                  <c:v>1.0009164895326086</c:v>
                </c:pt>
                <c:pt idx="63">
                  <c:v>1.0061165474703344</c:v>
                </c:pt>
                <c:pt idx="64">
                  <c:v>0.9972310472685082</c:v>
                </c:pt>
                <c:pt idx="65">
                  <c:v>0.97771750358985965</c:v>
                </c:pt>
                <c:pt idx="66">
                  <c:v>0.99456944108475887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F6-4912-8097-67C4AB8B4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21535"/>
        <c:axId val="329821951"/>
      </c:scatterChart>
      <c:valAx>
        <c:axId val="32982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21951"/>
        <c:crosses val="autoZero"/>
        <c:crossBetween val="midCat"/>
      </c:valAx>
      <c:valAx>
        <c:axId val="32982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2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'B(5ul)-1'!$A$2:$A$66</c:f>
              <c:strCache>
                <c:ptCount val="65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25.50	</c:v>
                </c:pt>
                <c:pt idx="17">
                  <c:v>27.00	</c:v>
                </c:pt>
                <c:pt idx="18">
                  <c:v>28.50	</c:v>
                </c:pt>
                <c:pt idx="19">
                  <c:v>30.00	</c:v>
                </c:pt>
                <c:pt idx="20">
                  <c:v>31.50	</c:v>
                </c:pt>
                <c:pt idx="21">
                  <c:v>33.00	</c:v>
                </c:pt>
                <c:pt idx="22">
                  <c:v>34.50	</c:v>
                </c:pt>
                <c:pt idx="23">
                  <c:v>36.00	</c:v>
                </c:pt>
                <c:pt idx="24">
                  <c:v>37.50	</c:v>
                </c:pt>
                <c:pt idx="25">
                  <c:v>39.00	</c:v>
                </c:pt>
                <c:pt idx="26">
                  <c:v>40.50	</c:v>
                </c:pt>
                <c:pt idx="27">
                  <c:v>42.00	</c:v>
                </c:pt>
                <c:pt idx="28">
                  <c:v>43.50	</c:v>
                </c:pt>
                <c:pt idx="29">
                  <c:v>45.00	</c:v>
                </c:pt>
                <c:pt idx="30">
                  <c:v>46.50	</c:v>
                </c:pt>
                <c:pt idx="31">
                  <c:v>48.00	</c:v>
                </c:pt>
                <c:pt idx="32">
                  <c:v>49.50	</c:v>
                </c:pt>
                <c:pt idx="33">
                  <c:v>51.00	</c:v>
                </c:pt>
                <c:pt idx="34">
                  <c:v>52.50	</c:v>
                </c:pt>
                <c:pt idx="35">
                  <c:v>54.00	</c:v>
                </c:pt>
                <c:pt idx="36">
                  <c:v>55.50	</c:v>
                </c:pt>
                <c:pt idx="37">
                  <c:v>57.00	</c:v>
                </c:pt>
                <c:pt idx="38">
                  <c:v>58.50	</c:v>
                </c:pt>
                <c:pt idx="39">
                  <c:v>60.00	</c:v>
                </c:pt>
                <c:pt idx="40">
                  <c:v>61.50	</c:v>
                </c:pt>
                <c:pt idx="41">
                  <c:v>63.00	</c:v>
                </c:pt>
                <c:pt idx="42">
                  <c:v>64.50	</c:v>
                </c:pt>
                <c:pt idx="43">
                  <c:v>66.00	</c:v>
                </c:pt>
                <c:pt idx="44">
                  <c:v>67.50	</c:v>
                </c:pt>
                <c:pt idx="45">
                  <c:v>69.00	</c:v>
                </c:pt>
                <c:pt idx="46">
                  <c:v>70.50	</c:v>
                </c:pt>
                <c:pt idx="47">
                  <c:v>72.00	</c:v>
                </c:pt>
                <c:pt idx="48">
                  <c:v>73.50	</c:v>
                </c:pt>
                <c:pt idx="49">
                  <c:v>75.00	</c:v>
                </c:pt>
                <c:pt idx="50">
                  <c:v>76.50	</c:v>
                </c:pt>
                <c:pt idx="51">
                  <c:v>78.00	</c:v>
                </c:pt>
                <c:pt idx="52">
                  <c:v>79.50	</c:v>
                </c:pt>
                <c:pt idx="53">
                  <c:v>82.50	</c:v>
                </c:pt>
                <c:pt idx="54">
                  <c:v>84.00	</c:v>
                </c:pt>
                <c:pt idx="55">
                  <c:v>85.50	</c:v>
                </c:pt>
                <c:pt idx="56">
                  <c:v>87.00	</c:v>
                </c:pt>
                <c:pt idx="57">
                  <c:v>88.50	</c:v>
                </c:pt>
                <c:pt idx="58">
                  <c:v>90.00	</c:v>
                </c:pt>
                <c:pt idx="59">
                  <c:v>91.50	</c:v>
                </c:pt>
                <c:pt idx="60">
                  <c:v>93.00	</c:v>
                </c:pt>
                <c:pt idx="61">
                  <c:v>94.50	</c:v>
                </c:pt>
                <c:pt idx="62">
                  <c:v>96.00	</c:v>
                </c:pt>
                <c:pt idx="63">
                  <c:v>97.50	</c:v>
                </c:pt>
                <c:pt idx="64">
                  <c:v>99.00	</c:v>
                </c:pt>
              </c:strCache>
            </c:strRef>
          </c:xVal>
          <c:yVal>
            <c:numRef>
              <c:f>'B(5ul)-1'!$C$2:$C$66</c:f>
              <c:numCache>
                <c:formatCode>General</c:formatCode>
                <c:ptCount val="65"/>
                <c:pt idx="0">
                  <c:v>5.7088734057322271E-3</c:v>
                </c:pt>
                <c:pt idx="1">
                  <c:v>4.64062209420506E-3</c:v>
                </c:pt>
                <c:pt idx="2">
                  <c:v>3.6199447277256622E-3</c:v>
                </c:pt>
                <c:pt idx="3">
                  <c:v>4.5281745877285163E-3</c:v>
                </c:pt>
                <c:pt idx="4">
                  <c:v>4.6881960392528288E-3</c:v>
                </c:pt>
                <c:pt idx="5">
                  <c:v>5.0082389423014529E-3</c:v>
                </c:pt>
                <c:pt idx="6">
                  <c:v>4.6752213269670734E-3</c:v>
                </c:pt>
                <c:pt idx="7">
                  <c:v>6.0721653497333682E-3</c:v>
                </c:pt>
                <c:pt idx="8">
                  <c:v>3.978911767631552E-3</c:v>
                </c:pt>
                <c:pt idx="9">
                  <c:v>5.0341883668729636E-3</c:v>
                </c:pt>
                <c:pt idx="10">
                  <c:v>3.9702619594410484E-3</c:v>
                </c:pt>
                <c:pt idx="11">
                  <c:v>7.2701637841180852E-3</c:v>
                </c:pt>
                <c:pt idx="12">
                  <c:v>4.8525423948723931E-3</c:v>
                </c:pt>
                <c:pt idx="13">
                  <c:v>4.6146726696335502E-3</c:v>
                </c:pt>
                <c:pt idx="14">
                  <c:v>5.3585561740168404E-3</c:v>
                </c:pt>
                <c:pt idx="15">
                  <c:v>5.5051704228458724E-2</c:v>
                </c:pt>
                <c:pt idx="16">
                  <c:v>0.38631773340426168</c:v>
                </c:pt>
                <c:pt idx="17">
                  <c:v>0.38473481850539953</c:v>
                </c:pt>
                <c:pt idx="18">
                  <c:v>0.3717947054524065</c:v>
                </c:pt>
                <c:pt idx="19">
                  <c:v>0.37713596201004235</c:v>
                </c:pt>
                <c:pt idx="20">
                  <c:v>0.36901811702325493</c:v>
                </c:pt>
                <c:pt idx="21">
                  <c:v>0.36432559607990683</c:v>
                </c:pt>
                <c:pt idx="22">
                  <c:v>0.36294162676942632</c:v>
                </c:pt>
                <c:pt idx="23">
                  <c:v>0.36919543809116023</c:v>
                </c:pt>
                <c:pt idx="24">
                  <c:v>0.3728370073393622</c:v>
                </c:pt>
                <c:pt idx="25">
                  <c:v>0.36567929106172065</c:v>
                </c:pt>
                <c:pt idx="26">
                  <c:v>0.36226261682647182</c:v>
                </c:pt>
                <c:pt idx="27">
                  <c:v>0.36921273770754126</c:v>
                </c:pt>
                <c:pt idx="28">
                  <c:v>0.37352466709050719</c:v>
                </c:pt>
                <c:pt idx="29">
                  <c:v>0.38425907905492185</c:v>
                </c:pt>
                <c:pt idx="30">
                  <c:v>0.38462237099892305</c:v>
                </c:pt>
                <c:pt idx="31">
                  <c:v>0.37127139205688103</c:v>
                </c:pt>
                <c:pt idx="32">
                  <c:v>0.38957006128389093</c:v>
                </c:pt>
                <c:pt idx="33">
                  <c:v>0.43944485531033334</c:v>
                </c:pt>
                <c:pt idx="34">
                  <c:v>0.77436975335071934</c:v>
                </c:pt>
                <c:pt idx="35">
                  <c:v>0.80720875014596538</c:v>
                </c:pt>
                <c:pt idx="36">
                  <c:v>0.83711546196463082</c:v>
                </c:pt>
                <c:pt idx="37">
                  <c:v>0.85406476111392204</c:v>
                </c:pt>
                <c:pt idx="38">
                  <c:v>0.8523910232290598</c:v>
                </c:pt>
                <c:pt idx="39">
                  <c:v>0.86546520830900564</c:v>
                </c:pt>
                <c:pt idx="40">
                  <c:v>0.87212123571159783</c:v>
                </c:pt>
                <c:pt idx="41">
                  <c:v>0.87591417660313364</c:v>
                </c:pt>
                <c:pt idx="42">
                  <c:v>0.88157115115972273</c:v>
                </c:pt>
                <c:pt idx="43">
                  <c:v>0.87281322036683806</c:v>
                </c:pt>
                <c:pt idx="44">
                  <c:v>0.87678780723037453</c:v>
                </c:pt>
                <c:pt idx="45">
                  <c:v>0.8752221919478933</c:v>
                </c:pt>
                <c:pt idx="46">
                  <c:v>0.88022610598609952</c:v>
                </c:pt>
                <c:pt idx="47">
                  <c:v>0.87882051215514279</c:v>
                </c:pt>
                <c:pt idx="48">
                  <c:v>0.86811204961529964</c:v>
                </c:pt>
                <c:pt idx="49">
                  <c:v>0.87381227321284138</c:v>
                </c:pt>
                <c:pt idx="50">
                  <c:v>0.8656295546646251</c:v>
                </c:pt>
                <c:pt idx="51">
                  <c:v>0.87170604491845372</c:v>
                </c:pt>
                <c:pt idx="52">
                  <c:v>0.87449560805989113</c:v>
                </c:pt>
                <c:pt idx="53">
                  <c:v>0.99337424692607423</c:v>
                </c:pt>
                <c:pt idx="54">
                  <c:v>0.99163996038387825</c:v>
                </c:pt>
                <c:pt idx="55">
                  <c:v>1.014985792690047</c:v>
                </c:pt>
                <c:pt idx="56">
                  <c:v>1.0578758666026578</c:v>
                </c:pt>
                <c:pt idx="57">
                  <c:v>1.0981839727704035</c:v>
                </c:pt>
                <c:pt idx="58">
                  <c:v>1.0961166686128732</c:v>
                </c:pt>
                <c:pt idx="59">
                  <c:v>1.0975395620602111</c:v>
                </c:pt>
                <c:pt idx="60">
                  <c:v>1.1054800859790932</c:v>
                </c:pt>
                <c:pt idx="61">
                  <c:v>1.1161755738066506</c:v>
                </c:pt>
                <c:pt idx="62">
                  <c:v>1.1146315830446458</c:v>
                </c:pt>
                <c:pt idx="63">
                  <c:v>1.1215773790216199</c:v>
                </c:pt>
                <c:pt idx="64">
                  <c:v>1.1321517695345102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7C-4ADF-95B0-CD7CEF535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47743"/>
        <c:axId val="329852319"/>
      </c:scatterChart>
      <c:valAx>
        <c:axId val="32984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52319"/>
        <c:crosses val="autoZero"/>
        <c:crossBetween val="midCat"/>
      </c:valAx>
      <c:valAx>
        <c:axId val="3298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47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'B(5ul)-2'!$A$2:$A$67</c:f>
              <c:strCache>
                <c:ptCount val="66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24.00	</c:v>
                </c:pt>
                <c:pt idx="16">
                  <c:v>25.50	</c:v>
                </c:pt>
                <c:pt idx="17">
                  <c:v>27.00	</c:v>
                </c:pt>
                <c:pt idx="18">
                  <c:v>28.50	</c:v>
                </c:pt>
                <c:pt idx="19">
                  <c:v>30.00	</c:v>
                </c:pt>
                <c:pt idx="20">
                  <c:v>31.50	</c:v>
                </c:pt>
                <c:pt idx="21">
                  <c:v>33.00	</c:v>
                </c:pt>
                <c:pt idx="22">
                  <c:v>34.50	</c:v>
                </c:pt>
                <c:pt idx="23">
                  <c:v>36.00	</c:v>
                </c:pt>
                <c:pt idx="24">
                  <c:v>37.50	</c:v>
                </c:pt>
                <c:pt idx="25">
                  <c:v>39.00	</c:v>
                </c:pt>
                <c:pt idx="26">
                  <c:v>40.50	</c:v>
                </c:pt>
                <c:pt idx="27">
                  <c:v>42.00	</c:v>
                </c:pt>
                <c:pt idx="28">
                  <c:v>43.50	</c:v>
                </c:pt>
                <c:pt idx="29">
                  <c:v>45.00	</c:v>
                </c:pt>
                <c:pt idx="30">
                  <c:v>46.50	</c:v>
                </c:pt>
                <c:pt idx="31">
                  <c:v>48.00	</c:v>
                </c:pt>
                <c:pt idx="32">
                  <c:v>49.50	</c:v>
                </c:pt>
                <c:pt idx="33">
                  <c:v>51.00	</c:v>
                </c:pt>
                <c:pt idx="34">
                  <c:v>52.50	</c:v>
                </c:pt>
                <c:pt idx="35">
                  <c:v>54.00	</c:v>
                </c:pt>
                <c:pt idx="36">
                  <c:v>55.50	</c:v>
                </c:pt>
                <c:pt idx="37">
                  <c:v>57.00	</c:v>
                </c:pt>
                <c:pt idx="38">
                  <c:v>58.50	</c:v>
                </c:pt>
                <c:pt idx="39">
                  <c:v>60.00	</c:v>
                </c:pt>
                <c:pt idx="40">
                  <c:v>61.50	</c:v>
                </c:pt>
                <c:pt idx="41">
                  <c:v>63.00	</c:v>
                </c:pt>
                <c:pt idx="42">
                  <c:v>64.50	</c:v>
                </c:pt>
                <c:pt idx="43">
                  <c:v>66.00	</c:v>
                </c:pt>
                <c:pt idx="44">
                  <c:v>67.50	</c:v>
                </c:pt>
                <c:pt idx="45">
                  <c:v>69.00	</c:v>
                </c:pt>
                <c:pt idx="46">
                  <c:v>70.50	</c:v>
                </c:pt>
                <c:pt idx="47">
                  <c:v>72.00	</c:v>
                </c:pt>
                <c:pt idx="48">
                  <c:v>73.50	</c:v>
                </c:pt>
                <c:pt idx="49">
                  <c:v>75.00	</c:v>
                </c:pt>
                <c:pt idx="50">
                  <c:v>76.50	</c:v>
                </c:pt>
                <c:pt idx="51">
                  <c:v>78.00	</c:v>
                </c:pt>
                <c:pt idx="52">
                  <c:v>79.50	</c:v>
                </c:pt>
                <c:pt idx="53">
                  <c:v>81.00	</c:v>
                </c:pt>
                <c:pt idx="54">
                  <c:v>82.50	</c:v>
                </c:pt>
                <c:pt idx="55">
                  <c:v>84.00	</c:v>
                </c:pt>
                <c:pt idx="56">
                  <c:v>85.50	</c:v>
                </c:pt>
                <c:pt idx="57">
                  <c:v>87.00	</c:v>
                </c:pt>
                <c:pt idx="58">
                  <c:v>88.50	</c:v>
                </c:pt>
                <c:pt idx="59">
                  <c:v>90.00	</c:v>
                </c:pt>
                <c:pt idx="60">
                  <c:v>91.50	</c:v>
                </c:pt>
                <c:pt idx="61">
                  <c:v>93.00	</c:v>
                </c:pt>
                <c:pt idx="62">
                  <c:v>94.50	</c:v>
                </c:pt>
                <c:pt idx="63">
                  <c:v>96.00	</c:v>
                </c:pt>
                <c:pt idx="64">
                  <c:v>97.50	</c:v>
                </c:pt>
                <c:pt idx="65">
                  <c:v>99.00	</c:v>
                </c:pt>
              </c:strCache>
            </c:strRef>
          </c:xVal>
          <c:yVal>
            <c:numRef>
              <c:f>'B(5ul)-2'!$C$2:$C$67</c:f>
              <c:numCache>
                <c:formatCode>General</c:formatCode>
                <c:ptCount val="66"/>
                <c:pt idx="0">
                  <c:v>4.5388998503963192E-3</c:v>
                </c:pt>
                <c:pt idx="1">
                  <c:v>4.7982043272131059E-3</c:v>
                </c:pt>
                <c:pt idx="2">
                  <c:v>5.0253636209534307E-3</c:v>
                </c:pt>
                <c:pt idx="3">
                  <c:v>4.7896322783927154E-3</c:v>
                </c:pt>
                <c:pt idx="4">
                  <c:v>5.2118056827969057E-3</c:v>
                </c:pt>
                <c:pt idx="5">
                  <c:v>3.4716797722578073E-3</c:v>
                </c:pt>
                <c:pt idx="6">
                  <c:v>5.6125489651501215E-3</c:v>
                </c:pt>
                <c:pt idx="7">
                  <c:v>4.515326716140247E-3</c:v>
                </c:pt>
                <c:pt idx="8">
                  <c:v>3.9367134207639459E-3</c:v>
                </c:pt>
                <c:pt idx="9">
                  <c:v>4.7767742051621313E-3</c:v>
                </c:pt>
                <c:pt idx="10">
                  <c:v>3.5209690529750481E-3</c:v>
                </c:pt>
                <c:pt idx="11">
                  <c:v>5.2118056827969057E-3</c:v>
                </c:pt>
                <c:pt idx="12">
                  <c:v>4.7510580587009623E-3</c:v>
                </c:pt>
                <c:pt idx="13">
                  <c:v>5.1989476095663217E-3</c:v>
                </c:pt>
                <c:pt idx="14">
                  <c:v>0.11200024687500605</c:v>
                </c:pt>
                <c:pt idx="15">
                  <c:v>0.28974167916578536</c:v>
                </c:pt>
                <c:pt idx="16">
                  <c:v>0.29467275024971451</c:v>
                </c:pt>
                <c:pt idx="17">
                  <c:v>0.29282975975333075</c:v>
                </c:pt>
                <c:pt idx="18">
                  <c:v>0.29083247237818</c:v>
                </c:pt>
                <c:pt idx="19">
                  <c:v>0.29201541511539375</c:v>
                </c:pt>
                <c:pt idx="20">
                  <c:v>0.2946084598835616</c:v>
                </c:pt>
                <c:pt idx="21">
                  <c:v>0.2980115632652563</c:v>
                </c:pt>
                <c:pt idx="22">
                  <c:v>0.29819157629048448</c:v>
                </c:pt>
                <c:pt idx="23">
                  <c:v>0.30135251929300316</c:v>
                </c:pt>
                <c:pt idx="24">
                  <c:v>0.29854303029212048</c:v>
                </c:pt>
                <c:pt idx="25">
                  <c:v>0.30161825280643523</c:v>
                </c:pt>
                <c:pt idx="26">
                  <c:v>0.3010032083035723</c:v>
                </c:pt>
                <c:pt idx="27">
                  <c:v>0.30342052607092218</c:v>
                </c:pt>
                <c:pt idx="28">
                  <c:v>0.30360696813276561</c:v>
                </c:pt>
                <c:pt idx="29">
                  <c:v>0.3047984829187998</c:v>
                </c:pt>
                <c:pt idx="30">
                  <c:v>0.30323837003348891</c:v>
                </c:pt>
                <c:pt idx="31">
                  <c:v>0.30694578114830745</c:v>
                </c:pt>
                <c:pt idx="32">
                  <c:v>0.53443724178042318</c:v>
                </c:pt>
                <c:pt idx="33">
                  <c:v>0.75910421232622061</c:v>
                </c:pt>
                <c:pt idx="34">
                  <c:v>0.81515683956274854</c:v>
                </c:pt>
                <c:pt idx="35">
                  <c:v>0.8477563412266903</c:v>
                </c:pt>
                <c:pt idx="36">
                  <c:v>0.86077299736045199</c:v>
                </c:pt>
                <c:pt idx="37">
                  <c:v>0.87045941252749226</c:v>
                </c:pt>
                <c:pt idx="38">
                  <c:v>0.89637057309932511</c:v>
                </c:pt>
                <c:pt idx="39">
                  <c:v>0.90269245910436247</c:v>
                </c:pt>
                <c:pt idx="40">
                  <c:v>0.90654988107353773</c:v>
                </c:pt>
                <c:pt idx="41">
                  <c:v>0.91375468810707539</c:v>
                </c:pt>
                <c:pt idx="42">
                  <c:v>0.92208671956049404</c:v>
                </c:pt>
                <c:pt idx="43">
                  <c:v>0.92679063135068285</c:v>
                </c:pt>
                <c:pt idx="44">
                  <c:v>0.93056661885606451</c:v>
                </c:pt>
                <c:pt idx="45">
                  <c:v>0.93862005872282051</c:v>
                </c:pt>
                <c:pt idx="46">
                  <c:v>0.94685779763921507</c:v>
                </c:pt>
                <c:pt idx="47">
                  <c:v>0.93235603404732093</c:v>
                </c:pt>
                <c:pt idx="48">
                  <c:v>0.94548412681574756</c:v>
                </c:pt>
                <c:pt idx="49">
                  <c:v>0.95233319382323889</c:v>
                </c:pt>
                <c:pt idx="50">
                  <c:v>0.95352470860927308</c:v>
                </c:pt>
                <c:pt idx="51">
                  <c:v>0.89131306429529522</c:v>
                </c:pt>
                <c:pt idx="52">
                  <c:v>0.90673632313538133</c:v>
                </c:pt>
                <c:pt idx="53">
                  <c:v>1.0038512072337806</c:v>
                </c:pt>
                <c:pt idx="54">
                  <c:v>1.0008424180978239</c:v>
                </c:pt>
                <c:pt idx="55">
                  <c:v>1.0038447781971653</c:v>
                </c:pt>
                <c:pt idx="56">
                  <c:v>1.0082315241809998</c:v>
                </c:pt>
                <c:pt idx="57">
                  <c:v>1.005617049290781</c:v>
                </c:pt>
                <c:pt idx="58">
                  <c:v>1.0005766845843918</c:v>
                </c:pt>
                <c:pt idx="59">
                  <c:v>1.0057349149620614</c:v>
                </c:pt>
                <c:pt idx="60">
                  <c:v>0.99654139260219343</c:v>
                </c:pt>
                <c:pt idx="61">
                  <c:v>0.99349617225875009</c:v>
                </c:pt>
                <c:pt idx="62">
                  <c:v>0.99374476167454129</c:v>
                </c:pt>
                <c:pt idx="63">
                  <c:v>1.0102716718002525</c:v>
                </c:pt>
                <c:pt idx="64">
                  <c:v>0.99365261214972211</c:v>
                </c:pt>
                <c:pt idx="65">
                  <c:v>0.99213321649630803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7F-4A98-AC1E-49F3DF348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794495"/>
        <c:axId val="329806559"/>
      </c:scatterChart>
      <c:valAx>
        <c:axId val="3297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806559"/>
        <c:crosses val="autoZero"/>
        <c:crossBetween val="midCat"/>
      </c:valAx>
      <c:valAx>
        <c:axId val="32980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297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'B(2ul)'!$A$2:$A$68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'B(2ul)'!$C$2:$C$68</c:f>
              <c:numCache>
                <c:formatCode>General</c:formatCode>
                <c:ptCount val="67"/>
                <c:pt idx="0">
                  <c:v>1.7137057209019159E-3</c:v>
                </c:pt>
                <c:pt idx="1">
                  <c:v>2.3526372812914449E-3</c:v>
                </c:pt>
                <c:pt idx="2">
                  <c:v>1.5288719480749449E-3</c:v>
                </c:pt>
                <c:pt idx="3">
                  <c:v>1.6840410413124021E-3</c:v>
                </c:pt>
                <c:pt idx="4">
                  <c:v>1.5220262527850573E-3</c:v>
                </c:pt>
                <c:pt idx="5">
                  <c:v>2.6082099054472569E-3</c:v>
                </c:pt>
                <c:pt idx="6">
                  <c:v>1.9053851890187747E-3</c:v>
                </c:pt>
                <c:pt idx="7">
                  <c:v>2.277334633102679E-3</c:v>
                </c:pt>
                <c:pt idx="8">
                  <c:v>1.9099489858786999E-3</c:v>
                </c:pt>
                <c:pt idx="9">
                  <c:v>2.3275363985618565E-3</c:v>
                </c:pt>
                <c:pt idx="10">
                  <c:v>2.5488805462682293E-3</c:v>
                </c:pt>
                <c:pt idx="11">
                  <c:v>2.7405600143850877E-3</c:v>
                </c:pt>
                <c:pt idx="12">
                  <c:v>2.631028889746883E-3</c:v>
                </c:pt>
                <c:pt idx="13">
                  <c:v>2.6447202803266587E-3</c:v>
                </c:pt>
                <c:pt idx="14">
                  <c:v>2.8021712719940783E-3</c:v>
                </c:pt>
                <c:pt idx="15">
                  <c:v>2.1814948990442496E-3</c:v>
                </c:pt>
                <c:pt idx="16">
                  <c:v>1.8095454549603453E-3</c:v>
                </c:pt>
                <c:pt idx="17">
                  <c:v>2.1495483210247734E-3</c:v>
                </c:pt>
                <c:pt idx="18">
                  <c:v>1.6224297837034117E-3</c:v>
                </c:pt>
                <c:pt idx="19">
                  <c:v>0.15651313141270506</c:v>
                </c:pt>
                <c:pt idx="20">
                  <c:v>0.29435348797302618</c:v>
                </c:pt>
                <c:pt idx="21">
                  <c:v>0.30164415345675666</c:v>
                </c:pt>
                <c:pt idx="22">
                  <c:v>0.30794903881874336</c:v>
                </c:pt>
                <c:pt idx="23">
                  <c:v>0.30538646688189536</c:v>
                </c:pt>
                <c:pt idx="24">
                  <c:v>0.31395499548640493</c:v>
                </c:pt>
                <c:pt idx="25">
                  <c:v>0.31378841690101766</c:v>
                </c:pt>
                <c:pt idx="26">
                  <c:v>0.33322334582900914</c:v>
                </c:pt>
                <c:pt idx="27">
                  <c:v>0.33385543169410881</c:v>
                </c:pt>
                <c:pt idx="28">
                  <c:v>0.34009414200162658</c:v>
                </c:pt>
                <c:pt idx="29">
                  <c:v>0.34409887374621095</c:v>
                </c:pt>
                <c:pt idx="30">
                  <c:v>0.34264758634475473</c:v>
                </c:pt>
                <c:pt idx="31">
                  <c:v>0.34252436382953672</c:v>
                </c:pt>
                <c:pt idx="32">
                  <c:v>0.35247800478103364</c:v>
                </c:pt>
                <c:pt idx="33">
                  <c:v>0.35269706703031001</c:v>
                </c:pt>
                <c:pt idx="34">
                  <c:v>0.34884522248053318</c:v>
                </c:pt>
                <c:pt idx="35">
                  <c:v>0.35567038068455131</c:v>
                </c:pt>
                <c:pt idx="36">
                  <c:v>0.37595645772691882</c:v>
                </c:pt>
                <c:pt idx="37">
                  <c:v>0.5938252741244584</c:v>
                </c:pt>
                <c:pt idx="38">
                  <c:v>0.67349319400974283</c:v>
                </c:pt>
                <c:pt idx="39">
                  <c:v>0.71584979266670867</c:v>
                </c:pt>
                <c:pt idx="40">
                  <c:v>0.72717257267618318</c:v>
                </c:pt>
                <c:pt idx="41">
                  <c:v>0.7386870321537744</c:v>
                </c:pt>
                <c:pt idx="42">
                  <c:v>0.75455307193730448</c:v>
                </c:pt>
                <c:pt idx="43">
                  <c:v>0.7635323422592073</c:v>
                </c:pt>
                <c:pt idx="44">
                  <c:v>0.77127938742893032</c:v>
                </c:pt>
                <c:pt idx="45">
                  <c:v>0.77301134833727203</c:v>
                </c:pt>
                <c:pt idx="46">
                  <c:v>0.77570627038305784</c:v>
                </c:pt>
                <c:pt idx="47">
                  <c:v>0.78041154494564069</c:v>
                </c:pt>
                <c:pt idx="48">
                  <c:v>0.79362373685512411</c:v>
                </c:pt>
                <c:pt idx="49">
                  <c:v>0.78960531371996001</c:v>
                </c:pt>
                <c:pt idx="50">
                  <c:v>0.78936571438481395</c:v>
                </c:pt>
                <c:pt idx="51">
                  <c:v>0.80677659940542856</c:v>
                </c:pt>
                <c:pt idx="52">
                  <c:v>0.80546222590977024</c:v>
                </c:pt>
                <c:pt idx="53">
                  <c:v>0.79123915299581316</c:v>
                </c:pt>
                <c:pt idx="54">
                  <c:v>0.92461383432869748</c:v>
                </c:pt>
                <c:pt idx="55">
                  <c:v>1.0068420442524</c:v>
                </c:pt>
                <c:pt idx="56">
                  <c:v>1.006417611144427</c:v>
                </c:pt>
                <c:pt idx="57">
                  <c:v>1.0132245141610052</c:v>
                </c:pt>
                <c:pt idx="58">
                  <c:v>0.99761176510320126</c:v>
                </c:pt>
                <c:pt idx="59">
                  <c:v>1.0054706232959925</c:v>
                </c:pt>
                <c:pt idx="60">
                  <c:v>1.0034625526776253</c:v>
                </c:pt>
                <c:pt idx="61">
                  <c:v>1.0042885999092717</c:v>
                </c:pt>
                <c:pt idx="62">
                  <c:v>1.0008223961941585</c:v>
                </c:pt>
                <c:pt idx="63">
                  <c:v>0.99727404413556664</c:v>
                </c:pt>
                <c:pt idx="64">
                  <c:v>0.99179748790365641</c:v>
                </c:pt>
                <c:pt idx="65">
                  <c:v>0.98905008219398161</c:v>
                </c:pt>
                <c:pt idx="66">
                  <c:v>0.9969979344255413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F2-4D1E-9625-F6CDC04C2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70927"/>
        <c:axId val="377174671"/>
      </c:scatterChart>
      <c:valAx>
        <c:axId val="37717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4671"/>
        <c:crosses val="autoZero"/>
        <c:crossBetween val="midCat"/>
      </c:valAx>
      <c:valAx>
        <c:axId val="3771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'B(2ul)-1'!$A$2:$A$68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'B(2ul)-1'!$C$2:$C$68</c:f>
              <c:numCache>
                <c:formatCode>General</c:formatCode>
                <c:ptCount val="67"/>
                <c:pt idx="0">
                  <c:v>1.9477029432503465E-3</c:v>
                </c:pt>
                <c:pt idx="1">
                  <c:v>2.0759061749579641E-3</c:v>
                </c:pt>
                <c:pt idx="2">
                  <c:v>1.1587599788957757E-3</c:v>
                </c:pt>
                <c:pt idx="3">
                  <c:v>1.9452374964867385E-3</c:v>
                </c:pt>
                <c:pt idx="4">
                  <c:v>1.5433696740186291E-3</c:v>
                </c:pt>
                <c:pt idx="5">
                  <c:v>1.9550992835411707E-3</c:v>
                </c:pt>
                <c:pt idx="6">
                  <c:v>1.1735526594774241E-3</c:v>
                </c:pt>
                <c:pt idx="7">
                  <c:v>2.6330971435333797E-3</c:v>
                </c:pt>
                <c:pt idx="8">
                  <c:v>1.9452374964867385E-3</c:v>
                </c:pt>
                <c:pt idx="9">
                  <c:v>2.1350768972845571E-3</c:v>
                </c:pt>
                <c:pt idx="10">
                  <c:v>2.1695931519750693E-3</c:v>
                </c:pt>
                <c:pt idx="11">
                  <c:v>2.655286164405852E-3</c:v>
                </c:pt>
                <c:pt idx="12">
                  <c:v>1.4324245696562675E-3</c:v>
                </c:pt>
                <c:pt idx="13">
                  <c:v>7.8401207082735472E-2</c:v>
                </c:pt>
                <c:pt idx="14">
                  <c:v>0.34730502014270004</c:v>
                </c:pt>
                <c:pt idx="15">
                  <c:v>0.32242866229789502</c:v>
                </c:pt>
                <c:pt idx="16">
                  <c:v>0.31792922195431034</c:v>
                </c:pt>
                <c:pt idx="17">
                  <c:v>0.31297120851269455</c:v>
                </c:pt>
                <c:pt idx="18">
                  <c:v>0.30907087173266667</c:v>
                </c:pt>
                <c:pt idx="19">
                  <c:v>0.30798114426315193</c:v>
                </c:pt>
                <c:pt idx="20">
                  <c:v>0.30235252930183482</c:v>
                </c:pt>
                <c:pt idx="21">
                  <c:v>0.30893280671390466</c:v>
                </c:pt>
                <c:pt idx="22">
                  <c:v>0.30777404673500885</c:v>
                </c:pt>
                <c:pt idx="23">
                  <c:v>0.30985488380349402</c:v>
                </c:pt>
                <c:pt idx="24">
                  <c:v>0.30984748746320323</c:v>
                </c:pt>
                <c:pt idx="25">
                  <c:v>0.30845451004176466</c:v>
                </c:pt>
                <c:pt idx="26">
                  <c:v>0.30684950419865586</c:v>
                </c:pt>
                <c:pt idx="27">
                  <c:v>0.311201017736424</c:v>
                </c:pt>
                <c:pt idx="28">
                  <c:v>0.30828439421507575</c:v>
                </c:pt>
                <c:pt idx="29">
                  <c:v>0.30726123380817844</c:v>
                </c:pt>
                <c:pt idx="30">
                  <c:v>0.31261371873197141</c:v>
                </c:pt>
                <c:pt idx="31">
                  <c:v>0.30964778627535094</c:v>
                </c:pt>
                <c:pt idx="32">
                  <c:v>0.31025182073243496</c:v>
                </c:pt>
                <c:pt idx="33">
                  <c:v>0.30904621726503062</c:v>
                </c:pt>
                <c:pt idx="34">
                  <c:v>0.43388164869355977</c:v>
                </c:pt>
                <c:pt idx="35">
                  <c:v>0.61931283067804721</c:v>
                </c:pt>
                <c:pt idx="36">
                  <c:v>0.67836521155998686</c:v>
                </c:pt>
                <c:pt idx="37">
                  <c:v>0.70665374772562539</c:v>
                </c:pt>
                <c:pt idx="38">
                  <c:v>0.72094101172073388</c:v>
                </c:pt>
                <c:pt idx="39">
                  <c:v>0.73923462670670548</c:v>
                </c:pt>
                <c:pt idx="40">
                  <c:v>0.75528221969103027</c:v>
                </c:pt>
                <c:pt idx="41">
                  <c:v>0.75599226835894939</c:v>
                </c:pt>
                <c:pt idx="42">
                  <c:v>0.77354378386907496</c:v>
                </c:pt>
                <c:pt idx="43">
                  <c:v>0.77835633595163778</c:v>
                </c:pt>
                <c:pt idx="44">
                  <c:v>0.78617180219227523</c:v>
                </c:pt>
                <c:pt idx="45">
                  <c:v>0.79219735408253333</c:v>
                </c:pt>
                <c:pt idx="46">
                  <c:v>0.80221939517660001</c:v>
                </c:pt>
                <c:pt idx="47">
                  <c:v>0.79640587170801225</c:v>
                </c:pt>
                <c:pt idx="48">
                  <c:v>0.80249799066088767</c:v>
                </c:pt>
                <c:pt idx="49">
                  <c:v>0.77177112764604072</c:v>
                </c:pt>
                <c:pt idx="50">
                  <c:v>1.0253275346025454</c:v>
                </c:pt>
                <c:pt idx="51">
                  <c:v>0.99940336188320689</c:v>
                </c:pt>
                <c:pt idx="52">
                  <c:v>1.0115210327263404</c:v>
                </c:pt>
                <c:pt idx="53">
                  <c:v>1.008170490574597</c:v>
                </c:pt>
                <c:pt idx="54">
                  <c:v>0.99754194957668285</c:v>
                </c:pt>
                <c:pt idx="55">
                  <c:v>0.99583339496950241</c:v>
                </c:pt>
                <c:pt idx="56">
                  <c:v>0.9917062370872225</c:v>
                </c:pt>
                <c:pt idx="57">
                  <c:v>1.0056779238965894</c:v>
                </c:pt>
                <c:pt idx="58">
                  <c:v>1.0010700038954059</c:v>
                </c:pt>
                <c:pt idx="59">
                  <c:v>0.9981805002884574</c:v>
                </c:pt>
                <c:pt idx="60">
                  <c:v>0.99088031242141383</c:v>
                </c:pt>
                <c:pt idx="61">
                  <c:v>0.98859977416507638</c:v>
                </c:pt>
                <c:pt idx="62">
                  <c:v>0.99433193789046515</c:v>
                </c:pt>
                <c:pt idx="63">
                  <c:v>0.99325946854829561</c:v>
                </c:pt>
                <c:pt idx="64">
                  <c:v>0.99059678604359891</c:v>
                </c:pt>
                <c:pt idx="65">
                  <c:v>0.98882906071409205</c:v>
                </c:pt>
                <c:pt idx="66">
                  <c:v>0.98063391567185887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6-469E-ABCA-1DEF5F29E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1791"/>
        <c:axId val="377152623"/>
      </c:scatterChart>
      <c:valAx>
        <c:axId val="37715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2623"/>
        <c:crosses val="autoZero"/>
        <c:crossBetween val="midCat"/>
      </c:valAx>
      <c:valAx>
        <c:axId val="3771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'C(5ul)'!$A$2:$A$68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'C(5ul)'!$C$2:$C$68</c:f>
              <c:numCache>
                <c:formatCode>General</c:formatCode>
                <c:ptCount val="67"/>
                <c:pt idx="0">
                  <c:v>2.0840561739595364E-3</c:v>
                </c:pt>
                <c:pt idx="1">
                  <c:v>7.0757802412818325E-3</c:v>
                </c:pt>
                <c:pt idx="2">
                  <c:v>6.5411151748184142E-3</c:v>
                </c:pt>
                <c:pt idx="3">
                  <c:v>3.1010573854878256E-3</c:v>
                </c:pt>
                <c:pt idx="4">
                  <c:v>3.2830710251349469E-3</c:v>
                </c:pt>
                <c:pt idx="5">
                  <c:v>3.7449306357395162E-3</c:v>
                </c:pt>
                <c:pt idx="6">
                  <c:v>3.6197962584821205E-3</c:v>
                </c:pt>
                <c:pt idx="7">
                  <c:v>1.7200288946652941E-3</c:v>
                </c:pt>
                <c:pt idx="8">
                  <c:v>5.5514160092371935E-3</c:v>
                </c:pt>
                <c:pt idx="9">
                  <c:v>2.7142784012376933E-3</c:v>
                </c:pt>
                <c:pt idx="10">
                  <c:v>4.261394338238223E-3</c:v>
                </c:pt>
                <c:pt idx="11">
                  <c:v>2.5527412960508734E-3</c:v>
                </c:pt>
                <c:pt idx="12">
                  <c:v>5.2715700382797446E-3</c:v>
                </c:pt>
                <c:pt idx="13">
                  <c:v>5.2624693562973888E-3</c:v>
                </c:pt>
                <c:pt idx="14">
                  <c:v>3.8313871145718992E-3</c:v>
                </c:pt>
                <c:pt idx="15">
                  <c:v>0.15543282274715464</c:v>
                </c:pt>
                <c:pt idx="16">
                  <c:v>0.40731694831381438</c:v>
                </c:pt>
                <c:pt idx="17">
                  <c:v>0.42363447110817876</c:v>
                </c:pt>
                <c:pt idx="18">
                  <c:v>0.41561677028172306</c:v>
                </c:pt>
                <c:pt idx="19">
                  <c:v>0.43216636046663759</c:v>
                </c:pt>
                <c:pt idx="20">
                  <c:v>0.44244785593620428</c:v>
                </c:pt>
                <c:pt idx="21">
                  <c:v>0.44973750220407149</c:v>
                </c:pt>
                <c:pt idx="22">
                  <c:v>0.43989056429916229</c:v>
                </c:pt>
                <c:pt idx="23">
                  <c:v>0.46441462707111619</c:v>
                </c:pt>
                <c:pt idx="24">
                  <c:v>0.45801002212603315</c:v>
                </c:pt>
                <c:pt idx="25">
                  <c:v>0.46367519666004975</c:v>
                </c:pt>
                <c:pt idx="26">
                  <c:v>0.46984773421458276</c:v>
                </c:pt>
                <c:pt idx="27">
                  <c:v>0.46886941090147949</c:v>
                </c:pt>
                <c:pt idx="28">
                  <c:v>0.48631541826165608</c:v>
                </c:pt>
                <c:pt idx="29">
                  <c:v>0.47685525934099693</c:v>
                </c:pt>
                <c:pt idx="30">
                  <c:v>0.48960076445728656</c:v>
                </c:pt>
                <c:pt idx="31">
                  <c:v>0.46658969006489937</c:v>
                </c:pt>
                <c:pt idx="32">
                  <c:v>0.48168544630313248</c:v>
                </c:pt>
                <c:pt idx="33">
                  <c:v>0.48304372308899901</c:v>
                </c:pt>
                <c:pt idx="34">
                  <c:v>0.49016955708118382</c:v>
                </c:pt>
                <c:pt idx="35">
                  <c:v>0.51677767602709734</c:v>
                </c:pt>
                <c:pt idx="36">
                  <c:v>0.55367411595406435</c:v>
                </c:pt>
                <c:pt idx="37">
                  <c:v>0.55186308023957553</c:v>
                </c:pt>
                <c:pt idx="38">
                  <c:v>0.56513642491084182</c:v>
                </c:pt>
                <c:pt idx="39">
                  <c:v>0.5682283816143473</c:v>
                </c:pt>
                <c:pt idx="40">
                  <c:v>0.56524335792413449</c:v>
                </c:pt>
                <c:pt idx="41">
                  <c:v>0.57223495685707959</c:v>
                </c:pt>
                <c:pt idx="42">
                  <c:v>0.58326043307870401</c:v>
                </c:pt>
                <c:pt idx="43">
                  <c:v>0.58634101392973148</c:v>
                </c:pt>
                <c:pt idx="44">
                  <c:v>0.59030891127403873</c:v>
                </c:pt>
                <c:pt idx="45">
                  <c:v>0.59454072839583427</c:v>
                </c:pt>
                <c:pt idx="46">
                  <c:v>0.59325753223632205</c:v>
                </c:pt>
                <c:pt idx="47">
                  <c:v>0.6241930254648459</c:v>
                </c:pt>
                <c:pt idx="48">
                  <c:v>0.59252037699575122</c:v>
                </c:pt>
                <c:pt idx="49">
                  <c:v>0.60165518653554118</c:v>
                </c:pt>
                <c:pt idx="50">
                  <c:v>0.59927080785616382</c:v>
                </c:pt>
                <c:pt idx="51">
                  <c:v>0.61521747785974723</c:v>
                </c:pt>
                <c:pt idx="52">
                  <c:v>0.60893118178043482</c:v>
                </c:pt>
                <c:pt idx="53">
                  <c:v>0.68263077964404972</c:v>
                </c:pt>
                <c:pt idx="54">
                  <c:v>1.0282064262190649</c:v>
                </c:pt>
                <c:pt idx="55">
                  <c:v>1.022614057140907</c:v>
                </c:pt>
                <c:pt idx="56">
                  <c:v>1.0157111898572901</c:v>
                </c:pt>
                <c:pt idx="57">
                  <c:v>1.0297194145986317</c:v>
                </c:pt>
                <c:pt idx="58">
                  <c:v>0.97056270654282173</c:v>
                </c:pt>
                <c:pt idx="59">
                  <c:v>1.0084420201238833</c:v>
                </c:pt>
                <c:pt idx="60">
                  <c:v>1.0367383155775238</c:v>
                </c:pt>
                <c:pt idx="61">
                  <c:v>0.97949047556751312</c:v>
                </c:pt>
                <c:pt idx="62">
                  <c:v>1.0131607237317348</c:v>
                </c:pt>
                <c:pt idx="63">
                  <c:v>0.97176172139399708</c:v>
                </c:pt>
                <c:pt idx="64">
                  <c:v>0.98310799665549964</c:v>
                </c:pt>
                <c:pt idx="65">
                  <c:v>1.0084420201238833</c:v>
                </c:pt>
                <c:pt idx="66">
                  <c:v>0.99857460568451362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41-4265-A3F0-E5E842464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92815"/>
        <c:axId val="537503631"/>
      </c:scatterChart>
      <c:valAx>
        <c:axId val="5374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03631"/>
        <c:crosses val="autoZero"/>
        <c:crossBetween val="midCat"/>
      </c:valAx>
      <c:valAx>
        <c:axId val="53750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49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'C(5ul)-1'!$A$2:$A$68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'C(5ul)-1'!$C$2:$C$68</c:f>
              <c:numCache>
                <c:formatCode>General</c:formatCode>
                <c:ptCount val="67"/>
                <c:pt idx="0">
                  <c:v>6.2850021128304969E-4</c:v>
                </c:pt>
                <c:pt idx="1">
                  <c:v>2.67446898418319E-3</c:v>
                </c:pt>
                <c:pt idx="2">
                  <c:v>8.9929019593159762E-4</c:v>
                </c:pt>
                <c:pt idx="3">
                  <c:v>1.317175974710221E-3</c:v>
                </c:pt>
                <c:pt idx="4">
                  <c:v>2.253240119174338E-3</c:v>
                </c:pt>
                <c:pt idx="5">
                  <c:v>1.6280829941215172E-3</c:v>
                </c:pt>
                <c:pt idx="6">
                  <c:v>2.6610966392622741E-3</c:v>
                </c:pt>
                <c:pt idx="7">
                  <c:v>3.1926473498686833E-3</c:v>
                </c:pt>
                <c:pt idx="8">
                  <c:v>8.0234069525495703E-4</c:v>
                </c:pt>
                <c:pt idx="9">
                  <c:v>1.3071467160195342E-3</c:v>
                </c:pt>
                <c:pt idx="10">
                  <c:v>9.2269179954320064E-4</c:v>
                </c:pt>
                <c:pt idx="11">
                  <c:v>2.5240301038228856E-3</c:v>
                </c:pt>
                <c:pt idx="12">
                  <c:v>1.3104898022497633E-3</c:v>
                </c:pt>
                <c:pt idx="13">
                  <c:v>1.7484340984097605E-3</c:v>
                </c:pt>
                <c:pt idx="14">
                  <c:v>0.23770680331420194</c:v>
                </c:pt>
                <c:pt idx="15">
                  <c:v>0.32950126502382948</c:v>
                </c:pt>
                <c:pt idx="16">
                  <c:v>0.32348370980941732</c:v>
                </c:pt>
                <c:pt idx="17">
                  <c:v>0.33190494402336412</c:v>
                </c:pt>
                <c:pt idx="18">
                  <c:v>0.32990577845768715</c:v>
                </c:pt>
                <c:pt idx="19">
                  <c:v>0.33121961134616718</c:v>
                </c:pt>
                <c:pt idx="20">
                  <c:v>0.33202529512765239</c:v>
                </c:pt>
                <c:pt idx="21">
                  <c:v>0.33256018892448902</c:v>
                </c:pt>
                <c:pt idx="22">
                  <c:v>0.34099145239712653</c:v>
                </c:pt>
                <c:pt idx="23">
                  <c:v>0.33685271164410302</c:v>
                </c:pt>
                <c:pt idx="24">
                  <c:v>0.34087778746529873</c:v>
                </c:pt>
                <c:pt idx="25">
                  <c:v>0.33936336940300504</c:v>
                </c:pt>
                <c:pt idx="26">
                  <c:v>0.34084769968922668</c:v>
                </c:pt>
                <c:pt idx="27">
                  <c:v>0.34524385808197777</c:v>
                </c:pt>
                <c:pt idx="28">
                  <c:v>0.34017573935695067</c:v>
                </c:pt>
                <c:pt idx="29">
                  <c:v>0.3432246339989195</c:v>
                </c:pt>
                <c:pt idx="30">
                  <c:v>0.35096722170812977</c:v>
                </c:pt>
                <c:pt idx="31">
                  <c:v>0.34401694543548372</c:v>
                </c:pt>
                <c:pt idx="32">
                  <c:v>0.3428568945135943</c:v>
                </c:pt>
                <c:pt idx="33">
                  <c:v>0.35259196161602108</c:v>
                </c:pt>
                <c:pt idx="34">
                  <c:v>0.4271026675153648</c:v>
                </c:pt>
                <c:pt idx="35">
                  <c:v>0.45811982155942932</c:v>
                </c:pt>
                <c:pt idx="36">
                  <c:v>0.48634215551502247</c:v>
                </c:pt>
                <c:pt idx="37">
                  <c:v>0.48995603172989993</c:v>
                </c:pt>
                <c:pt idx="38">
                  <c:v>0.50478596224719574</c:v>
                </c:pt>
                <c:pt idx="39">
                  <c:v>0.50850681722144064</c:v>
                </c:pt>
                <c:pt idx="40">
                  <c:v>0.51564096323674935</c:v>
                </c:pt>
                <c:pt idx="41">
                  <c:v>0.50519047568105346</c:v>
                </c:pt>
                <c:pt idx="42">
                  <c:v>0.52510858344075773</c:v>
                </c:pt>
                <c:pt idx="43">
                  <c:v>0.53020344685562681</c:v>
                </c:pt>
                <c:pt idx="44">
                  <c:v>0.5293676752980695</c:v>
                </c:pt>
                <c:pt idx="45">
                  <c:v>0.52523562071750651</c:v>
                </c:pt>
                <c:pt idx="46">
                  <c:v>0.54547466475531281</c:v>
                </c:pt>
                <c:pt idx="47">
                  <c:v>0.54140278572689393</c:v>
                </c:pt>
                <c:pt idx="48">
                  <c:v>0.54236559456119982</c:v>
                </c:pt>
                <c:pt idx="49">
                  <c:v>0.5441875765566746</c:v>
                </c:pt>
                <c:pt idx="50">
                  <c:v>0.55012155461533108</c:v>
                </c:pt>
                <c:pt idx="51">
                  <c:v>0.54502334811423181</c:v>
                </c:pt>
                <c:pt idx="52">
                  <c:v>0.54052021096211345</c:v>
                </c:pt>
                <c:pt idx="53">
                  <c:v>0.71818852866763294</c:v>
                </c:pt>
                <c:pt idx="54">
                  <c:v>1.0254014377945257</c:v>
                </c:pt>
                <c:pt idx="55">
                  <c:v>1.01305542034629</c:v>
                </c:pt>
                <c:pt idx="56">
                  <c:v>1.0279421833294997</c:v>
                </c:pt>
                <c:pt idx="57">
                  <c:v>1.0155827935363433</c:v>
                </c:pt>
                <c:pt idx="58">
                  <c:v>1.0073119982027567</c:v>
                </c:pt>
                <c:pt idx="59">
                  <c:v>1.0122363642198839</c:v>
                </c:pt>
                <c:pt idx="60">
                  <c:v>0.99988366059918787</c:v>
                </c:pt>
                <c:pt idx="61">
                  <c:v>1.0029158398100055</c:v>
                </c:pt>
                <c:pt idx="62">
                  <c:v>1.003460762865533</c:v>
                </c:pt>
                <c:pt idx="63">
                  <c:v>0.9892894203355922</c:v>
                </c:pt>
                <c:pt idx="64">
                  <c:v>0.99383936069493395</c:v>
                </c:pt>
                <c:pt idx="65">
                  <c:v>0.98082806908688269</c:v>
                </c:pt>
                <c:pt idx="66">
                  <c:v>0.99465173064887957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F4-48A5-9F7E-5C55A0C90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99471"/>
        <c:axId val="537501551"/>
      </c:scatterChart>
      <c:valAx>
        <c:axId val="53749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01551"/>
        <c:crosses val="autoZero"/>
        <c:crossBetween val="midCat"/>
      </c:valAx>
      <c:valAx>
        <c:axId val="5375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49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'C(2ul)-1'!$A$2:$A$68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'C(2ul)-1'!$C$2:$C$68</c:f>
              <c:numCache>
                <c:formatCode>General</c:formatCode>
                <c:ptCount val="67"/>
                <c:pt idx="0">
                  <c:v>7.0454805031463857E-4</c:v>
                </c:pt>
                <c:pt idx="1">
                  <c:v>7.747276412639482E-4</c:v>
                </c:pt>
                <c:pt idx="2">
                  <c:v>9.2265521042180691E-4</c:v>
                </c:pt>
                <c:pt idx="3">
                  <c:v>7.0454805031463857E-4</c:v>
                </c:pt>
                <c:pt idx="4">
                  <c:v>6.7014629004536906E-4</c:v>
                </c:pt>
                <c:pt idx="5">
                  <c:v>5.2015461527135415E-4</c:v>
                </c:pt>
                <c:pt idx="6">
                  <c:v>3.57090271595017E-4</c:v>
                </c:pt>
                <c:pt idx="7">
                  <c:v>8.8894148535792277E-4</c:v>
                </c:pt>
                <c:pt idx="8">
                  <c:v>8.6279614755327807E-4</c:v>
                </c:pt>
                <c:pt idx="9">
                  <c:v>8.0500119030090531E-4</c:v>
                </c:pt>
                <c:pt idx="10">
                  <c:v>9.7838606205802336E-4</c:v>
                </c:pt>
                <c:pt idx="11">
                  <c:v>9.6944160438801341E-4</c:v>
                </c:pt>
                <c:pt idx="12">
                  <c:v>1.2714890595521993E-3</c:v>
                </c:pt>
                <c:pt idx="13">
                  <c:v>5.09146051985188E-4</c:v>
                </c:pt>
                <c:pt idx="14">
                  <c:v>0.18033471536671589</c:v>
                </c:pt>
                <c:pt idx="15">
                  <c:v>0.27029600650606089</c:v>
                </c:pt>
                <c:pt idx="16">
                  <c:v>0.31644803201290206</c:v>
                </c:pt>
                <c:pt idx="17">
                  <c:v>0.31267966319300627</c:v>
                </c:pt>
                <c:pt idx="18">
                  <c:v>0.31546414166920095</c:v>
                </c:pt>
                <c:pt idx="19">
                  <c:v>0.31099879318624979</c:v>
                </c:pt>
                <c:pt idx="20">
                  <c:v>0.31391881459790538</c:v>
                </c:pt>
                <c:pt idx="21">
                  <c:v>0.31295418923995505</c:v>
                </c:pt>
                <c:pt idx="22">
                  <c:v>0.31523709005142375</c:v>
                </c:pt>
                <c:pt idx="23">
                  <c:v>0.31275809920642017</c:v>
                </c:pt>
                <c:pt idx="24">
                  <c:v>0.31714501167595749</c:v>
                </c:pt>
                <c:pt idx="25">
                  <c:v>0.31605998015706466</c:v>
                </c:pt>
                <c:pt idx="26">
                  <c:v>0.3184529666013951</c:v>
                </c:pt>
                <c:pt idx="27">
                  <c:v>0.31675283160888779</c:v>
                </c:pt>
                <c:pt idx="28">
                  <c:v>0.31776561943121506</c:v>
                </c:pt>
                <c:pt idx="29">
                  <c:v>0.32008223396774765</c:v>
                </c:pt>
                <c:pt idx="30">
                  <c:v>0.32260732317151203</c:v>
                </c:pt>
                <c:pt idx="31">
                  <c:v>0.31903160420912419</c:v>
                </c:pt>
                <c:pt idx="32">
                  <c:v>0.33475664882820727</c:v>
                </c:pt>
                <c:pt idx="33">
                  <c:v>0.367721791588632</c:v>
                </c:pt>
                <c:pt idx="34">
                  <c:v>0.38407501235023195</c:v>
                </c:pt>
                <c:pt idx="35">
                  <c:v>0.39188902817779381</c:v>
                </c:pt>
                <c:pt idx="36">
                  <c:v>0.39796300297093601</c:v>
                </c:pt>
                <c:pt idx="37">
                  <c:v>0.40069656684193222</c:v>
                </c:pt>
                <c:pt idx="38">
                  <c:v>0.40339435288224829</c:v>
                </c:pt>
                <c:pt idx="39">
                  <c:v>0.40939057969718196</c:v>
                </c:pt>
                <c:pt idx="40">
                  <c:v>0.41244476797388774</c:v>
                </c:pt>
                <c:pt idx="41">
                  <c:v>0.42020030080899179</c:v>
                </c:pt>
                <c:pt idx="42">
                  <c:v>0.42279350549808936</c:v>
                </c:pt>
                <c:pt idx="43">
                  <c:v>0.58574501140074342</c:v>
                </c:pt>
                <c:pt idx="44">
                  <c:v>1.0018088445549582</c:v>
                </c:pt>
                <c:pt idx="45">
                  <c:v>1.0118004918075649</c:v>
                </c:pt>
                <c:pt idx="46">
                  <c:v>1.0049586697252126</c:v>
                </c:pt>
                <c:pt idx="47">
                  <c:v>1.0107656868586652</c:v>
                </c:pt>
                <c:pt idx="48">
                  <c:v>1.0075415538862293</c:v>
                </c:pt>
                <c:pt idx="49">
                  <c:v>0.99903812678287129</c:v>
                </c:pt>
                <c:pt idx="50">
                  <c:v>1.0012370872992831</c:v>
                </c:pt>
                <c:pt idx="51">
                  <c:v>0.99730083788927315</c:v>
                </c:pt>
                <c:pt idx="52">
                  <c:v>0.9965302384592416</c:v>
                </c:pt>
                <c:pt idx="53">
                  <c:v>0.99253550605677399</c:v>
                </c:pt>
                <c:pt idx="54">
                  <c:v>0.99275911749852419</c:v>
                </c:pt>
                <c:pt idx="55">
                  <c:v>0.9939157046787771</c:v>
                </c:pt>
                <c:pt idx="56">
                  <c:v>0.9974632141977442</c:v>
                </c:pt>
                <c:pt idx="57">
                  <c:v>0.99415376485984042</c:v>
                </c:pt>
                <c:pt idx="58">
                  <c:v>0.98752936190238982</c:v>
                </c:pt>
                <c:pt idx="59">
                  <c:v>0.98540746132898127</c:v>
                </c:pt>
                <c:pt idx="60">
                  <c:v>0.98725208371461959</c:v>
                </c:pt>
                <c:pt idx="61">
                  <c:v>0.98721768195435033</c:v>
                </c:pt>
                <c:pt idx="62">
                  <c:v>0.98298626544123013</c:v>
                </c:pt>
                <c:pt idx="63">
                  <c:v>0.9841414765510722</c:v>
                </c:pt>
                <c:pt idx="64">
                  <c:v>0.9826085341134736</c:v>
                </c:pt>
                <c:pt idx="65">
                  <c:v>0.97503395453738573</c:v>
                </c:pt>
                <c:pt idx="66">
                  <c:v>0.97905139210163117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53-4209-AD28-7880B4D7F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17359"/>
        <c:axId val="537518191"/>
      </c:scatterChart>
      <c:valAx>
        <c:axId val="53751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18191"/>
        <c:crosses val="autoZero"/>
        <c:crossBetween val="midCat"/>
      </c:valAx>
      <c:valAx>
        <c:axId val="53751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1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'C(2ul)-2'!$A$2:$A$68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'C(2ul)-2'!$C$2:$C$68</c:f>
              <c:numCache>
                <c:formatCode>General</c:formatCode>
                <c:ptCount val="67"/>
                <c:pt idx="0">
                  <c:v>1.9352568132925982E-3</c:v>
                </c:pt>
                <c:pt idx="1">
                  <c:v>1.6613288280718666E-3</c:v>
                </c:pt>
                <c:pt idx="2">
                  <c:v>1.8580651366593246E-3</c:v>
                </c:pt>
                <c:pt idx="3">
                  <c:v>2.0404560894122805E-3</c:v>
                </c:pt>
                <c:pt idx="4">
                  <c:v>1.5554464397695891E-3</c:v>
                </c:pt>
                <c:pt idx="5">
                  <c:v>1.9113478869017611E-3</c:v>
                </c:pt>
                <c:pt idx="6">
                  <c:v>1.93935548638817E-3</c:v>
                </c:pt>
                <c:pt idx="7">
                  <c:v>1.6613288280718666E-3</c:v>
                </c:pt>
                <c:pt idx="8">
                  <c:v>1.8061486107820786E-3</c:v>
                </c:pt>
                <c:pt idx="9">
                  <c:v>1.8539664635637523E-3</c:v>
                </c:pt>
                <c:pt idx="10">
                  <c:v>1.5581788884999703E-3</c:v>
                </c:pt>
                <c:pt idx="11">
                  <c:v>1.3826190575729682E-3</c:v>
                </c:pt>
                <c:pt idx="12">
                  <c:v>1.7651618798263582E-3</c:v>
                </c:pt>
                <c:pt idx="13">
                  <c:v>1.6360536773158392E-3</c:v>
                </c:pt>
                <c:pt idx="14">
                  <c:v>4.8772160500759484E-2</c:v>
                </c:pt>
                <c:pt idx="15">
                  <c:v>0.26856760392390572</c:v>
                </c:pt>
                <c:pt idx="16">
                  <c:v>0.2865232076434242</c:v>
                </c:pt>
                <c:pt idx="17">
                  <c:v>0.28097087182328928</c:v>
                </c:pt>
                <c:pt idx="18">
                  <c:v>0.27660510186432247</c:v>
                </c:pt>
                <c:pt idx="19">
                  <c:v>0.27780942864223801</c:v>
                </c:pt>
                <c:pt idx="20">
                  <c:v>0.27777732236965608</c:v>
                </c:pt>
                <c:pt idx="21">
                  <c:v>0.27556198956149935</c:v>
                </c:pt>
                <c:pt idx="22">
                  <c:v>0.27780259752041209</c:v>
                </c:pt>
                <c:pt idx="23">
                  <c:v>0.27764001682095441</c:v>
                </c:pt>
                <c:pt idx="24">
                  <c:v>0.2777978157351339</c:v>
                </c:pt>
                <c:pt idx="25">
                  <c:v>0.27569656266147063</c:v>
                </c:pt>
                <c:pt idx="26">
                  <c:v>0.27897959981102383</c:v>
                </c:pt>
                <c:pt idx="27">
                  <c:v>0.27996054890523075</c:v>
                </c:pt>
                <c:pt idx="28">
                  <c:v>0.2802911752016069</c:v>
                </c:pt>
                <c:pt idx="29">
                  <c:v>0.2790308332247185</c:v>
                </c:pt>
                <c:pt idx="30">
                  <c:v>0.28100434432023647</c:v>
                </c:pt>
                <c:pt idx="31">
                  <c:v>0.28042711452594338</c:v>
                </c:pt>
                <c:pt idx="32">
                  <c:v>0.28165466711806719</c:v>
                </c:pt>
                <c:pt idx="33">
                  <c:v>0.28018460970112202</c:v>
                </c:pt>
                <c:pt idx="34">
                  <c:v>0.29595425443633544</c:v>
                </c:pt>
                <c:pt idx="35">
                  <c:v>0.33269817562595622</c:v>
                </c:pt>
                <c:pt idx="36">
                  <c:v>0.34226379551883873</c:v>
                </c:pt>
                <c:pt idx="37">
                  <c:v>0.35057043965919804</c:v>
                </c:pt>
                <c:pt idx="38">
                  <c:v>0.35286296414398799</c:v>
                </c:pt>
                <c:pt idx="39">
                  <c:v>0.35739677969987332</c:v>
                </c:pt>
                <c:pt idx="40">
                  <c:v>0.36272505472411698</c:v>
                </c:pt>
                <c:pt idx="41">
                  <c:v>0.36600399320057458</c:v>
                </c:pt>
                <c:pt idx="42">
                  <c:v>0.36933894687600505</c:v>
                </c:pt>
                <c:pt idx="43">
                  <c:v>0.3717441848709232</c:v>
                </c:pt>
                <c:pt idx="44">
                  <c:v>0.37286790441129253</c:v>
                </c:pt>
                <c:pt idx="45">
                  <c:v>0.3752704099574804</c:v>
                </c:pt>
                <c:pt idx="46">
                  <c:v>0.37912111333077031</c:v>
                </c:pt>
                <c:pt idx="47">
                  <c:v>0.38009796375188165</c:v>
                </c:pt>
                <c:pt idx="48">
                  <c:v>0.38158441586120906</c:v>
                </c:pt>
                <c:pt idx="49">
                  <c:v>0.38444870524283137</c:v>
                </c:pt>
                <c:pt idx="50">
                  <c:v>0.38301075409846819</c:v>
                </c:pt>
                <c:pt idx="51">
                  <c:v>0.38584362031969105</c:v>
                </c:pt>
                <c:pt idx="52">
                  <c:v>0.37715921514235651</c:v>
                </c:pt>
                <c:pt idx="53">
                  <c:v>0.71684836084499348</c:v>
                </c:pt>
                <c:pt idx="54">
                  <c:v>1.0053430302473878</c:v>
                </c:pt>
                <c:pt idx="55">
                  <c:v>1.0057836376051617</c:v>
                </c:pt>
                <c:pt idx="56">
                  <c:v>1.0033203350747228</c:v>
                </c:pt>
                <c:pt idx="57">
                  <c:v>1.003625686220343</c:v>
                </c:pt>
                <c:pt idx="58">
                  <c:v>1.0015196513614015</c:v>
                </c:pt>
                <c:pt idx="59">
                  <c:v>0.99764162350080787</c:v>
                </c:pt>
                <c:pt idx="60">
                  <c:v>0.99719828369430352</c:v>
                </c:pt>
                <c:pt idx="61">
                  <c:v>1.000014755223144</c:v>
                </c:pt>
                <c:pt idx="62">
                  <c:v>0.99280518924803296</c:v>
                </c:pt>
                <c:pt idx="63">
                  <c:v>0.99285573954954487</c:v>
                </c:pt>
                <c:pt idx="64">
                  <c:v>0.9935081116839235</c:v>
                </c:pt>
                <c:pt idx="65">
                  <c:v>0.99066704811650952</c:v>
                </c:pt>
                <c:pt idx="66">
                  <c:v>0.99351289346920169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9E-4B35-9AF9-D8C76555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55951"/>
        <c:axId val="377170511"/>
      </c:scatterChart>
      <c:valAx>
        <c:axId val="37715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70511"/>
        <c:crosses val="autoZero"/>
        <c:crossBetween val="midCat"/>
      </c:valAx>
      <c:valAx>
        <c:axId val="37717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715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'D(5ul)'!$A$2:$A$67</c:f>
              <c:strCache>
                <c:ptCount val="66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24.00	</c:v>
                </c:pt>
                <c:pt idx="16">
                  <c:v>25.50	</c:v>
                </c:pt>
                <c:pt idx="17">
                  <c:v>27.00	</c:v>
                </c:pt>
                <c:pt idx="18">
                  <c:v>28.50	</c:v>
                </c:pt>
                <c:pt idx="19">
                  <c:v>30.00	</c:v>
                </c:pt>
                <c:pt idx="20">
                  <c:v>31.50	</c:v>
                </c:pt>
                <c:pt idx="21">
                  <c:v>33.00	</c:v>
                </c:pt>
                <c:pt idx="22">
                  <c:v>34.50	</c:v>
                </c:pt>
                <c:pt idx="23">
                  <c:v>36.00	</c:v>
                </c:pt>
                <c:pt idx="24">
                  <c:v>37.50	</c:v>
                </c:pt>
                <c:pt idx="25">
                  <c:v>39.00	</c:v>
                </c:pt>
                <c:pt idx="26">
                  <c:v>40.50	</c:v>
                </c:pt>
                <c:pt idx="27">
                  <c:v>42.00	</c:v>
                </c:pt>
                <c:pt idx="28">
                  <c:v>43.50	</c:v>
                </c:pt>
                <c:pt idx="29">
                  <c:v>45.00	</c:v>
                </c:pt>
                <c:pt idx="30">
                  <c:v>46.50	</c:v>
                </c:pt>
                <c:pt idx="31">
                  <c:v>48.00	</c:v>
                </c:pt>
                <c:pt idx="32">
                  <c:v>49.50	</c:v>
                </c:pt>
                <c:pt idx="33">
                  <c:v>51.00	</c:v>
                </c:pt>
                <c:pt idx="34">
                  <c:v>52.50	</c:v>
                </c:pt>
                <c:pt idx="35">
                  <c:v>54.00	</c:v>
                </c:pt>
                <c:pt idx="36">
                  <c:v>55.50	</c:v>
                </c:pt>
                <c:pt idx="37">
                  <c:v>57.00	</c:v>
                </c:pt>
                <c:pt idx="38">
                  <c:v>58.50	</c:v>
                </c:pt>
                <c:pt idx="39">
                  <c:v>60.00	</c:v>
                </c:pt>
                <c:pt idx="40">
                  <c:v>61.50	</c:v>
                </c:pt>
                <c:pt idx="41">
                  <c:v>63.00	</c:v>
                </c:pt>
                <c:pt idx="42">
                  <c:v>64.50	</c:v>
                </c:pt>
                <c:pt idx="43">
                  <c:v>66.00	</c:v>
                </c:pt>
                <c:pt idx="44">
                  <c:v>67.50	</c:v>
                </c:pt>
                <c:pt idx="45">
                  <c:v>69.00	</c:v>
                </c:pt>
                <c:pt idx="46">
                  <c:v>70.50	</c:v>
                </c:pt>
                <c:pt idx="47">
                  <c:v>72.00	</c:v>
                </c:pt>
                <c:pt idx="48">
                  <c:v>73.50	</c:v>
                </c:pt>
                <c:pt idx="49">
                  <c:v>75.00	</c:v>
                </c:pt>
                <c:pt idx="50">
                  <c:v>76.50	</c:v>
                </c:pt>
                <c:pt idx="51">
                  <c:v>78.00	</c:v>
                </c:pt>
                <c:pt idx="52">
                  <c:v>79.50	</c:v>
                </c:pt>
                <c:pt idx="53">
                  <c:v>81.00	</c:v>
                </c:pt>
                <c:pt idx="54">
                  <c:v>82.50	</c:v>
                </c:pt>
                <c:pt idx="55">
                  <c:v>84.00	</c:v>
                </c:pt>
                <c:pt idx="56">
                  <c:v>85.50	</c:v>
                </c:pt>
                <c:pt idx="57">
                  <c:v>87.00	</c:v>
                </c:pt>
                <c:pt idx="58">
                  <c:v>88.50	</c:v>
                </c:pt>
                <c:pt idx="59">
                  <c:v>90.00	</c:v>
                </c:pt>
                <c:pt idx="60">
                  <c:v>91.50	</c:v>
                </c:pt>
                <c:pt idx="61">
                  <c:v>93.00	</c:v>
                </c:pt>
                <c:pt idx="62">
                  <c:v>94.50	</c:v>
                </c:pt>
                <c:pt idx="63">
                  <c:v>96.00	</c:v>
                </c:pt>
                <c:pt idx="64">
                  <c:v>97.50	</c:v>
                </c:pt>
                <c:pt idx="65">
                  <c:v>99.00	</c:v>
                </c:pt>
              </c:strCache>
            </c:strRef>
          </c:xVal>
          <c:yVal>
            <c:numRef>
              <c:f>'D(5ul)'!$C$2:$C$67</c:f>
              <c:numCache>
                <c:formatCode>General</c:formatCode>
                <c:ptCount val="66"/>
                <c:pt idx="0">
                  <c:v>2.2701520658759541E-3</c:v>
                </c:pt>
                <c:pt idx="1">
                  <c:v>2.291845480783144E-3</c:v>
                </c:pt>
                <c:pt idx="2">
                  <c:v>2.3141769373052515E-3</c:v>
                </c:pt>
                <c:pt idx="3">
                  <c:v>2.9566848435270293E-3</c:v>
                </c:pt>
                <c:pt idx="4">
                  <c:v>2.3211953950693425E-3</c:v>
                </c:pt>
                <c:pt idx="5">
                  <c:v>2.3754289323373178E-3</c:v>
                </c:pt>
                <c:pt idx="6">
                  <c:v>2.5489762515948388E-3</c:v>
                </c:pt>
                <c:pt idx="7">
                  <c:v>2.1629610745698383E-3</c:v>
                </c:pt>
                <c:pt idx="8">
                  <c:v>2.446251551593144E-3</c:v>
                </c:pt>
                <c:pt idx="9">
                  <c:v>2.3939321391699209E-3</c:v>
                </c:pt>
                <c:pt idx="10">
                  <c:v>2.603209788862814E-3</c:v>
                </c:pt>
                <c:pt idx="11">
                  <c:v>2.3448029348212846E-3</c:v>
                </c:pt>
                <c:pt idx="12">
                  <c:v>2.388827806250582E-3</c:v>
                </c:pt>
                <c:pt idx="13">
                  <c:v>2.3390605602870286E-3</c:v>
                </c:pt>
                <c:pt idx="14">
                  <c:v>5.0935500160467481E-2</c:v>
                </c:pt>
                <c:pt idx="15">
                  <c:v>0.30072177394284838</c:v>
                </c:pt>
                <c:pt idx="16">
                  <c:v>0.28689158389789982</c:v>
                </c:pt>
                <c:pt idx="17">
                  <c:v>0.27918021294000861</c:v>
                </c:pt>
                <c:pt idx="18">
                  <c:v>0.27384427091445479</c:v>
                </c:pt>
                <c:pt idx="19">
                  <c:v>0.27039948423551596</c:v>
                </c:pt>
                <c:pt idx="20">
                  <c:v>0.27371666259147132</c:v>
                </c:pt>
                <c:pt idx="21">
                  <c:v>0.27090927948583493</c:v>
                </c:pt>
                <c:pt idx="22">
                  <c:v>0.27119256996285823</c:v>
                </c:pt>
                <c:pt idx="23">
                  <c:v>0.2728450977454942</c:v>
                </c:pt>
                <c:pt idx="24">
                  <c:v>0.27453654606664007</c:v>
                </c:pt>
                <c:pt idx="25">
                  <c:v>0.27425772188092123</c:v>
                </c:pt>
                <c:pt idx="26">
                  <c:v>0.27323366508897889</c:v>
                </c:pt>
                <c:pt idx="27">
                  <c:v>0.27453463194179534</c:v>
                </c:pt>
                <c:pt idx="28">
                  <c:v>0.27581773362939416</c:v>
                </c:pt>
                <c:pt idx="29">
                  <c:v>0.27646981215983968</c:v>
                </c:pt>
                <c:pt idx="30">
                  <c:v>0.27609272956542352</c:v>
                </c:pt>
                <c:pt idx="31">
                  <c:v>0.27323238900574903</c:v>
                </c:pt>
                <c:pt idx="32">
                  <c:v>0.29481733683840317</c:v>
                </c:pt>
                <c:pt idx="33">
                  <c:v>0.29300338452719316</c:v>
                </c:pt>
                <c:pt idx="34">
                  <c:v>0.29620124910115891</c:v>
                </c:pt>
                <c:pt idx="35">
                  <c:v>0.2983948361732448</c:v>
                </c:pt>
                <c:pt idx="36">
                  <c:v>0.30263398466275571</c:v>
                </c:pt>
                <c:pt idx="37">
                  <c:v>0.30151677379503544</c:v>
                </c:pt>
                <c:pt idx="38">
                  <c:v>0.30673914441313399</c:v>
                </c:pt>
                <c:pt idx="39">
                  <c:v>0.30693055689760917</c:v>
                </c:pt>
                <c:pt idx="40">
                  <c:v>0.30991084928088813</c:v>
                </c:pt>
                <c:pt idx="41">
                  <c:v>0.31185113383185187</c:v>
                </c:pt>
                <c:pt idx="42">
                  <c:v>0.31452452819835558</c:v>
                </c:pt>
                <c:pt idx="43">
                  <c:v>0.31413978910456042</c:v>
                </c:pt>
                <c:pt idx="44">
                  <c:v>0.31383544325424484</c:v>
                </c:pt>
                <c:pt idx="45">
                  <c:v>0.31685082792634428</c:v>
                </c:pt>
                <c:pt idx="46">
                  <c:v>0.31506048315488616</c:v>
                </c:pt>
                <c:pt idx="47">
                  <c:v>0.31912863649159923</c:v>
                </c:pt>
                <c:pt idx="48">
                  <c:v>0.31719792256485929</c:v>
                </c:pt>
                <c:pt idx="49">
                  <c:v>0.32026498860776703</c:v>
                </c:pt>
                <c:pt idx="50">
                  <c:v>0.62898589027683427</c:v>
                </c:pt>
                <c:pt idx="51">
                  <c:v>1.011295321602395</c:v>
                </c:pt>
                <c:pt idx="52">
                  <c:v>1.0109099444669849</c:v>
                </c:pt>
                <c:pt idx="53">
                  <c:v>1.0094839214576445</c:v>
                </c:pt>
                <c:pt idx="54">
                  <c:v>1.0044982642786804</c:v>
                </c:pt>
                <c:pt idx="55">
                  <c:v>1.008639792401109</c:v>
                </c:pt>
                <c:pt idx="56">
                  <c:v>1.0028246811227519</c:v>
                </c:pt>
                <c:pt idx="57">
                  <c:v>0.99927206541089231</c:v>
                </c:pt>
                <c:pt idx="58">
                  <c:v>0.9988905165251718</c:v>
                </c:pt>
                <c:pt idx="59">
                  <c:v>0.99743578164316016</c:v>
                </c:pt>
                <c:pt idx="60">
                  <c:v>0.99261027290954007</c:v>
                </c:pt>
                <c:pt idx="61">
                  <c:v>0.9863447042510517</c:v>
                </c:pt>
                <c:pt idx="62">
                  <c:v>0.99327447423066906</c:v>
                </c:pt>
                <c:pt idx="63">
                  <c:v>0.98832837563182974</c:v>
                </c:pt>
                <c:pt idx="64">
                  <c:v>0.9881229262318264</c:v>
                </c:pt>
                <c:pt idx="65">
                  <c:v>0.99127931810082248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9-4184-8E18-BF5072A6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17775"/>
        <c:axId val="537515695"/>
      </c:scatterChart>
      <c:valAx>
        <c:axId val="53751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15695"/>
        <c:crosses val="autoZero"/>
        <c:crossBetween val="midCat"/>
      </c:valAx>
      <c:valAx>
        <c:axId val="53751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751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'D(5ul)-1'!$A$2:$A$68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'D(5ul)-1'!$C$2:$C$68</c:f>
              <c:numCache>
                <c:formatCode>General</c:formatCode>
                <c:ptCount val="67"/>
                <c:pt idx="0">
                  <c:v>1.5347039402852515E-3</c:v>
                </c:pt>
                <c:pt idx="1">
                  <c:v>1.5320938995704808E-3</c:v>
                </c:pt>
                <c:pt idx="2">
                  <c:v>1.5099085534949286E-3</c:v>
                </c:pt>
                <c:pt idx="3">
                  <c:v>1.7539473603260017E-3</c:v>
                </c:pt>
                <c:pt idx="4">
                  <c:v>1.8557389482020642E-3</c:v>
                </c:pt>
                <c:pt idx="5">
                  <c:v>1.547101633680413E-3</c:v>
                </c:pt>
                <c:pt idx="6">
                  <c:v>1.7820052980097884E-3</c:v>
                </c:pt>
                <c:pt idx="7">
                  <c:v>1.5072985127801578E-3</c:v>
                </c:pt>
                <c:pt idx="8">
                  <c:v>1.3559161513234494E-3</c:v>
                </c:pt>
                <c:pt idx="9">
                  <c:v>1.6684685269172568E-3</c:v>
                </c:pt>
                <c:pt idx="10">
                  <c:v>1.4329123524091888E-3</c:v>
                </c:pt>
                <c:pt idx="11">
                  <c:v>1.6130051617283766E-3</c:v>
                </c:pt>
                <c:pt idx="12">
                  <c:v>1.4087694757975587E-3</c:v>
                </c:pt>
                <c:pt idx="13">
                  <c:v>1.2456419311243814E-3</c:v>
                </c:pt>
                <c:pt idx="14">
                  <c:v>1.2260666257636003E-3</c:v>
                </c:pt>
                <c:pt idx="15">
                  <c:v>1.7480747687177672E-3</c:v>
                </c:pt>
                <c:pt idx="16">
                  <c:v>9.753917904152222E-2</c:v>
                </c:pt>
                <c:pt idx="17">
                  <c:v>0.33765313714775874</c:v>
                </c:pt>
                <c:pt idx="18">
                  <c:v>0.33008989166653152</c:v>
                </c:pt>
                <c:pt idx="19">
                  <c:v>0.31250343733040564</c:v>
                </c:pt>
                <c:pt idx="20">
                  <c:v>0.31519373679715573</c:v>
                </c:pt>
                <c:pt idx="21">
                  <c:v>0.30663019321199259</c:v>
                </c:pt>
                <c:pt idx="22">
                  <c:v>0.30696754097437667</c:v>
                </c:pt>
                <c:pt idx="23">
                  <c:v>0.30764093147878763</c:v>
                </c:pt>
                <c:pt idx="24">
                  <c:v>0.30641551736320266</c:v>
                </c:pt>
                <c:pt idx="25">
                  <c:v>0.30704388466528376</c:v>
                </c:pt>
                <c:pt idx="26">
                  <c:v>0.30573951681807704</c:v>
                </c:pt>
                <c:pt idx="27">
                  <c:v>0.30594571003454391</c:v>
                </c:pt>
                <c:pt idx="28">
                  <c:v>0.30783015943060849</c:v>
                </c:pt>
                <c:pt idx="29">
                  <c:v>0.30678027055309193</c:v>
                </c:pt>
                <c:pt idx="30">
                  <c:v>0.30919260068371884</c:v>
                </c:pt>
                <c:pt idx="31">
                  <c:v>0.30769704735415515</c:v>
                </c:pt>
                <c:pt idx="32">
                  <c:v>0.30801220977046373</c:v>
                </c:pt>
                <c:pt idx="33">
                  <c:v>0.31012634274942807</c:v>
                </c:pt>
                <c:pt idx="34">
                  <c:v>0.30926763935426849</c:v>
                </c:pt>
                <c:pt idx="35">
                  <c:v>0.32868373223144876</c:v>
                </c:pt>
                <c:pt idx="36">
                  <c:v>0.33896729264764586</c:v>
                </c:pt>
                <c:pt idx="37">
                  <c:v>0.34807437721166001</c:v>
                </c:pt>
                <c:pt idx="38">
                  <c:v>0.35060676921516637</c:v>
                </c:pt>
                <c:pt idx="39">
                  <c:v>0.35655961957538002</c:v>
                </c:pt>
                <c:pt idx="40">
                  <c:v>0.35718929189781845</c:v>
                </c:pt>
                <c:pt idx="41">
                  <c:v>0.36118004415070304</c:v>
                </c:pt>
                <c:pt idx="42">
                  <c:v>0.36542984294452863</c:v>
                </c:pt>
                <c:pt idx="43">
                  <c:v>0.36396756763407828</c:v>
                </c:pt>
                <c:pt idx="44">
                  <c:v>0.36952825937689759</c:v>
                </c:pt>
                <c:pt idx="45">
                  <c:v>0.36758965163600149</c:v>
                </c:pt>
                <c:pt idx="46">
                  <c:v>0.37166653523247356</c:v>
                </c:pt>
                <c:pt idx="47">
                  <c:v>0.3772918254829834</c:v>
                </c:pt>
                <c:pt idx="48">
                  <c:v>0.37309879507470406</c:v>
                </c:pt>
                <c:pt idx="49">
                  <c:v>0.37564293226142698</c:v>
                </c:pt>
                <c:pt idx="50">
                  <c:v>0.3773668641535331</c:v>
                </c:pt>
                <c:pt idx="51">
                  <c:v>0.37869211232645794</c:v>
                </c:pt>
                <c:pt idx="52">
                  <c:v>0.43029196474729875</c:v>
                </c:pt>
                <c:pt idx="53">
                  <c:v>0.9861790886893701</c:v>
                </c:pt>
                <c:pt idx="54">
                  <c:v>1.0021760282302004</c:v>
                </c:pt>
                <c:pt idx="55">
                  <c:v>1.002805700552639</c:v>
                </c:pt>
                <c:pt idx="56">
                  <c:v>1.0085177746569149</c:v>
                </c:pt>
                <c:pt idx="57">
                  <c:v>1.0034027473661427</c:v>
                </c:pt>
                <c:pt idx="58">
                  <c:v>1.0035847977059982</c:v>
                </c:pt>
                <c:pt idx="59">
                  <c:v>0.99974934287564232</c:v>
                </c:pt>
                <c:pt idx="60">
                  <c:v>0.99348785520090699</c:v>
                </c:pt>
                <c:pt idx="61">
                  <c:v>0.99234008979658661</c:v>
                </c:pt>
                <c:pt idx="62">
                  <c:v>0.99891739239780908</c:v>
                </c:pt>
                <c:pt idx="63">
                  <c:v>0.99280532955399459</c:v>
                </c:pt>
                <c:pt idx="64">
                  <c:v>0.98856858096374267</c:v>
                </c:pt>
                <c:pt idx="65">
                  <c:v>0.98651252139068191</c:v>
                </c:pt>
                <c:pt idx="66">
                  <c:v>0.99329666971855013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0D-446E-9D2B-5A5973BF6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479215"/>
        <c:axId val="389486287"/>
      </c:scatterChart>
      <c:valAx>
        <c:axId val="38947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86287"/>
        <c:crosses val="autoZero"/>
        <c:crossBetween val="midCat"/>
      </c:valAx>
      <c:valAx>
        <c:axId val="38948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7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'D(2ul)'!$A$2:$A$68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'D(2ul)'!$C$2:$C$68</c:f>
              <c:numCache>
                <c:formatCode>General</c:formatCode>
                <c:ptCount val="67"/>
                <c:pt idx="0">
                  <c:v>2.4111030081446993E-3</c:v>
                </c:pt>
                <c:pt idx="1">
                  <c:v>2.7740271558323727E-3</c:v>
                </c:pt>
                <c:pt idx="2">
                  <c:v>2.2341862270946387E-3</c:v>
                </c:pt>
                <c:pt idx="3">
                  <c:v>2.1852369200847403E-3</c:v>
                </c:pt>
                <c:pt idx="4">
                  <c:v>2.2915268438776621E-3</c:v>
                </c:pt>
                <c:pt idx="5">
                  <c:v>1.9516787980660834E-3</c:v>
                </c:pt>
                <c:pt idx="6">
                  <c:v>2.4145993872168345E-3</c:v>
                </c:pt>
                <c:pt idx="7">
                  <c:v>2.5201900351953291E-3</c:v>
                </c:pt>
                <c:pt idx="8">
                  <c:v>2.4013131467427191E-3</c:v>
                </c:pt>
                <c:pt idx="9">
                  <c:v>2.1027223739823403E-3</c:v>
                </c:pt>
                <c:pt idx="10">
                  <c:v>2.2341862270946387E-3</c:v>
                </c:pt>
                <c:pt idx="11">
                  <c:v>1.8174178416960765E-3</c:v>
                </c:pt>
                <c:pt idx="12">
                  <c:v>2.3747406657944892E-3</c:v>
                </c:pt>
                <c:pt idx="13">
                  <c:v>2.4362769374640749E-3</c:v>
                </c:pt>
                <c:pt idx="14">
                  <c:v>2.4614508667834514E-3</c:v>
                </c:pt>
                <c:pt idx="15">
                  <c:v>0.18790869757704043</c:v>
                </c:pt>
                <c:pt idx="16">
                  <c:v>0.31822993400856447</c:v>
                </c:pt>
                <c:pt idx="17">
                  <c:v>0.30546884967108401</c:v>
                </c:pt>
                <c:pt idx="18">
                  <c:v>0.30088929236240081</c:v>
                </c:pt>
                <c:pt idx="19">
                  <c:v>0.29476433550383374</c:v>
                </c:pt>
                <c:pt idx="20">
                  <c:v>0.29058965889170385</c:v>
                </c:pt>
                <c:pt idx="21">
                  <c:v>0.28944634293511551</c:v>
                </c:pt>
                <c:pt idx="22">
                  <c:v>0.28771703384603725</c:v>
                </c:pt>
                <c:pt idx="23">
                  <c:v>0.2934692766955147</c:v>
                </c:pt>
                <c:pt idx="24">
                  <c:v>0.29126515932844044</c:v>
                </c:pt>
                <c:pt idx="25">
                  <c:v>0.28396122344674923</c:v>
                </c:pt>
                <c:pt idx="26">
                  <c:v>0.28755130547801805</c:v>
                </c:pt>
                <c:pt idx="27">
                  <c:v>0.29168052916221016</c:v>
                </c:pt>
                <c:pt idx="28">
                  <c:v>0.2885260959633294</c:v>
                </c:pt>
                <c:pt idx="29">
                  <c:v>0.29026169853473754</c:v>
                </c:pt>
                <c:pt idx="30">
                  <c:v>0.29076098146623852</c:v>
                </c:pt>
                <c:pt idx="31">
                  <c:v>0.28779675128888194</c:v>
                </c:pt>
                <c:pt idx="32">
                  <c:v>0.29056308641075562</c:v>
                </c:pt>
                <c:pt idx="33">
                  <c:v>0.28868692940064761</c:v>
                </c:pt>
                <c:pt idx="34">
                  <c:v>0.29098614827848401</c:v>
                </c:pt>
                <c:pt idx="35">
                  <c:v>0.29230008753379255</c:v>
                </c:pt>
                <c:pt idx="36">
                  <c:v>0.29456434262090753</c:v>
                </c:pt>
                <c:pt idx="37">
                  <c:v>0.29789289549758063</c:v>
                </c:pt>
                <c:pt idx="38">
                  <c:v>0.30169555737643533</c:v>
                </c:pt>
                <c:pt idx="39">
                  <c:v>0.30368499706848046</c:v>
                </c:pt>
                <c:pt idx="40">
                  <c:v>0.30441294319129908</c:v>
                </c:pt>
                <c:pt idx="41">
                  <c:v>0.30234378605640921</c:v>
                </c:pt>
                <c:pt idx="42">
                  <c:v>0.30661356417930125</c:v>
                </c:pt>
                <c:pt idx="43">
                  <c:v>0.30648000249874563</c:v>
                </c:pt>
                <c:pt idx="44">
                  <c:v>0.30578422306339065</c:v>
                </c:pt>
                <c:pt idx="45">
                  <c:v>0.30619679579390263</c:v>
                </c:pt>
                <c:pt idx="46">
                  <c:v>0.31089453071522405</c:v>
                </c:pt>
                <c:pt idx="47">
                  <c:v>0.30804638032306236</c:v>
                </c:pt>
                <c:pt idx="48">
                  <c:v>0.30791072081506354</c:v>
                </c:pt>
                <c:pt idx="49">
                  <c:v>0.31090292202499714</c:v>
                </c:pt>
                <c:pt idx="50">
                  <c:v>0.31076726251699832</c:v>
                </c:pt>
                <c:pt idx="51">
                  <c:v>0.31117424104099489</c:v>
                </c:pt>
                <c:pt idx="52">
                  <c:v>0.30893725771064251</c:v>
                </c:pt>
                <c:pt idx="53">
                  <c:v>0.48068359338882899</c:v>
                </c:pt>
                <c:pt idx="54">
                  <c:v>1.0050572403872498</c:v>
                </c:pt>
                <c:pt idx="55">
                  <c:v>1.0080235683920498</c:v>
                </c:pt>
                <c:pt idx="56">
                  <c:v>1.0062047519987247</c:v>
                </c:pt>
                <c:pt idx="57">
                  <c:v>1.0037950475422088</c:v>
                </c:pt>
                <c:pt idx="58">
                  <c:v>1.0037719714403328</c:v>
                </c:pt>
                <c:pt idx="59">
                  <c:v>0.99937352656758627</c:v>
                </c:pt>
                <c:pt idx="60">
                  <c:v>0.99364366054417053</c:v>
                </c:pt>
                <c:pt idx="61">
                  <c:v>0.99334297194396681</c:v>
                </c:pt>
                <c:pt idx="62">
                  <c:v>0.99353387424130535</c:v>
                </c:pt>
                <c:pt idx="63">
                  <c:v>0.99831062732965703</c:v>
                </c:pt>
                <c:pt idx="64">
                  <c:v>0.99501913607114845</c:v>
                </c:pt>
                <c:pt idx="65">
                  <c:v>0.99387092518385933</c:v>
                </c:pt>
                <c:pt idx="66">
                  <c:v>0.99014937929947811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75-4D1E-A2CD-B28304568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467983"/>
        <c:axId val="389447183"/>
      </c:scatterChart>
      <c:valAx>
        <c:axId val="38946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47183"/>
        <c:crosses val="autoZero"/>
        <c:crossBetween val="midCat"/>
      </c:valAx>
      <c:valAx>
        <c:axId val="38944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6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'D(2ul)-1'!$A$2:$A$68</c:f>
              <c:strCache>
                <c:ptCount val="67"/>
                <c:pt idx="0">
                  <c:v>0.00	</c:v>
                </c:pt>
                <c:pt idx="1">
                  <c:v>1.50	</c:v>
                </c:pt>
                <c:pt idx="2">
                  <c:v>3.00	</c:v>
                </c:pt>
                <c:pt idx="3">
                  <c:v>4.50	</c:v>
                </c:pt>
                <c:pt idx="4">
                  <c:v>6.00	</c:v>
                </c:pt>
                <c:pt idx="5">
                  <c:v>7.50	</c:v>
                </c:pt>
                <c:pt idx="6">
                  <c:v>9.00	</c:v>
                </c:pt>
                <c:pt idx="7">
                  <c:v>10.50	</c:v>
                </c:pt>
                <c:pt idx="8">
                  <c:v>12.00	</c:v>
                </c:pt>
                <c:pt idx="9">
                  <c:v>13.50	</c:v>
                </c:pt>
                <c:pt idx="10">
                  <c:v>15.00	</c:v>
                </c:pt>
                <c:pt idx="11">
                  <c:v>16.50	</c:v>
                </c:pt>
                <c:pt idx="12">
                  <c:v>18.00	</c:v>
                </c:pt>
                <c:pt idx="13">
                  <c:v>19.50	</c:v>
                </c:pt>
                <c:pt idx="14">
                  <c:v>21.00	</c:v>
                </c:pt>
                <c:pt idx="15">
                  <c:v>22.50	</c:v>
                </c:pt>
                <c:pt idx="16">
                  <c:v>24.00	</c:v>
                </c:pt>
                <c:pt idx="17">
                  <c:v>25.50	</c:v>
                </c:pt>
                <c:pt idx="18">
                  <c:v>27.00	</c:v>
                </c:pt>
                <c:pt idx="19">
                  <c:v>28.50	</c:v>
                </c:pt>
                <c:pt idx="20">
                  <c:v>30.00	</c:v>
                </c:pt>
                <c:pt idx="21">
                  <c:v>31.50	</c:v>
                </c:pt>
                <c:pt idx="22">
                  <c:v>33.00	</c:v>
                </c:pt>
                <c:pt idx="23">
                  <c:v>34.50	</c:v>
                </c:pt>
                <c:pt idx="24">
                  <c:v>36.00	</c:v>
                </c:pt>
                <c:pt idx="25">
                  <c:v>37.50	</c:v>
                </c:pt>
                <c:pt idx="26">
                  <c:v>39.00	</c:v>
                </c:pt>
                <c:pt idx="27">
                  <c:v>40.50	</c:v>
                </c:pt>
                <c:pt idx="28">
                  <c:v>42.00	</c:v>
                </c:pt>
                <c:pt idx="29">
                  <c:v>43.50	</c:v>
                </c:pt>
                <c:pt idx="30">
                  <c:v>45.00	</c:v>
                </c:pt>
                <c:pt idx="31">
                  <c:v>46.50	</c:v>
                </c:pt>
                <c:pt idx="32">
                  <c:v>48.00	</c:v>
                </c:pt>
                <c:pt idx="33">
                  <c:v>49.50	</c:v>
                </c:pt>
                <c:pt idx="34">
                  <c:v>51.00	</c:v>
                </c:pt>
                <c:pt idx="35">
                  <c:v>52.50	</c:v>
                </c:pt>
                <c:pt idx="36">
                  <c:v>54.00	</c:v>
                </c:pt>
                <c:pt idx="37">
                  <c:v>55.50	</c:v>
                </c:pt>
                <c:pt idx="38">
                  <c:v>57.00	</c:v>
                </c:pt>
                <c:pt idx="39">
                  <c:v>58.50	</c:v>
                </c:pt>
                <c:pt idx="40">
                  <c:v>60.00	</c:v>
                </c:pt>
                <c:pt idx="41">
                  <c:v>61.50	</c:v>
                </c:pt>
                <c:pt idx="42">
                  <c:v>63.00	</c:v>
                </c:pt>
                <c:pt idx="43">
                  <c:v>64.50	</c:v>
                </c:pt>
                <c:pt idx="44">
                  <c:v>66.00	</c:v>
                </c:pt>
                <c:pt idx="45">
                  <c:v>67.50	</c:v>
                </c:pt>
                <c:pt idx="46">
                  <c:v>69.00	</c:v>
                </c:pt>
                <c:pt idx="47">
                  <c:v>70.50	</c:v>
                </c:pt>
                <c:pt idx="48">
                  <c:v>72.00	</c:v>
                </c:pt>
                <c:pt idx="49">
                  <c:v>73.50	</c:v>
                </c:pt>
                <c:pt idx="50">
                  <c:v>75.00	</c:v>
                </c:pt>
                <c:pt idx="51">
                  <c:v>76.50	</c:v>
                </c:pt>
                <c:pt idx="52">
                  <c:v>78.00	</c:v>
                </c:pt>
                <c:pt idx="53">
                  <c:v>79.50	</c:v>
                </c:pt>
                <c:pt idx="54">
                  <c:v>81.00	</c:v>
                </c:pt>
                <c:pt idx="55">
                  <c:v>82.50	</c:v>
                </c:pt>
                <c:pt idx="56">
                  <c:v>84.00	</c:v>
                </c:pt>
                <c:pt idx="57">
                  <c:v>85.50	</c:v>
                </c:pt>
                <c:pt idx="58">
                  <c:v>87.00	</c:v>
                </c:pt>
                <c:pt idx="59">
                  <c:v>88.50	</c:v>
                </c:pt>
                <c:pt idx="60">
                  <c:v>90.00	</c:v>
                </c:pt>
                <c:pt idx="61">
                  <c:v>91.50	</c:v>
                </c:pt>
                <c:pt idx="62">
                  <c:v>93.00	</c:v>
                </c:pt>
                <c:pt idx="63">
                  <c:v>94.50	</c:v>
                </c:pt>
                <c:pt idx="64">
                  <c:v>96.00	</c:v>
                </c:pt>
                <c:pt idx="65">
                  <c:v>97.50	</c:v>
                </c:pt>
                <c:pt idx="66">
                  <c:v>99.00	</c:v>
                </c:pt>
              </c:strCache>
            </c:strRef>
          </c:xVal>
          <c:yVal>
            <c:numRef>
              <c:f>'D(2ul)-1'!$C$2:$C$68</c:f>
              <c:numCache>
                <c:formatCode>General</c:formatCode>
                <c:ptCount val="67"/>
                <c:pt idx="0">
                  <c:v>1.2503519947479882E-3</c:v>
                </c:pt>
                <c:pt idx="1">
                  <c:v>1.0590668015216169E-3</c:v>
                </c:pt>
                <c:pt idx="2">
                  <c:v>1.1983650781220059E-3</c:v>
                </c:pt>
                <c:pt idx="3">
                  <c:v>1.4176432264546752E-3</c:v>
                </c:pt>
                <c:pt idx="4">
                  <c:v>1.3036719092361752E-3</c:v>
                </c:pt>
                <c:pt idx="5">
                  <c:v>8.7777909226178054E-4</c:v>
                </c:pt>
                <c:pt idx="6">
                  <c:v>1.3023389113739708E-3</c:v>
                </c:pt>
                <c:pt idx="7">
                  <c:v>1.1737046176712191E-3</c:v>
                </c:pt>
                <c:pt idx="8">
                  <c:v>1.124383696769646E-3</c:v>
                </c:pt>
                <c:pt idx="9">
                  <c:v>9.5975846078736834E-4</c:v>
                </c:pt>
                <c:pt idx="10">
                  <c:v>1.590266449610181E-3</c:v>
                </c:pt>
                <c:pt idx="11">
                  <c:v>1.6022634303700233E-3</c:v>
                </c:pt>
                <c:pt idx="12">
                  <c:v>1.0150778720688625E-3</c:v>
                </c:pt>
                <c:pt idx="13">
                  <c:v>1.2496854958168858E-3</c:v>
                </c:pt>
                <c:pt idx="14">
                  <c:v>0.47038828561478685</c:v>
                </c:pt>
                <c:pt idx="15">
                  <c:v>0.37393655929924297</c:v>
                </c:pt>
                <c:pt idx="16">
                  <c:v>0.36812335562216836</c:v>
                </c:pt>
                <c:pt idx="17">
                  <c:v>0.36334322528830237</c:v>
                </c:pt>
                <c:pt idx="18">
                  <c:v>0.35116828931385596</c:v>
                </c:pt>
                <c:pt idx="19">
                  <c:v>0.35149087479650948</c:v>
                </c:pt>
                <c:pt idx="20">
                  <c:v>0.34969199418146424</c:v>
                </c:pt>
                <c:pt idx="21">
                  <c:v>0.34983995694416897</c:v>
                </c:pt>
                <c:pt idx="22">
                  <c:v>0.34943139309940324</c:v>
                </c:pt>
                <c:pt idx="23">
                  <c:v>0.34753120464683052</c:v>
                </c:pt>
                <c:pt idx="24">
                  <c:v>0.35289785404006652</c:v>
                </c:pt>
                <c:pt idx="25">
                  <c:v>0.35132158406800951</c:v>
                </c:pt>
                <c:pt idx="26">
                  <c:v>0.35017387290865126</c:v>
                </c:pt>
                <c:pt idx="27">
                  <c:v>0.35041781151743473</c:v>
                </c:pt>
                <c:pt idx="28">
                  <c:v>0.35273522830087756</c:v>
                </c:pt>
                <c:pt idx="29">
                  <c:v>0.34975264558419455</c:v>
                </c:pt>
                <c:pt idx="30">
                  <c:v>0.35086369930234218</c:v>
                </c:pt>
                <c:pt idx="31">
                  <c:v>0.34973131761839932</c:v>
                </c:pt>
                <c:pt idx="32">
                  <c:v>0.35177546984009017</c:v>
                </c:pt>
                <c:pt idx="33">
                  <c:v>0.35286986108496021</c:v>
                </c:pt>
                <c:pt idx="34">
                  <c:v>0.36167031297123547</c:v>
                </c:pt>
                <c:pt idx="35">
                  <c:v>0.35808988071335374</c:v>
                </c:pt>
                <c:pt idx="36">
                  <c:v>0.36318659803949332</c:v>
                </c:pt>
                <c:pt idx="37">
                  <c:v>0.36445094651179449</c:v>
                </c:pt>
                <c:pt idx="38">
                  <c:v>0.3653720480345779</c:v>
                </c:pt>
                <c:pt idx="39">
                  <c:v>0.36519409281997356</c:v>
                </c:pt>
                <c:pt idx="40">
                  <c:v>0.3611104538691095</c:v>
                </c:pt>
                <c:pt idx="41">
                  <c:v>0.36497481467164089</c:v>
                </c:pt>
                <c:pt idx="42">
                  <c:v>0.36416968396286925</c:v>
                </c:pt>
                <c:pt idx="43">
                  <c:v>0.36724957552349319</c:v>
                </c:pt>
                <c:pt idx="44">
                  <c:v>0.36702163288905615</c:v>
                </c:pt>
                <c:pt idx="45">
                  <c:v>0.36513477441510545</c:v>
                </c:pt>
                <c:pt idx="46">
                  <c:v>0.36999288512391043</c:v>
                </c:pt>
                <c:pt idx="47">
                  <c:v>0.3697969344381663</c:v>
                </c:pt>
                <c:pt idx="48">
                  <c:v>0.37036412502853439</c:v>
                </c:pt>
                <c:pt idx="49">
                  <c:v>0.36588525221152668</c:v>
                </c:pt>
                <c:pt idx="50">
                  <c:v>0.37143052331829812</c:v>
                </c:pt>
                <c:pt idx="51">
                  <c:v>0.36868454772215653</c:v>
                </c:pt>
                <c:pt idx="52">
                  <c:v>0.3684852645417569</c:v>
                </c:pt>
                <c:pt idx="53">
                  <c:v>0.37041544544622929</c:v>
                </c:pt>
                <c:pt idx="54">
                  <c:v>0.36449360244338502</c:v>
                </c:pt>
                <c:pt idx="55">
                  <c:v>0.82238436660107184</c:v>
                </c:pt>
                <c:pt idx="56">
                  <c:v>1.011512102787465</c:v>
                </c:pt>
                <c:pt idx="57">
                  <c:v>1.0095805888851304</c:v>
                </c:pt>
                <c:pt idx="58">
                  <c:v>1.0113741375087266</c:v>
                </c:pt>
                <c:pt idx="59">
                  <c:v>1.0056462456948332</c:v>
                </c:pt>
                <c:pt idx="60">
                  <c:v>1.0028089597451306</c:v>
                </c:pt>
                <c:pt idx="61">
                  <c:v>0.99952312001479615</c:v>
                </c:pt>
                <c:pt idx="62">
                  <c:v>0.99881463165103423</c:v>
                </c:pt>
                <c:pt idx="63">
                  <c:v>0.99759027311459936</c:v>
                </c:pt>
                <c:pt idx="64">
                  <c:v>0.99151446885867045</c:v>
                </c:pt>
                <c:pt idx="65">
                  <c:v>0.99288945615353441</c:v>
                </c:pt>
                <c:pt idx="66">
                  <c:v>0.9902581183735425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79-485D-ACD3-1A216F9C0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445103"/>
        <c:axId val="389445519"/>
      </c:scatterChart>
      <c:valAx>
        <c:axId val="38944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45519"/>
        <c:crosses val="autoZero"/>
        <c:crossBetween val="midCat"/>
      </c:valAx>
      <c:valAx>
        <c:axId val="38944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944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185737</xdr:rowOff>
    </xdr:from>
    <xdr:to>
      <xdr:col>12</xdr:col>
      <xdr:colOff>0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E29B80-2478-43F6-9DC1-F26CCBEF4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0D75E1-BB40-4CA6-9A3D-6BF47E57A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4762</xdr:rowOff>
    </xdr:from>
    <xdr:to>
      <xdr:col>15</xdr:col>
      <xdr:colOff>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D2856A-5B6B-42D2-9123-E683ACE7D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90487</xdr:rowOff>
    </xdr:from>
    <xdr:to>
      <xdr:col>14</xdr:col>
      <xdr:colOff>333375</xdr:colOff>
      <xdr:row>16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07EBF8-05EF-44A9-8B95-2CD1AA09B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0E1EEF-4AB5-41DE-BF11-7753DB270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1</xdr:row>
      <xdr:rowOff>104775</xdr:rowOff>
    </xdr:from>
    <xdr:to>
      <xdr:col>14</xdr:col>
      <xdr:colOff>295275</xdr:colOff>
      <xdr:row>15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F97E32-F5D2-4B44-A04C-2EC0D3B9E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52C2BF-4E1B-4524-8701-C543A25F6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</xdr:row>
      <xdr:rowOff>180975</xdr:rowOff>
    </xdr:from>
    <xdr:to>
      <xdr:col>14</xdr:col>
      <xdr:colOff>723900</xdr:colOff>
      <xdr:row>16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82151-FFFC-474D-943A-955C7922E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2</xdr:row>
      <xdr:rowOff>0</xdr:rowOff>
    </xdr:from>
    <xdr:to>
      <xdr:col>14</xdr:col>
      <xdr:colOff>752475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28510E-49D4-4F7C-B4AB-6F3F7100F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A13B3A-7EEA-46C5-BED9-7C4F1FF18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EF367A-614E-43C0-A0A6-EB0650C13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733425</xdr:colOff>
      <xdr:row>2</xdr:row>
      <xdr:rowOff>0</xdr:rowOff>
    </xdr:from>
    <xdr:to>
      <xdr:col>14</xdr:col>
      <xdr:colOff>733425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BF811AD-75C9-4E4A-A138-636BA0CF7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E7D0CF-6FE2-43A7-8F94-1A10543A1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D7042E-AEDC-4ABE-B300-DD860473B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2AE2F2-4583-4CFF-9993-A72DCBC45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DE3E72-BD1F-47A7-9847-6DC699EC0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8016EA-67D6-4824-BEF7-F63D3859C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6C5728-5C29-4DA1-806E-022665FEE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967697-2B0C-4484-9FD7-FCA8A1AF1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BA01E9-2D83-4BD0-92E7-3D238D34D4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15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C2389D-C0D4-4F7E-82D2-8D908762E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4AA84B-7E2C-4F50-B606-32419E967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4A1931-79D2-4AE3-9C1F-6B7747F35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EC85F8-3DAC-49F0-B9C6-0D2D3730B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15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4FDD0D3-4CD0-4E22-B3FA-48AF136FC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A99-4065-46D7-B234-07E064D37EA2}">
  <dimension ref="A1:E12"/>
  <sheetViews>
    <sheetView workbookViewId="0">
      <selection activeCell="C2" sqref="C2:C11"/>
    </sheetView>
  </sheetViews>
  <sheetFormatPr baseColWidth="10" defaultRowHeight="15" x14ac:dyDescent="0.25"/>
  <cols>
    <col min="1" max="1" width="17.5703125" customWidth="1"/>
    <col min="3" max="4" width="14" customWidth="1"/>
  </cols>
  <sheetData>
    <row r="1" spans="1:5" x14ac:dyDescent="0.25">
      <c r="A1" s="1" t="s">
        <v>103</v>
      </c>
      <c r="B1" s="1" t="s">
        <v>102</v>
      </c>
      <c r="C1" s="1" t="s">
        <v>104</v>
      </c>
      <c r="D1" s="1" t="s">
        <v>95</v>
      </c>
      <c r="E1" s="1" t="s">
        <v>88</v>
      </c>
    </row>
    <row r="2" spans="1:5" x14ac:dyDescent="0.25">
      <c r="A2" s="8" t="s">
        <v>97</v>
      </c>
      <c r="B2" s="1">
        <v>5</v>
      </c>
      <c r="C2" s="1">
        <f>10*B2/(1000*30)</f>
        <v>1.6666666666666668E-3</v>
      </c>
      <c r="D2" s="1">
        <f>AVERAGE('03 B + L + 10mM(5ul) + T'!H10,'04 B + L + 10mM(5ul) + T'!H10)</f>
        <v>100</v>
      </c>
      <c r="E2" s="1">
        <v>0</v>
      </c>
    </row>
    <row r="3" spans="1:5" x14ac:dyDescent="0.25">
      <c r="A3" s="8"/>
      <c r="B3" s="1">
        <v>2</v>
      </c>
      <c r="C3" s="1">
        <f>10*B3/(1000*30)</f>
        <v>6.6666666666666664E-4</v>
      </c>
      <c r="D3" s="1">
        <f>AVERAGE('05 B + L + 10mM(2ul) + T'!H10,'06 B + L + 10mM(2ul) + T'!$H$10,'07 B + L + 10mM(2ul) + T'!$H$10)</f>
        <v>100</v>
      </c>
      <c r="E3" s="1">
        <v>0</v>
      </c>
    </row>
    <row r="4" spans="1:5" x14ac:dyDescent="0.25">
      <c r="A4" s="8" t="s">
        <v>98</v>
      </c>
      <c r="B4" s="1">
        <v>5</v>
      </c>
      <c r="C4" s="1">
        <f>1*B4/(1000*30)</f>
        <v>1.6666666666666666E-4</v>
      </c>
      <c r="D4" s="1">
        <f>AVERAGE('08 B + L + A(5ul) + T'!H10,'A(5ul)'!$H$10)</f>
        <v>100</v>
      </c>
      <c r="E4" s="1">
        <v>0</v>
      </c>
    </row>
    <row r="5" spans="1:5" x14ac:dyDescent="0.25">
      <c r="A5" s="8"/>
      <c r="B5" s="1">
        <v>2</v>
      </c>
      <c r="C5" s="1">
        <f>1*B5/(1000*30)</f>
        <v>6.666666666666667E-5</v>
      </c>
      <c r="D5" s="1">
        <f>AVERAGE('A(2ul)'!H10,'A(2ul)-1'!$H$10)</f>
        <v>100</v>
      </c>
      <c r="E5" s="1">
        <v>0</v>
      </c>
    </row>
    <row r="6" spans="1:5" x14ac:dyDescent="0.25">
      <c r="A6" s="8" t="s">
        <v>99</v>
      </c>
      <c r="B6" s="1">
        <v>5</v>
      </c>
      <c r="C6" s="1">
        <f>0.1*B6/(1000*30)</f>
        <v>1.6666666666666667E-5</v>
      </c>
      <c r="D6" s="1">
        <f>AVERAGE('B(5ul)'!$H$10,'B(5ul)-1'!H10,'B(5ul)-2'!H10)</f>
        <v>84.585919135860493</v>
      </c>
      <c r="E6" s="1">
        <f>AVERAGE('B(5ul)'!$H$11,'B(5ul)-1'!H11,'B(5ul)-2'!H11)</f>
        <v>1.6544161515684344</v>
      </c>
    </row>
    <row r="7" spans="1:5" x14ac:dyDescent="0.25">
      <c r="A7" s="8"/>
      <c r="B7" s="1">
        <v>2</v>
      </c>
      <c r="C7" s="1">
        <f>0.1*B7/(1000*30)</f>
        <v>6.6666666666666666E-6</v>
      </c>
      <c r="D7" s="1">
        <f>AVERAGE('B(2ul)'!$H$10,'B(2ul)-1'!$H$10)</f>
        <v>69.249040459213163</v>
      </c>
      <c r="E7" s="1">
        <f>AVERAGE('B(2ul)'!$H$11,'B(2ul)-1'!$H$11)</f>
        <v>1.3105230414247333</v>
      </c>
    </row>
    <row r="8" spans="1:5" x14ac:dyDescent="0.25">
      <c r="A8" s="8" t="s">
        <v>100</v>
      </c>
      <c r="B8" s="1">
        <v>5</v>
      </c>
      <c r="C8" s="1">
        <f>0.01*B8/(1000*30)</f>
        <v>1.6666666666666667E-6</v>
      </c>
      <c r="D8" s="1">
        <f>AVERAGE('C(5ul)'!H10,'C(5ul)-1'!H10)</f>
        <v>29.073566668721419</v>
      </c>
      <c r="E8" s="1">
        <f>AVERAGE('C(5ul)'!H11,'C(5ul)-1'!H11)</f>
        <v>1.7339990848233855</v>
      </c>
    </row>
    <row r="9" spans="1:5" x14ac:dyDescent="0.25">
      <c r="A9" s="8"/>
      <c r="B9" s="1">
        <v>2</v>
      </c>
      <c r="C9" s="1">
        <f>0.01*B9/(1000*30)</f>
        <v>6.6666666666666671E-7</v>
      </c>
      <c r="D9" s="1">
        <f>AVERAGE('C(2ul)-1'!$H$10,'C(2ul)-2'!H10)</f>
        <v>13.87217760173057</v>
      </c>
      <c r="E9" s="1">
        <f>AVERAGE('C(2ul)-1'!$H$11,'C(2ul)-2'!H11)</f>
        <v>0.43451325612546643</v>
      </c>
    </row>
    <row r="10" spans="1:5" x14ac:dyDescent="0.25">
      <c r="A10" s="8" t="s">
        <v>101</v>
      </c>
      <c r="B10" s="1">
        <v>5</v>
      </c>
      <c r="C10" s="1">
        <f>0.001*B10/(1000*30)</f>
        <v>1.6666666666666668E-7</v>
      </c>
      <c r="D10" s="1">
        <f>AVERAGE('D(5ul)'!H10,'D(5ul)-1'!$H$10)</f>
        <v>7.0043939391827728</v>
      </c>
      <c r="E10" s="1">
        <f>AVERAGE('D(5ul)'!H11,'D(5ul)-1'!$H$11)</f>
        <v>0.43347317797984652</v>
      </c>
    </row>
    <row r="11" spans="1:5" x14ac:dyDescent="0.25">
      <c r="A11" s="9"/>
      <c r="B11" s="6">
        <v>2</v>
      </c>
      <c r="C11" s="1">
        <f>0.001*B11/(30*1000)</f>
        <v>6.6666666666666668E-8</v>
      </c>
      <c r="D11" s="6">
        <f>AVERAGE('D(2ul)'!$H$10,'D(2ul)-1'!$H$10)</f>
        <v>2.5737231425566014</v>
      </c>
      <c r="E11" s="6">
        <f>AVERAGE('D(2ul)'!$H$11,'D(2ul)-1'!$H$11)</f>
        <v>0.43242042509540246</v>
      </c>
    </row>
    <row r="12" spans="1:5" x14ac:dyDescent="0.25">
      <c r="A12" s="7" t="s">
        <v>105</v>
      </c>
      <c r="B12" s="1"/>
      <c r="C12" s="1">
        <v>0</v>
      </c>
      <c r="D12" s="1">
        <v>0</v>
      </c>
      <c r="E12" s="1">
        <v>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C1F2-DE33-4D2A-9AC4-E54DC36CF23C}">
  <dimension ref="A1:H82"/>
  <sheetViews>
    <sheetView workbookViewId="0">
      <selection activeCell="G1" sqref="G1:H8"/>
    </sheetView>
  </sheetViews>
  <sheetFormatPr baseColWidth="10" defaultRowHeight="15" x14ac:dyDescent="0.25"/>
  <cols>
    <col min="5" max="5" width="13.28515625" customWidth="1"/>
  </cols>
  <sheetData>
    <row r="1" spans="1:8" x14ac:dyDescent="0.25">
      <c r="A1" s="1"/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95.214285714285708</v>
      </c>
    </row>
    <row r="2" spans="1:8" x14ac:dyDescent="0.25">
      <c r="A2" s="1">
        <v>0</v>
      </c>
      <c r="B2" s="1">
        <v>75</v>
      </c>
      <c r="C2" s="1">
        <f>B2/$H$5</f>
        <v>1.3888089631308967E-3</v>
      </c>
      <c r="D2" s="1">
        <v>14.526999999999999</v>
      </c>
      <c r="E2" s="1">
        <v>37.003300000000003</v>
      </c>
      <c r="G2" s="1" t="s">
        <v>92</v>
      </c>
      <c r="H2" s="1">
        <f>AVERAGE(D2:D15)</f>
        <v>17.213078571428575</v>
      </c>
    </row>
    <row r="3" spans="1:8" x14ac:dyDescent="0.25">
      <c r="A3" s="1">
        <v>1.5</v>
      </c>
      <c r="B3" s="1">
        <v>87.1</v>
      </c>
      <c r="C3" s="1">
        <f t="shared" ref="C3:C66" si="0">B3/$H$5</f>
        <v>1.6128701425160146E-3</v>
      </c>
      <c r="D3" s="1">
        <v>6.5231000000000003</v>
      </c>
      <c r="E3" s="1">
        <v>37.003300000000003</v>
      </c>
      <c r="G3" s="1" t="s">
        <v>90</v>
      </c>
      <c r="H3" s="1">
        <f>AVERAGE(B18:B47)</f>
        <v>12594.456666666667</v>
      </c>
    </row>
    <row r="4" spans="1:8" x14ac:dyDescent="0.25">
      <c r="A4" s="1">
        <v>3</v>
      </c>
      <c r="B4" s="1">
        <v>123.6</v>
      </c>
      <c r="C4" s="1">
        <f t="shared" si="0"/>
        <v>2.2887571712397179E-3</v>
      </c>
      <c r="D4" s="1">
        <v>18.948</v>
      </c>
      <c r="E4" s="1">
        <v>37.003300000000003</v>
      </c>
      <c r="G4" s="1" t="s">
        <v>92</v>
      </c>
      <c r="H4" s="1">
        <f>AVERAGE(D18:D46)</f>
        <v>105.1486551724138</v>
      </c>
    </row>
    <row r="5" spans="1:8" x14ac:dyDescent="0.25">
      <c r="A5" s="1">
        <v>4.5</v>
      </c>
      <c r="B5" s="1">
        <v>127.8</v>
      </c>
      <c r="C5" s="1">
        <f t="shared" si="0"/>
        <v>2.3665304731750481E-3</v>
      </c>
      <c r="D5" s="1">
        <v>22.565000000000001</v>
      </c>
      <c r="E5" s="1">
        <v>37.006599999999999</v>
      </c>
      <c r="G5" s="1" t="s">
        <v>91</v>
      </c>
      <c r="H5" s="1">
        <f>AVERAGE(B50:B62)</f>
        <v>54003.107692307691</v>
      </c>
    </row>
    <row r="6" spans="1:8" x14ac:dyDescent="0.25">
      <c r="A6" s="1">
        <v>6</v>
      </c>
      <c r="B6" s="1">
        <v>114.8</v>
      </c>
      <c r="C6" s="1">
        <f t="shared" si="0"/>
        <v>2.1258035862323594E-3</v>
      </c>
      <c r="D6" s="1">
        <v>21.376999999999999</v>
      </c>
      <c r="E6" s="1">
        <v>37.006599999999999</v>
      </c>
      <c r="G6" s="1" t="s">
        <v>92</v>
      </c>
      <c r="H6" s="1">
        <f>AVERAGE(D50:D62)</f>
        <v>205.25692307692304</v>
      </c>
    </row>
    <row r="7" spans="1:8" x14ac:dyDescent="0.25">
      <c r="A7" s="1">
        <v>7.5</v>
      </c>
      <c r="B7" s="1">
        <v>86.4</v>
      </c>
      <c r="C7" s="1">
        <f t="shared" si="0"/>
        <v>1.5999079255267932E-3</v>
      </c>
      <c r="D7" s="1">
        <v>19.933</v>
      </c>
      <c r="E7" s="1">
        <v>37.003300000000003</v>
      </c>
    </row>
    <row r="8" spans="1:8" x14ac:dyDescent="0.25">
      <c r="A8" s="1">
        <v>9</v>
      </c>
      <c r="B8" s="1">
        <v>90.9</v>
      </c>
      <c r="C8" s="1">
        <f t="shared" si="0"/>
        <v>1.6832364633146469E-3</v>
      </c>
      <c r="D8" s="1">
        <v>16.170000000000002</v>
      </c>
      <c r="E8" s="1">
        <v>37.003300000000003</v>
      </c>
      <c r="G8" s="1" t="s">
        <v>93</v>
      </c>
      <c r="H8" s="1">
        <f>H5/H3</f>
        <v>4.2878473539264252</v>
      </c>
    </row>
    <row r="9" spans="1:8" x14ac:dyDescent="0.25">
      <c r="A9" s="1">
        <v>10.5</v>
      </c>
      <c r="B9" s="1">
        <v>82.9</v>
      </c>
      <c r="C9" s="1">
        <f t="shared" si="0"/>
        <v>1.5350968405806846E-3</v>
      </c>
      <c r="D9" s="1">
        <v>13.766</v>
      </c>
      <c r="E9" s="1">
        <v>37.003300000000003</v>
      </c>
    </row>
    <row r="10" spans="1:8" x14ac:dyDescent="0.25">
      <c r="A10" s="1">
        <v>12</v>
      </c>
      <c r="B10" s="1">
        <v>102.8</v>
      </c>
      <c r="C10" s="1">
        <f t="shared" si="0"/>
        <v>1.9035941521314157E-3</v>
      </c>
      <c r="D10" s="1">
        <v>19.029</v>
      </c>
      <c r="E10" s="1">
        <v>37.003300000000003</v>
      </c>
    </row>
    <row r="11" spans="1:8" x14ac:dyDescent="0.25">
      <c r="A11" s="1">
        <v>13.5</v>
      </c>
      <c r="B11" s="1">
        <v>51.8</v>
      </c>
      <c r="C11" s="1">
        <f t="shared" si="0"/>
        <v>9.5920405720240597E-4</v>
      </c>
      <c r="D11" s="1">
        <v>16.988</v>
      </c>
      <c r="E11" s="1">
        <v>37.006599999999999</v>
      </c>
    </row>
    <row r="12" spans="1:8" x14ac:dyDescent="0.25">
      <c r="A12" s="1">
        <v>15</v>
      </c>
      <c r="B12" s="1">
        <v>103</v>
      </c>
      <c r="C12" s="1">
        <f t="shared" si="0"/>
        <v>1.907297642699765E-3</v>
      </c>
      <c r="D12" s="1">
        <v>17.896000000000001</v>
      </c>
      <c r="E12" s="1">
        <v>37.003300000000003</v>
      </c>
    </row>
    <row r="13" spans="1:8" x14ac:dyDescent="0.25">
      <c r="A13" s="1">
        <v>16.5</v>
      </c>
      <c r="B13" s="1">
        <v>95.5</v>
      </c>
      <c r="C13" s="1">
        <f t="shared" si="0"/>
        <v>1.7684167463866752E-3</v>
      </c>
      <c r="D13" s="1">
        <v>17.984000000000002</v>
      </c>
      <c r="E13" s="1">
        <v>37.003300000000003</v>
      </c>
    </row>
    <row r="14" spans="1:8" x14ac:dyDescent="0.25">
      <c r="A14" s="1">
        <v>18</v>
      </c>
      <c r="B14" s="1">
        <v>95.9</v>
      </c>
      <c r="C14" s="1">
        <f t="shared" si="0"/>
        <v>1.7758237275233735E-3</v>
      </c>
      <c r="D14" s="1">
        <v>14.202999999999999</v>
      </c>
      <c r="E14" s="1">
        <v>37.003300000000003</v>
      </c>
    </row>
    <row r="15" spans="1:8" x14ac:dyDescent="0.25">
      <c r="A15" s="1">
        <v>19.5</v>
      </c>
      <c r="B15" s="1">
        <v>95.5</v>
      </c>
      <c r="C15" s="1">
        <f t="shared" si="0"/>
        <v>1.7684167463866752E-3</v>
      </c>
      <c r="D15" s="1">
        <v>21.074000000000002</v>
      </c>
      <c r="E15" s="1">
        <v>37.003300000000003</v>
      </c>
    </row>
    <row r="16" spans="1:8" x14ac:dyDescent="0.25">
      <c r="A16" s="2">
        <v>21</v>
      </c>
      <c r="B16" s="2">
        <v>9395.7999999999993</v>
      </c>
      <c r="C16" s="2">
        <f t="shared" si="0"/>
        <v>0.1739862834104704</v>
      </c>
      <c r="D16" s="2">
        <v>4475.3999999999996</v>
      </c>
      <c r="E16" s="2">
        <v>37.003300000000003</v>
      </c>
    </row>
    <row r="17" spans="1:5" x14ac:dyDescent="0.25">
      <c r="A17" s="2">
        <v>22.5</v>
      </c>
      <c r="B17" s="2">
        <v>16144</v>
      </c>
      <c r="C17" s="2">
        <f t="shared" si="0"/>
        <v>0.29894575867713596</v>
      </c>
      <c r="D17" s="2">
        <v>4767.6000000000004</v>
      </c>
      <c r="E17" s="2">
        <v>37.003300000000003</v>
      </c>
    </row>
    <row r="18" spans="1:5" x14ac:dyDescent="0.25">
      <c r="A18" s="1">
        <v>24</v>
      </c>
      <c r="B18" s="1">
        <v>13419.8</v>
      </c>
      <c r="C18" s="1">
        <f t="shared" si="0"/>
        <v>0.24850051364565343</v>
      </c>
      <c r="D18" s="1">
        <v>127.58</v>
      </c>
      <c r="E18" s="1">
        <v>37.003300000000003</v>
      </c>
    </row>
    <row r="19" spans="1:5" x14ac:dyDescent="0.25">
      <c r="A19" s="1">
        <v>25.5</v>
      </c>
      <c r="B19" s="1">
        <v>13416.1</v>
      </c>
      <c r="C19" s="1">
        <f t="shared" si="0"/>
        <v>0.24843199907013899</v>
      </c>
      <c r="D19" s="1">
        <v>109.81</v>
      </c>
      <c r="E19" s="1">
        <v>37.003300000000003</v>
      </c>
    </row>
    <row r="20" spans="1:5" x14ac:dyDescent="0.25">
      <c r="A20" s="1">
        <v>27</v>
      </c>
      <c r="B20" s="1">
        <v>13415</v>
      </c>
      <c r="C20" s="1">
        <f t="shared" si="0"/>
        <v>0.24841162987201307</v>
      </c>
      <c r="D20" s="1">
        <v>117.65</v>
      </c>
      <c r="E20" s="1">
        <v>37.006599999999999</v>
      </c>
    </row>
    <row r="21" spans="1:5" x14ac:dyDescent="0.25">
      <c r="A21" s="1">
        <v>28.5</v>
      </c>
      <c r="B21" s="1">
        <v>13138.8</v>
      </c>
      <c r="C21" s="1">
        <f t="shared" si="0"/>
        <v>0.24329710939712301</v>
      </c>
      <c r="D21" s="1">
        <v>79.284000000000006</v>
      </c>
      <c r="E21" s="1">
        <v>37.006599999999999</v>
      </c>
    </row>
    <row r="22" spans="1:5" x14ac:dyDescent="0.25">
      <c r="A22" s="1">
        <v>30</v>
      </c>
      <c r="B22" s="1">
        <v>12918.3</v>
      </c>
      <c r="C22" s="1">
        <f t="shared" si="0"/>
        <v>0.23921401104551818</v>
      </c>
      <c r="D22" s="1">
        <v>115.02</v>
      </c>
      <c r="E22" s="1">
        <v>37.003300000000003</v>
      </c>
    </row>
    <row r="23" spans="1:5" x14ac:dyDescent="0.25">
      <c r="A23" s="1">
        <v>31.5</v>
      </c>
      <c r="B23" s="1">
        <v>12907.6</v>
      </c>
      <c r="C23" s="1">
        <f t="shared" si="0"/>
        <v>0.23901587430011151</v>
      </c>
      <c r="D23" s="1">
        <v>75.137</v>
      </c>
      <c r="E23" s="1">
        <v>37.003300000000003</v>
      </c>
    </row>
    <row r="24" spans="1:5" x14ac:dyDescent="0.25">
      <c r="A24" s="1">
        <v>33</v>
      </c>
      <c r="B24" s="1">
        <v>12919.8</v>
      </c>
      <c r="C24" s="1">
        <f t="shared" si="0"/>
        <v>0.23924178722478079</v>
      </c>
      <c r="D24" s="1">
        <v>104.05</v>
      </c>
      <c r="E24" s="1">
        <v>37.003300000000003</v>
      </c>
    </row>
    <row r="25" spans="1:5" x14ac:dyDescent="0.25">
      <c r="A25" s="1">
        <v>34.5</v>
      </c>
      <c r="B25" s="1">
        <v>12892.2</v>
      </c>
      <c r="C25" s="1">
        <f t="shared" si="0"/>
        <v>0.23873070552634865</v>
      </c>
      <c r="D25" s="1">
        <v>99.295000000000002</v>
      </c>
      <c r="E25" s="1">
        <v>37.003300000000003</v>
      </c>
    </row>
    <row r="26" spans="1:5" x14ac:dyDescent="0.25">
      <c r="A26" s="1">
        <v>36</v>
      </c>
      <c r="B26" s="1">
        <v>12979.1</v>
      </c>
      <c r="C26" s="1">
        <f t="shared" si="0"/>
        <v>0.2403398721782963</v>
      </c>
      <c r="D26" s="1">
        <v>133.88</v>
      </c>
      <c r="E26" s="1">
        <v>37.003300000000003</v>
      </c>
    </row>
    <row r="27" spans="1:5" x14ac:dyDescent="0.25">
      <c r="A27" s="1">
        <v>37.5</v>
      </c>
      <c r="B27" s="1">
        <v>12795.3</v>
      </c>
      <c r="C27" s="1">
        <f t="shared" si="0"/>
        <v>0.2369363643459835</v>
      </c>
      <c r="D27" s="1">
        <v>123.79</v>
      </c>
      <c r="E27" s="1">
        <v>37.003300000000003</v>
      </c>
    </row>
    <row r="28" spans="1:5" x14ac:dyDescent="0.25">
      <c r="A28" s="1">
        <v>39</v>
      </c>
      <c r="B28" s="1">
        <v>12667.2</v>
      </c>
      <c r="C28" s="1">
        <f t="shared" si="0"/>
        <v>0.23456427863695595</v>
      </c>
      <c r="D28" s="1">
        <v>140.03</v>
      </c>
      <c r="E28" s="1">
        <v>37.003300000000003</v>
      </c>
    </row>
    <row r="29" spans="1:5" x14ac:dyDescent="0.25">
      <c r="A29" s="1">
        <v>40.5</v>
      </c>
      <c r="B29" s="1">
        <v>12663.9</v>
      </c>
      <c r="C29" s="1">
        <f t="shared" si="0"/>
        <v>0.23450317104257817</v>
      </c>
      <c r="D29" s="1">
        <v>97.804000000000002</v>
      </c>
      <c r="E29" s="1">
        <v>37.003300000000003</v>
      </c>
    </row>
    <row r="30" spans="1:5" x14ac:dyDescent="0.25">
      <c r="A30" s="1">
        <v>42</v>
      </c>
      <c r="B30" s="1">
        <v>12498.3</v>
      </c>
      <c r="C30" s="1">
        <f t="shared" si="0"/>
        <v>0.23143668085198515</v>
      </c>
      <c r="D30" s="1">
        <v>130.85</v>
      </c>
      <c r="E30" s="1">
        <v>37.003300000000003</v>
      </c>
    </row>
    <row r="31" spans="1:5" x14ac:dyDescent="0.25">
      <c r="A31" s="1">
        <v>43.5</v>
      </c>
      <c r="B31" s="1">
        <v>12564</v>
      </c>
      <c r="C31" s="1">
        <f t="shared" si="0"/>
        <v>0.23265327750368783</v>
      </c>
      <c r="D31" s="1">
        <v>95.616</v>
      </c>
      <c r="E31" s="1">
        <v>37.003300000000003</v>
      </c>
    </row>
    <row r="32" spans="1:5" x14ac:dyDescent="0.25">
      <c r="A32" s="1">
        <v>45</v>
      </c>
      <c r="B32" s="1">
        <v>12382.7</v>
      </c>
      <c r="C32" s="1">
        <f t="shared" si="0"/>
        <v>0.22929606330347943</v>
      </c>
      <c r="D32" s="1">
        <v>118.98</v>
      </c>
      <c r="E32" s="1">
        <v>37.003300000000003</v>
      </c>
    </row>
    <row r="33" spans="1:5" x14ac:dyDescent="0.25">
      <c r="A33" s="1">
        <v>46.5</v>
      </c>
      <c r="B33" s="1">
        <v>12390.8</v>
      </c>
      <c r="C33" s="1">
        <f t="shared" si="0"/>
        <v>0.22944605467149753</v>
      </c>
      <c r="D33" s="1">
        <v>128.76</v>
      </c>
      <c r="E33" s="1">
        <v>37.003300000000003</v>
      </c>
    </row>
    <row r="34" spans="1:5" x14ac:dyDescent="0.25">
      <c r="A34" s="1">
        <v>48</v>
      </c>
      <c r="B34" s="1">
        <v>12563.2</v>
      </c>
      <c r="C34" s="1">
        <f t="shared" si="0"/>
        <v>0.23263846354141446</v>
      </c>
      <c r="D34" s="1">
        <v>143.46</v>
      </c>
      <c r="E34" s="1">
        <v>37.003300000000003</v>
      </c>
    </row>
    <row r="35" spans="1:5" x14ac:dyDescent="0.25">
      <c r="A35" s="1">
        <v>49.5</v>
      </c>
      <c r="B35" s="1">
        <v>12435.4</v>
      </c>
      <c r="C35" s="1">
        <f t="shared" si="0"/>
        <v>0.23027193306823937</v>
      </c>
      <c r="D35" s="1">
        <v>104.18</v>
      </c>
      <c r="E35" s="1">
        <v>37.003300000000003</v>
      </c>
    </row>
    <row r="36" spans="1:5" x14ac:dyDescent="0.25">
      <c r="A36" s="1">
        <v>51</v>
      </c>
      <c r="B36" s="1">
        <v>12503.4</v>
      </c>
      <c r="C36" s="1">
        <f t="shared" si="0"/>
        <v>0.23153111986147806</v>
      </c>
      <c r="D36" s="1">
        <v>89.757999999999996</v>
      </c>
      <c r="E36" s="1">
        <v>37.003300000000003</v>
      </c>
    </row>
    <row r="37" spans="1:5" x14ac:dyDescent="0.25">
      <c r="A37" s="1">
        <v>52.5</v>
      </c>
      <c r="B37" s="1">
        <v>12383.3</v>
      </c>
      <c r="C37" s="1">
        <f t="shared" si="0"/>
        <v>0.22930717377518445</v>
      </c>
      <c r="D37" s="1">
        <v>68.863</v>
      </c>
      <c r="E37" s="1">
        <v>37.003300000000003</v>
      </c>
    </row>
    <row r="38" spans="1:5" x14ac:dyDescent="0.25">
      <c r="A38" s="1">
        <v>54</v>
      </c>
      <c r="B38" s="1">
        <v>12520.9</v>
      </c>
      <c r="C38" s="1">
        <f t="shared" si="0"/>
        <v>0.23185517528620861</v>
      </c>
      <c r="D38" s="1">
        <v>114.41</v>
      </c>
      <c r="E38" s="1">
        <v>37.006599999999999</v>
      </c>
    </row>
    <row r="39" spans="1:5" x14ac:dyDescent="0.25">
      <c r="A39" s="1">
        <v>55.5</v>
      </c>
      <c r="B39" s="1">
        <v>12126.4</v>
      </c>
      <c r="C39" s="1">
        <f t="shared" si="0"/>
        <v>0.22455004014014007</v>
      </c>
      <c r="D39" s="1">
        <v>92.034000000000006</v>
      </c>
      <c r="E39" s="1">
        <v>37.003300000000003</v>
      </c>
    </row>
    <row r="40" spans="1:5" x14ac:dyDescent="0.25">
      <c r="A40" s="1">
        <v>57</v>
      </c>
      <c r="B40" s="1">
        <v>12023.6</v>
      </c>
      <c r="C40" s="1">
        <f t="shared" si="0"/>
        <v>0.22264644598800867</v>
      </c>
      <c r="D40" s="1">
        <v>83.13</v>
      </c>
      <c r="E40" s="1">
        <v>37.003300000000003</v>
      </c>
    </row>
    <row r="41" spans="1:5" x14ac:dyDescent="0.25">
      <c r="A41" s="1">
        <v>58.5</v>
      </c>
      <c r="B41" s="1">
        <v>12287.6</v>
      </c>
      <c r="C41" s="1">
        <f t="shared" si="0"/>
        <v>0.22753505353822945</v>
      </c>
      <c r="D41" s="1">
        <v>59.82</v>
      </c>
      <c r="E41" s="1">
        <v>37.003300000000003</v>
      </c>
    </row>
    <row r="42" spans="1:5" x14ac:dyDescent="0.25">
      <c r="A42" s="1">
        <v>60</v>
      </c>
      <c r="B42" s="1">
        <v>12292.2</v>
      </c>
      <c r="C42" s="1">
        <f t="shared" si="0"/>
        <v>0.22762023382130148</v>
      </c>
      <c r="D42" s="1">
        <v>62.127000000000002</v>
      </c>
      <c r="E42" s="1">
        <v>37.003300000000003</v>
      </c>
    </row>
    <row r="43" spans="1:5" x14ac:dyDescent="0.25">
      <c r="A43" s="1">
        <v>61.5</v>
      </c>
      <c r="B43" s="1">
        <v>12155.6</v>
      </c>
      <c r="C43" s="1">
        <f t="shared" si="0"/>
        <v>0.22509074976311905</v>
      </c>
      <c r="D43" s="1">
        <v>100.84</v>
      </c>
      <c r="E43" s="1">
        <v>37.003300000000003</v>
      </c>
    </row>
    <row r="44" spans="1:5" x14ac:dyDescent="0.25">
      <c r="A44" s="1">
        <v>63</v>
      </c>
      <c r="B44" s="1">
        <v>12327.4</v>
      </c>
      <c r="C44" s="1">
        <f t="shared" si="0"/>
        <v>0.2282720481613309</v>
      </c>
      <c r="D44" s="1">
        <v>135.19</v>
      </c>
      <c r="E44" s="1">
        <v>37.003300000000003</v>
      </c>
    </row>
    <row r="45" spans="1:5" x14ac:dyDescent="0.25">
      <c r="A45" s="1">
        <v>64.5</v>
      </c>
      <c r="B45" s="1">
        <v>11979.2</v>
      </c>
      <c r="C45" s="1">
        <f t="shared" si="0"/>
        <v>0.22182427108183519</v>
      </c>
      <c r="D45" s="1">
        <v>66.272999999999996</v>
      </c>
      <c r="E45" s="1">
        <v>37.003300000000003</v>
      </c>
    </row>
    <row r="46" spans="1:5" x14ac:dyDescent="0.25">
      <c r="A46" s="1">
        <v>66</v>
      </c>
      <c r="B46" s="1">
        <v>12183.9</v>
      </c>
      <c r="C46" s="1">
        <f t="shared" si="0"/>
        <v>0.22561479367854043</v>
      </c>
      <c r="D46" s="1">
        <v>131.69</v>
      </c>
      <c r="E46" s="1">
        <v>37.003300000000003</v>
      </c>
    </row>
    <row r="47" spans="1:5" x14ac:dyDescent="0.25">
      <c r="A47" s="2">
        <v>67.5</v>
      </c>
      <c r="B47" s="2">
        <v>12082.7</v>
      </c>
      <c r="C47" s="2">
        <f t="shared" si="0"/>
        <v>0.22374082745095583</v>
      </c>
      <c r="D47" s="2">
        <v>86.215999999999994</v>
      </c>
      <c r="E47" s="2">
        <v>37.003300000000003</v>
      </c>
    </row>
    <row r="48" spans="1:5" x14ac:dyDescent="0.25">
      <c r="A48" s="2">
        <v>69</v>
      </c>
      <c r="B48" s="2">
        <v>11924.4</v>
      </c>
      <c r="C48" s="2">
        <f t="shared" si="0"/>
        <v>0.22080951466610754</v>
      </c>
      <c r="D48" s="2">
        <v>192.88</v>
      </c>
      <c r="E48" s="2">
        <v>37.003300000000003</v>
      </c>
    </row>
    <row r="49" spans="1:5" x14ac:dyDescent="0.25">
      <c r="A49" s="2">
        <v>70.5</v>
      </c>
      <c r="B49" s="2">
        <v>31502.400000000001</v>
      </c>
      <c r="C49" s="2">
        <f t="shared" si="0"/>
        <v>0.58334420640179685</v>
      </c>
      <c r="D49" s="2">
        <v>3429.5</v>
      </c>
      <c r="E49" s="2">
        <v>37.003300000000003</v>
      </c>
    </row>
    <row r="50" spans="1:5" x14ac:dyDescent="0.25">
      <c r="A50" s="1">
        <v>72</v>
      </c>
      <c r="B50" s="1">
        <v>54979.4</v>
      </c>
      <c r="C50" s="1">
        <f t="shared" si="0"/>
        <v>1.0180784467674511</v>
      </c>
      <c r="D50" s="1">
        <v>257.22000000000003</v>
      </c>
      <c r="E50" s="1">
        <v>37.003300000000003</v>
      </c>
    </row>
    <row r="51" spans="1:5" x14ac:dyDescent="0.25">
      <c r="A51" s="1">
        <v>73.5</v>
      </c>
      <c r="B51" s="1">
        <v>54894.3</v>
      </c>
      <c r="C51" s="1">
        <f t="shared" si="0"/>
        <v>1.0165026115306186</v>
      </c>
      <c r="D51" s="1">
        <v>149.6</v>
      </c>
      <c r="E51" s="1">
        <v>37.003300000000003</v>
      </c>
    </row>
    <row r="52" spans="1:5" x14ac:dyDescent="0.25">
      <c r="A52" s="1">
        <v>75</v>
      </c>
      <c r="B52" s="1">
        <v>54063.7</v>
      </c>
      <c r="C52" s="1">
        <f t="shared" si="0"/>
        <v>1.0011220152002649</v>
      </c>
      <c r="D52" s="1">
        <v>196.53</v>
      </c>
      <c r="E52" s="1">
        <v>37.003300000000003</v>
      </c>
    </row>
    <row r="53" spans="1:5" x14ac:dyDescent="0.25">
      <c r="A53" s="1">
        <v>76.5</v>
      </c>
      <c r="B53" s="1">
        <v>53792.2</v>
      </c>
      <c r="C53" s="1">
        <f t="shared" si="0"/>
        <v>0.996094526753731</v>
      </c>
      <c r="D53" s="1">
        <v>236.06</v>
      </c>
      <c r="E53" s="1">
        <v>37.003300000000003</v>
      </c>
    </row>
    <row r="54" spans="1:5" x14ac:dyDescent="0.25">
      <c r="A54" s="1">
        <v>78</v>
      </c>
      <c r="B54" s="1">
        <v>53854.7</v>
      </c>
      <c r="C54" s="1">
        <f t="shared" si="0"/>
        <v>0.99725186755633999</v>
      </c>
      <c r="D54" s="1">
        <v>156.54</v>
      </c>
      <c r="E54" s="1">
        <v>37.003300000000003</v>
      </c>
    </row>
    <row r="55" spans="1:5" x14ac:dyDescent="0.25">
      <c r="A55" s="1">
        <v>79.5</v>
      </c>
      <c r="B55" s="1">
        <v>54147.8</v>
      </c>
      <c r="C55" s="1">
        <f t="shared" si="0"/>
        <v>1.0026793329842556</v>
      </c>
      <c r="D55" s="1">
        <v>185.54</v>
      </c>
      <c r="E55" s="1">
        <v>37.003300000000003</v>
      </c>
    </row>
    <row r="56" spans="1:5" x14ac:dyDescent="0.25">
      <c r="A56" s="1">
        <v>81</v>
      </c>
      <c r="B56" s="1">
        <v>53495.199999999997</v>
      </c>
      <c r="C56" s="1">
        <f t="shared" si="0"/>
        <v>0.99059484325973257</v>
      </c>
      <c r="D56" s="1">
        <v>212.36</v>
      </c>
      <c r="E56" s="1">
        <v>37.003300000000003</v>
      </c>
    </row>
    <row r="57" spans="1:5" x14ac:dyDescent="0.25">
      <c r="A57" s="1">
        <v>82.5</v>
      </c>
      <c r="B57" s="1">
        <v>54395.9</v>
      </c>
      <c r="C57" s="1">
        <f t="shared" si="0"/>
        <v>1.0072735130342927</v>
      </c>
      <c r="D57" s="1">
        <v>226.35</v>
      </c>
      <c r="E57" s="1">
        <v>37</v>
      </c>
    </row>
    <row r="58" spans="1:5" x14ac:dyDescent="0.25">
      <c r="A58" s="1">
        <v>84</v>
      </c>
      <c r="B58" s="1">
        <v>53939.1</v>
      </c>
      <c r="C58" s="1">
        <f t="shared" si="0"/>
        <v>0.99881474057618336</v>
      </c>
      <c r="D58" s="1">
        <v>196.95</v>
      </c>
      <c r="E58" s="1">
        <v>37</v>
      </c>
    </row>
    <row r="59" spans="1:5" x14ac:dyDescent="0.25">
      <c r="A59" s="1">
        <v>85.5</v>
      </c>
      <c r="B59" s="1">
        <v>53676.2</v>
      </c>
      <c r="C59" s="1">
        <f t="shared" si="0"/>
        <v>0.99394650222408854</v>
      </c>
      <c r="D59" s="1">
        <v>207.54</v>
      </c>
      <c r="E59" s="1">
        <v>37</v>
      </c>
    </row>
    <row r="60" spans="1:5" x14ac:dyDescent="0.25">
      <c r="A60" s="1">
        <v>87</v>
      </c>
      <c r="B60" s="1">
        <v>53455.4</v>
      </c>
      <c r="C60" s="1">
        <f t="shared" si="0"/>
        <v>0.98985784863663118</v>
      </c>
      <c r="D60" s="1">
        <v>168.38</v>
      </c>
      <c r="E60" s="1">
        <v>37.003300000000003</v>
      </c>
    </row>
    <row r="61" spans="1:5" x14ac:dyDescent="0.25">
      <c r="A61" s="1">
        <v>88.5</v>
      </c>
      <c r="B61" s="1">
        <v>53926.7</v>
      </c>
      <c r="C61" s="1">
        <f t="shared" si="0"/>
        <v>0.99858512416094569</v>
      </c>
      <c r="D61" s="1">
        <v>143.97999999999999</v>
      </c>
      <c r="E61" s="1">
        <v>37.003300000000003</v>
      </c>
    </row>
    <row r="62" spans="1:5" x14ac:dyDescent="0.25">
      <c r="A62" s="1">
        <v>90</v>
      </c>
      <c r="B62" s="1">
        <v>53419.8</v>
      </c>
      <c r="C62" s="1">
        <f t="shared" si="0"/>
        <v>0.98919862731546515</v>
      </c>
      <c r="D62" s="1">
        <v>331.29</v>
      </c>
      <c r="E62" s="1">
        <v>37.003300000000003</v>
      </c>
    </row>
    <row r="63" spans="1:5" x14ac:dyDescent="0.25">
      <c r="A63" s="1">
        <v>91.5</v>
      </c>
      <c r="B63" s="1">
        <v>52932.3</v>
      </c>
      <c r="C63" s="1">
        <f t="shared" si="0"/>
        <v>0.98017136905511426</v>
      </c>
      <c r="D63" s="1">
        <v>149.56</v>
      </c>
      <c r="E63" s="1">
        <v>37.003300000000003</v>
      </c>
    </row>
    <row r="64" spans="1:5" x14ac:dyDescent="0.25">
      <c r="A64" s="1">
        <v>93</v>
      </c>
      <c r="B64" s="1">
        <v>52746.5</v>
      </c>
      <c r="C64" s="1">
        <f t="shared" si="0"/>
        <v>0.97673082631711794</v>
      </c>
      <c r="D64" s="1">
        <v>323.33999999999997</v>
      </c>
      <c r="E64" s="1">
        <v>37.003300000000003</v>
      </c>
    </row>
    <row r="65" spans="1:5" x14ac:dyDescent="0.25">
      <c r="A65" s="1">
        <v>94.5</v>
      </c>
      <c r="B65" s="1">
        <v>53064</v>
      </c>
      <c r="C65" s="1">
        <f t="shared" si="0"/>
        <v>0.98261011759437211</v>
      </c>
      <c r="D65" s="1">
        <v>174.29</v>
      </c>
      <c r="E65" s="1">
        <v>37.003300000000003</v>
      </c>
    </row>
    <row r="66" spans="1:5" x14ac:dyDescent="0.25">
      <c r="A66" s="1">
        <v>96</v>
      </c>
      <c r="B66" s="1">
        <v>52871.6</v>
      </c>
      <c r="C66" s="1">
        <f t="shared" si="0"/>
        <v>0.97904735966762024</v>
      </c>
      <c r="D66" s="1">
        <v>269.98</v>
      </c>
      <c r="E66" s="1">
        <v>37.003300000000003</v>
      </c>
    </row>
    <row r="67" spans="1:5" x14ac:dyDescent="0.25">
      <c r="A67" s="1">
        <v>97.5</v>
      </c>
      <c r="B67" s="1">
        <v>52776.4</v>
      </c>
      <c r="C67" s="1">
        <f t="shared" ref="C67:C82" si="1">B67/$H$5</f>
        <v>0.97728449815708618</v>
      </c>
      <c r="D67" s="1">
        <v>242.6</v>
      </c>
      <c r="E67" s="1">
        <v>37</v>
      </c>
    </row>
    <row r="68" spans="1:5" x14ac:dyDescent="0.25">
      <c r="A68" s="1">
        <v>99</v>
      </c>
      <c r="B68" s="1">
        <v>52987.4</v>
      </c>
      <c r="C68" s="1">
        <f t="shared" si="1"/>
        <v>0.98119168070669438</v>
      </c>
      <c r="D68" s="1">
        <v>211.15</v>
      </c>
      <c r="E68" s="1">
        <v>37</v>
      </c>
    </row>
    <row r="69" spans="1:5" x14ac:dyDescent="0.25">
      <c r="A69" s="1">
        <v>100.5</v>
      </c>
      <c r="B69" s="1">
        <v>53139.8</v>
      </c>
      <c r="C69" s="1">
        <f t="shared" si="1"/>
        <v>0.98401374051977641</v>
      </c>
      <c r="D69" s="1">
        <v>269.02</v>
      </c>
      <c r="E69" s="1">
        <v>37</v>
      </c>
    </row>
    <row r="70" spans="1:5" x14ac:dyDescent="0.25">
      <c r="A70" s="1">
        <v>102</v>
      </c>
      <c r="B70" s="1">
        <v>52698.9</v>
      </c>
      <c r="C70" s="1">
        <f t="shared" si="1"/>
        <v>0.97584939556185091</v>
      </c>
      <c r="D70" s="1">
        <v>216.33</v>
      </c>
      <c r="E70" s="1">
        <v>37.003300000000003</v>
      </c>
    </row>
    <row r="71" spans="1:5" x14ac:dyDescent="0.25">
      <c r="A71" s="1">
        <v>103.5</v>
      </c>
      <c r="B71" s="1">
        <v>52823.5</v>
      </c>
      <c r="C71" s="1">
        <f t="shared" si="1"/>
        <v>0.97815667018593233</v>
      </c>
      <c r="D71" s="1">
        <v>225.47</v>
      </c>
      <c r="E71" s="1">
        <v>37.003300000000003</v>
      </c>
    </row>
    <row r="72" spans="1:5" x14ac:dyDescent="0.25">
      <c r="A72" s="1">
        <v>105</v>
      </c>
      <c r="B72" s="1">
        <v>52822.7</v>
      </c>
      <c r="C72" s="1">
        <f t="shared" si="1"/>
        <v>0.9781418562236589</v>
      </c>
      <c r="D72" s="1">
        <v>233.76</v>
      </c>
      <c r="E72" s="1">
        <v>37.003300000000003</v>
      </c>
    </row>
    <row r="73" spans="1:5" x14ac:dyDescent="0.25">
      <c r="A73" s="1">
        <v>106.5</v>
      </c>
      <c r="B73" s="1">
        <v>51995.199999999997</v>
      </c>
      <c r="C73" s="1">
        <f t="shared" si="1"/>
        <v>0.96281866399711469</v>
      </c>
      <c r="D73" s="1">
        <v>224.04</v>
      </c>
      <c r="E73" s="1">
        <v>37</v>
      </c>
    </row>
    <row r="74" spans="1:5" x14ac:dyDescent="0.25">
      <c r="A74" s="1">
        <v>108</v>
      </c>
      <c r="B74" s="1">
        <v>51021</v>
      </c>
      <c r="C74" s="1">
        <f t="shared" si="1"/>
        <v>0.94477896143868645</v>
      </c>
      <c r="D74" s="1">
        <v>249.89</v>
      </c>
      <c r="E74" s="1">
        <v>37.003300000000003</v>
      </c>
    </row>
    <row r="75" spans="1:5" x14ac:dyDescent="0.25">
      <c r="A75" s="1">
        <v>109.5</v>
      </c>
      <c r="B75" s="1">
        <v>51726.400000000001</v>
      </c>
      <c r="C75" s="1">
        <f t="shared" si="1"/>
        <v>0.95784117267325364</v>
      </c>
      <c r="D75" s="1">
        <v>166.95</v>
      </c>
      <c r="E75" s="1">
        <v>37.003300000000003</v>
      </c>
    </row>
    <row r="76" spans="1:5" x14ac:dyDescent="0.25">
      <c r="A76" s="1">
        <v>111</v>
      </c>
      <c r="B76" s="1">
        <v>51758.8</v>
      </c>
      <c r="C76" s="1">
        <f t="shared" si="1"/>
        <v>0.95844113814532617</v>
      </c>
      <c r="D76" s="1">
        <v>230.84</v>
      </c>
      <c r="E76" s="1">
        <v>37.003300000000003</v>
      </c>
    </row>
    <row r="77" spans="1:5" x14ac:dyDescent="0.25">
      <c r="A77" s="1">
        <v>112.5</v>
      </c>
      <c r="B77" s="1">
        <v>51847</v>
      </c>
      <c r="C77" s="1">
        <f t="shared" si="1"/>
        <v>0.96007437748596802</v>
      </c>
      <c r="D77" s="1">
        <v>228.81</v>
      </c>
      <c r="E77" s="1">
        <v>37.003300000000003</v>
      </c>
    </row>
    <row r="78" spans="1:5" x14ac:dyDescent="0.25">
      <c r="A78" s="1">
        <v>114</v>
      </c>
      <c r="B78" s="1">
        <v>52388.2</v>
      </c>
      <c r="C78" s="1">
        <f t="shared" si="1"/>
        <v>0.97009602296392061</v>
      </c>
      <c r="D78" s="1">
        <v>249.93</v>
      </c>
      <c r="E78" s="1">
        <v>37.003300000000003</v>
      </c>
    </row>
    <row r="79" spans="1:5" x14ac:dyDescent="0.25">
      <c r="A79" s="1">
        <v>115.5</v>
      </c>
      <c r="B79" s="1">
        <v>52278.5</v>
      </c>
      <c r="C79" s="1">
        <f t="shared" si="1"/>
        <v>0.96806465838718114</v>
      </c>
      <c r="D79" s="1">
        <v>305.23</v>
      </c>
      <c r="E79" s="1">
        <v>37.003300000000003</v>
      </c>
    </row>
    <row r="80" spans="1:5" x14ac:dyDescent="0.25">
      <c r="A80" s="1">
        <v>117</v>
      </c>
      <c r="B80" s="1">
        <v>51819.7</v>
      </c>
      <c r="C80" s="1">
        <f t="shared" si="1"/>
        <v>0.9595688510233884</v>
      </c>
      <c r="D80" s="1">
        <v>189.13</v>
      </c>
      <c r="E80" s="1">
        <v>37</v>
      </c>
    </row>
    <row r="81" spans="1:5" x14ac:dyDescent="0.25">
      <c r="A81" s="1">
        <v>118.5</v>
      </c>
      <c r="B81" s="1">
        <v>51571.199999999997</v>
      </c>
      <c r="C81" s="1">
        <f t="shared" si="1"/>
        <v>0.95496726399221465</v>
      </c>
      <c r="D81" s="1">
        <v>313.81</v>
      </c>
      <c r="E81" s="1">
        <v>37</v>
      </c>
    </row>
    <row r="82" spans="1:5" x14ac:dyDescent="0.25">
      <c r="A82" s="1">
        <v>120</v>
      </c>
      <c r="B82" s="1">
        <v>51159.4</v>
      </c>
      <c r="C82" s="1">
        <f t="shared" si="1"/>
        <v>0.94734177691198407</v>
      </c>
      <c r="D82" s="1">
        <v>218.47</v>
      </c>
      <c r="E82" s="1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2294-AF5A-4F1B-AA04-48F1089146DA}">
  <dimension ref="A1:H82"/>
  <sheetViews>
    <sheetView workbookViewId="0">
      <selection activeCell="G1" sqref="G1:H8"/>
    </sheetView>
  </sheetViews>
  <sheetFormatPr baseColWidth="10" defaultRowHeight="15" x14ac:dyDescent="0.25"/>
  <cols>
    <col min="5" max="5" width="13.285156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AVERAGE(B2:B16)</f>
        <v>162.2266666666666</v>
      </c>
    </row>
    <row r="2" spans="1:8" x14ac:dyDescent="0.25">
      <c r="A2" s="1" t="s">
        <v>4</v>
      </c>
      <c r="B2" s="1">
        <v>164.1</v>
      </c>
      <c r="C2" s="1">
        <f>B2/$H$5</f>
        <v>2.8146253605291814E-3</v>
      </c>
      <c r="D2" s="1">
        <v>20.725000000000001</v>
      </c>
      <c r="E2" s="1">
        <v>36.96</v>
      </c>
      <c r="G2" s="1" t="s">
        <v>92</v>
      </c>
      <c r="H2" s="1">
        <f>AVERAGE(D2:D16)</f>
        <v>20.281799999999997</v>
      </c>
    </row>
    <row r="3" spans="1:8" x14ac:dyDescent="0.25">
      <c r="A3" s="1" t="s">
        <v>5</v>
      </c>
      <c r="B3" s="1">
        <v>135.19999999999999</v>
      </c>
      <c r="C3" s="1">
        <f t="shared" ref="C3:C66" si="0">B3/$H$5</f>
        <v>2.3189357022763272E-3</v>
      </c>
      <c r="D3" s="1">
        <v>29.265000000000001</v>
      </c>
      <c r="E3" s="1">
        <v>36.9666</v>
      </c>
      <c r="G3" s="1" t="s">
        <v>90</v>
      </c>
      <c r="H3" s="1">
        <f>AVERAGE(B20:B30)</f>
        <v>15831.281818181818</v>
      </c>
    </row>
    <row r="4" spans="1:8" x14ac:dyDescent="0.25">
      <c r="A4" s="1" t="s">
        <v>6</v>
      </c>
      <c r="B4" s="1">
        <v>139.9</v>
      </c>
      <c r="C4" s="1">
        <f t="shared" si="0"/>
        <v>2.3995495913347502E-3</v>
      </c>
      <c r="D4" s="1">
        <v>20.532</v>
      </c>
      <c r="E4" s="1">
        <v>36.9666</v>
      </c>
      <c r="G4" s="1" t="s">
        <v>92</v>
      </c>
      <c r="H4" s="1">
        <f>AVERAGE(D20:D30)</f>
        <v>126.21318181818179</v>
      </c>
    </row>
    <row r="5" spans="1:8" x14ac:dyDescent="0.25">
      <c r="A5" s="1" t="s">
        <v>7</v>
      </c>
      <c r="B5" s="1">
        <v>195.2</v>
      </c>
      <c r="C5" s="1">
        <f t="shared" si="0"/>
        <v>3.3480491796178927E-3</v>
      </c>
      <c r="D5" s="1">
        <v>28.349</v>
      </c>
      <c r="E5" s="1">
        <v>36.973300000000002</v>
      </c>
      <c r="G5" s="1" t="s">
        <v>91</v>
      </c>
      <c r="H5" s="1">
        <f>AVERAGE(B51:B62)</f>
        <v>58302.608333333337</v>
      </c>
    </row>
    <row r="6" spans="1:8" x14ac:dyDescent="0.25">
      <c r="A6" s="1" t="s">
        <v>8</v>
      </c>
      <c r="B6" s="1">
        <v>191.9</v>
      </c>
      <c r="C6" s="1">
        <f t="shared" si="0"/>
        <v>3.2914479383641068E-3</v>
      </c>
      <c r="D6" s="1">
        <v>24.276</v>
      </c>
      <c r="E6" s="1">
        <v>36.973300000000002</v>
      </c>
      <c r="G6" s="1" t="s">
        <v>92</v>
      </c>
      <c r="H6" s="1">
        <f>AVERAGE(D51:D62)</f>
        <v>256.0291666666667</v>
      </c>
    </row>
    <row r="7" spans="1:8" x14ac:dyDescent="0.25">
      <c r="A7" s="1" t="s">
        <v>9</v>
      </c>
      <c r="B7" s="1">
        <v>160.19999999999999</v>
      </c>
      <c r="C7" s="1">
        <f t="shared" si="0"/>
        <v>2.7477329845019796E-3</v>
      </c>
      <c r="D7" s="1">
        <v>13.726000000000001</v>
      </c>
      <c r="E7" s="1">
        <v>36.979999999999997</v>
      </c>
    </row>
    <row r="8" spans="1:8" x14ac:dyDescent="0.25">
      <c r="A8" s="1" t="s">
        <v>10</v>
      </c>
      <c r="B8" s="1">
        <v>144.4</v>
      </c>
      <c r="C8" s="1">
        <f t="shared" si="0"/>
        <v>2.4767331021353675E-3</v>
      </c>
      <c r="D8" s="1">
        <v>17.77</v>
      </c>
      <c r="E8" s="1">
        <v>36.979999999999997</v>
      </c>
      <c r="G8" s="1" t="s">
        <v>93</v>
      </c>
      <c r="H8" s="1">
        <f>H5/H3</f>
        <v>3.6827471712602766</v>
      </c>
    </row>
    <row r="9" spans="1:8" x14ac:dyDescent="0.25">
      <c r="A9" s="1" t="s">
        <v>11</v>
      </c>
      <c r="B9" s="1">
        <v>183.7</v>
      </c>
      <c r="C9" s="1">
        <f t="shared" si="0"/>
        <v>3.1508024297940925E-3</v>
      </c>
      <c r="D9" s="1">
        <v>21.422000000000001</v>
      </c>
      <c r="E9" s="1">
        <v>36.979999999999997</v>
      </c>
    </row>
    <row r="10" spans="1:8" x14ac:dyDescent="0.25">
      <c r="A10" s="1" t="s">
        <v>12</v>
      </c>
      <c r="B10" s="1">
        <v>152.30000000000001</v>
      </c>
      <c r="C10" s="1">
        <f t="shared" si="0"/>
        <v>2.6122330433186736E-3</v>
      </c>
      <c r="D10" s="1">
        <v>14.855</v>
      </c>
      <c r="E10" s="1">
        <v>36.993299999999998</v>
      </c>
    </row>
    <row r="11" spans="1:8" x14ac:dyDescent="0.25">
      <c r="A11" s="1" t="s">
        <v>13</v>
      </c>
      <c r="B11" s="1">
        <v>160</v>
      </c>
      <c r="C11" s="1">
        <f t="shared" si="0"/>
        <v>2.7443026062441743E-3</v>
      </c>
      <c r="D11" s="1">
        <v>22.51</v>
      </c>
      <c r="E11" s="1">
        <v>36.996600000000001</v>
      </c>
    </row>
    <row r="12" spans="1:8" x14ac:dyDescent="0.25">
      <c r="A12" s="1" t="s">
        <v>14</v>
      </c>
      <c r="B12" s="1">
        <v>175.6</v>
      </c>
      <c r="C12" s="1">
        <f t="shared" si="0"/>
        <v>3.0118721103529812E-3</v>
      </c>
      <c r="D12" s="1">
        <v>21.076000000000001</v>
      </c>
      <c r="E12" s="1">
        <v>36.99</v>
      </c>
    </row>
    <row r="13" spans="1:8" x14ac:dyDescent="0.25">
      <c r="A13" s="1" t="s">
        <v>15</v>
      </c>
      <c r="B13" s="1">
        <v>179.6</v>
      </c>
      <c r="C13" s="1">
        <f t="shared" si="0"/>
        <v>3.0804796755090859E-3</v>
      </c>
      <c r="D13" s="1">
        <v>12.241</v>
      </c>
      <c r="E13" s="1">
        <v>36.99</v>
      </c>
    </row>
    <row r="14" spans="1:8" x14ac:dyDescent="0.25">
      <c r="A14" s="1" t="s">
        <v>16</v>
      </c>
      <c r="B14" s="1">
        <v>150.5</v>
      </c>
      <c r="C14" s="1">
        <f t="shared" si="0"/>
        <v>2.5813596389984267E-3</v>
      </c>
      <c r="D14" s="1">
        <v>17.686</v>
      </c>
      <c r="E14" s="1">
        <v>36.99</v>
      </c>
    </row>
    <row r="15" spans="1:8" x14ac:dyDescent="0.25">
      <c r="A15" s="1" t="s">
        <v>17</v>
      </c>
      <c r="B15" s="1">
        <v>132.1</v>
      </c>
      <c r="C15" s="1">
        <f t="shared" si="0"/>
        <v>2.2657648392803466E-3</v>
      </c>
      <c r="D15" s="1">
        <v>21.029</v>
      </c>
      <c r="E15" s="1">
        <v>37</v>
      </c>
    </row>
    <row r="16" spans="1:8" x14ac:dyDescent="0.25">
      <c r="A16" s="1" t="s">
        <v>18</v>
      </c>
      <c r="B16" s="1">
        <v>168.7</v>
      </c>
      <c r="C16" s="1">
        <f t="shared" si="0"/>
        <v>2.8935240604587012E-3</v>
      </c>
      <c r="D16" s="1">
        <v>18.765000000000001</v>
      </c>
      <c r="E16" s="1">
        <v>37.003300000000003</v>
      </c>
    </row>
    <row r="17" spans="1:5" x14ac:dyDescent="0.25">
      <c r="A17" s="2" t="s">
        <v>19</v>
      </c>
      <c r="B17" s="2">
        <v>864.3</v>
      </c>
      <c r="C17" s="2">
        <f t="shared" si="0"/>
        <v>1.4824379641105249E-2</v>
      </c>
      <c r="D17" s="2">
        <v>301.60000000000002</v>
      </c>
      <c r="E17" s="2">
        <v>37.003300000000003</v>
      </c>
    </row>
    <row r="18" spans="1:5" x14ac:dyDescent="0.25">
      <c r="A18" s="2" t="s">
        <v>20</v>
      </c>
      <c r="B18" s="2">
        <v>15740.4</v>
      </c>
      <c r="C18" s="2">
        <f t="shared" si="0"/>
        <v>0.26997762964578625</v>
      </c>
      <c r="D18" s="2">
        <v>332.67</v>
      </c>
      <c r="E18" s="2">
        <v>37.003300000000003</v>
      </c>
    </row>
    <row r="19" spans="1:5" x14ac:dyDescent="0.25">
      <c r="A19" s="2" t="s">
        <v>21</v>
      </c>
      <c r="B19" s="2">
        <v>16148.1</v>
      </c>
      <c r="C19" s="2">
        <f t="shared" si="0"/>
        <v>0.27697045572432222</v>
      </c>
      <c r="D19" s="2">
        <v>114.73</v>
      </c>
      <c r="E19" s="2">
        <v>37.006599999999999</v>
      </c>
    </row>
    <row r="20" spans="1:5" x14ac:dyDescent="0.25">
      <c r="A20" s="1" t="s">
        <v>22</v>
      </c>
      <c r="B20" s="1">
        <v>15883.8</v>
      </c>
      <c r="C20" s="1">
        <f t="shared" si="0"/>
        <v>0.27243721085663258</v>
      </c>
      <c r="D20" s="1">
        <v>126.78</v>
      </c>
      <c r="E20" s="1">
        <v>37.006599999999999</v>
      </c>
    </row>
    <row r="21" spans="1:5" x14ac:dyDescent="0.25">
      <c r="A21" s="1" t="s">
        <v>23</v>
      </c>
      <c r="B21" s="1">
        <v>15820.2</v>
      </c>
      <c r="C21" s="1">
        <f t="shared" si="0"/>
        <v>0.27134635057065054</v>
      </c>
      <c r="D21" s="1">
        <v>184.6</v>
      </c>
      <c r="E21" s="1">
        <v>37.006599999999999</v>
      </c>
    </row>
    <row r="22" spans="1:5" x14ac:dyDescent="0.25">
      <c r="A22" s="1" t="s">
        <v>24</v>
      </c>
      <c r="B22" s="1">
        <v>15923.8</v>
      </c>
      <c r="C22" s="1">
        <f t="shared" si="0"/>
        <v>0.27312328650819362</v>
      </c>
      <c r="D22" s="1">
        <v>173.12</v>
      </c>
      <c r="E22" s="1">
        <v>37.01</v>
      </c>
    </row>
    <row r="23" spans="1:5" x14ac:dyDescent="0.25">
      <c r="A23" s="1" t="s">
        <v>25</v>
      </c>
      <c r="B23" s="1">
        <v>15832.3</v>
      </c>
      <c r="C23" s="1">
        <f t="shared" si="0"/>
        <v>0.27155388845524775</v>
      </c>
      <c r="D23" s="1">
        <v>91.125</v>
      </c>
      <c r="E23" s="1">
        <v>37.01</v>
      </c>
    </row>
    <row r="24" spans="1:5" x14ac:dyDescent="0.25">
      <c r="A24" s="1" t="s">
        <v>26</v>
      </c>
      <c r="B24" s="1">
        <v>15791.3</v>
      </c>
      <c r="C24" s="1">
        <f t="shared" si="0"/>
        <v>0.27085066091239768</v>
      </c>
      <c r="D24" s="1">
        <v>94.518000000000001</v>
      </c>
      <c r="E24" s="1">
        <v>37.01</v>
      </c>
    </row>
    <row r="25" spans="1:5" x14ac:dyDescent="0.25">
      <c r="A25" s="1" t="s">
        <v>27</v>
      </c>
      <c r="B25" s="1">
        <v>15851.3</v>
      </c>
      <c r="C25" s="1">
        <f t="shared" si="0"/>
        <v>0.27187977438973926</v>
      </c>
      <c r="D25" s="1">
        <v>153.65</v>
      </c>
      <c r="E25" s="1">
        <v>37.01</v>
      </c>
    </row>
    <row r="26" spans="1:5" x14ac:dyDescent="0.25">
      <c r="A26" s="1" t="s">
        <v>28</v>
      </c>
      <c r="B26" s="1">
        <v>15736.6</v>
      </c>
      <c r="C26" s="1">
        <f t="shared" si="0"/>
        <v>0.26991245245888795</v>
      </c>
      <c r="D26" s="1">
        <v>60.811999999999998</v>
      </c>
      <c r="E26" s="1">
        <v>37.01</v>
      </c>
    </row>
    <row r="27" spans="1:5" x14ac:dyDescent="0.25">
      <c r="A27" s="1" t="s">
        <v>29</v>
      </c>
      <c r="B27" s="1">
        <v>15808.6</v>
      </c>
      <c r="C27" s="1">
        <f t="shared" si="0"/>
        <v>0.27114738863169785</v>
      </c>
      <c r="D27" s="1">
        <v>130.35</v>
      </c>
      <c r="E27" s="1">
        <v>37.01</v>
      </c>
    </row>
    <row r="28" spans="1:5" x14ac:dyDescent="0.25">
      <c r="A28" s="1" t="s">
        <v>30</v>
      </c>
      <c r="B28" s="1">
        <v>15999.8</v>
      </c>
      <c r="C28" s="1">
        <f t="shared" si="0"/>
        <v>0.2744268302461596</v>
      </c>
      <c r="D28" s="1">
        <v>116.68</v>
      </c>
      <c r="E28" s="1">
        <v>37.01</v>
      </c>
    </row>
    <row r="29" spans="1:5" x14ac:dyDescent="0.25">
      <c r="A29" s="1" t="s">
        <v>31</v>
      </c>
      <c r="B29" s="1">
        <v>15807.8</v>
      </c>
      <c r="C29" s="1">
        <f t="shared" si="0"/>
        <v>0.2711336671186666</v>
      </c>
      <c r="D29" s="1">
        <v>139.6</v>
      </c>
      <c r="E29" s="1">
        <v>37.01</v>
      </c>
    </row>
    <row r="30" spans="1:5" x14ac:dyDescent="0.25">
      <c r="A30" s="1" t="s">
        <v>32</v>
      </c>
      <c r="B30" s="1">
        <v>15688.6</v>
      </c>
      <c r="C30" s="1">
        <f t="shared" si="0"/>
        <v>0.26908916167701474</v>
      </c>
      <c r="D30" s="1">
        <v>117.11</v>
      </c>
      <c r="E30" s="1">
        <v>37.01</v>
      </c>
    </row>
    <row r="31" spans="1:5" x14ac:dyDescent="0.25">
      <c r="A31" s="1" t="s">
        <v>33</v>
      </c>
      <c r="B31" s="1">
        <v>15840.7</v>
      </c>
      <c r="C31" s="1">
        <f t="shared" si="0"/>
        <v>0.2716979643420756</v>
      </c>
      <c r="D31" s="1">
        <v>120.46</v>
      </c>
      <c r="E31" s="1">
        <v>37.01</v>
      </c>
    </row>
    <row r="32" spans="1:5" x14ac:dyDescent="0.25">
      <c r="A32" s="1" t="s">
        <v>34</v>
      </c>
      <c r="B32" s="1">
        <v>16027.7</v>
      </c>
      <c r="C32" s="1">
        <f t="shared" si="0"/>
        <v>0.27490536801312349</v>
      </c>
      <c r="D32" s="1">
        <v>127.78</v>
      </c>
      <c r="E32" s="1">
        <v>37.01</v>
      </c>
    </row>
    <row r="33" spans="1:5" x14ac:dyDescent="0.25">
      <c r="A33" s="1" t="s">
        <v>35</v>
      </c>
      <c r="B33" s="1">
        <v>15706.6</v>
      </c>
      <c r="C33" s="1">
        <f t="shared" si="0"/>
        <v>0.26939789572021722</v>
      </c>
      <c r="D33" s="1">
        <v>125.65</v>
      </c>
      <c r="E33" s="1">
        <v>37.01</v>
      </c>
    </row>
    <row r="34" spans="1:5" x14ac:dyDescent="0.25">
      <c r="A34" s="1" t="s">
        <v>36</v>
      </c>
      <c r="B34" s="1">
        <v>15947.4</v>
      </c>
      <c r="C34" s="1">
        <f t="shared" si="0"/>
        <v>0.27352807114261468</v>
      </c>
      <c r="D34" s="1">
        <v>165.49</v>
      </c>
      <c r="E34" s="1">
        <v>37.01</v>
      </c>
    </row>
    <row r="35" spans="1:5" x14ac:dyDescent="0.25">
      <c r="A35" s="1" t="s">
        <v>37</v>
      </c>
      <c r="B35" s="1">
        <v>16009.1</v>
      </c>
      <c r="C35" s="1">
        <f t="shared" si="0"/>
        <v>0.2745863428351476</v>
      </c>
      <c r="D35" s="1">
        <v>134.65</v>
      </c>
      <c r="E35" s="1">
        <v>37.01</v>
      </c>
    </row>
    <row r="36" spans="1:5" x14ac:dyDescent="0.25">
      <c r="A36" s="1" t="s">
        <v>38</v>
      </c>
      <c r="B36" s="1">
        <v>16275.3</v>
      </c>
      <c r="C36" s="1">
        <f t="shared" si="0"/>
        <v>0.2791521762962863</v>
      </c>
      <c r="D36" s="1">
        <v>147.22999999999999</v>
      </c>
      <c r="E36" s="1">
        <v>37.006599999999999</v>
      </c>
    </row>
    <row r="37" spans="1:5" x14ac:dyDescent="0.25">
      <c r="A37" s="1" t="s">
        <v>39</v>
      </c>
      <c r="B37" s="1">
        <v>15902.8</v>
      </c>
      <c r="C37" s="1">
        <f t="shared" si="0"/>
        <v>0.27276309679112409</v>
      </c>
      <c r="D37" s="1">
        <v>126.19</v>
      </c>
      <c r="E37" s="1">
        <v>37.01</v>
      </c>
    </row>
    <row r="38" spans="1:5" x14ac:dyDescent="0.25">
      <c r="A38" s="1" t="s">
        <v>40</v>
      </c>
      <c r="B38" s="1">
        <v>15968.1</v>
      </c>
      <c r="C38" s="1">
        <f t="shared" si="0"/>
        <v>0.27388311529229753</v>
      </c>
      <c r="D38" s="1">
        <v>148.85</v>
      </c>
      <c r="E38" s="1">
        <v>37.006599999999999</v>
      </c>
    </row>
    <row r="39" spans="1:5" x14ac:dyDescent="0.25">
      <c r="A39" s="1" t="s">
        <v>41</v>
      </c>
      <c r="B39" s="1">
        <v>16267.6</v>
      </c>
      <c r="C39" s="1">
        <f t="shared" si="0"/>
        <v>0.27902010673336081</v>
      </c>
      <c r="D39" s="1">
        <v>150.5</v>
      </c>
      <c r="E39" s="1">
        <v>37.01</v>
      </c>
    </row>
    <row r="40" spans="1:5" x14ac:dyDescent="0.25">
      <c r="A40" s="1" t="s">
        <v>42</v>
      </c>
      <c r="B40" s="1">
        <v>16447.900000000001</v>
      </c>
      <c r="C40" s="1">
        <f t="shared" si="0"/>
        <v>0.28211259273277223</v>
      </c>
      <c r="D40" s="1">
        <v>130.66999999999999</v>
      </c>
      <c r="E40" s="1">
        <v>37.006599999999999</v>
      </c>
    </row>
    <row r="41" spans="1:5" x14ac:dyDescent="0.25">
      <c r="A41" s="1" t="s">
        <v>43</v>
      </c>
      <c r="B41" s="1">
        <v>16162.7</v>
      </c>
      <c r="C41" s="1">
        <f t="shared" si="0"/>
        <v>0.27722087333714202</v>
      </c>
      <c r="D41" s="1">
        <v>109.45</v>
      </c>
      <c r="E41" s="1">
        <v>37.006599999999999</v>
      </c>
    </row>
    <row r="42" spans="1:5" x14ac:dyDescent="0.25">
      <c r="A42" s="1" t="s">
        <v>44</v>
      </c>
      <c r="B42" s="1">
        <v>16355.9</v>
      </c>
      <c r="C42" s="1">
        <f t="shared" si="0"/>
        <v>0.28053461873418184</v>
      </c>
      <c r="D42" s="1">
        <v>102.82</v>
      </c>
      <c r="E42" s="1">
        <v>37.01</v>
      </c>
    </row>
    <row r="43" spans="1:5" x14ac:dyDescent="0.25">
      <c r="A43" s="1" t="s">
        <v>45</v>
      </c>
      <c r="B43" s="1">
        <v>16068.2</v>
      </c>
      <c r="C43" s="1">
        <f t="shared" si="0"/>
        <v>0.27560001961032904</v>
      </c>
      <c r="D43" s="1">
        <v>71.003</v>
      </c>
      <c r="E43" s="1">
        <v>37.01</v>
      </c>
    </row>
    <row r="44" spans="1:5" x14ac:dyDescent="0.25">
      <c r="A44" s="1" t="s">
        <v>46</v>
      </c>
      <c r="B44" s="1">
        <v>16559.2</v>
      </c>
      <c r="C44" s="1">
        <f t="shared" si="0"/>
        <v>0.28402159823324086</v>
      </c>
      <c r="D44" s="1">
        <v>110.3</v>
      </c>
      <c r="E44" s="1">
        <v>37.01</v>
      </c>
    </row>
    <row r="45" spans="1:5" x14ac:dyDescent="0.25">
      <c r="A45" s="1" t="s">
        <v>47</v>
      </c>
      <c r="B45" s="1">
        <v>16583.8</v>
      </c>
      <c r="C45" s="1">
        <f t="shared" si="0"/>
        <v>0.28444353475895084</v>
      </c>
      <c r="D45" s="1">
        <v>125.26</v>
      </c>
      <c r="E45" s="1">
        <v>37.01</v>
      </c>
    </row>
    <row r="46" spans="1:5" x14ac:dyDescent="0.25">
      <c r="A46" s="1" t="s">
        <v>48</v>
      </c>
      <c r="B46" s="1">
        <v>15975.8</v>
      </c>
      <c r="C46" s="1">
        <f t="shared" si="0"/>
        <v>0.27401518485522303</v>
      </c>
      <c r="D46" s="1">
        <v>101.67</v>
      </c>
      <c r="E46" s="1">
        <v>37.01</v>
      </c>
    </row>
    <row r="47" spans="1:5" x14ac:dyDescent="0.25">
      <c r="A47" s="2" t="s">
        <v>49</v>
      </c>
      <c r="B47" s="2">
        <v>16911.5</v>
      </c>
      <c r="C47" s="1">
        <f t="shared" si="0"/>
        <v>0.29006420953436474</v>
      </c>
      <c r="D47" s="2">
        <v>345.6</v>
      </c>
      <c r="E47" s="2">
        <v>37.006599999999999</v>
      </c>
    </row>
    <row r="48" spans="1:5" x14ac:dyDescent="0.25">
      <c r="A48" s="2" t="s">
        <v>50</v>
      </c>
      <c r="B48" s="2">
        <v>48724</v>
      </c>
      <c r="C48" s="1">
        <f t="shared" si="0"/>
        <v>0.83570875116650722</v>
      </c>
      <c r="D48" s="2">
        <v>2307.5</v>
      </c>
      <c r="E48" s="2">
        <v>37.006599999999999</v>
      </c>
    </row>
    <row r="49" spans="1:5" x14ac:dyDescent="0.25">
      <c r="A49" s="2" t="s">
        <v>51</v>
      </c>
      <c r="B49" s="2">
        <v>56571.199999999997</v>
      </c>
      <c r="C49" s="1">
        <f t="shared" si="0"/>
        <v>0.97030307248975267</v>
      </c>
      <c r="D49" s="2">
        <v>368.63</v>
      </c>
      <c r="E49" s="2">
        <v>37.006599999999999</v>
      </c>
    </row>
    <row r="50" spans="1:5" x14ac:dyDescent="0.25">
      <c r="A50" s="2" t="s">
        <v>52</v>
      </c>
      <c r="B50" s="2">
        <v>57107.5</v>
      </c>
      <c r="C50" s="1">
        <f t="shared" si="0"/>
        <v>0.97950163178805749</v>
      </c>
      <c r="D50" s="2">
        <v>307.05</v>
      </c>
      <c r="E50" s="2">
        <v>37.003300000000003</v>
      </c>
    </row>
    <row r="51" spans="1:5" x14ac:dyDescent="0.25">
      <c r="A51" s="1" t="s">
        <v>53</v>
      </c>
      <c r="B51" s="1">
        <v>58123.5</v>
      </c>
      <c r="C51" s="1">
        <f t="shared" si="0"/>
        <v>0.99692795333770801</v>
      </c>
      <c r="D51" s="1">
        <v>244.23</v>
      </c>
      <c r="E51" s="1">
        <v>37.006599999999999</v>
      </c>
    </row>
    <row r="52" spans="1:5" x14ac:dyDescent="0.25">
      <c r="A52" s="1" t="s">
        <v>54</v>
      </c>
      <c r="B52" s="1">
        <v>58062.5</v>
      </c>
      <c r="C52" s="1">
        <f t="shared" si="0"/>
        <v>0.99588168796907739</v>
      </c>
      <c r="D52" s="1">
        <v>222.08</v>
      </c>
      <c r="E52" s="1">
        <v>37.006599999999999</v>
      </c>
    </row>
    <row r="53" spans="1:5" x14ac:dyDescent="0.25">
      <c r="A53" s="1" t="s">
        <v>55</v>
      </c>
      <c r="B53" s="1">
        <v>58628.2</v>
      </c>
      <c r="C53" s="1">
        <f t="shared" si="0"/>
        <v>1.0055845128712795</v>
      </c>
      <c r="D53" s="1">
        <v>310.38</v>
      </c>
      <c r="E53" s="1">
        <v>37.006599999999999</v>
      </c>
    </row>
    <row r="54" spans="1:5" x14ac:dyDescent="0.25">
      <c r="A54" s="1" t="s">
        <v>56</v>
      </c>
      <c r="B54" s="1">
        <v>58687.7</v>
      </c>
      <c r="C54" s="1">
        <f t="shared" si="0"/>
        <v>1.0066050504029764</v>
      </c>
      <c r="D54" s="1">
        <v>270.8</v>
      </c>
      <c r="E54" s="1">
        <v>37.006599999999999</v>
      </c>
    </row>
    <row r="55" spans="1:5" x14ac:dyDescent="0.25">
      <c r="A55" s="1" t="s">
        <v>57</v>
      </c>
      <c r="B55" s="1">
        <v>58260.4</v>
      </c>
      <c r="C55" s="1">
        <f t="shared" si="0"/>
        <v>0.9992760472551756</v>
      </c>
      <c r="D55" s="1">
        <v>211.7</v>
      </c>
      <c r="E55" s="1">
        <v>37.006599999999999</v>
      </c>
    </row>
    <row r="56" spans="1:5" x14ac:dyDescent="0.25">
      <c r="A56" s="1" t="s">
        <v>58</v>
      </c>
      <c r="B56" s="1">
        <v>58295.3</v>
      </c>
      <c r="C56" s="1">
        <f t="shared" si="0"/>
        <v>0.99987464826116268</v>
      </c>
      <c r="D56" s="1">
        <v>415.75</v>
      </c>
      <c r="E56" s="1">
        <v>37.006599999999999</v>
      </c>
    </row>
    <row r="57" spans="1:5" x14ac:dyDescent="0.25">
      <c r="A57" s="1" t="s">
        <v>59</v>
      </c>
      <c r="B57" s="1">
        <v>58367.199999999997</v>
      </c>
      <c r="C57" s="1">
        <f t="shared" si="0"/>
        <v>1.0011078692448436</v>
      </c>
      <c r="D57" s="1">
        <v>191.31</v>
      </c>
      <c r="E57" s="1">
        <v>37.006599999999999</v>
      </c>
    </row>
    <row r="58" spans="1:5" x14ac:dyDescent="0.25">
      <c r="A58" s="1" t="s">
        <v>60</v>
      </c>
      <c r="B58" s="1">
        <v>57831.4</v>
      </c>
      <c r="C58" s="1">
        <f t="shared" si="0"/>
        <v>0.99191788589218344</v>
      </c>
      <c r="D58" s="1">
        <v>233.65</v>
      </c>
      <c r="E58" s="1">
        <v>37.006599999999999</v>
      </c>
    </row>
    <row r="59" spans="1:5" x14ac:dyDescent="0.25">
      <c r="A59" s="1" t="s">
        <v>61</v>
      </c>
      <c r="B59" s="1">
        <v>58347.4</v>
      </c>
      <c r="C59" s="1">
        <f t="shared" si="0"/>
        <v>1.0007682617973208</v>
      </c>
      <c r="D59" s="1">
        <v>250.85</v>
      </c>
      <c r="E59" s="1">
        <v>37.006599999999999</v>
      </c>
    </row>
    <row r="60" spans="1:5" x14ac:dyDescent="0.25">
      <c r="A60" s="1" t="s">
        <v>62</v>
      </c>
      <c r="B60" s="1">
        <v>57871.6</v>
      </c>
      <c r="C60" s="1">
        <f t="shared" si="0"/>
        <v>0.9926073919220022</v>
      </c>
      <c r="D60" s="1">
        <v>173.76</v>
      </c>
      <c r="E60" s="1">
        <v>37.006599999999999</v>
      </c>
    </row>
    <row r="61" spans="1:5" x14ac:dyDescent="0.25">
      <c r="A61" s="1" t="s">
        <v>63</v>
      </c>
      <c r="B61" s="1">
        <v>58592.2</v>
      </c>
      <c r="C61" s="1">
        <f t="shared" si="0"/>
        <v>1.0049670447848744</v>
      </c>
      <c r="D61" s="1">
        <v>296.94</v>
      </c>
      <c r="E61" s="1">
        <v>37.006599999999999</v>
      </c>
    </row>
    <row r="62" spans="1:5" x14ac:dyDescent="0.25">
      <c r="A62" s="1" t="s">
        <v>64</v>
      </c>
      <c r="B62" s="1">
        <v>58563.9</v>
      </c>
      <c r="C62" s="1">
        <f t="shared" si="0"/>
        <v>1.004481646261395</v>
      </c>
      <c r="D62" s="1">
        <v>250.9</v>
      </c>
      <c r="E62" s="1">
        <v>37.006599999999999</v>
      </c>
    </row>
    <row r="63" spans="1:5" x14ac:dyDescent="0.25">
      <c r="A63" s="1" t="s">
        <v>65</v>
      </c>
      <c r="B63" s="1">
        <v>58548.9</v>
      </c>
      <c r="C63" s="1">
        <f t="shared" si="0"/>
        <v>1.0042243678920597</v>
      </c>
      <c r="D63" s="1">
        <v>207.47</v>
      </c>
      <c r="E63" s="1">
        <v>37.003300000000003</v>
      </c>
    </row>
    <row r="64" spans="1:5" x14ac:dyDescent="0.25">
      <c r="A64" s="1" t="s">
        <v>66</v>
      </c>
      <c r="B64" s="1">
        <v>58299.6</v>
      </c>
      <c r="C64" s="1">
        <f t="shared" si="0"/>
        <v>0.99994840139370544</v>
      </c>
      <c r="D64" s="1">
        <v>312.92</v>
      </c>
      <c r="E64" s="1">
        <v>37.003300000000003</v>
      </c>
    </row>
    <row r="65" spans="1:5" x14ac:dyDescent="0.25">
      <c r="A65" s="1" t="s">
        <v>67</v>
      </c>
      <c r="B65" s="1">
        <v>58391.199999999997</v>
      </c>
      <c r="C65" s="1">
        <f t="shared" si="0"/>
        <v>1.0015195146357803</v>
      </c>
      <c r="D65" s="1">
        <v>124.23</v>
      </c>
      <c r="E65" s="1">
        <v>37.006599999999999</v>
      </c>
    </row>
    <row r="66" spans="1:5" x14ac:dyDescent="0.25">
      <c r="A66" s="1" t="s">
        <v>68</v>
      </c>
      <c r="B66" s="1">
        <v>58315.5</v>
      </c>
      <c r="C66" s="1">
        <f t="shared" si="0"/>
        <v>1.0002211164652011</v>
      </c>
      <c r="D66" s="1">
        <v>165.04</v>
      </c>
      <c r="E66" s="1">
        <v>37.003300000000003</v>
      </c>
    </row>
    <row r="67" spans="1:5" x14ac:dyDescent="0.25">
      <c r="A67" s="1" t="s">
        <v>69</v>
      </c>
      <c r="B67" s="1">
        <v>58312.7</v>
      </c>
      <c r="C67" s="1">
        <f t="shared" ref="C67:C82" si="1">B67/$H$5</f>
        <v>1.0001730911695916</v>
      </c>
      <c r="D67" s="1">
        <v>311.93</v>
      </c>
      <c r="E67" s="1">
        <v>37.006599999999999</v>
      </c>
    </row>
    <row r="68" spans="1:5" x14ac:dyDescent="0.25">
      <c r="A68" s="1" t="s">
        <v>70</v>
      </c>
      <c r="B68" s="1">
        <v>58257.3</v>
      </c>
      <c r="C68" s="1">
        <f t="shared" si="1"/>
        <v>0.99922287639217966</v>
      </c>
      <c r="D68" s="1">
        <v>239.35</v>
      </c>
      <c r="E68" s="1">
        <v>37.006599999999999</v>
      </c>
    </row>
    <row r="69" spans="1:5" x14ac:dyDescent="0.25">
      <c r="A69" s="1" t="s">
        <v>71</v>
      </c>
      <c r="B69" s="1">
        <v>58020.2</v>
      </c>
      <c r="C69" s="1">
        <f t="shared" si="1"/>
        <v>0.99515616296755149</v>
      </c>
      <c r="D69" s="1">
        <v>223.45</v>
      </c>
      <c r="E69" s="1">
        <v>37.003300000000003</v>
      </c>
    </row>
    <row r="70" spans="1:5" x14ac:dyDescent="0.25">
      <c r="A70" s="1" t="s">
        <v>72</v>
      </c>
      <c r="B70" s="1">
        <v>58339.7</v>
      </c>
      <c r="C70" s="1">
        <f t="shared" si="1"/>
        <v>1.0006361922343954</v>
      </c>
      <c r="D70" s="1">
        <v>266.93</v>
      </c>
      <c r="E70" s="1">
        <v>37.003300000000003</v>
      </c>
    </row>
    <row r="71" spans="1:5" x14ac:dyDescent="0.25">
      <c r="A71" s="1" t="s">
        <v>73</v>
      </c>
      <c r="B71" s="1">
        <v>58235.4</v>
      </c>
      <c r="C71" s="1">
        <f t="shared" si="1"/>
        <v>0.99884724997295005</v>
      </c>
      <c r="D71" s="1">
        <v>205.41</v>
      </c>
      <c r="E71" s="1">
        <v>37.003300000000003</v>
      </c>
    </row>
    <row r="72" spans="1:5" x14ac:dyDescent="0.25">
      <c r="A72" s="1" t="s">
        <v>74</v>
      </c>
      <c r="B72" s="1">
        <v>58195.5</v>
      </c>
      <c r="C72" s="1">
        <f t="shared" si="1"/>
        <v>0.99816288951051779</v>
      </c>
      <c r="D72" s="1">
        <v>307.54000000000002</v>
      </c>
      <c r="E72" s="1">
        <v>37.003300000000003</v>
      </c>
    </row>
    <row r="73" spans="1:5" x14ac:dyDescent="0.25">
      <c r="A73" s="1" t="s">
        <v>75</v>
      </c>
      <c r="B73" s="1">
        <v>58499.9</v>
      </c>
      <c r="C73" s="1">
        <f t="shared" si="1"/>
        <v>1.0033839252188974</v>
      </c>
      <c r="D73" s="1">
        <v>225.98</v>
      </c>
      <c r="E73" s="1">
        <v>37.003300000000003</v>
      </c>
    </row>
    <row r="74" spans="1:5" x14ac:dyDescent="0.25">
      <c r="A74" s="1" t="s">
        <v>76</v>
      </c>
      <c r="B74" s="1">
        <v>58195.1</v>
      </c>
      <c r="C74" s="1">
        <f t="shared" si="1"/>
        <v>0.99815602875400222</v>
      </c>
      <c r="D74" s="1">
        <v>257.05</v>
      </c>
      <c r="E74" s="1">
        <v>37.003300000000003</v>
      </c>
    </row>
    <row r="75" spans="1:5" x14ac:dyDescent="0.25">
      <c r="A75" s="1" t="s">
        <v>77</v>
      </c>
      <c r="B75" s="1">
        <v>58527.4</v>
      </c>
      <c r="C75" s="1">
        <f t="shared" si="1"/>
        <v>1.0038556022293457</v>
      </c>
      <c r="D75" s="1">
        <v>207.45</v>
      </c>
      <c r="E75" s="1">
        <v>37.003300000000003</v>
      </c>
    </row>
    <row r="76" spans="1:5" x14ac:dyDescent="0.25">
      <c r="A76" s="1" t="s">
        <v>78</v>
      </c>
      <c r="B76" s="1">
        <v>59200.6</v>
      </c>
      <c r="C76" s="1">
        <f t="shared" si="1"/>
        <v>1.0154022554451179</v>
      </c>
      <c r="D76" s="1">
        <v>209.32</v>
      </c>
      <c r="E76" s="1">
        <v>37.003300000000003</v>
      </c>
    </row>
    <row r="77" spans="1:5" x14ac:dyDescent="0.25">
      <c r="A77" s="1" t="s">
        <v>79</v>
      </c>
      <c r="B77" s="1">
        <v>58515.6</v>
      </c>
      <c r="C77" s="1">
        <f t="shared" si="1"/>
        <v>1.0036532099121351</v>
      </c>
      <c r="D77" s="1">
        <v>198.37</v>
      </c>
      <c r="E77" s="1">
        <v>37.003300000000003</v>
      </c>
    </row>
    <row r="78" spans="1:5" x14ac:dyDescent="0.25">
      <c r="A78" s="1" t="s">
        <v>80</v>
      </c>
      <c r="B78" s="1">
        <v>58376.2</v>
      </c>
      <c r="C78" s="1">
        <f t="shared" si="1"/>
        <v>1.0012622362664447</v>
      </c>
      <c r="D78" s="1">
        <v>334.42</v>
      </c>
      <c r="E78" s="1">
        <v>37.003300000000003</v>
      </c>
    </row>
    <row r="79" spans="1:5" x14ac:dyDescent="0.25">
      <c r="A79" s="1" t="s">
        <v>81</v>
      </c>
      <c r="B79" s="1">
        <v>59335.4</v>
      </c>
      <c r="C79" s="1">
        <f t="shared" si="1"/>
        <v>1.0177143303908787</v>
      </c>
      <c r="D79" s="1">
        <v>297.60000000000002</v>
      </c>
      <c r="E79" s="1">
        <v>37.003300000000003</v>
      </c>
    </row>
    <row r="80" spans="1:5" x14ac:dyDescent="0.25">
      <c r="A80" s="1" t="s">
        <v>82</v>
      </c>
      <c r="B80" s="1">
        <v>59164.7</v>
      </c>
      <c r="C80" s="1">
        <f t="shared" si="1"/>
        <v>1.014786502547842</v>
      </c>
      <c r="D80" s="1">
        <v>257.64</v>
      </c>
      <c r="E80" s="1">
        <v>37.006599999999999</v>
      </c>
    </row>
    <row r="81" spans="1:5" x14ac:dyDescent="0.25">
      <c r="A81" s="1" t="s">
        <v>83</v>
      </c>
      <c r="B81" s="1">
        <v>58845</v>
      </c>
      <c r="C81" s="1">
        <f t="shared" si="1"/>
        <v>1.0093030429027403</v>
      </c>
      <c r="D81" s="1">
        <v>267.77</v>
      </c>
      <c r="E81" s="1">
        <v>37.006599999999999</v>
      </c>
    </row>
    <row r="82" spans="1:5" x14ac:dyDescent="0.25">
      <c r="A82" s="1" t="s">
        <v>84</v>
      </c>
      <c r="B82" s="1">
        <v>58976.3</v>
      </c>
      <c r="C82" s="1">
        <f t="shared" si="1"/>
        <v>1.0115550862289895</v>
      </c>
      <c r="D82" s="1">
        <v>226.69</v>
      </c>
      <c r="E82" s="1">
        <v>37.006599999999999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A630-088F-4F7D-ACC1-FA96D61E5F70}">
  <dimension ref="A1:H68"/>
  <sheetViews>
    <sheetView workbookViewId="0">
      <selection activeCell="G16" sqref="G16:H16"/>
    </sheetView>
  </sheetViews>
  <sheetFormatPr baseColWidth="10" defaultRowHeight="15" x14ac:dyDescent="0.25"/>
  <cols>
    <col min="5" max="5" width="13.42578125" customWidth="1"/>
    <col min="8" max="8" width="20.28515625" bestFit="1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160.05384615384614</v>
      </c>
    </row>
    <row r="2" spans="1:8" x14ac:dyDescent="0.25">
      <c r="A2" s="1" cm="1">
        <f t="array" aca="1" ref="A2" ca="1">+C2+A2:A2:B56</f>
        <v>0</v>
      </c>
      <c r="B2" s="1">
        <v>159</v>
      </c>
      <c r="C2" s="1">
        <f>B2/$H$5</f>
        <v>3.5781127518087477E-3</v>
      </c>
      <c r="D2" s="1">
        <v>26.995000000000001</v>
      </c>
      <c r="E2" s="1">
        <v>37</v>
      </c>
      <c r="G2" s="1" t="s">
        <v>92</v>
      </c>
      <c r="H2" s="1">
        <f>AVERAGE(D2:D14)</f>
        <v>22.458846153846153</v>
      </c>
    </row>
    <row r="3" spans="1:8" x14ac:dyDescent="0.25">
      <c r="A3" s="1" t="s">
        <v>5</v>
      </c>
      <c r="B3" s="1">
        <v>176.8</v>
      </c>
      <c r="C3" s="1">
        <f t="shared" ref="C3:C66" si="0">B3/$H$5</f>
        <v>3.9786813491810482E-3</v>
      </c>
      <c r="D3" s="1">
        <v>25.007000000000001</v>
      </c>
      <c r="E3" s="1">
        <v>37</v>
      </c>
      <c r="G3" s="1" t="s">
        <v>90</v>
      </c>
      <c r="H3" s="1">
        <f>AVERAGE(B18:B32)</f>
        <v>11480.65333333333</v>
      </c>
    </row>
    <row r="4" spans="1:8" x14ac:dyDescent="0.25">
      <c r="A4" s="1" t="s">
        <v>6</v>
      </c>
      <c r="B4" s="1">
        <v>159.4</v>
      </c>
      <c r="C4" s="1">
        <f t="shared" si="0"/>
        <v>3.5871142933227322E-3</v>
      </c>
      <c r="D4" s="1">
        <v>24.652999999999999</v>
      </c>
      <c r="E4" s="1">
        <v>37</v>
      </c>
      <c r="G4" s="1" t="s">
        <v>92</v>
      </c>
      <c r="H4" s="1">
        <f>AVERAGE(D18:D32)</f>
        <v>120.9092666666667</v>
      </c>
    </row>
    <row r="5" spans="1:8" x14ac:dyDescent="0.25">
      <c r="A5" s="1" t="s">
        <v>7</v>
      </c>
      <c r="B5" s="1">
        <v>172.6</v>
      </c>
      <c r="C5" s="1">
        <f t="shared" si="0"/>
        <v>3.8841651632842127E-3</v>
      </c>
      <c r="D5" s="1">
        <v>24.321000000000002</v>
      </c>
      <c r="E5" s="1">
        <v>37</v>
      </c>
      <c r="G5" s="3" t="s">
        <v>94</v>
      </c>
      <c r="H5" s="1">
        <f>AVERAGE(B36:B53)</f>
        <v>44436.833333333328</v>
      </c>
    </row>
    <row r="6" spans="1:8" x14ac:dyDescent="0.25">
      <c r="A6" s="1" t="s">
        <v>8</v>
      </c>
      <c r="B6" s="1">
        <v>148.9</v>
      </c>
      <c r="C6" s="1">
        <f t="shared" si="0"/>
        <v>3.3508238285806448E-3</v>
      </c>
      <c r="D6" s="1">
        <v>20.805</v>
      </c>
      <c r="E6" s="1">
        <v>37.003300000000003</v>
      </c>
      <c r="G6" s="3" t="s">
        <v>92</v>
      </c>
      <c r="H6" s="1">
        <f>AVERAGE(D36:D53)</f>
        <v>226.8111111111111</v>
      </c>
    </row>
    <row r="7" spans="1:8" x14ac:dyDescent="0.25">
      <c r="A7" s="1" t="s">
        <v>9</v>
      </c>
      <c r="B7" s="1">
        <v>136.6</v>
      </c>
      <c r="C7" s="1">
        <f t="shared" si="0"/>
        <v>3.0740264270256285E-3</v>
      </c>
      <c r="D7" s="1">
        <v>30.068000000000001</v>
      </c>
      <c r="E7" s="1">
        <v>37.006599999999999</v>
      </c>
      <c r="G7" s="1" t="s">
        <v>91</v>
      </c>
      <c r="H7" s="1">
        <f>AVERAGE(B57:B62)</f>
        <v>37264.616666666669</v>
      </c>
    </row>
    <row r="8" spans="1:8" x14ac:dyDescent="0.25">
      <c r="A8" s="1" t="s">
        <v>10</v>
      </c>
      <c r="B8" s="1">
        <v>159.80000000000001</v>
      </c>
      <c r="C8" s="1">
        <f t="shared" si="0"/>
        <v>3.5961158348367162E-3</v>
      </c>
      <c r="D8" s="1">
        <v>30.113</v>
      </c>
      <c r="E8" s="1">
        <v>37.006599999999999</v>
      </c>
      <c r="G8" s="1" t="s">
        <v>92</v>
      </c>
      <c r="H8" s="1">
        <f>AVERAGE(D57:D62)</f>
        <v>160.29666666666665</v>
      </c>
    </row>
    <row r="9" spans="1:8" x14ac:dyDescent="0.25">
      <c r="A9" s="1" t="s">
        <v>11</v>
      </c>
      <c r="B9" s="1">
        <v>168.2</v>
      </c>
      <c r="C9" s="1">
        <f t="shared" si="0"/>
        <v>3.7851482066303854E-3</v>
      </c>
      <c r="D9" s="1">
        <v>20.85</v>
      </c>
      <c r="E9" s="1">
        <v>37.006599999999999</v>
      </c>
    </row>
    <row r="10" spans="1:8" x14ac:dyDescent="0.25">
      <c r="A10" s="1" t="s">
        <v>12</v>
      </c>
      <c r="B10" s="1">
        <v>149.1</v>
      </c>
      <c r="C10" s="1">
        <f t="shared" si="0"/>
        <v>3.3553245993376366E-3</v>
      </c>
      <c r="D10" s="1">
        <v>12.6</v>
      </c>
      <c r="E10" s="1">
        <v>37.006599999999999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152.80000000000001</v>
      </c>
      <c r="C11" s="1">
        <f t="shared" si="0"/>
        <v>3.4385888583419919E-3</v>
      </c>
      <c r="D11" s="1">
        <v>21.431999999999999</v>
      </c>
      <c r="E11" s="1">
        <v>37.01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167.8</v>
      </c>
      <c r="C12" s="1">
        <f t="shared" si="0"/>
        <v>3.7761466651164018E-3</v>
      </c>
      <c r="D12" s="1">
        <v>18.77</v>
      </c>
      <c r="E12" s="1">
        <v>37.01</v>
      </c>
    </row>
    <row r="13" spans="1:8" x14ac:dyDescent="0.25">
      <c r="A13" s="1" t="s">
        <v>15</v>
      </c>
      <c r="B13" s="1">
        <v>157.19999999999999</v>
      </c>
      <c r="C13" s="1">
        <f t="shared" si="0"/>
        <v>3.5376058149958183E-3</v>
      </c>
      <c r="D13" s="1">
        <v>14.685</v>
      </c>
      <c r="E13" s="1">
        <v>37.01</v>
      </c>
    </row>
    <row r="14" spans="1:8" x14ac:dyDescent="0.25">
      <c r="A14" s="1" t="s">
        <v>16</v>
      </c>
      <c r="B14" s="1">
        <v>172.5</v>
      </c>
      <c r="C14" s="1">
        <f t="shared" si="0"/>
        <v>3.8819147779057166E-3</v>
      </c>
      <c r="D14" s="1">
        <v>21.666</v>
      </c>
      <c r="E14" s="1">
        <v>37.01</v>
      </c>
    </row>
    <row r="15" spans="1:8" x14ac:dyDescent="0.25">
      <c r="A15" s="2" t="s">
        <v>17</v>
      </c>
      <c r="B15" s="2">
        <v>124.5</v>
      </c>
      <c r="C15" s="2">
        <f t="shared" si="0"/>
        <v>2.8017297962276044E-3</v>
      </c>
      <c r="D15" s="2">
        <v>16.369</v>
      </c>
      <c r="E15" s="2">
        <v>37.01</v>
      </c>
    </row>
    <row r="16" spans="1:8" x14ac:dyDescent="0.25">
      <c r="A16" s="2" t="s">
        <v>18</v>
      </c>
      <c r="B16" s="2">
        <v>104.2</v>
      </c>
      <c r="C16" s="2">
        <f t="shared" si="0"/>
        <v>2.3449015643929026E-3</v>
      </c>
      <c r="D16" s="2">
        <v>22.966000000000001</v>
      </c>
      <c r="E16" s="2">
        <v>37.01</v>
      </c>
      <c r="G16" t="s">
        <v>96</v>
      </c>
      <c r="H16">
        <f>H5/H3</f>
        <v>3.870584020189328</v>
      </c>
    </row>
    <row r="17" spans="1:5" x14ac:dyDescent="0.25">
      <c r="A17" s="2" t="s">
        <v>19</v>
      </c>
      <c r="B17" s="2">
        <v>1681.1</v>
      </c>
      <c r="C17" s="2">
        <f t="shared" si="0"/>
        <v>3.7831228597897393E-2</v>
      </c>
      <c r="D17" s="2">
        <v>262.52999999999997</v>
      </c>
      <c r="E17" s="2">
        <v>37.01</v>
      </c>
    </row>
    <row r="18" spans="1:5" x14ac:dyDescent="0.25">
      <c r="A18" s="3" t="s">
        <v>20</v>
      </c>
      <c r="B18" s="3">
        <v>11100.1</v>
      </c>
      <c r="C18" s="1">
        <f t="shared" si="0"/>
        <v>0.24979502739844203</v>
      </c>
      <c r="D18" s="3">
        <v>209.34</v>
      </c>
      <c r="E18" s="3">
        <v>37.01</v>
      </c>
    </row>
    <row r="19" spans="1:5" x14ac:dyDescent="0.25">
      <c r="A19" s="1" t="s">
        <v>21</v>
      </c>
      <c r="B19" s="1">
        <v>10887.7</v>
      </c>
      <c r="C19" s="1">
        <f t="shared" si="0"/>
        <v>0.24501520885451639</v>
      </c>
      <c r="D19" s="1">
        <v>127.54</v>
      </c>
      <c r="E19" s="1">
        <v>37.01</v>
      </c>
    </row>
    <row r="20" spans="1:5" x14ac:dyDescent="0.25">
      <c r="A20" s="1" t="s">
        <v>22</v>
      </c>
      <c r="B20" s="1">
        <v>10664</v>
      </c>
      <c r="C20" s="1">
        <f t="shared" si="0"/>
        <v>0.23998109676282067</v>
      </c>
      <c r="D20" s="1">
        <v>111.51</v>
      </c>
      <c r="E20" s="1">
        <v>37.01</v>
      </c>
    </row>
    <row r="21" spans="1:5" x14ac:dyDescent="0.25">
      <c r="A21" s="1" t="s">
        <v>23</v>
      </c>
      <c r="B21" s="1">
        <v>11360.3</v>
      </c>
      <c r="C21" s="1">
        <f t="shared" si="0"/>
        <v>0.25565053015328876</v>
      </c>
      <c r="D21" s="1">
        <v>150.88999999999999</v>
      </c>
      <c r="E21" s="1">
        <v>37.01</v>
      </c>
    </row>
    <row r="22" spans="1:5" x14ac:dyDescent="0.25">
      <c r="A22" s="1" t="s">
        <v>24</v>
      </c>
      <c r="B22" s="1">
        <v>11620.7</v>
      </c>
      <c r="C22" s="1">
        <f t="shared" si="0"/>
        <v>0.26151053367889254</v>
      </c>
      <c r="D22" s="1">
        <v>130.72</v>
      </c>
      <c r="E22" s="1">
        <v>37.01</v>
      </c>
    </row>
    <row r="23" spans="1:5" x14ac:dyDescent="0.25">
      <c r="A23" s="1" t="s">
        <v>25</v>
      </c>
      <c r="B23" s="1">
        <v>11603.7</v>
      </c>
      <c r="C23" s="1">
        <f t="shared" si="0"/>
        <v>0.2611279681645482</v>
      </c>
      <c r="D23" s="1">
        <v>56.192</v>
      </c>
      <c r="E23" s="1">
        <v>37.01</v>
      </c>
    </row>
    <row r="24" spans="1:5" x14ac:dyDescent="0.25">
      <c r="A24" s="1" t="s">
        <v>26</v>
      </c>
      <c r="B24" s="1">
        <v>11760</v>
      </c>
      <c r="C24" s="1">
        <f t="shared" si="0"/>
        <v>0.26464532051113754</v>
      </c>
      <c r="D24" s="1">
        <v>167.47</v>
      </c>
      <c r="E24" s="1">
        <v>37.01</v>
      </c>
    </row>
    <row r="25" spans="1:5" x14ac:dyDescent="0.25">
      <c r="A25" s="3" t="s">
        <v>27</v>
      </c>
      <c r="B25" s="3">
        <v>11727.2</v>
      </c>
      <c r="C25" s="3">
        <f t="shared" si="0"/>
        <v>0.26390719410699087</v>
      </c>
      <c r="D25" s="3">
        <v>80.399000000000001</v>
      </c>
      <c r="E25" s="3">
        <v>37.01</v>
      </c>
    </row>
    <row r="26" spans="1:5" x14ac:dyDescent="0.25">
      <c r="A26" s="3" t="s">
        <v>28</v>
      </c>
      <c r="B26" s="3">
        <v>11673.4</v>
      </c>
      <c r="C26" s="3">
        <f t="shared" si="0"/>
        <v>0.26269648677335994</v>
      </c>
      <c r="D26" s="3">
        <v>139.05000000000001</v>
      </c>
      <c r="E26" s="3">
        <v>37.01</v>
      </c>
    </row>
    <row r="27" spans="1:5" x14ac:dyDescent="0.25">
      <c r="A27" s="3" t="s">
        <v>29</v>
      </c>
      <c r="B27" s="3">
        <v>11656</v>
      </c>
      <c r="C27" s="3">
        <f t="shared" si="0"/>
        <v>0.26230491971750164</v>
      </c>
      <c r="D27" s="3">
        <v>77.171999999999997</v>
      </c>
      <c r="E27" s="3">
        <v>37.01</v>
      </c>
    </row>
    <row r="28" spans="1:5" x14ac:dyDescent="0.25">
      <c r="A28" s="1" t="s">
        <v>30</v>
      </c>
      <c r="B28" s="1">
        <v>11480.8</v>
      </c>
      <c r="C28" s="1">
        <f t="shared" si="0"/>
        <v>0.25836224453437651</v>
      </c>
      <c r="D28" s="1">
        <v>129.66999999999999</v>
      </c>
      <c r="E28" s="1">
        <v>37.01</v>
      </c>
    </row>
    <row r="29" spans="1:5" x14ac:dyDescent="0.25">
      <c r="A29" s="1" t="s">
        <v>31</v>
      </c>
      <c r="B29" s="1">
        <v>11792.8</v>
      </c>
      <c r="C29" s="1">
        <f t="shared" si="0"/>
        <v>0.26538344691528426</v>
      </c>
      <c r="D29" s="1">
        <v>98.906999999999996</v>
      </c>
      <c r="E29" s="1">
        <v>37.01</v>
      </c>
    </row>
    <row r="30" spans="1:5" x14ac:dyDescent="0.25">
      <c r="A30" s="1" t="s">
        <v>32</v>
      </c>
      <c r="B30" s="1">
        <v>11717.5</v>
      </c>
      <c r="C30" s="1">
        <f t="shared" si="0"/>
        <v>0.26368890672527673</v>
      </c>
      <c r="D30" s="1">
        <v>86.093999999999994</v>
      </c>
      <c r="E30" s="1">
        <v>37.006599999999999</v>
      </c>
    </row>
    <row r="31" spans="1:5" x14ac:dyDescent="0.25">
      <c r="A31" s="1" t="s">
        <v>33</v>
      </c>
      <c r="B31" s="1">
        <v>11671.8</v>
      </c>
      <c r="C31" s="1">
        <f t="shared" si="0"/>
        <v>0.26266048060730401</v>
      </c>
      <c r="D31" s="1">
        <v>166.86</v>
      </c>
      <c r="E31" s="1">
        <v>37.01</v>
      </c>
    </row>
    <row r="32" spans="1:5" x14ac:dyDescent="0.25">
      <c r="A32" s="1" t="s">
        <v>34</v>
      </c>
      <c r="B32" s="1">
        <v>11493.8</v>
      </c>
      <c r="C32" s="1">
        <f t="shared" si="0"/>
        <v>0.25865479463358099</v>
      </c>
      <c r="D32" s="1">
        <v>81.825000000000003</v>
      </c>
      <c r="E32" s="1">
        <v>37.006599999999999</v>
      </c>
    </row>
    <row r="33" spans="1:5" x14ac:dyDescent="0.25">
      <c r="A33" s="2" t="s">
        <v>35</v>
      </c>
      <c r="B33" s="2">
        <v>11688.4</v>
      </c>
      <c r="C33" s="2">
        <f t="shared" si="0"/>
        <v>0.26303404458013435</v>
      </c>
      <c r="D33" s="2">
        <v>144.91</v>
      </c>
      <c r="E33" s="2">
        <v>37.01</v>
      </c>
    </row>
    <row r="34" spans="1:5" x14ac:dyDescent="0.25">
      <c r="A34" s="2" t="s">
        <v>36</v>
      </c>
      <c r="B34" s="2">
        <v>11724.5</v>
      </c>
      <c r="C34" s="2">
        <f t="shared" si="0"/>
        <v>0.26384643370177147</v>
      </c>
      <c r="D34" s="2">
        <v>84.54</v>
      </c>
      <c r="E34" s="2">
        <v>37.01</v>
      </c>
    </row>
    <row r="35" spans="1:5" x14ac:dyDescent="0.25">
      <c r="A35" s="2" t="s">
        <v>37</v>
      </c>
      <c r="B35" s="2">
        <v>13259.2</v>
      </c>
      <c r="C35" s="2">
        <f t="shared" si="0"/>
        <v>0.29838309810555064</v>
      </c>
      <c r="D35" s="2">
        <v>1000.6</v>
      </c>
      <c r="E35" s="2">
        <v>37.006599999999999</v>
      </c>
    </row>
    <row r="36" spans="1:5" x14ac:dyDescent="0.25">
      <c r="A36" s="1" t="s">
        <v>38</v>
      </c>
      <c r="B36" s="1">
        <v>43460.6</v>
      </c>
      <c r="C36" s="1">
        <f t="shared" si="0"/>
        <v>0.97803098780666198</v>
      </c>
      <c r="D36" s="1">
        <v>488.45</v>
      </c>
      <c r="E36" s="1">
        <v>37.006599999999999</v>
      </c>
    </row>
    <row r="37" spans="1:5" x14ac:dyDescent="0.25">
      <c r="A37" s="1" t="s">
        <v>39</v>
      </c>
      <c r="B37" s="1">
        <v>44827.6</v>
      </c>
      <c r="C37" s="1">
        <f t="shared" si="0"/>
        <v>1.0087937559307032</v>
      </c>
      <c r="D37" s="1">
        <v>230.33</v>
      </c>
      <c r="E37" s="1">
        <v>37.006599999999999</v>
      </c>
    </row>
    <row r="38" spans="1:5" x14ac:dyDescent="0.25">
      <c r="A38" s="1" t="s">
        <v>40</v>
      </c>
      <c r="B38" s="1">
        <v>44927.1</v>
      </c>
      <c r="C38" s="1">
        <f t="shared" si="0"/>
        <v>1.0110328893823068</v>
      </c>
      <c r="D38" s="1">
        <v>176.53</v>
      </c>
      <c r="E38" s="1">
        <v>37.006599999999999</v>
      </c>
    </row>
    <row r="39" spans="1:5" x14ac:dyDescent="0.25">
      <c r="A39" s="1" t="s">
        <v>41</v>
      </c>
      <c r="B39" s="1">
        <v>44952.6</v>
      </c>
      <c r="C39" s="1">
        <f t="shared" si="0"/>
        <v>1.0116067376538234</v>
      </c>
      <c r="D39" s="1">
        <v>153.1</v>
      </c>
      <c r="E39" s="1">
        <v>37.006599999999999</v>
      </c>
    </row>
    <row r="40" spans="1:5" x14ac:dyDescent="0.25">
      <c r="A40" s="1" t="s">
        <v>42</v>
      </c>
      <c r="B40" s="1">
        <v>44484.2</v>
      </c>
      <c r="C40" s="1">
        <f t="shared" si="0"/>
        <v>1.0010659325409477</v>
      </c>
      <c r="D40" s="1">
        <v>234.97</v>
      </c>
      <c r="E40" s="1">
        <v>37.01</v>
      </c>
    </row>
    <row r="41" spans="1:5" x14ac:dyDescent="0.25">
      <c r="A41" s="1" t="s">
        <v>43</v>
      </c>
      <c r="B41" s="1">
        <v>44564.4</v>
      </c>
      <c r="C41" s="1">
        <f t="shared" si="0"/>
        <v>1.0028707416145015</v>
      </c>
      <c r="D41" s="1">
        <v>278.72000000000003</v>
      </c>
      <c r="E41" s="1">
        <v>37.006599999999999</v>
      </c>
    </row>
    <row r="42" spans="1:5" x14ac:dyDescent="0.25">
      <c r="A42" s="1" t="s">
        <v>44</v>
      </c>
      <c r="B42" s="1">
        <v>44691.3</v>
      </c>
      <c r="C42" s="1">
        <f t="shared" si="0"/>
        <v>1.0057264806598132</v>
      </c>
      <c r="D42" s="1">
        <v>212.19</v>
      </c>
      <c r="E42" s="1">
        <v>37.006599999999999</v>
      </c>
    </row>
    <row r="43" spans="1:5" x14ac:dyDescent="0.25">
      <c r="A43" s="1" t="s">
        <v>45</v>
      </c>
      <c r="B43" s="1">
        <v>44945</v>
      </c>
      <c r="C43" s="1">
        <f t="shared" si="0"/>
        <v>1.0114357083650576</v>
      </c>
      <c r="D43" s="1">
        <v>159.57</v>
      </c>
      <c r="E43" s="1">
        <v>37.006599999999999</v>
      </c>
    </row>
    <row r="44" spans="1:5" x14ac:dyDescent="0.25">
      <c r="A44" s="1" t="s">
        <v>46</v>
      </c>
      <c r="B44" s="1">
        <v>44776.9</v>
      </c>
      <c r="C44" s="1">
        <f t="shared" si="0"/>
        <v>1.0076528105438058</v>
      </c>
      <c r="D44" s="1">
        <v>230.8</v>
      </c>
      <c r="E44" s="1">
        <v>37.006599999999999</v>
      </c>
    </row>
    <row r="45" spans="1:5" x14ac:dyDescent="0.25">
      <c r="A45" s="1" t="s">
        <v>47</v>
      </c>
      <c r="B45" s="1">
        <v>44563.3</v>
      </c>
      <c r="C45" s="1">
        <f t="shared" si="0"/>
        <v>1.0028459873753381</v>
      </c>
      <c r="D45" s="1">
        <v>220.03</v>
      </c>
      <c r="E45" s="1">
        <v>37.01</v>
      </c>
    </row>
    <row r="46" spans="1:5" x14ac:dyDescent="0.25">
      <c r="A46" s="1" t="s">
        <v>48</v>
      </c>
      <c r="B46" s="1">
        <v>44532.4</v>
      </c>
      <c r="C46" s="1">
        <f t="shared" si="0"/>
        <v>1.0021506182933828</v>
      </c>
      <c r="D46" s="1">
        <v>267.45</v>
      </c>
      <c r="E46" s="1">
        <v>37.01</v>
      </c>
    </row>
    <row r="47" spans="1:5" x14ac:dyDescent="0.25">
      <c r="A47" s="1" t="s">
        <v>49</v>
      </c>
      <c r="B47" s="1">
        <v>44496.2</v>
      </c>
      <c r="C47" s="1">
        <f t="shared" si="0"/>
        <v>1.0013359787863672</v>
      </c>
      <c r="D47" s="1">
        <v>188.49</v>
      </c>
      <c r="E47" s="1">
        <v>37.006599999999999</v>
      </c>
    </row>
    <row r="48" spans="1:5" x14ac:dyDescent="0.25">
      <c r="A48" s="1" t="s">
        <v>50</v>
      </c>
      <c r="B48" s="1">
        <v>44444.2</v>
      </c>
      <c r="C48" s="1">
        <f t="shared" si="0"/>
        <v>1.0001657783895492</v>
      </c>
      <c r="D48" s="1">
        <v>264.86</v>
      </c>
      <c r="E48" s="1">
        <v>37.006599999999999</v>
      </c>
    </row>
    <row r="49" spans="1:5" x14ac:dyDescent="0.25">
      <c r="A49" s="1" t="s">
        <v>51</v>
      </c>
      <c r="B49" s="1">
        <v>44331.6</v>
      </c>
      <c r="C49" s="1">
        <f t="shared" si="0"/>
        <v>0.99763184445336273</v>
      </c>
      <c r="D49" s="1">
        <v>143.69999999999999</v>
      </c>
      <c r="E49" s="1">
        <v>37.006599999999999</v>
      </c>
    </row>
    <row r="50" spans="1:5" x14ac:dyDescent="0.25">
      <c r="A50" s="1" t="s">
        <v>52</v>
      </c>
      <c r="B50" s="1">
        <v>44592.2</v>
      </c>
      <c r="C50" s="1">
        <f t="shared" si="0"/>
        <v>1.0034963487497235</v>
      </c>
      <c r="D50" s="1">
        <v>178.67</v>
      </c>
      <c r="E50" s="1">
        <v>37.006599999999999</v>
      </c>
    </row>
    <row r="51" spans="1:5" x14ac:dyDescent="0.25">
      <c r="A51" s="1" t="s">
        <v>53</v>
      </c>
      <c r="B51" s="1">
        <v>43789</v>
      </c>
      <c r="C51" s="1">
        <f t="shared" si="0"/>
        <v>0.98542125338964304</v>
      </c>
      <c r="D51" s="1">
        <v>305.10000000000002</v>
      </c>
      <c r="E51" s="1">
        <v>37.006599999999999</v>
      </c>
    </row>
    <row r="52" spans="1:5" x14ac:dyDescent="0.25">
      <c r="A52" s="1" t="s">
        <v>54</v>
      </c>
      <c r="B52" s="1">
        <v>43983.6</v>
      </c>
      <c r="C52" s="1">
        <f t="shared" si="0"/>
        <v>0.9898005033361964</v>
      </c>
      <c r="D52" s="1">
        <v>115.43</v>
      </c>
      <c r="E52" s="1">
        <v>37.006599999999999</v>
      </c>
    </row>
    <row r="53" spans="1:5" x14ac:dyDescent="0.25">
      <c r="A53" s="1" t="s">
        <v>55</v>
      </c>
      <c r="B53" s="1">
        <v>43500.800000000003</v>
      </c>
      <c r="C53" s="1">
        <f t="shared" si="0"/>
        <v>0.9789356427288175</v>
      </c>
      <c r="D53" s="1">
        <v>234.21</v>
      </c>
      <c r="E53" s="1">
        <v>37.006599999999999</v>
      </c>
    </row>
    <row r="54" spans="1:5" x14ac:dyDescent="0.25">
      <c r="A54" s="2" t="s">
        <v>56</v>
      </c>
      <c r="B54" s="2">
        <v>43912.5</v>
      </c>
      <c r="C54" s="2">
        <f t="shared" si="0"/>
        <v>0.98820047933208577</v>
      </c>
      <c r="D54" s="2">
        <v>205.06</v>
      </c>
      <c r="E54" s="2">
        <v>37.006599999999999</v>
      </c>
    </row>
    <row r="55" spans="1:5" x14ac:dyDescent="0.25">
      <c r="A55" s="2" t="s">
        <v>57</v>
      </c>
      <c r="B55" s="2">
        <v>39195.699999999997</v>
      </c>
      <c r="C55" s="2">
        <f t="shared" si="0"/>
        <v>0.88205430179918309</v>
      </c>
      <c r="D55" s="2">
        <v>246.44</v>
      </c>
      <c r="E55" s="2">
        <v>37.006599999999999</v>
      </c>
    </row>
    <row r="56" spans="1:5" x14ac:dyDescent="0.25">
      <c r="A56" s="2" t="s">
        <v>58</v>
      </c>
      <c r="B56" s="2">
        <v>37593.1</v>
      </c>
      <c r="C56" s="2">
        <f t="shared" si="0"/>
        <v>0.84598962572340519</v>
      </c>
      <c r="D56" s="2">
        <v>263.83999999999997</v>
      </c>
      <c r="E56" s="2">
        <v>37.006599999999999</v>
      </c>
    </row>
    <row r="57" spans="1:5" x14ac:dyDescent="0.25">
      <c r="A57" s="1" t="s">
        <v>59</v>
      </c>
      <c r="B57" s="1">
        <v>37915.599999999999</v>
      </c>
      <c r="C57" s="1">
        <f t="shared" si="0"/>
        <v>0.853247118569055</v>
      </c>
      <c r="D57" s="1">
        <v>119.69</v>
      </c>
      <c r="E57" s="1">
        <v>37.006599999999999</v>
      </c>
    </row>
    <row r="58" spans="1:5" x14ac:dyDescent="0.25">
      <c r="A58" s="1" t="s">
        <v>60</v>
      </c>
      <c r="B58" s="1">
        <v>37351.1</v>
      </c>
      <c r="C58" s="1">
        <f t="shared" si="0"/>
        <v>0.8405436931074447</v>
      </c>
      <c r="D58" s="1">
        <v>146.65</v>
      </c>
      <c r="E58" s="1">
        <v>37.006599999999999</v>
      </c>
    </row>
    <row r="59" spans="1:5" x14ac:dyDescent="0.25">
      <c r="A59" s="1" t="s">
        <v>61</v>
      </c>
      <c r="B59" s="1">
        <v>36819.9</v>
      </c>
      <c r="C59" s="1">
        <f t="shared" si="0"/>
        <v>0.82858964597687368</v>
      </c>
      <c r="D59" s="1">
        <v>168.32</v>
      </c>
      <c r="E59" s="1">
        <v>37.006599999999999</v>
      </c>
    </row>
    <row r="60" spans="1:5" x14ac:dyDescent="0.25">
      <c r="A60" s="1" t="s">
        <v>62</v>
      </c>
      <c r="B60" s="1">
        <v>37200.699999999997</v>
      </c>
      <c r="C60" s="1">
        <f t="shared" si="0"/>
        <v>0.83715911349818661</v>
      </c>
      <c r="D60" s="1">
        <v>161.71</v>
      </c>
      <c r="E60" s="1">
        <v>37.003300000000003</v>
      </c>
    </row>
    <row r="61" spans="1:5" x14ac:dyDescent="0.25">
      <c r="A61" s="1" t="s">
        <v>63</v>
      </c>
      <c r="B61" s="1">
        <v>37052.1</v>
      </c>
      <c r="C61" s="1">
        <f t="shared" si="0"/>
        <v>0.83381504082574143</v>
      </c>
      <c r="D61" s="1">
        <v>191.29</v>
      </c>
      <c r="E61" s="1">
        <v>37.003300000000003</v>
      </c>
    </row>
    <row r="62" spans="1:5" x14ac:dyDescent="0.25">
      <c r="A62" s="1" t="s">
        <v>64</v>
      </c>
      <c r="B62" s="1">
        <v>37248.300000000003</v>
      </c>
      <c r="C62" s="1">
        <f t="shared" si="0"/>
        <v>0.83823029693835083</v>
      </c>
      <c r="D62" s="1">
        <v>174.12</v>
      </c>
      <c r="E62" s="1">
        <v>37.003300000000003</v>
      </c>
    </row>
    <row r="63" spans="1:5" x14ac:dyDescent="0.25">
      <c r="A63" s="1" t="s">
        <v>65</v>
      </c>
      <c r="B63" s="1">
        <v>36939.9</v>
      </c>
      <c r="C63" s="1">
        <f t="shared" si="0"/>
        <v>0.83129010843106899</v>
      </c>
      <c r="D63" s="1">
        <v>162.41</v>
      </c>
      <c r="E63" s="1">
        <v>37.003300000000003</v>
      </c>
    </row>
    <row r="64" spans="1:5" x14ac:dyDescent="0.25">
      <c r="A64" s="1" t="s">
        <v>66</v>
      </c>
      <c r="B64" s="1">
        <v>36931.599999999999</v>
      </c>
      <c r="C64" s="1">
        <f t="shared" si="0"/>
        <v>0.83110332644465368</v>
      </c>
      <c r="D64" s="1">
        <v>189.47</v>
      </c>
      <c r="E64" s="1">
        <v>37.003300000000003</v>
      </c>
    </row>
    <row r="65" spans="1:5" x14ac:dyDescent="0.25">
      <c r="A65" s="1" t="s">
        <v>67</v>
      </c>
      <c r="B65" s="1">
        <v>36679.9</v>
      </c>
      <c r="C65" s="1">
        <f t="shared" si="0"/>
        <v>0.82543910644697915</v>
      </c>
      <c r="D65" s="1">
        <v>269.72000000000003</v>
      </c>
      <c r="E65" s="1">
        <v>37.003300000000003</v>
      </c>
    </row>
    <row r="66" spans="1:5" x14ac:dyDescent="0.25">
      <c r="A66" s="1" t="s">
        <v>68</v>
      </c>
      <c r="B66" s="1">
        <v>36557</v>
      </c>
      <c r="C66" s="1">
        <f t="shared" si="0"/>
        <v>0.82267338281680746</v>
      </c>
      <c r="D66" s="1">
        <v>185.36</v>
      </c>
      <c r="E66" s="1">
        <v>37.006599999999999</v>
      </c>
    </row>
    <row r="67" spans="1:5" x14ac:dyDescent="0.25">
      <c r="A67" s="1" t="s">
        <v>69</v>
      </c>
      <c r="B67" s="1">
        <v>36844.9</v>
      </c>
      <c r="C67" s="1">
        <f t="shared" ref="C67:C68" si="1">B67/$H$5</f>
        <v>0.82915224232149765</v>
      </c>
      <c r="D67" s="1">
        <v>159.47999999999999</v>
      </c>
      <c r="E67" s="1">
        <v>37.006599999999999</v>
      </c>
    </row>
    <row r="68" spans="1:5" x14ac:dyDescent="0.25">
      <c r="A68" s="1" t="s">
        <v>70</v>
      </c>
      <c r="B68" s="1">
        <v>36940.1</v>
      </c>
      <c r="C68" s="1">
        <f t="shared" si="1"/>
        <v>0.83129460920182585</v>
      </c>
      <c r="D68" s="1">
        <v>194.12</v>
      </c>
      <c r="E68" s="1">
        <v>37.006599999999999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540-D6B1-4D27-B08C-1E2D42F0209C}">
  <dimension ref="A1:H68"/>
  <sheetViews>
    <sheetView workbookViewId="0">
      <selection activeCell="G5" sqref="G5:H11"/>
    </sheetView>
  </sheetViews>
  <sheetFormatPr baseColWidth="10" defaultRowHeight="15" x14ac:dyDescent="0.25"/>
  <cols>
    <col min="5" max="5" width="12.71093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245.46666666666661</v>
      </c>
    </row>
    <row r="2" spans="1:8" x14ac:dyDescent="0.25">
      <c r="A2" s="1" t="s">
        <v>4</v>
      </c>
      <c r="B2" s="1">
        <v>240.5</v>
      </c>
      <c r="C2" s="1">
        <f>B2/$H$5</f>
        <v>4.9492139650149231E-3</v>
      </c>
      <c r="D2" s="1">
        <v>19.783000000000001</v>
      </c>
      <c r="E2" s="1">
        <v>36.979999999999997</v>
      </c>
      <c r="G2" s="1" t="s">
        <v>92</v>
      </c>
      <c r="H2" s="1">
        <f>AVERAGE(D2:D13)</f>
        <v>20.913250000000001</v>
      </c>
    </row>
    <row r="3" spans="1:8" x14ac:dyDescent="0.25">
      <c r="A3" s="1" t="s">
        <v>5</v>
      </c>
      <c r="B3" s="1">
        <v>248.3</v>
      </c>
      <c r="C3" s="1">
        <f t="shared" ref="C3:C66" si="0">B3/$H$5</f>
        <v>5.109729012528921E-3</v>
      </c>
      <c r="D3" s="1">
        <v>20.204999999999998</v>
      </c>
      <c r="E3" s="1">
        <v>36.993299999999998</v>
      </c>
      <c r="G3" s="1" t="s">
        <v>90</v>
      </c>
      <c r="H3" s="1">
        <f>AVERAGE(B17:B31)</f>
        <v>15902.273333333334</v>
      </c>
    </row>
    <row r="4" spans="1:8" x14ac:dyDescent="0.25">
      <c r="A4" s="1" t="s">
        <v>6</v>
      </c>
      <c r="B4" s="1">
        <v>239.6</v>
      </c>
      <c r="C4" s="1">
        <f t="shared" si="0"/>
        <v>4.9306929979940775E-3</v>
      </c>
      <c r="D4" s="1">
        <v>18.931999999999999</v>
      </c>
      <c r="E4" s="1">
        <v>36.996600000000001</v>
      </c>
      <c r="G4" s="1" t="s">
        <v>92</v>
      </c>
      <c r="H4" s="1">
        <f>AVERAGE(D17:D31)</f>
        <v>124.80906666666667</v>
      </c>
    </row>
    <row r="5" spans="1:8" x14ac:dyDescent="0.25">
      <c r="A5" s="1" t="s">
        <v>7</v>
      </c>
      <c r="B5" s="1">
        <v>263.8</v>
      </c>
      <c r="C5" s="1">
        <f t="shared" si="0"/>
        <v>5.4287012223323775E-3</v>
      </c>
      <c r="D5" s="1">
        <v>26.591000000000001</v>
      </c>
      <c r="E5" s="1">
        <v>36.99</v>
      </c>
      <c r="G5" s="3" t="s">
        <v>94</v>
      </c>
      <c r="H5" s="1">
        <f>AVERAGE(B35:B54)</f>
        <v>48593.57499999999</v>
      </c>
    </row>
    <row r="6" spans="1:8" x14ac:dyDescent="0.25">
      <c r="A6" s="1" t="s">
        <v>8</v>
      </c>
      <c r="B6" s="1">
        <v>219.5</v>
      </c>
      <c r="C6" s="1">
        <f t="shared" si="0"/>
        <v>4.5170580678618533E-3</v>
      </c>
      <c r="D6" s="1">
        <v>24.332999999999998</v>
      </c>
      <c r="E6" s="1">
        <v>36.99</v>
      </c>
      <c r="G6" s="3" t="s">
        <v>92</v>
      </c>
      <c r="H6" s="1">
        <f>AVERAGE(D35:D54)</f>
        <v>231.44750000000005</v>
      </c>
    </row>
    <row r="7" spans="1:8" x14ac:dyDescent="0.25">
      <c r="A7" s="1" t="s">
        <v>9</v>
      </c>
      <c r="B7" s="1">
        <v>301</v>
      </c>
      <c r="C7" s="1">
        <f t="shared" si="0"/>
        <v>6.1942345258606734E-3</v>
      </c>
      <c r="D7" s="1">
        <v>26.869</v>
      </c>
      <c r="E7" s="1">
        <v>37</v>
      </c>
      <c r="G7" s="1" t="s">
        <v>91</v>
      </c>
      <c r="H7" s="1">
        <f>AVERAGE(B59:B68)</f>
        <v>39750.730000000003</v>
      </c>
    </row>
    <row r="8" spans="1:8" x14ac:dyDescent="0.25">
      <c r="A8" s="1" t="s">
        <v>10</v>
      </c>
      <c r="B8" s="1">
        <v>228.6</v>
      </c>
      <c r="C8" s="1">
        <f t="shared" si="0"/>
        <v>4.7043256232948503E-3</v>
      </c>
      <c r="D8" s="1">
        <v>25.585000000000001</v>
      </c>
      <c r="E8" s="1">
        <v>37</v>
      </c>
      <c r="G8" s="1" t="s">
        <v>92</v>
      </c>
      <c r="H8" s="1">
        <f>AVERAGE(D59:D68)</f>
        <v>175.91400000000002</v>
      </c>
    </row>
    <row r="9" spans="1:8" x14ac:dyDescent="0.25">
      <c r="A9" s="1" t="s">
        <v>11</v>
      </c>
      <c r="B9" s="1">
        <v>247.9</v>
      </c>
      <c r="C9" s="1">
        <f t="shared" si="0"/>
        <v>5.1014974716307674E-3</v>
      </c>
      <c r="D9" s="1">
        <v>23.01</v>
      </c>
      <c r="E9" s="1">
        <v>37.003300000000003</v>
      </c>
    </row>
    <row r="10" spans="1:8" x14ac:dyDescent="0.25">
      <c r="A10" s="1" t="s">
        <v>12</v>
      </c>
      <c r="B10" s="1">
        <v>244.5</v>
      </c>
      <c r="C10" s="1">
        <f t="shared" si="0"/>
        <v>5.0315293739964604E-3</v>
      </c>
      <c r="D10" s="1">
        <v>15.833</v>
      </c>
      <c r="E10" s="1">
        <v>37.006599999999999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234.6</v>
      </c>
      <c r="C11" s="1">
        <f t="shared" si="0"/>
        <v>4.8277987367671554E-3</v>
      </c>
      <c r="D11" s="1">
        <v>17.649000000000001</v>
      </c>
      <c r="E11" s="1">
        <v>37.006599999999999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220.7</v>
      </c>
      <c r="C12" s="1">
        <f t="shared" si="0"/>
        <v>4.541752690556314E-3</v>
      </c>
      <c r="D12" s="1">
        <v>11.561999999999999</v>
      </c>
      <c r="E12" s="1">
        <v>37.006599999999999</v>
      </c>
    </row>
    <row r="13" spans="1:8" x14ac:dyDescent="0.25">
      <c r="A13" s="1" t="s">
        <v>15</v>
      </c>
      <c r="B13" s="1">
        <v>256.60000000000002</v>
      </c>
      <c r="C13" s="1">
        <f t="shared" si="0"/>
        <v>5.2805334861656108E-3</v>
      </c>
      <c r="D13" s="1">
        <v>20.606999999999999</v>
      </c>
      <c r="E13" s="1">
        <v>37.01</v>
      </c>
    </row>
    <row r="14" spans="1:8" x14ac:dyDescent="0.25">
      <c r="A14" s="2" t="s">
        <v>16</v>
      </c>
      <c r="B14" s="2">
        <v>235.3</v>
      </c>
      <c r="C14" s="1">
        <f t="shared" si="0"/>
        <v>4.842203933338925E-3</v>
      </c>
      <c r="D14" s="2">
        <v>21.71</v>
      </c>
      <c r="E14" s="2">
        <v>37.01</v>
      </c>
    </row>
    <row r="15" spans="1:8" x14ac:dyDescent="0.25">
      <c r="A15" s="2" t="s">
        <v>17</v>
      </c>
      <c r="B15" s="2">
        <v>1053.0999999999999</v>
      </c>
      <c r="C15" s="1">
        <f t="shared" si="0"/>
        <v>2.16715892996142E-2</v>
      </c>
      <c r="D15" s="2">
        <v>451.32</v>
      </c>
      <c r="E15" s="2">
        <v>37.01</v>
      </c>
    </row>
    <row r="16" spans="1:8" x14ac:dyDescent="0.25">
      <c r="A16" s="2" t="s">
        <v>18</v>
      </c>
      <c r="B16" s="2">
        <v>10920</v>
      </c>
      <c r="C16" s="1">
        <f t="shared" si="0"/>
        <v>0.22472106651959653</v>
      </c>
      <c r="D16" s="2">
        <v>936.26</v>
      </c>
      <c r="E16" s="2">
        <v>37.01</v>
      </c>
    </row>
    <row r="17" spans="1:8" x14ac:dyDescent="0.25">
      <c r="A17" s="1" t="s">
        <v>19</v>
      </c>
      <c r="B17" s="1">
        <v>15655.4</v>
      </c>
      <c r="C17" s="1">
        <f t="shared" si="0"/>
        <v>0.3221701634423893</v>
      </c>
      <c r="D17" s="1">
        <v>140.97999999999999</v>
      </c>
      <c r="E17" s="1">
        <v>37.01</v>
      </c>
      <c r="G17" t="s">
        <v>96</v>
      </c>
      <c r="H17">
        <f>H5/H3</f>
        <v>3.055762781925099</v>
      </c>
    </row>
    <row r="18" spans="1:8" x14ac:dyDescent="0.25">
      <c r="A18" s="1" t="s">
        <v>20</v>
      </c>
      <c r="B18" s="1">
        <v>15457.3</v>
      </c>
      <c r="C18" s="1">
        <f t="shared" si="0"/>
        <v>0.31809349281257865</v>
      </c>
      <c r="D18" s="1">
        <v>173.43</v>
      </c>
      <c r="E18" s="1">
        <v>37.01</v>
      </c>
    </row>
    <row r="19" spans="1:8" x14ac:dyDescent="0.25">
      <c r="A19" s="1" t="s">
        <v>21</v>
      </c>
      <c r="B19" s="1">
        <v>15492.4</v>
      </c>
      <c r="C19" s="1">
        <f t="shared" si="0"/>
        <v>0.31881581052639169</v>
      </c>
      <c r="D19" s="1">
        <v>110.51</v>
      </c>
      <c r="E19" s="1">
        <v>37.01</v>
      </c>
    </row>
    <row r="20" spans="1:8" x14ac:dyDescent="0.25">
      <c r="A20" s="1" t="s">
        <v>22</v>
      </c>
      <c r="B20" s="1">
        <v>15732.9</v>
      </c>
      <c r="C20" s="1">
        <f t="shared" si="0"/>
        <v>0.32376502449140659</v>
      </c>
      <c r="D20" s="1">
        <v>133.93</v>
      </c>
      <c r="E20" s="1">
        <v>37.01</v>
      </c>
    </row>
    <row r="21" spans="1:8" x14ac:dyDescent="0.25">
      <c r="A21" s="1" t="s">
        <v>23</v>
      </c>
      <c r="B21" s="1">
        <v>15367.7</v>
      </c>
      <c r="C21" s="1">
        <f t="shared" si="0"/>
        <v>0.31624962765139225</v>
      </c>
      <c r="D21" s="1">
        <v>81.915999999999997</v>
      </c>
      <c r="E21" s="1">
        <v>37.01</v>
      </c>
    </row>
    <row r="22" spans="1:8" x14ac:dyDescent="0.25">
      <c r="A22" s="1" t="s">
        <v>24</v>
      </c>
      <c r="B22" s="1">
        <v>15900.1</v>
      </c>
      <c r="C22" s="1">
        <f t="shared" si="0"/>
        <v>0.32720580858683485</v>
      </c>
      <c r="D22" s="1">
        <v>126.15</v>
      </c>
      <c r="E22" s="1">
        <v>37.01</v>
      </c>
    </row>
    <row r="23" spans="1:8" x14ac:dyDescent="0.25">
      <c r="A23" s="1" t="s">
        <v>25</v>
      </c>
      <c r="B23" s="1">
        <v>15908.5</v>
      </c>
      <c r="C23" s="1">
        <f t="shared" si="0"/>
        <v>0.32737867094569606</v>
      </c>
      <c r="D23" s="1">
        <v>78.680999999999997</v>
      </c>
      <c r="E23" s="1">
        <v>37.01</v>
      </c>
    </row>
    <row r="24" spans="1:8" x14ac:dyDescent="0.25">
      <c r="A24" s="1" t="s">
        <v>26</v>
      </c>
      <c r="B24" s="1">
        <v>15996.9</v>
      </c>
      <c r="C24" s="1">
        <f t="shared" si="0"/>
        <v>0.32919784148418807</v>
      </c>
      <c r="D24" s="1">
        <v>110.92</v>
      </c>
      <c r="E24" s="1">
        <v>37.01</v>
      </c>
    </row>
    <row r="25" spans="1:8" x14ac:dyDescent="0.25">
      <c r="A25" s="1" t="s">
        <v>27</v>
      </c>
      <c r="B25" s="1">
        <v>15935.4</v>
      </c>
      <c r="C25" s="1">
        <f t="shared" si="0"/>
        <v>0.32793224207109689</v>
      </c>
      <c r="D25" s="1">
        <v>97.019000000000005</v>
      </c>
      <c r="E25" s="1">
        <v>37.01</v>
      </c>
    </row>
    <row r="26" spans="1:8" x14ac:dyDescent="0.25">
      <c r="A26" s="1" t="s">
        <v>28</v>
      </c>
      <c r="B26" s="1">
        <v>16099</v>
      </c>
      <c r="C26" s="1">
        <f t="shared" si="0"/>
        <v>0.33129894229844181</v>
      </c>
      <c r="D26" s="1">
        <v>134.33000000000001</v>
      </c>
      <c r="E26" s="1">
        <v>37.01</v>
      </c>
    </row>
    <row r="27" spans="1:8" x14ac:dyDescent="0.25">
      <c r="A27" s="1" t="s">
        <v>29</v>
      </c>
      <c r="B27" s="1">
        <v>16187.5</v>
      </c>
      <c r="C27" s="1">
        <f t="shared" si="0"/>
        <v>0.33312017072215827</v>
      </c>
      <c r="D27" s="1">
        <v>132.68</v>
      </c>
      <c r="E27" s="1">
        <v>37.01</v>
      </c>
    </row>
    <row r="28" spans="1:8" x14ac:dyDescent="0.25">
      <c r="A28" s="1" t="s">
        <v>30</v>
      </c>
      <c r="B28" s="1">
        <v>16003.9</v>
      </c>
      <c r="C28" s="1">
        <f t="shared" si="0"/>
        <v>0.32934189344990572</v>
      </c>
      <c r="D28" s="1">
        <v>122.91</v>
      </c>
      <c r="E28" s="1">
        <v>37.01</v>
      </c>
    </row>
    <row r="29" spans="1:8" x14ac:dyDescent="0.25">
      <c r="A29" s="1" t="s">
        <v>31</v>
      </c>
      <c r="B29" s="1">
        <v>16460.599999999999</v>
      </c>
      <c r="C29" s="1">
        <f t="shared" si="0"/>
        <v>0.33874025527037271</v>
      </c>
      <c r="D29" s="1">
        <v>107.69</v>
      </c>
      <c r="E29" s="1">
        <v>37.01</v>
      </c>
    </row>
    <row r="30" spans="1:8" x14ac:dyDescent="0.25">
      <c r="A30" s="1" t="s">
        <v>32</v>
      </c>
      <c r="B30" s="1">
        <v>16104</v>
      </c>
      <c r="C30" s="1">
        <f t="shared" si="0"/>
        <v>0.33140183655966871</v>
      </c>
      <c r="D30" s="1">
        <v>151.11000000000001</v>
      </c>
      <c r="E30" s="1">
        <v>37.01</v>
      </c>
    </row>
    <row r="31" spans="1:8" x14ac:dyDescent="0.25">
      <c r="A31" s="1" t="s">
        <v>33</v>
      </c>
      <c r="B31" s="1">
        <v>16232.5</v>
      </c>
      <c r="C31" s="1">
        <f t="shared" si="0"/>
        <v>0.33404621907320059</v>
      </c>
      <c r="D31" s="1">
        <v>169.88</v>
      </c>
      <c r="E31" s="1">
        <v>37.01</v>
      </c>
    </row>
    <row r="32" spans="1:8" x14ac:dyDescent="0.25">
      <c r="A32" s="2" t="s">
        <v>34</v>
      </c>
      <c r="B32" s="2">
        <v>16440.3</v>
      </c>
      <c r="C32" s="1">
        <f t="shared" si="0"/>
        <v>0.33832250456979146</v>
      </c>
      <c r="D32" s="2">
        <v>76.992000000000004</v>
      </c>
      <c r="E32" s="2">
        <v>37.006599999999999</v>
      </c>
    </row>
    <row r="33" spans="1:5" x14ac:dyDescent="0.25">
      <c r="A33" s="2" t="s">
        <v>35</v>
      </c>
      <c r="B33" s="2">
        <v>16615.8</v>
      </c>
      <c r="C33" s="1">
        <f t="shared" si="0"/>
        <v>0.34193409313885637</v>
      </c>
      <c r="D33" s="2">
        <v>132.13</v>
      </c>
      <c r="E33" s="2">
        <v>37.006599999999999</v>
      </c>
    </row>
    <row r="34" spans="1:5" x14ac:dyDescent="0.25">
      <c r="A34" s="2" t="s">
        <v>36</v>
      </c>
      <c r="B34" s="2">
        <v>47944.6</v>
      </c>
      <c r="C34" s="1">
        <f t="shared" si="0"/>
        <v>0.9866448393640519</v>
      </c>
      <c r="D34" s="2">
        <v>937.55</v>
      </c>
      <c r="E34" s="2">
        <v>37.01</v>
      </c>
    </row>
    <row r="35" spans="1:5" x14ac:dyDescent="0.25">
      <c r="A35" s="1" t="s">
        <v>37</v>
      </c>
      <c r="B35" s="1">
        <v>49740.3</v>
      </c>
      <c r="C35" s="1">
        <f t="shared" si="0"/>
        <v>1.0235982843410887</v>
      </c>
      <c r="D35" s="1">
        <v>267.88</v>
      </c>
      <c r="E35" s="1">
        <v>37.006599999999999</v>
      </c>
    </row>
    <row r="36" spans="1:5" x14ac:dyDescent="0.25">
      <c r="A36" s="1" t="s">
        <v>38</v>
      </c>
      <c r="B36" s="1">
        <v>49593.3</v>
      </c>
      <c r="C36" s="1">
        <f t="shared" si="0"/>
        <v>1.0205731930610171</v>
      </c>
      <c r="D36" s="1">
        <v>151.34</v>
      </c>
      <c r="E36" s="1">
        <v>37.01</v>
      </c>
    </row>
    <row r="37" spans="1:5" x14ac:dyDescent="0.25">
      <c r="A37" s="1" t="s">
        <v>39</v>
      </c>
      <c r="B37" s="1">
        <v>49848.7</v>
      </c>
      <c r="C37" s="1">
        <f t="shared" si="0"/>
        <v>1.025829031924488</v>
      </c>
      <c r="D37" s="1">
        <v>238.7</v>
      </c>
      <c r="E37" s="1">
        <v>37.01</v>
      </c>
    </row>
    <row r="38" spans="1:5" x14ac:dyDescent="0.25">
      <c r="A38" s="1" t="s">
        <v>40</v>
      </c>
      <c r="B38" s="1">
        <v>49628.4</v>
      </c>
      <c r="C38" s="1">
        <f t="shared" si="0"/>
        <v>1.0212955107748301</v>
      </c>
      <c r="D38" s="1">
        <v>161.28</v>
      </c>
      <c r="E38" s="1">
        <v>37.01</v>
      </c>
    </row>
    <row r="39" spans="1:5" x14ac:dyDescent="0.25">
      <c r="A39" s="1" t="s">
        <v>41</v>
      </c>
      <c r="B39" s="1">
        <v>49535.199999999997</v>
      </c>
      <c r="C39" s="1">
        <f t="shared" si="0"/>
        <v>1.01937756174556</v>
      </c>
      <c r="D39" s="1">
        <v>149.44999999999999</v>
      </c>
      <c r="E39" s="1">
        <v>37.01</v>
      </c>
    </row>
    <row r="40" spans="1:5" x14ac:dyDescent="0.25">
      <c r="A40" s="1" t="s">
        <v>42</v>
      </c>
      <c r="B40" s="1">
        <v>48958.9</v>
      </c>
      <c r="C40" s="1">
        <f t="shared" si="0"/>
        <v>1.0075179691965452</v>
      </c>
      <c r="D40" s="1">
        <v>234.22</v>
      </c>
      <c r="E40" s="1">
        <v>37.01</v>
      </c>
    </row>
    <row r="41" spans="1:5" x14ac:dyDescent="0.25">
      <c r="A41" s="1" t="s">
        <v>43</v>
      </c>
      <c r="B41" s="1">
        <v>49388.1</v>
      </c>
      <c r="C41" s="1">
        <f t="shared" si="0"/>
        <v>1.016350412580264</v>
      </c>
      <c r="D41" s="1">
        <v>226.7</v>
      </c>
      <c r="E41" s="1">
        <v>37.01</v>
      </c>
    </row>
    <row r="42" spans="1:5" x14ac:dyDescent="0.25">
      <c r="A42" s="1" t="s">
        <v>44</v>
      </c>
      <c r="B42" s="1">
        <v>48268.3</v>
      </c>
      <c r="C42" s="1">
        <f t="shared" si="0"/>
        <v>0.99330621383588291</v>
      </c>
      <c r="D42" s="1">
        <v>138</v>
      </c>
      <c r="E42" s="1">
        <v>37.006599999999999</v>
      </c>
    </row>
    <row r="43" spans="1:5" x14ac:dyDescent="0.25">
      <c r="A43" s="1" t="s">
        <v>45</v>
      </c>
      <c r="B43" s="1">
        <v>48788.800000000003</v>
      </c>
      <c r="C43" s="1">
        <f t="shared" si="0"/>
        <v>1.0040175064296055</v>
      </c>
      <c r="D43" s="1">
        <v>260.29000000000002</v>
      </c>
      <c r="E43" s="1">
        <v>37.006599999999999</v>
      </c>
    </row>
    <row r="44" spans="1:5" x14ac:dyDescent="0.25">
      <c r="A44" s="1" t="s">
        <v>46</v>
      </c>
      <c r="B44" s="1">
        <v>48556.2</v>
      </c>
      <c r="C44" s="1">
        <f t="shared" si="0"/>
        <v>0.99923086539732886</v>
      </c>
      <c r="D44" s="1">
        <v>198.03</v>
      </c>
      <c r="E44" s="1">
        <v>37.006599999999999</v>
      </c>
    </row>
    <row r="45" spans="1:5" x14ac:dyDescent="0.25">
      <c r="A45" s="1" t="s">
        <v>47</v>
      </c>
      <c r="B45" s="1">
        <v>48600.2</v>
      </c>
      <c r="C45" s="1">
        <f t="shared" si="0"/>
        <v>1.0001363348961259</v>
      </c>
      <c r="D45" s="1">
        <v>131.9</v>
      </c>
      <c r="E45" s="1">
        <v>37.006599999999999</v>
      </c>
    </row>
    <row r="46" spans="1:5" x14ac:dyDescent="0.25">
      <c r="A46" s="1" t="s">
        <v>48</v>
      </c>
      <c r="B46" s="1">
        <v>48421.4</v>
      </c>
      <c r="C46" s="1">
        <f t="shared" si="0"/>
        <v>0.99645683611465119</v>
      </c>
      <c r="D46" s="1">
        <v>252.8</v>
      </c>
      <c r="E46" s="1">
        <v>37.006599999999999</v>
      </c>
    </row>
    <row r="47" spans="1:5" x14ac:dyDescent="0.25">
      <c r="A47" s="1" t="s">
        <v>49</v>
      </c>
      <c r="B47" s="1">
        <v>48613.1</v>
      </c>
      <c r="C47" s="1">
        <f t="shared" si="0"/>
        <v>1.0004018020900913</v>
      </c>
      <c r="D47" s="1">
        <v>281.52</v>
      </c>
      <c r="E47" s="1">
        <v>37.006599999999999</v>
      </c>
    </row>
    <row r="48" spans="1:5" x14ac:dyDescent="0.25">
      <c r="A48" s="1" t="s">
        <v>50</v>
      </c>
      <c r="B48" s="1">
        <v>48248.1</v>
      </c>
      <c r="C48" s="1">
        <f t="shared" si="0"/>
        <v>0.992890521020526</v>
      </c>
      <c r="D48" s="1">
        <v>216.12</v>
      </c>
      <c r="E48" s="1">
        <v>37.006599999999999</v>
      </c>
    </row>
    <row r="49" spans="1:5" x14ac:dyDescent="0.25">
      <c r="A49" s="1" t="s">
        <v>51</v>
      </c>
      <c r="B49" s="1">
        <v>48072.5</v>
      </c>
      <c r="C49" s="1">
        <f t="shared" si="0"/>
        <v>0.98927687456623659</v>
      </c>
      <c r="D49" s="1">
        <v>156.29</v>
      </c>
      <c r="E49" s="1">
        <v>37.006599999999999</v>
      </c>
    </row>
    <row r="50" spans="1:5" x14ac:dyDescent="0.25">
      <c r="A50" s="1" t="s">
        <v>52</v>
      </c>
      <c r="B50" s="1">
        <v>48028.1</v>
      </c>
      <c r="C50" s="1">
        <f t="shared" si="0"/>
        <v>0.98836317352654146</v>
      </c>
      <c r="D50" s="1">
        <v>201.78</v>
      </c>
      <c r="E50" s="1">
        <v>37.006599999999999</v>
      </c>
    </row>
    <row r="51" spans="1:5" x14ac:dyDescent="0.25">
      <c r="A51" s="1" t="s">
        <v>53</v>
      </c>
      <c r="B51" s="1">
        <v>48508.6</v>
      </c>
      <c r="C51" s="1">
        <f t="shared" si="0"/>
        <v>0.9982513120304487</v>
      </c>
      <c r="D51" s="1">
        <v>166.59</v>
      </c>
      <c r="E51" s="1">
        <v>37.006599999999999</v>
      </c>
    </row>
    <row r="52" spans="1:5" x14ac:dyDescent="0.25">
      <c r="A52" s="1" t="s">
        <v>54</v>
      </c>
      <c r="B52" s="1">
        <v>47251.7</v>
      </c>
      <c r="C52" s="1">
        <f t="shared" si="0"/>
        <v>0.97238575264322513</v>
      </c>
      <c r="D52" s="1">
        <v>164.07</v>
      </c>
      <c r="E52" s="1">
        <v>37.006599999999999</v>
      </c>
    </row>
    <row r="53" spans="1:5" x14ac:dyDescent="0.25">
      <c r="A53" s="1" t="s">
        <v>55</v>
      </c>
      <c r="B53" s="1">
        <v>47597.5</v>
      </c>
      <c r="C53" s="1">
        <f t="shared" si="0"/>
        <v>0.97950191974967904</v>
      </c>
      <c r="D53" s="1">
        <v>178.88</v>
      </c>
      <c r="E53" s="1">
        <v>37.006599999999999</v>
      </c>
    </row>
    <row r="54" spans="1:5" x14ac:dyDescent="0.25">
      <c r="A54" s="1" t="s">
        <v>56</v>
      </c>
      <c r="B54" s="1">
        <v>46224.1</v>
      </c>
      <c r="C54" s="1">
        <f t="shared" si="0"/>
        <v>0.95123892407586819</v>
      </c>
      <c r="D54" s="1">
        <v>853.11</v>
      </c>
      <c r="E54" s="1">
        <v>37.006599999999999</v>
      </c>
    </row>
    <row r="55" spans="1:5" x14ac:dyDescent="0.25">
      <c r="A55" s="2" t="s">
        <v>57</v>
      </c>
      <c r="B55" s="2">
        <v>39512.5</v>
      </c>
      <c r="C55" s="1">
        <f t="shared" si="0"/>
        <v>0.81312189934574697</v>
      </c>
      <c r="D55" s="2">
        <v>488.13</v>
      </c>
      <c r="E55" s="2">
        <v>37.006599999999999</v>
      </c>
    </row>
    <row r="56" spans="1:5" x14ac:dyDescent="0.25">
      <c r="A56" s="2" t="s">
        <v>58</v>
      </c>
      <c r="B56" s="2">
        <v>40601</v>
      </c>
      <c r="C56" s="1">
        <f t="shared" si="0"/>
        <v>0.83552198001484779</v>
      </c>
      <c r="D56" s="2">
        <v>180.18</v>
      </c>
      <c r="E56" s="2">
        <v>37.006599999999999</v>
      </c>
    </row>
    <row r="57" spans="1:5" x14ac:dyDescent="0.25">
      <c r="A57" s="2" t="s">
        <v>59</v>
      </c>
      <c r="B57" s="2">
        <v>39984.1</v>
      </c>
      <c r="C57" s="1">
        <f t="shared" si="0"/>
        <v>0.82282688606467025</v>
      </c>
      <c r="D57" s="2">
        <v>187.92</v>
      </c>
      <c r="E57" s="2">
        <v>37.006599999999999</v>
      </c>
    </row>
    <row r="58" spans="1:5" x14ac:dyDescent="0.25">
      <c r="A58" s="2" t="s">
        <v>60</v>
      </c>
      <c r="B58" s="2">
        <v>40216</v>
      </c>
      <c r="C58" s="1">
        <f t="shared" si="0"/>
        <v>0.82759912190037488</v>
      </c>
      <c r="D58" s="2">
        <v>232.74</v>
      </c>
      <c r="E58" s="2">
        <v>37.006599999999999</v>
      </c>
    </row>
    <row r="59" spans="1:5" x14ac:dyDescent="0.25">
      <c r="A59" s="1" t="s">
        <v>61</v>
      </c>
      <c r="B59" s="1">
        <v>39857.199999999997</v>
      </c>
      <c r="C59" s="1">
        <f t="shared" si="0"/>
        <v>0.82021542971473094</v>
      </c>
      <c r="D59" s="1">
        <v>208.76</v>
      </c>
      <c r="E59" s="1">
        <v>37.006599999999999</v>
      </c>
    </row>
    <row r="60" spans="1:5" x14ac:dyDescent="0.25">
      <c r="A60" s="1" t="s">
        <v>62</v>
      </c>
      <c r="B60" s="1">
        <v>40072.300000000003</v>
      </c>
      <c r="C60" s="1">
        <f t="shared" si="0"/>
        <v>0.82464194083271325</v>
      </c>
      <c r="D60" s="1">
        <v>208.42</v>
      </c>
      <c r="E60" s="1">
        <v>37.006599999999999</v>
      </c>
    </row>
    <row r="61" spans="1:5" x14ac:dyDescent="0.25">
      <c r="A61" s="1" t="s">
        <v>63</v>
      </c>
      <c r="B61" s="1">
        <v>40211.300000000003</v>
      </c>
      <c r="C61" s="1">
        <f t="shared" si="0"/>
        <v>0.82750240129482167</v>
      </c>
      <c r="D61" s="1">
        <v>180.61</v>
      </c>
      <c r="E61" s="1">
        <v>37.006599999999999</v>
      </c>
    </row>
    <row r="62" spans="1:5" x14ac:dyDescent="0.25">
      <c r="A62" s="1" t="s">
        <v>64</v>
      </c>
      <c r="B62" s="1">
        <v>39779.4</v>
      </c>
      <c r="C62" s="1">
        <f t="shared" si="0"/>
        <v>0.81861439501004007</v>
      </c>
      <c r="D62" s="1">
        <v>134.97</v>
      </c>
      <c r="E62" s="1">
        <v>37.006599999999999</v>
      </c>
    </row>
    <row r="63" spans="1:5" x14ac:dyDescent="0.25">
      <c r="A63" s="1" t="s">
        <v>65</v>
      </c>
      <c r="B63" s="1">
        <v>39735.599999999999</v>
      </c>
      <c r="C63" s="1">
        <f t="shared" si="0"/>
        <v>0.8177130412816922</v>
      </c>
      <c r="D63" s="1">
        <v>209.28</v>
      </c>
      <c r="E63" s="1">
        <v>37.006599999999999</v>
      </c>
    </row>
    <row r="64" spans="1:5" x14ac:dyDescent="0.25">
      <c r="A64" s="1" t="s">
        <v>66</v>
      </c>
      <c r="B64" s="1">
        <v>39476.5</v>
      </c>
      <c r="C64" s="1">
        <f t="shared" si="0"/>
        <v>0.81238106066491322</v>
      </c>
      <c r="D64" s="1">
        <v>106.21</v>
      </c>
      <c r="E64" s="1">
        <v>37.006599999999999</v>
      </c>
    </row>
    <row r="65" spans="1:5" x14ac:dyDescent="0.25">
      <c r="A65" s="1" t="s">
        <v>67</v>
      </c>
      <c r="B65" s="1">
        <v>39744.5</v>
      </c>
      <c r="C65" s="1">
        <f t="shared" si="0"/>
        <v>0.81789619306667616</v>
      </c>
      <c r="D65" s="1">
        <v>161.85</v>
      </c>
      <c r="E65" s="1">
        <v>37.006599999999999</v>
      </c>
    </row>
    <row r="66" spans="1:5" x14ac:dyDescent="0.25">
      <c r="A66" s="1" t="s">
        <v>68</v>
      </c>
      <c r="B66" s="1">
        <v>39663.5</v>
      </c>
      <c r="C66" s="1">
        <f t="shared" si="0"/>
        <v>0.81622930603480004</v>
      </c>
      <c r="D66" s="1">
        <v>209.95</v>
      </c>
      <c r="E66" s="1">
        <v>37.003300000000003</v>
      </c>
    </row>
    <row r="67" spans="1:5" x14ac:dyDescent="0.25">
      <c r="A67" s="1" t="s">
        <v>69</v>
      </c>
      <c r="B67" s="1">
        <v>39363.5</v>
      </c>
      <c r="C67" s="1">
        <f t="shared" ref="C67:C68" si="1">B67/$H$5</f>
        <v>0.81005565036118476</v>
      </c>
      <c r="D67" s="1">
        <v>135.62</v>
      </c>
      <c r="E67" s="1">
        <v>37.003300000000003</v>
      </c>
    </row>
    <row r="68" spans="1:5" x14ac:dyDescent="0.25">
      <c r="A68" s="1" t="s">
        <v>70</v>
      </c>
      <c r="B68" s="1">
        <v>39603.5</v>
      </c>
      <c r="C68" s="1">
        <f t="shared" si="1"/>
        <v>0.81499457490007698</v>
      </c>
      <c r="D68" s="1">
        <v>203.47</v>
      </c>
      <c r="E68" s="1">
        <v>37.003300000000003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E906-ABC6-455F-B7CE-C5939D52382F}">
  <dimension ref="A1:H68"/>
  <sheetViews>
    <sheetView workbookViewId="0">
      <selection activeCell="H15" sqref="H15"/>
    </sheetView>
  </sheetViews>
  <sheetFormatPr baseColWidth="10" defaultRowHeight="15" x14ac:dyDescent="0.25"/>
  <cols>
    <col min="5" max="5" width="12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85</v>
      </c>
      <c r="E1" s="1" t="s">
        <v>2</v>
      </c>
      <c r="G1" s="1" t="s">
        <v>89</v>
      </c>
      <c r="H1" s="1">
        <f>AVERAGE(B2:B14)</f>
        <v>71.284615384615378</v>
      </c>
    </row>
    <row r="2" spans="1:8" x14ac:dyDescent="0.25">
      <c r="A2" s="1" t="s">
        <v>4</v>
      </c>
      <c r="B2" s="1">
        <v>80</v>
      </c>
      <c r="C2" s="1">
        <f>B2/$H$5</f>
        <v>2.498197394442573E-3</v>
      </c>
      <c r="D2" s="1">
        <v>22.292999999999999</v>
      </c>
      <c r="E2" s="1">
        <v>36.963299999999997</v>
      </c>
      <c r="G2" s="1" t="s">
        <v>92</v>
      </c>
      <c r="H2" s="1">
        <f>AVERAGE(D2:D14)</f>
        <v>21.781461538461539</v>
      </c>
    </row>
    <row r="3" spans="1:8" x14ac:dyDescent="0.25">
      <c r="A3" s="1" t="s">
        <v>5</v>
      </c>
      <c r="B3" s="1">
        <v>72.3</v>
      </c>
      <c r="C3" s="1">
        <f t="shared" ref="C3:C66" si="0">B3/$H$5</f>
        <v>2.2577458952274753E-3</v>
      </c>
      <c r="D3" s="1">
        <v>24.593</v>
      </c>
      <c r="E3" s="1">
        <v>36.97</v>
      </c>
      <c r="G3" s="1" t="s">
        <v>90</v>
      </c>
      <c r="H3" s="1">
        <f>AVERAGE(B19:B36)</f>
        <v>8618.7888888888883</v>
      </c>
    </row>
    <row r="4" spans="1:8" x14ac:dyDescent="0.25">
      <c r="A4" s="1" t="s">
        <v>6</v>
      </c>
      <c r="B4" s="1">
        <v>69.5</v>
      </c>
      <c r="C4" s="1">
        <f t="shared" si="0"/>
        <v>2.170308986421985E-3</v>
      </c>
      <c r="D4" s="1">
        <v>17</v>
      </c>
      <c r="E4" s="1">
        <v>36.97</v>
      </c>
      <c r="G4" s="1" t="s">
        <v>92</v>
      </c>
      <c r="H4" s="1">
        <f>AVERAGE(D19:D36)</f>
        <v>96.228166666666681</v>
      </c>
    </row>
    <row r="5" spans="1:8" x14ac:dyDescent="0.25">
      <c r="A5" s="1" t="s">
        <v>7</v>
      </c>
      <c r="B5" s="1">
        <v>64.2</v>
      </c>
      <c r="C5" s="1">
        <f t="shared" si="0"/>
        <v>2.0048034090401649E-3</v>
      </c>
      <c r="D5" s="1">
        <v>17.411000000000001</v>
      </c>
      <c r="E5" s="1">
        <v>36.986600000000003</v>
      </c>
      <c r="G5" s="3" t="s">
        <v>94</v>
      </c>
      <c r="H5" s="1">
        <f>AVERAGE(B42:B51)</f>
        <v>32023.089999999997</v>
      </c>
    </row>
    <row r="6" spans="1:8" x14ac:dyDescent="0.25">
      <c r="A6" s="1" t="s">
        <v>8</v>
      </c>
      <c r="B6" s="1">
        <v>88.5</v>
      </c>
      <c r="C6" s="1">
        <f t="shared" si="0"/>
        <v>2.7636308676020961E-3</v>
      </c>
      <c r="D6" s="1">
        <v>21.146999999999998</v>
      </c>
      <c r="E6" s="1">
        <v>36.979999999999997</v>
      </c>
      <c r="G6" s="3" t="s">
        <v>92</v>
      </c>
      <c r="H6" s="1">
        <f>AVERAGE(D42:D51)</f>
        <v>172.04799999999997</v>
      </c>
    </row>
    <row r="7" spans="1:8" x14ac:dyDescent="0.25">
      <c r="A7" s="1" t="s">
        <v>9</v>
      </c>
      <c r="B7" s="1">
        <v>84.6</v>
      </c>
      <c r="C7" s="1">
        <f t="shared" si="0"/>
        <v>2.6418437446230204E-3</v>
      </c>
      <c r="D7" s="1">
        <v>21.658999999999999</v>
      </c>
      <c r="E7" s="1">
        <v>36.979999999999997</v>
      </c>
      <c r="G7" s="1" t="s">
        <v>91</v>
      </c>
      <c r="H7" s="1">
        <f>AVERAGE(B55:B62)</f>
        <v>27987.125</v>
      </c>
    </row>
    <row r="8" spans="1:8" x14ac:dyDescent="0.25">
      <c r="A8" s="1" t="s">
        <v>10</v>
      </c>
      <c r="B8" s="1">
        <v>92.8</v>
      </c>
      <c r="C8" s="1">
        <f t="shared" si="0"/>
        <v>2.8979089775533844E-3</v>
      </c>
      <c r="D8" s="1">
        <v>24.891999999999999</v>
      </c>
      <c r="E8" s="1">
        <v>36.993299999999998</v>
      </c>
      <c r="G8" s="1" t="s">
        <v>92</v>
      </c>
      <c r="H8" s="1">
        <f>AVERAGE(D55:D62)</f>
        <v>143.56100000000001</v>
      </c>
    </row>
    <row r="9" spans="1:8" x14ac:dyDescent="0.25">
      <c r="A9" s="1" t="s">
        <v>11</v>
      </c>
      <c r="B9" s="1">
        <v>25.3</v>
      </c>
      <c r="C9" s="1">
        <f t="shared" si="0"/>
        <v>7.9005492599246369E-4</v>
      </c>
      <c r="D9" s="1">
        <v>18.806000000000001</v>
      </c>
      <c r="E9" s="1">
        <v>36.993299999999998</v>
      </c>
    </row>
    <row r="10" spans="1:8" x14ac:dyDescent="0.25">
      <c r="A10" s="1" t="s">
        <v>12</v>
      </c>
      <c r="B10" s="1">
        <v>84.8</v>
      </c>
      <c r="C10" s="1">
        <f t="shared" si="0"/>
        <v>2.6480892381091272E-3</v>
      </c>
      <c r="D10" s="1">
        <v>21.448</v>
      </c>
      <c r="E10" s="1">
        <v>36.996600000000001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93.2</v>
      </c>
      <c r="C11" s="1">
        <f t="shared" si="0"/>
        <v>2.9103999645255976E-3</v>
      </c>
      <c r="D11" s="1">
        <v>26.925999999999998</v>
      </c>
      <c r="E11" s="1">
        <v>36.99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61.1</v>
      </c>
      <c r="C12" s="1">
        <f t="shared" si="0"/>
        <v>1.9079982600055151E-3</v>
      </c>
      <c r="D12" s="1">
        <v>24.428999999999998</v>
      </c>
      <c r="E12" s="1">
        <v>36.99</v>
      </c>
    </row>
    <row r="13" spans="1:8" x14ac:dyDescent="0.25">
      <c r="A13" s="1" t="s">
        <v>15</v>
      </c>
      <c r="B13" s="1">
        <v>57.4</v>
      </c>
      <c r="C13" s="1">
        <f t="shared" si="0"/>
        <v>1.792456630512546E-3</v>
      </c>
      <c r="D13" s="1">
        <v>18.693999999999999</v>
      </c>
      <c r="E13" s="1">
        <v>36.99</v>
      </c>
    </row>
    <row r="14" spans="1:8" x14ac:dyDescent="0.25">
      <c r="A14" s="1" t="s">
        <v>16</v>
      </c>
      <c r="B14" s="1">
        <v>53</v>
      </c>
      <c r="C14" s="1">
        <f t="shared" si="0"/>
        <v>1.6550557738182045E-3</v>
      </c>
      <c r="D14" s="1">
        <v>23.861000000000001</v>
      </c>
      <c r="E14" s="1">
        <v>37</v>
      </c>
      <c r="G14" t="s">
        <v>96</v>
      </c>
      <c r="H14">
        <f>H5/H3</f>
        <v>3.7154976659520349</v>
      </c>
    </row>
    <row r="15" spans="1:8" x14ac:dyDescent="0.25">
      <c r="A15" s="2" t="s">
        <v>17</v>
      </c>
      <c r="B15" s="2">
        <v>77.400000000000006</v>
      </c>
      <c r="C15" s="1">
        <f t="shared" si="0"/>
        <v>2.4170059791231895E-3</v>
      </c>
      <c r="D15" s="2">
        <v>25.454999999999998</v>
      </c>
      <c r="E15" s="2">
        <v>37.003300000000003</v>
      </c>
    </row>
    <row r="16" spans="1:8" x14ac:dyDescent="0.25">
      <c r="A16" s="2" t="s">
        <v>18</v>
      </c>
      <c r="B16" s="2">
        <v>1762.6</v>
      </c>
      <c r="C16" s="1">
        <f t="shared" si="0"/>
        <v>5.5041534093055983E-2</v>
      </c>
      <c r="D16" s="2">
        <v>324.10000000000002</v>
      </c>
      <c r="E16" s="2">
        <v>37.003300000000003</v>
      </c>
    </row>
    <row r="17" spans="1:5" x14ac:dyDescent="0.25">
      <c r="A17" s="2" t="s">
        <v>19</v>
      </c>
      <c r="B17" s="2">
        <v>5448.8</v>
      </c>
      <c r="C17" s="1">
        <f t="shared" si="0"/>
        <v>0.17015222453548365</v>
      </c>
      <c r="D17" s="2">
        <v>489.74</v>
      </c>
      <c r="E17" s="2">
        <v>37.006599999999999</v>
      </c>
    </row>
    <row r="18" spans="1:5" x14ac:dyDescent="0.25">
      <c r="A18" s="2" t="s">
        <v>20</v>
      </c>
      <c r="B18" s="2">
        <v>8105</v>
      </c>
      <c r="C18" s="1">
        <f t="shared" si="0"/>
        <v>0.25309862352446316</v>
      </c>
      <c r="D18" s="2">
        <v>60.003</v>
      </c>
      <c r="E18" s="2">
        <v>37.006599999999999</v>
      </c>
    </row>
    <row r="19" spans="1:5" x14ac:dyDescent="0.25">
      <c r="A19" s="1" t="s">
        <v>21</v>
      </c>
      <c r="B19" s="1">
        <v>8353.2999999999993</v>
      </c>
      <c r="C19" s="1">
        <f t="shared" si="0"/>
        <v>0.26085240368746426</v>
      </c>
      <c r="D19" s="1">
        <v>96.986000000000004</v>
      </c>
      <c r="E19" s="1">
        <v>37.006599999999999</v>
      </c>
    </row>
    <row r="20" spans="1:5" x14ac:dyDescent="0.25">
      <c r="A20" s="1" t="s">
        <v>22</v>
      </c>
      <c r="B20" s="1">
        <v>7881.9</v>
      </c>
      <c r="C20" s="1">
        <f t="shared" si="0"/>
        <v>0.24613177554071142</v>
      </c>
      <c r="D20" s="1">
        <v>120.6</v>
      </c>
      <c r="E20" s="1">
        <v>37.01</v>
      </c>
    </row>
    <row r="21" spans="1:5" x14ac:dyDescent="0.25">
      <c r="A21" s="1" t="s">
        <v>23</v>
      </c>
      <c r="B21" s="1">
        <v>8264.6</v>
      </c>
      <c r="C21" s="1">
        <f t="shared" si="0"/>
        <v>0.2580825273263761</v>
      </c>
      <c r="D21" s="1">
        <v>73.83</v>
      </c>
      <c r="E21" s="1">
        <v>37.01</v>
      </c>
    </row>
    <row r="22" spans="1:5" x14ac:dyDescent="0.25">
      <c r="A22" s="1" t="s">
        <v>24</v>
      </c>
      <c r="B22" s="1">
        <v>8181.1</v>
      </c>
      <c r="C22" s="1">
        <f t="shared" si="0"/>
        <v>0.25547503379592668</v>
      </c>
      <c r="D22" s="1">
        <v>109.96</v>
      </c>
      <c r="E22" s="1">
        <v>37.01</v>
      </c>
    </row>
    <row r="23" spans="1:5" x14ac:dyDescent="0.25">
      <c r="A23" s="1" t="s">
        <v>25</v>
      </c>
      <c r="B23" s="1">
        <v>8209.2999999999993</v>
      </c>
      <c r="C23" s="1">
        <f t="shared" si="0"/>
        <v>0.25635564837746766</v>
      </c>
      <c r="D23" s="1">
        <v>66.391999999999996</v>
      </c>
      <c r="E23" s="1">
        <v>37.01</v>
      </c>
    </row>
    <row r="24" spans="1:5" x14ac:dyDescent="0.25">
      <c r="A24" s="1" t="s">
        <v>26</v>
      </c>
      <c r="B24" s="1">
        <v>8205</v>
      </c>
      <c r="C24" s="1">
        <f t="shared" si="0"/>
        <v>0.25622137026751635</v>
      </c>
      <c r="D24" s="1">
        <v>90.697999999999993</v>
      </c>
      <c r="E24" s="1">
        <v>37.01</v>
      </c>
    </row>
    <row r="25" spans="1:5" x14ac:dyDescent="0.25">
      <c r="A25" s="1" t="s">
        <v>27</v>
      </c>
      <c r="B25" s="1">
        <v>8108.3</v>
      </c>
      <c r="C25" s="1">
        <f t="shared" si="0"/>
        <v>0.25320167416698391</v>
      </c>
      <c r="D25" s="1">
        <v>134.93</v>
      </c>
      <c r="E25" s="1">
        <v>37.01</v>
      </c>
    </row>
    <row r="26" spans="1:5" x14ac:dyDescent="0.25">
      <c r="A26" s="1" t="s">
        <v>28</v>
      </c>
      <c r="B26" s="1">
        <v>8556.9</v>
      </c>
      <c r="C26" s="1">
        <f t="shared" si="0"/>
        <v>0.26721031605632062</v>
      </c>
      <c r="D26" s="1">
        <v>114.07</v>
      </c>
      <c r="E26" s="1">
        <v>37.01</v>
      </c>
    </row>
    <row r="27" spans="1:5" x14ac:dyDescent="0.25">
      <c r="A27" s="1" t="s">
        <v>29</v>
      </c>
      <c r="B27" s="1">
        <v>8600.7000000000007</v>
      </c>
      <c r="C27" s="1">
        <f t="shared" si="0"/>
        <v>0.26857807912977799</v>
      </c>
      <c r="D27" s="1">
        <v>108.36</v>
      </c>
      <c r="E27" s="1">
        <v>37.01</v>
      </c>
    </row>
    <row r="28" spans="1:5" x14ac:dyDescent="0.25">
      <c r="A28" s="1" t="s">
        <v>30</v>
      </c>
      <c r="B28" s="1">
        <v>9136.9</v>
      </c>
      <c r="C28" s="1">
        <f t="shared" si="0"/>
        <v>0.28532224716602927</v>
      </c>
      <c r="D28" s="1">
        <v>88.706999999999994</v>
      </c>
      <c r="E28" s="1">
        <v>37.01</v>
      </c>
    </row>
    <row r="29" spans="1:5" x14ac:dyDescent="0.25">
      <c r="A29" s="1" t="s">
        <v>31</v>
      </c>
      <c r="B29" s="1">
        <v>8816.2999999999993</v>
      </c>
      <c r="C29" s="1">
        <f t="shared" si="0"/>
        <v>0.27531072110780064</v>
      </c>
      <c r="D29" s="1">
        <v>79.22</v>
      </c>
      <c r="E29" s="1">
        <v>37.01</v>
      </c>
    </row>
    <row r="30" spans="1:5" x14ac:dyDescent="0.25">
      <c r="A30" s="1" t="s">
        <v>32</v>
      </c>
      <c r="B30" s="1">
        <v>8973</v>
      </c>
      <c r="C30" s="1">
        <f t="shared" si="0"/>
        <v>0.28020406525416508</v>
      </c>
      <c r="D30" s="1">
        <v>121.39</v>
      </c>
      <c r="E30" s="1">
        <v>37.01</v>
      </c>
    </row>
    <row r="31" spans="1:5" x14ac:dyDescent="0.25">
      <c r="A31" s="1" t="s">
        <v>33</v>
      </c>
      <c r="B31" s="1">
        <v>8904</v>
      </c>
      <c r="C31" s="1">
        <f t="shared" si="0"/>
        <v>0.27804937000145835</v>
      </c>
      <c r="D31" s="1">
        <v>68.363</v>
      </c>
      <c r="E31" s="1">
        <v>37.01</v>
      </c>
    </row>
    <row r="32" spans="1:5" x14ac:dyDescent="0.25">
      <c r="A32" s="1" t="s">
        <v>34</v>
      </c>
      <c r="B32" s="1">
        <v>8964.7000000000007</v>
      </c>
      <c r="C32" s="1">
        <f t="shared" si="0"/>
        <v>0.27994487727449169</v>
      </c>
      <c r="D32" s="1">
        <v>76.709999999999994</v>
      </c>
      <c r="E32" s="1">
        <v>37.01</v>
      </c>
    </row>
    <row r="33" spans="1:5" x14ac:dyDescent="0.25">
      <c r="A33" s="1" t="s">
        <v>35</v>
      </c>
      <c r="B33" s="1">
        <v>8880.2999999999993</v>
      </c>
      <c r="C33" s="1">
        <f t="shared" si="0"/>
        <v>0.27730927902335473</v>
      </c>
      <c r="D33" s="1">
        <v>90.066999999999993</v>
      </c>
      <c r="E33" s="1">
        <v>37.01</v>
      </c>
    </row>
    <row r="34" spans="1:5" x14ac:dyDescent="0.25">
      <c r="A34" s="1" t="s">
        <v>36</v>
      </c>
      <c r="B34" s="1">
        <v>9134.6</v>
      </c>
      <c r="C34" s="1">
        <f t="shared" si="0"/>
        <v>0.28525042399093908</v>
      </c>
      <c r="D34" s="1">
        <v>132.66</v>
      </c>
      <c r="E34" s="1">
        <v>37.01</v>
      </c>
    </row>
    <row r="35" spans="1:5" x14ac:dyDescent="0.25">
      <c r="A35" s="1" t="s">
        <v>37</v>
      </c>
      <c r="B35" s="1">
        <v>9038</v>
      </c>
      <c r="C35" s="1">
        <f t="shared" si="0"/>
        <v>0.28223385063714967</v>
      </c>
      <c r="D35" s="1">
        <v>68.632000000000005</v>
      </c>
      <c r="E35" s="1">
        <v>37.01</v>
      </c>
    </row>
    <row r="36" spans="1:5" x14ac:dyDescent="0.25">
      <c r="A36" s="1" t="s">
        <v>38</v>
      </c>
      <c r="B36" s="1">
        <v>8929.2999999999993</v>
      </c>
      <c r="C36" s="1">
        <f t="shared" si="0"/>
        <v>0.27883942492745079</v>
      </c>
      <c r="D36" s="1">
        <v>90.531999999999996</v>
      </c>
      <c r="E36" s="1">
        <v>37.01</v>
      </c>
    </row>
    <row r="37" spans="1:5" x14ac:dyDescent="0.25">
      <c r="A37" s="2" t="s">
        <v>39</v>
      </c>
      <c r="B37" s="2">
        <v>9021</v>
      </c>
      <c r="C37" s="1">
        <f t="shared" si="0"/>
        <v>0.28170298369083063</v>
      </c>
      <c r="D37" s="2">
        <v>112.96</v>
      </c>
      <c r="E37" s="2">
        <v>37.01</v>
      </c>
    </row>
    <row r="38" spans="1:5" x14ac:dyDescent="0.25">
      <c r="A38" s="2" t="s">
        <v>40</v>
      </c>
      <c r="B38" s="2">
        <v>27354.3</v>
      </c>
      <c r="C38" s="1">
        <f t="shared" si="0"/>
        <v>0.85420551233500586</v>
      </c>
      <c r="D38" s="2">
        <v>1058.5</v>
      </c>
      <c r="E38" s="2">
        <v>37.01</v>
      </c>
    </row>
    <row r="39" spans="1:5" x14ac:dyDescent="0.25">
      <c r="A39" s="2" t="s">
        <v>41</v>
      </c>
      <c r="B39" s="2">
        <v>31132</v>
      </c>
      <c r="C39" s="1">
        <f t="shared" si="0"/>
        <v>0.97217351604732716</v>
      </c>
      <c r="D39" s="2">
        <v>240.96</v>
      </c>
      <c r="E39" s="2">
        <v>37.01</v>
      </c>
    </row>
    <row r="40" spans="1:5" x14ac:dyDescent="0.25">
      <c r="A40" s="2" t="s">
        <v>42</v>
      </c>
      <c r="B40" s="2">
        <v>32357.9</v>
      </c>
      <c r="C40" s="1">
        <f t="shared" si="0"/>
        <v>1.0104552683704167</v>
      </c>
      <c r="D40" s="2">
        <v>169.07</v>
      </c>
      <c r="E40" s="2">
        <v>37.01</v>
      </c>
    </row>
    <row r="41" spans="1:5" x14ac:dyDescent="0.25">
      <c r="A41" s="2" t="s">
        <v>43</v>
      </c>
      <c r="B41" s="2">
        <v>32529</v>
      </c>
      <c r="C41" s="1">
        <f t="shared" si="0"/>
        <v>1.0157982880477807</v>
      </c>
      <c r="D41" s="2">
        <v>135</v>
      </c>
      <c r="E41" s="2">
        <v>37.01</v>
      </c>
    </row>
    <row r="42" spans="1:5" x14ac:dyDescent="0.25">
      <c r="A42" s="1" t="s">
        <v>44</v>
      </c>
      <c r="B42" s="1">
        <v>32120.6</v>
      </c>
      <c r="C42" s="1">
        <f t="shared" si="0"/>
        <v>1.0030449903491512</v>
      </c>
      <c r="D42" s="1">
        <v>151.13</v>
      </c>
      <c r="E42" s="1">
        <v>37.01</v>
      </c>
    </row>
    <row r="43" spans="1:5" x14ac:dyDescent="0.25">
      <c r="A43" s="1" t="s">
        <v>45</v>
      </c>
      <c r="B43" s="1">
        <v>32109.1</v>
      </c>
      <c r="C43" s="1">
        <f t="shared" si="0"/>
        <v>1.0026858744737002</v>
      </c>
      <c r="D43" s="1">
        <v>151.63</v>
      </c>
      <c r="E43" s="1">
        <v>37.01</v>
      </c>
    </row>
    <row r="44" spans="1:5" x14ac:dyDescent="0.25">
      <c r="A44" s="1" t="s">
        <v>46</v>
      </c>
      <c r="B44" s="1">
        <v>32261.8</v>
      </c>
      <c r="C44" s="1">
        <f t="shared" si="0"/>
        <v>1.0074543087503425</v>
      </c>
      <c r="D44" s="1">
        <v>249.4</v>
      </c>
      <c r="E44" s="1">
        <v>37.01</v>
      </c>
    </row>
    <row r="45" spans="1:5" x14ac:dyDescent="0.25">
      <c r="A45" s="1" t="s">
        <v>47</v>
      </c>
      <c r="B45" s="1">
        <v>32140.9</v>
      </c>
      <c r="C45" s="1">
        <f t="shared" si="0"/>
        <v>1.0036789079379911</v>
      </c>
      <c r="D45" s="1">
        <v>203.2</v>
      </c>
      <c r="E45" s="1">
        <v>37.006599999999999</v>
      </c>
    </row>
    <row r="46" spans="1:5" x14ac:dyDescent="0.25">
      <c r="A46" s="1" t="s">
        <v>48</v>
      </c>
      <c r="B46" s="1">
        <v>32173.4</v>
      </c>
      <c r="C46" s="1">
        <f t="shared" si="0"/>
        <v>1.0046938006294834</v>
      </c>
      <c r="D46" s="1">
        <v>123.29</v>
      </c>
      <c r="E46" s="1">
        <v>37.006599999999999</v>
      </c>
    </row>
    <row r="47" spans="1:5" x14ac:dyDescent="0.25">
      <c r="A47" s="1" t="s">
        <v>49</v>
      </c>
      <c r="B47" s="1">
        <v>32260.799999999999</v>
      </c>
      <c r="C47" s="1">
        <f t="shared" si="0"/>
        <v>1.0074230812829119</v>
      </c>
      <c r="D47" s="1">
        <v>193.47</v>
      </c>
      <c r="E47" s="1">
        <v>37.006599999999999</v>
      </c>
    </row>
    <row r="48" spans="1:5" x14ac:dyDescent="0.25">
      <c r="A48" s="1" t="s">
        <v>50</v>
      </c>
      <c r="B48" s="1">
        <v>31772.3</v>
      </c>
      <c r="C48" s="1">
        <f t="shared" si="0"/>
        <v>0.99216846344309695</v>
      </c>
      <c r="D48" s="1">
        <v>172.5</v>
      </c>
      <c r="E48" s="1">
        <v>37.006599999999999</v>
      </c>
    </row>
    <row r="49" spans="1:5" x14ac:dyDescent="0.25">
      <c r="A49" s="1" t="s">
        <v>51</v>
      </c>
      <c r="B49" s="1">
        <v>31817.599999999999</v>
      </c>
      <c r="C49" s="1">
        <f t="shared" si="0"/>
        <v>0.9935830677177</v>
      </c>
      <c r="D49" s="1">
        <v>181.31</v>
      </c>
      <c r="E49" s="1">
        <v>37.006599999999999</v>
      </c>
    </row>
    <row r="50" spans="1:5" x14ac:dyDescent="0.25">
      <c r="A50" s="1" t="s">
        <v>52</v>
      </c>
      <c r="B50" s="1">
        <v>31568.7</v>
      </c>
      <c r="C50" s="1">
        <f t="shared" si="0"/>
        <v>0.98581055107424065</v>
      </c>
      <c r="D50" s="1">
        <v>150.54</v>
      </c>
      <c r="E50" s="1">
        <v>37.006599999999999</v>
      </c>
    </row>
    <row r="51" spans="1:5" x14ac:dyDescent="0.25">
      <c r="A51" s="1" t="s">
        <v>53</v>
      </c>
      <c r="B51" s="1">
        <v>32005.7</v>
      </c>
      <c r="C51" s="1">
        <f t="shared" si="0"/>
        <v>0.99945695434138315</v>
      </c>
      <c r="D51" s="1">
        <v>144.01</v>
      </c>
      <c r="E51" s="1">
        <v>37.006599999999999</v>
      </c>
    </row>
    <row r="52" spans="1:5" x14ac:dyDescent="0.25">
      <c r="A52" s="2" t="s">
        <v>54</v>
      </c>
      <c r="B52" s="2">
        <v>31213.8</v>
      </c>
      <c r="C52" s="1">
        <f t="shared" si="0"/>
        <v>0.97472792288314469</v>
      </c>
      <c r="D52" s="2">
        <v>286.86</v>
      </c>
      <c r="E52" s="2">
        <v>37.01</v>
      </c>
    </row>
    <row r="53" spans="1:5" x14ac:dyDescent="0.25">
      <c r="A53" s="2" t="s">
        <v>55</v>
      </c>
      <c r="B53" s="2">
        <v>28921.200000000001</v>
      </c>
      <c r="C53" s="1">
        <f t="shared" si="0"/>
        <v>0.90313583105190676</v>
      </c>
      <c r="D53" s="2">
        <v>385.52</v>
      </c>
      <c r="E53" s="2">
        <v>37.01</v>
      </c>
    </row>
    <row r="54" spans="1:5" x14ac:dyDescent="0.25">
      <c r="A54" s="2" t="s">
        <v>56</v>
      </c>
      <c r="B54" s="2">
        <v>28612.6</v>
      </c>
      <c r="C54" s="1">
        <f t="shared" si="0"/>
        <v>0.89349903460284441</v>
      </c>
      <c r="D54" s="2">
        <v>177.5</v>
      </c>
      <c r="E54" s="2">
        <v>37.01</v>
      </c>
    </row>
    <row r="55" spans="1:5" x14ac:dyDescent="0.25">
      <c r="A55" s="1" t="s">
        <v>57</v>
      </c>
      <c r="B55" s="1">
        <v>28036.3</v>
      </c>
      <c r="C55" s="1">
        <f t="shared" si="0"/>
        <v>0.87550264512262876</v>
      </c>
      <c r="D55" s="1">
        <v>104.55</v>
      </c>
      <c r="E55" s="1">
        <v>37.01</v>
      </c>
    </row>
    <row r="56" spans="1:5" x14ac:dyDescent="0.25">
      <c r="A56" s="1" t="s">
        <v>58</v>
      </c>
      <c r="B56" s="1">
        <v>27913.599999999999</v>
      </c>
      <c r="C56" s="1">
        <f t="shared" si="0"/>
        <v>0.87167103486890241</v>
      </c>
      <c r="D56" s="1">
        <v>77.036000000000001</v>
      </c>
      <c r="E56" s="1">
        <v>37.01</v>
      </c>
    </row>
    <row r="57" spans="1:5" x14ac:dyDescent="0.25">
      <c r="A57" s="1" t="s">
        <v>59</v>
      </c>
      <c r="B57" s="1">
        <v>28341.5</v>
      </c>
      <c r="C57" s="1">
        <f t="shared" si="0"/>
        <v>0.88503326818242722</v>
      </c>
      <c r="D57" s="1">
        <v>167.3</v>
      </c>
      <c r="E57" s="1">
        <v>37.006599999999999</v>
      </c>
    </row>
    <row r="58" spans="1:5" x14ac:dyDescent="0.25">
      <c r="A58" s="1" t="s">
        <v>60</v>
      </c>
      <c r="B58" s="1">
        <v>28233.4</v>
      </c>
      <c r="C58" s="1">
        <f t="shared" si="0"/>
        <v>0.88165757895318675</v>
      </c>
      <c r="D58" s="1">
        <v>185.42</v>
      </c>
      <c r="E58" s="1">
        <v>37.006599999999999</v>
      </c>
    </row>
    <row r="59" spans="1:5" x14ac:dyDescent="0.25">
      <c r="A59" s="1" t="s">
        <v>61</v>
      </c>
      <c r="B59" s="1">
        <v>27697.8</v>
      </c>
      <c r="C59" s="1">
        <f t="shared" si="0"/>
        <v>0.86493214739739366</v>
      </c>
      <c r="D59" s="1">
        <v>182.06</v>
      </c>
      <c r="E59" s="1">
        <v>37.006599999999999</v>
      </c>
    </row>
    <row r="60" spans="1:5" x14ac:dyDescent="0.25">
      <c r="A60" s="1" t="s">
        <v>62</v>
      </c>
      <c r="B60" s="1">
        <v>27733.1</v>
      </c>
      <c r="C60" s="1">
        <f t="shared" si="0"/>
        <v>0.86603447699769143</v>
      </c>
      <c r="D60" s="1">
        <v>214.59</v>
      </c>
      <c r="E60" s="1">
        <v>37.006599999999999</v>
      </c>
    </row>
    <row r="61" spans="1:5" x14ac:dyDescent="0.25">
      <c r="A61" s="1" t="s">
        <v>63</v>
      </c>
      <c r="B61" s="1">
        <v>27901.1</v>
      </c>
      <c r="C61" s="1">
        <f t="shared" si="0"/>
        <v>0.87128069152602083</v>
      </c>
      <c r="D61" s="1">
        <v>138.33000000000001</v>
      </c>
      <c r="E61" s="1">
        <v>37.006599999999999</v>
      </c>
    </row>
    <row r="62" spans="1:5" x14ac:dyDescent="0.25">
      <c r="A62" s="1" t="s">
        <v>64</v>
      </c>
      <c r="B62" s="1">
        <v>28040.2</v>
      </c>
      <c r="C62" s="1">
        <f t="shared" si="0"/>
        <v>0.87562443224560793</v>
      </c>
      <c r="D62" s="1">
        <v>79.201999999999998</v>
      </c>
      <c r="E62" s="1">
        <v>37.006599999999999</v>
      </c>
    </row>
    <row r="63" spans="1:5" x14ac:dyDescent="0.25">
      <c r="A63" s="1" t="s">
        <v>65</v>
      </c>
      <c r="B63" s="1">
        <v>27853.8</v>
      </c>
      <c r="C63" s="1">
        <f t="shared" si="0"/>
        <v>0.86980363231655666</v>
      </c>
      <c r="D63" s="1">
        <v>98.676000000000002</v>
      </c>
      <c r="E63" s="1">
        <v>37.006599999999999</v>
      </c>
    </row>
    <row r="64" spans="1:5" x14ac:dyDescent="0.25">
      <c r="A64" s="1" t="s">
        <v>66</v>
      </c>
      <c r="B64" s="1">
        <v>27757.3</v>
      </c>
      <c r="C64" s="1">
        <f t="shared" si="0"/>
        <v>0.86679018170951028</v>
      </c>
      <c r="D64" s="1">
        <v>94.540999999999997</v>
      </c>
      <c r="E64" s="1">
        <v>37.003300000000003</v>
      </c>
    </row>
    <row r="65" spans="1:5" x14ac:dyDescent="0.25">
      <c r="A65" s="1" t="s">
        <v>67</v>
      </c>
      <c r="B65" s="1">
        <v>27109.7</v>
      </c>
      <c r="C65" s="1">
        <f t="shared" si="0"/>
        <v>0.84656727380149777</v>
      </c>
      <c r="D65" s="1">
        <v>174.24</v>
      </c>
      <c r="E65" s="1">
        <v>37.003300000000003</v>
      </c>
    </row>
    <row r="66" spans="1:5" x14ac:dyDescent="0.25">
      <c r="A66" s="1" t="s">
        <v>68</v>
      </c>
      <c r="B66" s="1">
        <v>27437.7</v>
      </c>
      <c r="C66" s="1">
        <f t="shared" si="0"/>
        <v>0.85680988311871231</v>
      </c>
      <c r="D66" s="1">
        <v>222.42</v>
      </c>
      <c r="E66" s="1">
        <v>37.006599999999999</v>
      </c>
    </row>
    <row r="67" spans="1:5" x14ac:dyDescent="0.25">
      <c r="A67" s="1" t="s">
        <v>69</v>
      </c>
      <c r="B67" s="1">
        <v>26105.8</v>
      </c>
      <c r="C67" s="1">
        <f t="shared" ref="C67:C68" si="1">B67/$H$5</f>
        <v>0.81521801924798643</v>
      </c>
      <c r="D67" s="1">
        <v>166.73</v>
      </c>
      <c r="E67" s="1">
        <v>37.006599999999999</v>
      </c>
    </row>
    <row r="68" spans="1:5" x14ac:dyDescent="0.25">
      <c r="A68" s="1" t="s">
        <v>70</v>
      </c>
      <c r="B68" s="1">
        <v>25892.799999999999</v>
      </c>
      <c r="C68" s="1">
        <f t="shared" si="1"/>
        <v>0.80856656868528309</v>
      </c>
      <c r="D68" s="1">
        <v>166.76</v>
      </c>
      <c r="E68" s="1">
        <v>37.006599999999999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E6B3-B249-448E-BBDB-7DAB76E7D86B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4.1406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178.18571428571428</v>
      </c>
    </row>
    <row r="2" spans="1:8" x14ac:dyDescent="0.25">
      <c r="A2" s="1" t="s">
        <v>4</v>
      </c>
      <c r="B2" s="1">
        <v>191.9</v>
      </c>
      <c r="C2" s="1">
        <f>B2/$H$5</f>
        <v>3.0120467153691389E-3</v>
      </c>
      <c r="D2" s="1">
        <v>22.016999999999999</v>
      </c>
      <c r="E2" s="1">
        <v>36.9666</v>
      </c>
      <c r="G2" s="1" t="s">
        <v>92</v>
      </c>
      <c r="H2" s="1">
        <f>AVERAGE(D2:D15)</f>
        <v>21.174292857142856</v>
      </c>
    </row>
    <row r="3" spans="1:8" x14ac:dyDescent="0.25">
      <c r="A3" s="1" t="s">
        <v>5</v>
      </c>
      <c r="B3" s="1">
        <v>191.9</v>
      </c>
      <c r="C3" s="1">
        <f t="shared" ref="C3:C66" si="0">B3/$H$5</f>
        <v>3.0120467153691389E-3</v>
      </c>
      <c r="D3" s="1">
        <v>24.696999999999999</v>
      </c>
      <c r="E3" s="1">
        <v>36.97</v>
      </c>
      <c r="G3" s="1" t="s">
        <v>90</v>
      </c>
      <c r="H3" s="1">
        <f>AVERAGE(B18:B32)</f>
        <v>15860.579999999998</v>
      </c>
    </row>
    <row r="4" spans="1:8" x14ac:dyDescent="0.25">
      <c r="A4" s="1" t="s">
        <v>6</v>
      </c>
      <c r="B4" s="1">
        <v>175.7</v>
      </c>
      <c r="C4" s="1">
        <f t="shared" si="0"/>
        <v>2.7577728394494929E-3</v>
      </c>
      <c r="D4" s="1">
        <v>18.201000000000001</v>
      </c>
      <c r="E4" s="1">
        <v>36.973300000000002</v>
      </c>
      <c r="G4" s="1" t="s">
        <v>92</v>
      </c>
      <c r="H4" s="1">
        <f>AVERAGE(D18:D32)</f>
        <v>121.35933333333335</v>
      </c>
    </row>
    <row r="5" spans="1:8" x14ac:dyDescent="0.25">
      <c r="A5" s="1" t="s">
        <v>7</v>
      </c>
      <c r="B5" s="1">
        <v>225.2</v>
      </c>
      <c r="C5" s="1">
        <f t="shared" si="0"/>
        <v>3.5347207936484108E-3</v>
      </c>
      <c r="D5" s="1">
        <v>25.393999999999998</v>
      </c>
      <c r="E5" s="1">
        <v>36.986600000000003</v>
      </c>
      <c r="G5" s="3" t="s">
        <v>94</v>
      </c>
      <c r="H5" s="1">
        <f>AVERAGE(B36:B51)</f>
        <v>63710.831250000003</v>
      </c>
    </row>
    <row r="6" spans="1:8" x14ac:dyDescent="0.25">
      <c r="A6" s="1" t="s">
        <v>8</v>
      </c>
      <c r="B6" s="1">
        <v>168.2</v>
      </c>
      <c r="C6" s="1">
        <f t="shared" si="0"/>
        <v>2.6400534524496566E-3</v>
      </c>
      <c r="D6" s="1">
        <v>28.169</v>
      </c>
      <c r="E6" s="1">
        <v>36.979999999999997</v>
      </c>
      <c r="G6" s="3" t="s">
        <v>92</v>
      </c>
      <c r="H6" s="1">
        <f>AVERAGE(D36:D51)</f>
        <v>244.82249999999999</v>
      </c>
    </row>
    <row r="7" spans="1:8" x14ac:dyDescent="0.25">
      <c r="A7" s="1" t="s">
        <v>9</v>
      </c>
      <c r="B7" s="1">
        <v>183.7</v>
      </c>
      <c r="C7" s="1">
        <f t="shared" si="0"/>
        <v>2.8833401855826511E-3</v>
      </c>
      <c r="D7" s="1">
        <v>19.504999999999999</v>
      </c>
      <c r="E7" s="1">
        <v>36.979999999999997</v>
      </c>
      <c r="G7" s="1" t="s">
        <v>91</v>
      </c>
      <c r="H7" s="1">
        <f>AVERAGE(B55:B68)</f>
        <v>55123.428571428565</v>
      </c>
    </row>
    <row r="8" spans="1:8" x14ac:dyDescent="0.25">
      <c r="A8" s="1" t="s">
        <v>10</v>
      </c>
      <c r="B8" s="1">
        <v>147.30000000000001</v>
      </c>
      <c r="C8" s="1">
        <f t="shared" si="0"/>
        <v>2.3120087606767806E-3</v>
      </c>
      <c r="D8" s="1">
        <v>13.368</v>
      </c>
      <c r="E8" s="1">
        <v>36.993299999999998</v>
      </c>
      <c r="G8" s="1" t="s">
        <v>92</v>
      </c>
      <c r="H8" s="1">
        <f>AVERAGE(D55:D68)</f>
        <v>196.33214285714286</v>
      </c>
    </row>
    <row r="9" spans="1:8" x14ac:dyDescent="0.25">
      <c r="A9" s="1" t="s">
        <v>11</v>
      </c>
      <c r="B9" s="1">
        <v>144.1</v>
      </c>
      <c r="C9" s="1">
        <f t="shared" si="0"/>
        <v>2.2617818222235167E-3</v>
      </c>
      <c r="D9" s="1">
        <v>23.341000000000001</v>
      </c>
      <c r="E9" s="1">
        <v>36.996600000000001</v>
      </c>
    </row>
    <row r="10" spans="1:8" x14ac:dyDescent="0.25">
      <c r="A10" s="1" t="s">
        <v>12</v>
      </c>
      <c r="B10" s="1">
        <v>180.4</v>
      </c>
      <c r="C10" s="1">
        <f t="shared" si="0"/>
        <v>2.8315436553027237E-3</v>
      </c>
      <c r="D10" s="1">
        <v>9.6301000000000005</v>
      </c>
      <c r="E10" s="1">
        <v>36.996600000000001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204.3</v>
      </c>
      <c r="C11" s="1">
        <f t="shared" si="0"/>
        <v>3.2066761018755348E-3</v>
      </c>
      <c r="D11" s="1">
        <v>24.646000000000001</v>
      </c>
      <c r="E11" s="1">
        <v>36.99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167.5</v>
      </c>
      <c r="C12" s="1">
        <f t="shared" si="0"/>
        <v>2.6290663096630055E-3</v>
      </c>
      <c r="D12" s="1">
        <v>29.245999999999999</v>
      </c>
      <c r="E12" s="1">
        <v>37</v>
      </c>
    </row>
    <row r="13" spans="1:8" x14ac:dyDescent="0.25">
      <c r="A13" s="1" t="s">
        <v>15</v>
      </c>
      <c r="B13" s="1">
        <v>207.3</v>
      </c>
      <c r="C13" s="1">
        <f t="shared" si="0"/>
        <v>3.2537638566754691E-3</v>
      </c>
      <c r="D13" s="1">
        <v>17.355</v>
      </c>
      <c r="E13" s="1">
        <v>37</v>
      </c>
    </row>
    <row r="14" spans="1:8" x14ac:dyDescent="0.25">
      <c r="A14" s="1" t="s">
        <v>16</v>
      </c>
      <c r="B14" s="1">
        <v>151.9</v>
      </c>
      <c r="C14" s="1">
        <f t="shared" si="0"/>
        <v>2.3842099847033466E-3</v>
      </c>
      <c r="D14" s="1">
        <v>22.375</v>
      </c>
      <c r="E14" s="1">
        <v>37.003300000000003</v>
      </c>
      <c r="G14" t="s">
        <v>96</v>
      </c>
      <c r="H14">
        <f>H5/H3</f>
        <v>4.0169294723143798</v>
      </c>
    </row>
    <row r="15" spans="1:8" x14ac:dyDescent="0.25">
      <c r="A15" s="1" t="s">
        <v>17</v>
      </c>
      <c r="B15" s="1">
        <v>155.19999999999999</v>
      </c>
      <c r="C15" s="1">
        <f t="shared" si="0"/>
        <v>2.4360065149832744E-3</v>
      </c>
      <c r="D15" s="1">
        <v>18.495999999999999</v>
      </c>
      <c r="E15" s="1">
        <v>37.003300000000003</v>
      </c>
    </row>
    <row r="16" spans="1:8" x14ac:dyDescent="0.25">
      <c r="A16" s="2" t="s">
        <v>18</v>
      </c>
      <c r="B16" s="2">
        <v>3858.6</v>
      </c>
      <c r="C16" s="1">
        <f t="shared" si="0"/>
        <v>6.0564270223675658E-2</v>
      </c>
      <c r="D16" s="2">
        <v>883.97</v>
      </c>
      <c r="E16" s="2">
        <v>37.006599999999999</v>
      </c>
    </row>
    <row r="17" spans="1:5" x14ac:dyDescent="0.25">
      <c r="A17" s="2" t="s">
        <v>19</v>
      </c>
      <c r="B17" s="2">
        <v>15828.2</v>
      </c>
      <c r="C17" s="1">
        <f t="shared" si="0"/>
        <v>0.24843813350810739</v>
      </c>
      <c r="D17" s="2">
        <v>93.344999999999999</v>
      </c>
      <c r="E17" s="2">
        <v>37.006599999999999</v>
      </c>
    </row>
    <row r="18" spans="1:5" x14ac:dyDescent="0.25">
      <c r="A18" s="1" t="s">
        <v>20</v>
      </c>
      <c r="B18" s="1">
        <v>15867.2</v>
      </c>
      <c r="C18" s="1">
        <f t="shared" si="0"/>
        <v>0.24905027432050653</v>
      </c>
      <c r="D18" s="1">
        <v>102.55</v>
      </c>
      <c r="E18" s="1">
        <v>37.006599999999999</v>
      </c>
    </row>
    <row r="19" spans="1:5" x14ac:dyDescent="0.25">
      <c r="A19" s="1" t="s">
        <v>21</v>
      </c>
      <c r="B19" s="1">
        <v>16010.8</v>
      </c>
      <c r="C19" s="1">
        <f t="shared" si="0"/>
        <v>0.25130420818359672</v>
      </c>
      <c r="D19" s="1">
        <v>110.5</v>
      </c>
      <c r="E19" s="1">
        <v>37.006599999999999</v>
      </c>
    </row>
    <row r="20" spans="1:5" x14ac:dyDescent="0.25">
      <c r="A20" s="1" t="s">
        <v>22</v>
      </c>
      <c r="B20" s="1">
        <v>15980.6</v>
      </c>
      <c r="C20" s="1">
        <f t="shared" si="0"/>
        <v>0.25083019145194407</v>
      </c>
      <c r="D20" s="1">
        <v>120.89</v>
      </c>
      <c r="E20" s="1">
        <v>37.01</v>
      </c>
    </row>
    <row r="21" spans="1:5" x14ac:dyDescent="0.25">
      <c r="A21" s="1" t="s">
        <v>23</v>
      </c>
      <c r="B21" s="1">
        <v>15724.3</v>
      </c>
      <c r="C21" s="1">
        <f t="shared" si="0"/>
        <v>0.24680732760020296</v>
      </c>
      <c r="D21" s="1">
        <v>82.616</v>
      </c>
      <c r="E21" s="1">
        <v>37.01</v>
      </c>
    </row>
    <row r="22" spans="1:5" x14ac:dyDescent="0.25">
      <c r="A22" s="1" t="s">
        <v>24</v>
      </c>
      <c r="B22" s="1">
        <v>15655.5</v>
      </c>
      <c r="C22" s="1">
        <f t="shared" si="0"/>
        <v>0.24572744842345781</v>
      </c>
      <c r="D22" s="1">
        <v>86.981999999999999</v>
      </c>
      <c r="E22" s="1">
        <v>37.01</v>
      </c>
    </row>
    <row r="23" spans="1:5" x14ac:dyDescent="0.25">
      <c r="A23" s="1" t="s">
        <v>25</v>
      </c>
      <c r="B23" s="1">
        <v>15559.5</v>
      </c>
      <c r="C23" s="1">
        <f t="shared" si="0"/>
        <v>0.2442206402698599</v>
      </c>
      <c r="D23" s="1">
        <v>124.38</v>
      </c>
      <c r="E23" s="1">
        <v>37.01</v>
      </c>
    </row>
    <row r="24" spans="1:5" x14ac:dyDescent="0.25">
      <c r="A24" s="1" t="s">
        <v>26</v>
      </c>
      <c r="B24" s="1">
        <v>16103.8</v>
      </c>
      <c r="C24" s="1">
        <f t="shared" si="0"/>
        <v>0.25276392858239466</v>
      </c>
      <c r="D24" s="1">
        <v>135.51</v>
      </c>
      <c r="E24" s="1">
        <v>37.01</v>
      </c>
    </row>
    <row r="25" spans="1:5" x14ac:dyDescent="0.25">
      <c r="A25" s="1" t="s">
        <v>27</v>
      </c>
      <c r="B25" s="1">
        <v>16060.1</v>
      </c>
      <c r="C25" s="1">
        <f t="shared" si="0"/>
        <v>0.25207801695414234</v>
      </c>
      <c r="D25" s="1">
        <v>118.27</v>
      </c>
      <c r="E25" s="1">
        <v>37.01</v>
      </c>
    </row>
    <row r="26" spans="1:5" x14ac:dyDescent="0.25">
      <c r="A26" s="1" t="s">
        <v>28</v>
      </c>
      <c r="B26" s="1">
        <v>15711.6</v>
      </c>
      <c r="C26" s="1">
        <f t="shared" si="0"/>
        <v>0.2466079894382166</v>
      </c>
      <c r="D26" s="1">
        <v>143.54</v>
      </c>
      <c r="E26" s="1">
        <v>37.01</v>
      </c>
    </row>
    <row r="27" spans="1:5" x14ac:dyDescent="0.25">
      <c r="A27" s="1" t="s">
        <v>29</v>
      </c>
      <c r="B27" s="1">
        <v>16039.8</v>
      </c>
      <c r="C27" s="1">
        <f t="shared" si="0"/>
        <v>0.2517593898133294</v>
      </c>
      <c r="D27" s="1">
        <v>95.284000000000006</v>
      </c>
      <c r="E27" s="1">
        <v>37.01</v>
      </c>
    </row>
    <row r="28" spans="1:5" x14ac:dyDescent="0.25">
      <c r="A28" s="1" t="s">
        <v>30</v>
      </c>
      <c r="B28" s="1">
        <v>15860.2</v>
      </c>
      <c r="C28" s="1">
        <f t="shared" si="0"/>
        <v>0.24894040289264002</v>
      </c>
      <c r="D28" s="1">
        <v>115.15</v>
      </c>
      <c r="E28" s="1">
        <v>37.01</v>
      </c>
    </row>
    <row r="29" spans="1:5" x14ac:dyDescent="0.25">
      <c r="A29" s="1" t="s">
        <v>31</v>
      </c>
      <c r="B29" s="1">
        <v>16008.9</v>
      </c>
      <c r="C29" s="1">
        <f t="shared" si="0"/>
        <v>0.25127438593889007</v>
      </c>
      <c r="D29" s="1">
        <v>174.68</v>
      </c>
      <c r="E29" s="1">
        <v>37.01</v>
      </c>
    </row>
    <row r="30" spans="1:5" x14ac:dyDescent="0.25">
      <c r="A30" s="1" t="s">
        <v>32</v>
      </c>
      <c r="B30" s="1">
        <v>15874.8</v>
      </c>
      <c r="C30" s="1">
        <f t="shared" si="0"/>
        <v>0.24916956329933301</v>
      </c>
      <c r="D30" s="1">
        <v>99.367999999999995</v>
      </c>
      <c r="E30" s="1">
        <v>37.01</v>
      </c>
    </row>
    <row r="31" spans="1:5" x14ac:dyDescent="0.25">
      <c r="A31" s="1" t="s">
        <v>33</v>
      </c>
      <c r="B31" s="1">
        <v>15751.5</v>
      </c>
      <c r="C31" s="1">
        <f t="shared" si="0"/>
        <v>0.24723425657705572</v>
      </c>
      <c r="D31" s="1">
        <v>210</v>
      </c>
      <c r="E31" s="1">
        <v>37.01</v>
      </c>
    </row>
    <row r="32" spans="1:5" x14ac:dyDescent="0.25">
      <c r="A32" s="1" t="s">
        <v>34</v>
      </c>
      <c r="B32" s="1">
        <v>15700.1</v>
      </c>
      <c r="C32" s="1">
        <f t="shared" si="0"/>
        <v>0.24642748637815018</v>
      </c>
      <c r="D32" s="1">
        <v>100.67</v>
      </c>
      <c r="E32" s="1">
        <v>37.01</v>
      </c>
    </row>
    <row r="33" spans="1:5" x14ac:dyDescent="0.25">
      <c r="A33" s="2" t="s">
        <v>35</v>
      </c>
      <c r="B33" s="2">
        <v>15999.9</v>
      </c>
      <c r="C33" s="1">
        <f t="shared" si="0"/>
        <v>0.25113312267449028</v>
      </c>
      <c r="D33" s="2">
        <v>112.54</v>
      </c>
      <c r="E33" s="2">
        <v>37.01</v>
      </c>
    </row>
    <row r="34" spans="1:5" x14ac:dyDescent="0.25">
      <c r="A34" s="2" t="s">
        <v>36</v>
      </c>
      <c r="B34" s="2">
        <v>17191.400000000001</v>
      </c>
      <c r="C34" s="1">
        <f t="shared" si="0"/>
        <v>0.26983480928919762</v>
      </c>
      <c r="D34" s="2">
        <v>820.03</v>
      </c>
      <c r="E34" s="2">
        <v>37.01</v>
      </c>
    </row>
    <row r="35" spans="1:5" x14ac:dyDescent="0.25">
      <c r="A35" s="2" t="s">
        <v>37</v>
      </c>
      <c r="B35" s="2">
        <v>61656.1</v>
      </c>
      <c r="C35" s="1">
        <f t="shared" si="0"/>
        <v>0.96774910624007904</v>
      </c>
      <c r="D35" s="2">
        <v>847.98</v>
      </c>
      <c r="E35" s="2">
        <v>37.01</v>
      </c>
    </row>
    <row r="36" spans="1:5" x14ac:dyDescent="0.25">
      <c r="A36" s="1" t="s">
        <v>38</v>
      </c>
      <c r="B36" s="1">
        <v>64520.800000000003</v>
      </c>
      <c r="C36" s="1">
        <f t="shared" si="0"/>
        <v>1.0127132032985364</v>
      </c>
      <c r="D36" s="1">
        <v>279.86</v>
      </c>
      <c r="E36" s="1">
        <v>37.01</v>
      </c>
    </row>
    <row r="37" spans="1:5" x14ac:dyDescent="0.25">
      <c r="A37" s="1" t="s">
        <v>39</v>
      </c>
      <c r="B37" s="1">
        <v>64190.6</v>
      </c>
      <c r="C37" s="1">
        <f t="shared" si="0"/>
        <v>1.0075304110868903</v>
      </c>
      <c r="D37" s="1">
        <v>166.13</v>
      </c>
      <c r="E37" s="1">
        <v>37.01</v>
      </c>
    </row>
    <row r="38" spans="1:5" x14ac:dyDescent="0.25">
      <c r="A38" s="1" t="s">
        <v>40</v>
      </c>
      <c r="B38" s="1">
        <v>63996.5</v>
      </c>
      <c r="C38" s="1">
        <f t="shared" si="0"/>
        <v>1.0044838333513346</v>
      </c>
      <c r="D38" s="1">
        <v>291.95</v>
      </c>
      <c r="E38" s="1">
        <v>37.01</v>
      </c>
    </row>
    <row r="39" spans="1:5" x14ac:dyDescent="0.25">
      <c r="A39" s="1" t="s">
        <v>41</v>
      </c>
      <c r="B39" s="1">
        <v>64171</v>
      </c>
      <c r="C39" s="1">
        <f t="shared" si="0"/>
        <v>1.0072227710888642</v>
      </c>
      <c r="D39" s="1">
        <v>222.76</v>
      </c>
      <c r="E39" s="1">
        <v>37.01</v>
      </c>
    </row>
    <row r="40" spans="1:5" x14ac:dyDescent="0.25">
      <c r="A40" s="1" t="s">
        <v>42</v>
      </c>
      <c r="B40" s="1">
        <v>64193.1</v>
      </c>
      <c r="C40" s="1">
        <f t="shared" si="0"/>
        <v>1.0075696508825569</v>
      </c>
      <c r="D40" s="1">
        <v>197.96</v>
      </c>
      <c r="E40" s="1">
        <v>37.01</v>
      </c>
    </row>
    <row r="41" spans="1:5" x14ac:dyDescent="0.25">
      <c r="A41" s="1" t="s">
        <v>43</v>
      </c>
      <c r="B41" s="1">
        <v>64247.199999999997</v>
      </c>
      <c r="C41" s="1">
        <f t="shared" si="0"/>
        <v>1.0084188000607823</v>
      </c>
      <c r="D41" s="1">
        <v>233.18</v>
      </c>
      <c r="E41" s="1">
        <v>37.01</v>
      </c>
    </row>
    <row r="42" spans="1:5" x14ac:dyDescent="0.25">
      <c r="A42" s="1" t="s">
        <v>44</v>
      </c>
      <c r="B42" s="1">
        <v>63722.8</v>
      </c>
      <c r="C42" s="1">
        <f t="shared" si="0"/>
        <v>1.000187860521754</v>
      </c>
      <c r="D42" s="1">
        <v>290.37</v>
      </c>
      <c r="E42" s="1">
        <v>37.01</v>
      </c>
    </row>
    <row r="43" spans="1:5" x14ac:dyDescent="0.25">
      <c r="A43" s="1" t="s">
        <v>45</v>
      </c>
      <c r="B43" s="1">
        <v>64148.4</v>
      </c>
      <c r="C43" s="1">
        <f t="shared" si="0"/>
        <v>1.006868043336038</v>
      </c>
      <c r="D43" s="1">
        <v>251.66</v>
      </c>
      <c r="E43" s="1">
        <v>37.01</v>
      </c>
    </row>
    <row r="44" spans="1:5" x14ac:dyDescent="0.25">
      <c r="A44" s="1" t="s">
        <v>46</v>
      </c>
      <c r="B44" s="1">
        <v>63436.4</v>
      </c>
      <c r="C44" s="1">
        <f t="shared" si="0"/>
        <v>0.99569254953018682</v>
      </c>
      <c r="D44" s="1">
        <v>319.48</v>
      </c>
      <c r="E44" s="1">
        <v>37.01</v>
      </c>
    </row>
    <row r="45" spans="1:5" x14ac:dyDescent="0.25">
      <c r="A45" s="1" t="s">
        <v>47</v>
      </c>
      <c r="B45" s="1">
        <v>63380.800000000003</v>
      </c>
      <c r="C45" s="1">
        <f t="shared" si="0"/>
        <v>0.99481985647456139</v>
      </c>
      <c r="D45" s="1">
        <v>347.81</v>
      </c>
      <c r="E45" s="1">
        <v>37.01</v>
      </c>
    </row>
    <row r="46" spans="1:5" x14ac:dyDescent="0.25">
      <c r="A46" s="1" t="s">
        <v>48</v>
      </c>
      <c r="B46" s="1">
        <v>63359.199999999997</v>
      </c>
      <c r="C46" s="1">
        <f t="shared" si="0"/>
        <v>0.99448082464000176</v>
      </c>
      <c r="D46" s="1">
        <v>210.2</v>
      </c>
      <c r="E46" s="1">
        <v>37.01</v>
      </c>
    </row>
    <row r="47" spans="1:5" x14ac:dyDescent="0.25">
      <c r="A47" s="1" t="s">
        <v>49</v>
      </c>
      <c r="B47" s="1">
        <v>63431.1</v>
      </c>
      <c r="C47" s="1">
        <f t="shared" si="0"/>
        <v>0.99560936116337351</v>
      </c>
      <c r="D47" s="1">
        <v>208.7</v>
      </c>
      <c r="E47" s="1">
        <v>37.01</v>
      </c>
    </row>
    <row r="48" spans="1:5" x14ac:dyDescent="0.25">
      <c r="A48" s="1" t="s">
        <v>50</v>
      </c>
      <c r="B48" s="1">
        <v>63440</v>
      </c>
      <c r="C48" s="1">
        <f t="shared" si="0"/>
        <v>0.99574905483594667</v>
      </c>
      <c r="D48" s="1">
        <v>248.45</v>
      </c>
      <c r="E48" s="1">
        <v>37.006599999999999</v>
      </c>
    </row>
    <row r="49" spans="1:5" x14ac:dyDescent="0.25">
      <c r="A49" s="1" t="s">
        <v>51</v>
      </c>
      <c r="B49" s="1">
        <v>63403.3</v>
      </c>
      <c r="C49" s="1">
        <f t="shared" si="0"/>
        <v>0.99517301463556085</v>
      </c>
      <c r="D49" s="1">
        <v>288.72000000000003</v>
      </c>
      <c r="E49" s="1">
        <v>37.006599999999999</v>
      </c>
    </row>
    <row r="50" spans="1:5" x14ac:dyDescent="0.25">
      <c r="A50" s="1" t="s">
        <v>52</v>
      </c>
      <c r="B50" s="1">
        <v>62767.6</v>
      </c>
      <c r="C50" s="1">
        <f t="shared" si="0"/>
        <v>0.98519511939345472</v>
      </c>
      <c r="D50" s="1">
        <v>176.82</v>
      </c>
      <c r="E50" s="1">
        <v>37.006599999999999</v>
      </c>
    </row>
    <row r="51" spans="1:5" x14ac:dyDescent="0.25">
      <c r="A51" s="1" t="s">
        <v>53</v>
      </c>
      <c r="B51" s="1">
        <v>62964.5</v>
      </c>
      <c r="C51" s="1">
        <f t="shared" si="0"/>
        <v>0.98828564570015709</v>
      </c>
      <c r="D51" s="1">
        <v>183.11</v>
      </c>
      <c r="E51" s="1">
        <v>37.006599999999999</v>
      </c>
    </row>
    <row r="52" spans="1:5" x14ac:dyDescent="0.25">
      <c r="A52" s="2" t="s">
        <v>54</v>
      </c>
      <c r="B52" s="2">
        <v>62320.4</v>
      </c>
      <c r="C52" s="1">
        <f t="shared" si="0"/>
        <v>0.97817590474461125</v>
      </c>
      <c r="D52" s="2">
        <v>231.59</v>
      </c>
      <c r="E52" s="2">
        <v>37.006599999999999</v>
      </c>
    </row>
    <row r="53" spans="1:5" x14ac:dyDescent="0.25">
      <c r="A53" s="2" t="s">
        <v>55</v>
      </c>
      <c r="B53" s="2">
        <v>57215.199999999997</v>
      </c>
      <c r="C53" s="1">
        <f t="shared" si="0"/>
        <v>0.89804510280973604</v>
      </c>
      <c r="D53" s="2">
        <v>271.89999999999998</v>
      </c>
      <c r="E53" s="2">
        <v>37.006599999999999</v>
      </c>
    </row>
    <row r="54" spans="1:5" x14ac:dyDescent="0.25">
      <c r="A54" s="2" t="s">
        <v>56</v>
      </c>
      <c r="B54" s="2">
        <v>54988.6</v>
      </c>
      <c r="C54" s="1">
        <f t="shared" si="0"/>
        <v>0.86309657119722472</v>
      </c>
      <c r="D54" s="2">
        <v>269.63</v>
      </c>
      <c r="E54" s="2">
        <v>37.006599999999999</v>
      </c>
    </row>
    <row r="55" spans="1:5" x14ac:dyDescent="0.25">
      <c r="A55" s="1" t="s">
        <v>57</v>
      </c>
      <c r="B55" s="1">
        <v>54987.5</v>
      </c>
      <c r="C55" s="1">
        <f t="shared" si="0"/>
        <v>0.86307930568713143</v>
      </c>
      <c r="D55" s="1">
        <v>216.89</v>
      </c>
      <c r="E55" s="1">
        <v>37.006599999999999</v>
      </c>
    </row>
    <row r="56" spans="1:5" x14ac:dyDescent="0.25">
      <c r="A56" s="1" t="s">
        <v>58</v>
      </c>
      <c r="B56" s="1">
        <v>54844.4</v>
      </c>
      <c r="C56" s="1">
        <f t="shared" si="0"/>
        <v>0.86083321978317462</v>
      </c>
      <c r="D56" s="1">
        <v>187.04</v>
      </c>
      <c r="E56" s="1">
        <v>37.006599999999999</v>
      </c>
    </row>
    <row r="57" spans="1:5" x14ac:dyDescent="0.25">
      <c r="A57" s="1" t="s">
        <v>59</v>
      </c>
      <c r="B57" s="1">
        <v>55056.2</v>
      </c>
      <c r="C57" s="1">
        <f t="shared" si="0"/>
        <v>0.86415761527204993</v>
      </c>
      <c r="D57" s="1">
        <v>169.88</v>
      </c>
      <c r="E57" s="1">
        <v>37.01</v>
      </c>
    </row>
    <row r="58" spans="1:5" x14ac:dyDescent="0.25">
      <c r="A58" s="1" t="s">
        <v>60</v>
      </c>
      <c r="B58" s="1">
        <v>55655.3</v>
      </c>
      <c r="C58" s="1">
        <f t="shared" si="0"/>
        <v>0.87356103990559686</v>
      </c>
      <c r="D58" s="1">
        <v>236.12</v>
      </c>
      <c r="E58" s="1">
        <v>37.006599999999999</v>
      </c>
    </row>
    <row r="59" spans="1:5" x14ac:dyDescent="0.25">
      <c r="A59" s="1" t="s">
        <v>61</v>
      </c>
      <c r="B59" s="1">
        <v>55410.400000000001</v>
      </c>
      <c r="C59" s="1">
        <f t="shared" si="0"/>
        <v>0.86971710952209558</v>
      </c>
      <c r="D59" s="1">
        <v>211.7</v>
      </c>
      <c r="E59" s="1">
        <v>37.006599999999999</v>
      </c>
    </row>
    <row r="60" spans="1:5" x14ac:dyDescent="0.25">
      <c r="A60" s="1" t="s">
        <v>62</v>
      </c>
      <c r="B60" s="1">
        <v>55007.7</v>
      </c>
      <c r="C60" s="1">
        <f t="shared" si="0"/>
        <v>0.86339636323611768</v>
      </c>
      <c r="D60" s="1">
        <v>218.81</v>
      </c>
      <c r="E60" s="1">
        <v>37.006599999999999</v>
      </c>
    </row>
    <row r="61" spans="1:5" x14ac:dyDescent="0.25">
      <c r="A61" s="1" t="s">
        <v>63</v>
      </c>
      <c r="B61" s="1">
        <v>55115.4</v>
      </c>
      <c r="C61" s="1">
        <f t="shared" si="0"/>
        <v>0.86508681363343531</v>
      </c>
      <c r="D61" s="1">
        <v>229.14</v>
      </c>
      <c r="E61" s="1">
        <v>37.006599999999999</v>
      </c>
    </row>
    <row r="62" spans="1:5" x14ac:dyDescent="0.25">
      <c r="A62" s="1" t="s">
        <v>64</v>
      </c>
      <c r="B62" s="1">
        <v>55299.5</v>
      </c>
      <c r="C62" s="1">
        <f t="shared" si="0"/>
        <v>0.86797643218632459</v>
      </c>
      <c r="D62" s="1">
        <v>150.71</v>
      </c>
      <c r="E62" s="1">
        <v>37.006599999999999</v>
      </c>
    </row>
    <row r="63" spans="1:5" x14ac:dyDescent="0.25">
      <c r="A63" s="1" t="s">
        <v>65</v>
      </c>
      <c r="B63" s="1">
        <v>55284.3</v>
      </c>
      <c r="C63" s="1">
        <f t="shared" si="0"/>
        <v>0.86773785422867167</v>
      </c>
      <c r="D63" s="1">
        <v>166.82</v>
      </c>
      <c r="E63" s="1">
        <v>37.006599999999999</v>
      </c>
    </row>
    <row r="64" spans="1:5" x14ac:dyDescent="0.25">
      <c r="A64" s="1" t="s">
        <v>66</v>
      </c>
      <c r="B64" s="1">
        <v>55486.8</v>
      </c>
      <c r="C64" s="1">
        <f t="shared" si="0"/>
        <v>0.87091627767766722</v>
      </c>
      <c r="D64" s="1">
        <v>239.76</v>
      </c>
      <c r="E64" s="1">
        <v>37.006599999999999</v>
      </c>
    </row>
    <row r="65" spans="1:5" x14ac:dyDescent="0.25">
      <c r="A65" s="1" t="s">
        <v>67</v>
      </c>
      <c r="B65" s="1">
        <v>55076.7</v>
      </c>
      <c r="C65" s="1">
        <f t="shared" si="0"/>
        <v>0.86447938159651616</v>
      </c>
      <c r="D65" s="1">
        <v>266.69</v>
      </c>
      <c r="E65" s="1">
        <v>37.006599999999999</v>
      </c>
    </row>
    <row r="66" spans="1:5" x14ac:dyDescent="0.25">
      <c r="A66" s="1" t="s">
        <v>68</v>
      </c>
      <c r="B66" s="1">
        <v>54956.1</v>
      </c>
      <c r="C66" s="1">
        <f t="shared" si="0"/>
        <v>0.86258645385355881</v>
      </c>
      <c r="D66" s="1">
        <v>160.21</v>
      </c>
      <c r="E66" s="1">
        <v>37.006599999999999</v>
      </c>
    </row>
    <row r="67" spans="1:5" x14ac:dyDescent="0.25">
      <c r="A67" s="1" t="s">
        <v>69</v>
      </c>
      <c r="B67" s="1">
        <v>55012</v>
      </c>
      <c r="C67" s="1">
        <f t="shared" ref="C67:C68" si="1">B67/$H$5</f>
        <v>0.86346385568466422</v>
      </c>
      <c r="D67" s="1">
        <v>183.04</v>
      </c>
      <c r="E67" s="1">
        <v>37.006599999999999</v>
      </c>
    </row>
    <row r="68" spans="1:5" x14ac:dyDescent="0.25">
      <c r="A68" s="1" t="s">
        <v>70</v>
      </c>
      <c r="B68" s="1">
        <v>54535.7</v>
      </c>
      <c r="C68" s="1">
        <f t="shared" si="1"/>
        <v>0.85598788981426133</v>
      </c>
      <c r="D68" s="1">
        <v>111.84</v>
      </c>
      <c r="E68" s="1">
        <v>37.006599999999999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860F-5B09-49F1-8CCA-9F66366B58AE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3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167.52857142857147</v>
      </c>
    </row>
    <row r="2" spans="1:8" x14ac:dyDescent="0.25">
      <c r="A2" s="1" t="s">
        <v>4</v>
      </c>
      <c r="B2" s="1">
        <v>186.4</v>
      </c>
      <c r="C2" s="1">
        <f>B2/$H$5</f>
        <v>3.0201648313749017E-3</v>
      </c>
      <c r="D2" s="1">
        <v>34.427999999999997</v>
      </c>
      <c r="E2" s="1">
        <v>36.9666</v>
      </c>
      <c r="G2" s="1" t="s">
        <v>92</v>
      </c>
      <c r="H2" s="1">
        <f>AVERAGE(D2:D15)</f>
        <v>22.7621</v>
      </c>
    </row>
    <row r="3" spans="1:8" x14ac:dyDescent="0.25">
      <c r="A3" s="1" t="s">
        <v>5</v>
      </c>
      <c r="B3" s="1">
        <v>175.7</v>
      </c>
      <c r="C3" s="1">
        <f t="shared" ref="C3:C66" si="0">B3/$H$5</f>
        <v>2.8467970003893252E-3</v>
      </c>
      <c r="D3" s="1">
        <v>19.946999999999999</v>
      </c>
      <c r="E3" s="1">
        <v>36.97</v>
      </c>
      <c r="G3" s="1" t="s">
        <v>90</v>
      </c>
      <c r="H3" s="1">
        <f>AVERAGE(B19:B34)</f>
        <v>15305.8</v>
      </c>
    </row>
    <row r="4" spans="1:8" x14ac:dyDescent="0.25">
      <c r="A4" s="1" t="s">
        <v>6</v>
      </c>
      <c r="B4" s="1">
        <v>162.80000000000001</v>
      </c>
      <c r="C4" s="1">
        <f t="shared" si="0"/>
        <v>2.6377834471450323E-3</v>
      </c>
      <c r="D4" s="1">
        <v>24.196999999999999</v>
      </c>
      <c r="E4" s="1">
        <v>36.973300000000002</v>
      </c>
      <c r="G4" s="1" t="s">
        <v>92</v>
      </c>
      <c r="H4" s="1">
        <f>AVERAGE(D19:D34)</f>
        <v>130.07131249999998</v>
      </c>
    </row>
    <row r="5" spans="1:8" x14ac:dyDescent="0.25">
      <c r="A5" s="1" t="s">
        <v>7</v>
      </c>
      <c r="B5" s="1">
        <v>131.1</v>
      </c>
      <c r="C5" s="1">
        <f t="shared" si="0"/>
        <v>2.1241609945989786E-3</v>
      </c>
      <c r="D5" s="1">
        <v>16.608000000000001</v>
      </c>
      <c r="E5" s="1">
        <v>36.986600000000003</v>
      </c>
      <c r="G5" s="3" t="s">
        <v>94</v>
      </c>
      <c r="H5" s="1">
        <f>AVERAGE(B39:B52)</f>
        <v>61718.485714285714</v>
      </c>
    </row>
    <row r="6" spans="1:8" x14ac:dyDescent="0.25">
      <c r="A6" s="1" t="s">
        <v>8</v>
      </c>
      <c r="B6" s="1">
        <v>178.8</v>
      </c>
      <c r="C6" s="1">
        <f t="shared" si="0"/>
        <v>2.8970250635720627E-3</v>
      </c>
      <c r="D6" s="1">
        <v>26.27</v>
      </c>
      <c r="E6" s="1">
        <v>36.979999999999997</v>
      </c>
      <c r="G6" s="3" t="s">
        <v>92</v>
      </c>
      <c r="H6" s="1">
        <f>AVERAGE(D39:D52)</f>
        <v>236.61571428571432</v>
      </c>
    </row>
    <row r="7" spans="1:8" x14ac:dyDescent="0.25">
      <c r="A7" s="1" t="s">
        <v>9</v>
      </c>
      <c r="B7" s="1">
        <v>172.1</v>
      </c>
      <c r="C7" s="1">
        <f t="shared" si="0"/>
        <v>2.7884676366932435E-3</v>
      </c>
      <c r="D7" s="1">
        <v>25.512</v>
      </c>
      <c r="E7" s="1">
        <v>36.979999999999997</v>
      </c>
      <c r="G7" s="1" t="s">
        <v>91</v>
      </c>
      <c r="H7" s="1">
        <f>AVERAGE(B56:B64)</f>
        <v>53227.844444444439</v>
      </c>
    </row>
    <row r="8" spans="1:8" x14ac:dyDescent="0.25">
      <c r="A8" s="1" t="s">
        <v>10</v>
      </c>
      <c r="B8" s="1">
        <v>160.30000000000001</v>
      </c>
      <c r="C8" s="1">
        <f t="shared" si="0"/>
        <v>2.5972769445783092E-3</v>
      </c>
      <c r="D8" s="1">
        <v>26.524999999999999</v>
      </c>
      <c r="E8" s="1">
        <v>36.993299999999998</v>
      </c>
      <c r="G8" s="1" t="s">
        <v>92</v>
      </c>
      <c r="H8" s="1">
        <f>AVERAGE(D56:D64)</f>
        <v>205.54222222222222</v>
      </c>
    </row>
    <row r="9" spans="1:8" x14ac:dyDescent="0.25">
      <c r="A9" s="1" t="s">
        <v>11</v>
      </c>
      <c r="B9" s="1">
        <v>179.2</v>
      </c>
      <c r="C9" s="1">
        <f t="shared" si="0"/>
        <v>2.9035061039827379E-3</v>
      </c>
      <c r="D9" s="1">
        <v>25.204999999999998</v>
      </c>
      <c r="E9" s="1">
        <v>36.996600000000001</v>
      </c>
    </row>
    <row r="10" spans="1:8" x14ac:dyDescent="0.25">
      <c r="A10" s="1" t="s">
        <v>12</v>
      </c>
      <c r="B10" s="1">
        <v>183.4</v>
      </c>
      <c r="C10" s="1">
        <f t="shared" si="0"/>
        <v>2.9715570282948336E-3</v>
      </c>
      <c r="D10" s="1">
        <v>19.350999999999999</v>
      </c>
      <c r="E10" s="1">
        <v>36.99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151</v>
      </c>
      <c r="C11" s="1">
        <f t="shared" si="0"/>
        <v>2.4465927550300975E-3</v>
      </c>
      <c r="D11" s="1">
        <v>27.783999999999999</v>
      </c>
      <c r="E11" s="1">
        <v>36.99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194.1</v>
      </c>
      <c r="C12" s="1">
        <f t="shared" si="0"/>
        <v>3.1449248592804102E-3</v>
      </c>
      <c r="D12" s="1">
        <v>23.797000000000001</v>
      </c>
      <c r="E12" s="1">
        <v>37</v>
      </c>
    </row>
    <row r="13" spans="1:8" x14ac:dyDescent="0.25">
      <c r="A13" s="1" t="s">
        <v>15</v>
      </c>
      <c r="B13" s="1">
        <v>163.9</v>
      </c>
      <c r="C13" s="1">
        <f t="shared" si="0"/>
        <v>2.6556063082743908E-3</v>
      </c>
      <c r="D13" s="1">
        <v>20.295999999999999</v>
      </c>
      <c r="E13" s="1">
        <v>37</v>
      </c>
      <c r="G13" t="s">
        <v>93</v>
      </c>
      <c r="H13">
        <f>H5/H3</f>
        <v>4.0323593483702727</v>
      </c>
    </row>
    <row r="14" spans="1:8" x14ac:dyDescent="0.25">
      <c r="A14" s="1" t="s">
        <v>16</v>
      </c>
      <c r="B14" s="1">
        <v>158.30000000000001</v>
      </c>
      <c r="C14" s="1">
        <f t="shared" si="0"/>
        <v>2.5648717425249302E-3</v>
      </c>
      <c r="D14" s="1">
        <v>8.8643999999999998</v>
      </c>
      <c r="E14" s="1">
        <v>37</v>
      </c>
    </row>
    <row r="15" spans="1:8" x14ac:dyDescent="0.25">
      <c r="A15" s="1" t="s">
        <v>17</v>
      </c>
      <c r="B15" s="1">
        <v>148.30000000000001</v>
      </c>
      <c r="C15" s="1">
        <f t="shared" si="0"/>
        <v>2.4028457322580361E-3</v>
      </c>
      <c r="D15" s="1">
        <v>19.885000000000002</v>
      </c>
      <c r="E15" s="1">
        <v>37.006599999999999</v>
      </c>
    </row>
    <row r="16" spans="1:8" x14ac:dyDescent="0.25">
      <c r="A16" s="2" t="s">
        <v>18</v>
      </c>
      <c r="B16" s="2">
        <v>683.7</v>
      </c>
      <c r="C16" s="1">
        <f t="shared" si="0"/>
        <v>1.1077718321947535E-2</v>
      </c>
      <c r="D16" s="2">
        <v>195.73</v>
      </c>
      <c r="E16" s="2">
        <v>37.006599999999999</v>
      </c>
    </row>
    <row r="17" spans="1:5" x14ac:dyDescent="0.25">
      <c r="A17" s="2" t="s">
        <v>19</v>
      </c>
      <c r="B17" s="2">
        <v>13571</v>
      </c>
      <c r="C17" s="1">
        <f t="shared" si="0"/>
        <v>0.21988549853320166</v>
      </c>
      <c r="D17" s="2">
        <v>2333.9</v>
      </c>
      <c r="E17" s="2">
        <v>37.006599999999999</v>
      </c>
    </row>
    <row r="18" spans="1:5" x14ac:dyDescent="0.25">
      <c r="A18" s="2" t="s">
        <v>20</v>
      </c>
      <c r="B18" s="2">
        <v>15848.2</v>
      </c>
      <c r="C18" s="1">
        <f t="shared" si="0"/>
        <v>0.25678206159117878</v>
      </c>
      <c r="D18" s="2">
        <v>148.04</v>
      </c>
      <c r="E18" s="2">
        <v>37.006599999999999</v>
      </c>
    </row>
    <row r="19" spans="1:5" x14ac:dyDescent="0.25">
      <c r="A19" s="1" t="s">
        <v>21</v>
      </c>
      <c r="B19" s="1">
        <v>15478.8</v>
      </c>
      <c r="C19" s="1">
        <f t="shared" si="0"/>
        <v>0.25079682077191967</v>
      </c>
      <c r="D19" s="1">
        <v>162.58000000000001</v>
      </c>
      <c r="E19" s="1">
        <v>37.006599999999999</v>
      </c>
    </row>
    <row r="20" spans="1:5" x14ac:dyDescent="0.25">
      <c r="A20" s="1" t="s">
        <v>22</v>
      </c>
      <c r="B20" s="1">
        <v>15307.2</v>
      </c>
      <c r="C20" s="1">
        <f t="shared" si="0"/>
        <v>0.2480164544357398</v>
      </c>
      <c r="D20" s="1">
        <v>102.13</v>
      </c>
      <c r="E20" s="1">
        <v>37.006599999999999</v>
      </c>
    </row>
    <row r="21" spans="1:5" x14ac:dyDescent="0.25">
      <c r="A21" s="1" t="s">
        <v>23</v>
      </c>
      <c r="B21" s="1">
        <v>15258.4</v>
      </c>
      <c r="C21" s="1">
        <f t="shared" si="0"/>
        <v>0.24722576750563735</v>
      </c>
      <c r="D21" s="1">
        <v>139.72</v>
      </c>
      <c r="E21" s="1">
        <v>37.01</v>
      </c>
    </row>
    <row r="22" spans="1:5" x14ac:dyDescent="0.25">
      <c r="A22" s="1" t="s">
        <v>24</v>
      </c>
      <c r="B22" s="1">
        <v>15354.9</v>
      </c>
      <c r="C22" s="1">
        <f t="shared" si="0"/>
        <v>0.24878931850471286</v>
      </c>
      <c r="D22" s="1">
        <v>90.427999999999997</v>
      </c>
      <c r="E22" s="1">
        <v>37.01</v>
      </c>
    </row>
    <row r="23" spans="1:5" x14ac:dyDescent="0.25">
      <c r="A23" s="1" t="s">
        <v>25</v>
      </c>
      <c r="B23" s="1">
        <v>15331.9</v>
      </c>
      <c r="C23" s="1">
        <f t="shared" si="0"/>
        <v>0.24841665868109902</v>
      </c>
      <c r="D23" s="1">
        <v>102.23</v>
      </c>
      <c r="E23" s="1">
        <v>37.01</v>
      </c>
    </row>
    <row r="24" spans="1:5" x14ac:dyDescent="0.25">
      <c r="A24" s="1" t="s">
        <v>26</v>
      </c>
      <c r="B24" s="1">
        <v>15223.9</v>
      </c>
      <c r="C24" s="1">
        <f t="shared" si="0"/>
        <v>0.24666677777021656</v>
      </c>
      <c r="D24" s="1">
        <v>106.95</v>
      </c>
      <c r="E24" s="1">
        <v>37.01</v>
      </c>
    </row>
    <row r="25" spans="1:5" x14ac:dyDescent="0.25">
      <c r="A25" s="1" t="s">
        <v>27</v>
      </c>
      <c r="B25" s="1">
        <v>15151</v>
      </c>
      <c r="C25" s="1">
        <f t="shared" si="0"/>
        <v>0.2454856081553709</v>
      </c>
      <c r="D25" s="1">
        <v>93.715000000000003</v>
      </c>
      <c r="E25" s="1">
        <v>37.01</v>
      </c>
    </row>
    <row r="26" spans="1:5" x14ac:dyDescent="0.25">
      <c r="A26" s="1" t="s">
        <v>28</v>
      </c>
      <c r="B26" s="1">
        <v>15027.7</v>
      </c>
      <c r="C26" s="1">
        <f t="shared" si="0"/>
        <v>0.24348782744878011</v>
      </c>
      <c r="D26" s="1">
        <v>155.88999999999999</v>
      </c>
      <c r="E26" s="1">
        <v>37.01</v>
      </c>
    </row>
    <row r="27" spans="1:5" x14ac:dyDescent="0.25">
      <c r="A27" s="1" t="s">
        <v>29</v>
      </c>
      <c r="B27" s="1">
        <v>15362.5</v>
      </c>
      <c r="C27" s="1">
        <f t="shared" si="0"/>
        <v>0.24891245827251571</v>
      </c>
      <c r="D27" s="1">
        <v>71.221000000000004</v>
      </c>
      <c r="E27" s="1">
        <v>37.01</v>
      </c>
    </row>
    <row r="28" spans="1:5" x14ac:dyDescent="0.25">
      <c r="A28" s="1" t="s">
        <v>30</v>
      </c>
      <c r="B28" s="1">
        <v>15347.6</v>
      </c>
      <c r="C28" s="1">
        <f t="shared" si="0"/>
        <v>0.24867103951721806</v>
      </c>
      <c r="D28" s="1">
        <v>108.28</v>
      </c>
      <c r="E28" s="1">
        <v>37.01</v>
      </c>
    </row>
    <row r="29" spans="1:5" x14ac:dyDescent="0.25">
      <c r="A29" s="1" t="s">
        <v>31</v>
      </c>
      <c r="B29" s="1">
        <v>15267.8</v>
      </c>
      <c r="C29" s="1">
        <f t="shared" si="0"/>
        <v>0.24737807195528821</v>
      </c>
      <c r="D29" s="1">
        <v>98.856999999999999</v>
      </c>
      <c r="E29" s="1">
        <v>37.01</v>
      </c>
    </row>
    <row r="30" spans="1:5" x14ac:dyDescent="0.25">
      <c r="A30" s="1" t="s">
        <v>32</v>
      </c>
      <c r="B30" s="1">
        <v>15282.3</v>
      </c>
      <c r="C30" s="1">
        <f t="shared" si="0"/>
        <v>0.24761300967017522</v>
      </c>
      <c r="D30" s="1">
        <v>205.3</v>
      </c>
      <c r="E30" s="1">
        <v>37.01</v>
      </c>
    </row>
    <row r="31" spans="1:5" x14ac:dyDescent="0.25">
      <c r="A31" s="1" t="s">
        <v>33</v>
      </c>
      <c r="B31" s="1">
        <v>15306.7</v>
      </c>
      <c r="C31" s="1">
        <f t="shared" si="0"/>
        <v>0.24800835313522646</v>
      </c>
      <c r="D31" s="1">
        <v>174.44</v>
      </c>
      <c r="E31" s="1">
        <v>37.01</v>
      </c>
    </row>
    <row r="32" spans="1:5" x14ac:dyDescent="0.25">
      <c r="A32" s="1" t="s">
        <v>34</v>
      </c>
      <c r="B32" s="1">
        <v>15402.1</v>
      </c>
      <c r="C32" s="1">
        <f t="shared" si="0"/>
        <v>0.24955408127317261</v>
      </c>
      <c r="D32" s="1">
        <v>152.54</v>
      </c>
      <c r="E32" s="1">
        <v>37.01</v>
      </c>
    </row>
    <row r="33" spans="1:5" x14ac:dyDescent="0.25">
      <c r="A33" s="1" t="s">
        <v>35</v>
      </c>
      <c r="B33" s="1">
        <v>15427.3</v>
      </c>
      <c r="C33" s="1">
        <f t="shared" si="0"/>
        <v>0.24996238681904517</v>
      </c>
      <c r="D33" s="1">
        <v>154.12</v>
      </c>
      <c r="E33" s="1">
        <v>37.01</v>
      </c>
    </row>
    <row r="34" spans="1:5" x14ac:dyDescent="0.25">
      <c r="A34" s="1" t="s">
        <v>36</v>
      </c>
      <c r="B34" s="1">
        <v>15362.7</v>
      </c>
      <c r="C34" s="1">
        <f t="shared" si="0"/>
        <v>0.24891569879272107</v>
      </c>
      <c r="D34" s="1">
        <v>162.74</v>
      </c>
      <c r="E34" s="1">
        <v>37.01</v>
      </c>
    </row>
    <row r="35" spans="1:5" x14ac:dyDescent="0.25">
      <c r="A35" s="2" t="s">
        <v>37</v>
      </c>
      <c r="B35" s="2">
        <v>15275.7</v>
      </c>
      <c r="C35" s="1">
        <f t="shared" si="0"/>
        <v>0.24750607250339909</v>
      </c>
      <c r="D35" s="2">
        <v>117.05</v>
      </c>
      <c r="E35" s="2">
        <v>37.01</v>
      </c>
    </row>
    <row r="36" spans="1:5" x14ac:dyDescent="0.25">
      <c r="A36" s="2" t="s">
        <v>38</v>
      </c>
      <c r="B36" s="2">
        <v>35563.4</v>
      </c>
      <c r="C36" s="1">
        <f t="shared" si="0"/>
        <v>0.57621958135256535</v>
      </c>
      <c r="D36" s="2">
        <v>4138.3</v>
      </c>
      <c r="E36" s="2">
        <v>37.01</v>
      </c>
    </row>
    <row r="37" spans="1:5" x14ac:dyDescent="0.25">
      <c r="A37" s="2" t="s">
        <v>39</v>
      </c>
      <c r="B37" s="2">
        <v>60660</v>
      </c>
      <c r="C37" s="1">
        <f t="shared" si="0"/>
        <v>0.98284977827897824</v>
      </c>
      <c r="D37" s="2">
        <v>321.16000000000003</v>
      </c>
      <c r="E37" s="2">
        <v>37.01</v>
      </c>
    </row>
    <row r="38" spans="1:5" x14ac:dyDescent="0.25">
      <c r="A38" s="2" t="s">
        <v>40</v>
      </c>
      <c r="B38" s="2">
        <v>62075.5</v>
      </c>
      <c r="C38" s="1">
        <f t="shared" si="0"/>
        <v>1.005784560032257</v>
      </c>
      <c r="D38" s="2">
        <v>250.31</v>
      </c>
      <c r="E38" s="2">
        <v>37.01</v>
      </c>
    </row>
    <row r="39" spans="1:5" x14ac:dyDescent="0.25">
      <c r="A39" s="1" t="s">
        <v>41</v>
      </c>
      <c r="B39" s="1">
        <v>62291</v>
      </c>
      <c r="C39" s="1">
        <f t="shared" si="0"/>
        <v>1.0092762205535086</v>
      </c>
      <c r="D39" s="1">
        <v>122.41</v>
      </c>
      <c r="E39" s="1">
        <v>37.01</v>
      </c>
    </row>
    <row r="40" spans="1:5" x14ac:dyDescent="0.25">
      <c r="A40" s="1" t="s">
        <v>42</v>
      </c>
      <c r="B40" s="1">
        <v>62190.6</v>
      </c>
      <c r="C40" s="1">
        <f t="shared" si="0"/>
        <v>1.0076494794104289</v>
      </c>
      <c r="D40" s="1">
        <v>332.91</v>
      </c>
      <c r="E40" s="1">
        <v>37.01</v>
      </c>
    </row>
    <row r="41" spans="1:5" x14ac:dyDescent="0.25">
      <c r="A41" s="1" t="s">
        <v>43</v>
      </c>
      <c r="B41" s="1">
        <v>62119.199999999997</v>
      </c>
      <c r="C41" s="1">
        <f t="shared" si="0"/>
        <v>1.0064926136971233</v>
      </c>
      <c r="D41" s="1">
        <v>328.45</v>
      </c>
      <c r="E41" s="1">
        <v>37.01</v>
      </c>
    </row>
    <row r="42" spans="1:5" x14ac:dyDescent="0.25">
      <c r="A42" s="1" t="s">
        <v>44</v>
      </c>
      <c r="B42" s="1">
        <v>62667.3</v>
      </c>
      <c r="C42" s="1">
        <f t="shared" si="0"/>
        <v>1.0153732593198519</v>
      </c>
      <c r="D42" s="1">
        <v>324.44</v>
      </c>
      <c r="E42" s="1">
        <v>37.01</v>
      </c>
    </row>
    <row r="43" spans="1:5" x14ac:dyDescent="0.25">
      <c r="A43" s="1" t="s">
        <v>45</v>
      </c>
      <c r="B43" s="1">
        <v>62147</v>
      </c>
      <c r="C43" s="1">
        <f t="shared" si="0"/>
        <v>1.0069430460056654</v>
      </c>
      <c r="D43" s="1">
        <v>293.33999999999997</v>
      </c>
      <c r="E43" s="1">
        <v>37.01</v>
      </c>
    </row>
    <row r="44" spans="1:5" x14ac:dyDescent="0.25">
      <c r="A44" s="1" t="s">
        <v>46</v>
      </c>
      <c r="B44" s="1">
        <v>62139</v>
      </c>
      <c r="C44" s="1">
        <f t="shared" si="0"/>
        <v>1.0068134251974519</v>
      </c>
      <c r="D44" s="1">
        <v>173.4</v>
      </c>
      <c r="E44" s="1">
        <v>37.01</v>
      </c>
    </row>
    <row r="45" spans="1:5" x14ac:dyDescent="0.25">
      <c r="A45" s="1" t="s">
        <v>47</v>
      </c>
      <c r="B45" s="1">
        <v>61966.7</v>
      </c>
      <c r="C45" s="1">
        <f t="shared" si="0"/>
        <v>1.0040217170405532</v>
      </c>
      <c r="D45" s="1">
        <v>276.36</v>
      </c>
      <c r="E45" s="1">
        <v>37.01</v>
      </c>
    </row>
    <row r="46" spans="1:5" x14ac:dyDescent="0.25">
      <c r="A46" s="1" t="s">
        <v>48</v>
      </c>
      <c r="B46" s="1">
        <v>61578.8</v>
      </c>
      <c r="C46" s="1">
        <f t="shared" si="0"/>
        <v>0.99773672810230052</v>
      </c>
      <c r="D46" s="1">
        <v>160.38999999999999</v>
      </c>
      <c r="E46" s="1">
        <v>37.01</v>
      </c>
    </row>
    <row r="47" spans="1:5" x14ac:dyDescent="0.25">
      <c r="A47" s="1" t="s">
        <v>49</v>
      </c>
      <c r="B47" s="1">
        <v>61242.9</v>
      </c>
      <c r="C47" s="1">
        <f t="shared" si="0"/>
        <v>0.99229427441743545</v>
      </c>
      <c r="D47" s="1">
        <v>204.61</v>
      </c>
      <c r="E47" s="1">
        <v>37.01</v>
      </c>
    </row>
    <row r="48" spans="1:5" x14ac:dyDescent="0.25">
      <c r="A48" s="1" t="s">
        <v>50</v>
      </c>
      <c r="B48" s="1">
        <v>61572</v>
      </c>
      <c r="C48" s="1">
        <f t="shared" si="0"/>
        <v>0.997626550415319</v>
      </c>
      <c r="D48" s="1">
        <v>232.11</v>
      </c>
      <c r="E48" s="1">
        <v>37.006599999999999</v>
      </c>
    </row>
    <row r="49" spans="1:5" x14ac:dyDescent="0.25">
      <c r="A49" s="1" t="s">
        <v>51</v>
      </c>
      <c r="B49" s="1">
        <v>61014.8</v>
      </c>
      <c r="C49" s="1">
        <f t="shared" si="0"/>
        <v>0.98859846112324767</v>
      </c>
      <c r="D49" s="1">
        <v>237.89</v>
      </c>
      <c r="E49" s="1">
        <v>37.006599999999999</v>
      </c>
    </row>
    <row r="50" spans="1:5" x14ac:dyDescent="0.25">
      <c r="A50" s="1" t="s">
        <v>52</v>
      </c>
      <c r="B50" s="1">
        <v>60651</v>
      </c>
      <c r="C50" s="1">
        <f t="shared" si="0"/>
        <v>0.98270395486973805</v>
      </c>
      <c r="D50" s="1">
        <v>253.19</v>
      </c>
      <c r="E50" s="1">
        <v>37.006599999999999</v>
      </c>
    </row>
    <row r="51" spans="1:5" x14ac:dyDescent="0.25">
      <c r="A51" s="1" t="s">
        <v>53</v>
      </c>
      <c r="B51" s="1">
        <v>61547.5</v>
      </c>
      <c r="C51" s="1">
        <f t="shared" si="0"/>
        <v>0.99722958669016504</v>
      </c>
      <c r="D51" s="1">
        <v>201.32</v>
      </c>
      <c r="E51" s="1">
        <v>37.006599999999999</v>
      </c>
    </row>
    <row r="52" spans="1:5" x14ac:dyDescent="0.25">
      <c r="A52" s="1" t="s">
        <v>54</v>
      </c>
      <c r="B52" s="1">
        <v>60931</v>
      </c>
      <c r="C52" s="1">
        <f t="shared" si="0"/>
        <v>0.98724068315721103</v>
      </c>
      <c r="D52" s="1">
        <v>171.8</v>
      </c>
      <c r="E52" s="1">
        <v>37.006599999999999</v>
      </c>
    </row>
    <row r="53" spans="1:5" x14ac:dyDescent="0.25">
      <c r="A53" s="2" t="s">
        <v>55</v>
      </c>
      <c r="B53" s="2">
        <v>60991.199999999997</v>
      </c>
      <c r="C53" s="1">
        <f t="shared" si="0"/>
        <v>0.98821607973901771</v>
      </c>
      <c r="D53" s="2">
        <v>310.08</v>
      </c>
      <c r="E53" s="2">
        <v>37.006599999999999</v>
      </c>
    </row>
    <row r="54" spans="1:5" x14ac:dyDescent="0.25">
      <c r="A54" s="2" t="s">
        <v>56</v>
      </c>
      <c r="B54" s="2">
        <v>53364.4</v>
      </c>
      <c r="C54" s="1">
        <f t="shared" si="0"/>
        <v>0.86464208222866312</v>
      </c>
      <c r="D54" s="2">
        <v>358.24</v>
      </c>
      <c r="E54" s="2">
        <v>37.006599999999999</v>
      </c>
    </row>
    <row r="55" spans="1:5" x14ac:dyDescent="0.25">
      <c r="A55" s="2" t="s">
        <v>57</v>
      </c>
      <c r="B55" s="2">
        <v>53527</v>
      </c>
      <c r="C55" s="1">
        <f t="shared" si="0"/>
        <v>0.86727662515560289</v>
      </c>
      <c r="D55" s="2">
        <v>245.06</v>
      </c>
      <c r="E55" s="2">
        <v>37.006599999999999</v>
      </c>
    </row>
    <row r="56" spans="1:5" x14ac:dyDescent="0.25">
      <c r="A56" s="1" t="s">
        <v>58</v>
      </c>
      <c r="B56" s="1">
        <v>53788.2</v>
      </c>
      <c r="C56" s="1">
        <f t="shared" si="0"/>
        <v>0.87150874454377403</v>
      </c>
      <c r="D56" s="1">
        <v>244.43</v>
      </c>
      <c r="E56" s="1">
        <v>37.006599999999999</v>
      </c>
    </row>
    <row r="57" spans="1:5" x14ac:dyDescent="0.25">
      <c r="A57" s="1" t="s">
        <v>59</v>
      </c>
      <c r="B57" s="1">
        <v>53411.199999999997</v>
      </c>
      <c r="C57" s="1">
        <f t="shared" si="0"/>
        <v>0.86540036395671216</v>
      </c>
      <c r="D57" s="1">
        <v>224.09</v>
      </c>
      <c r="E57" s="1">
        <v>37.006599999999999</v>
      </c>
    </row>
    <row r="58" spans="1:5" x14ac:dyDescent="0.25">
      <c r="A58" s="1" t="s">
        <v>60</v>
      </c>
      <c r="B58" s="1">
        <v>53515.4</v>
      </c>
      <c r="C58" s="1">
        <f t="shared" si="0"/>
        <v>0.86708867498369324</v>
      </c>
      <c r="D58" s="1">
        <v>120.62</v>
      </c>
      <c r="E58" s="1">
        <v>37.006599999999999</v>
      </c>
    </row>
    <row r="59" spans="1:5" x14ac:dyDescent="0.25">
      <c r="A59" s="1" t="s">
        <v>61</v>
      </c>
      <c r="B59" s="1">
        <v>53103.199999999997</v>
      </c>
      <c r="C59" s="1">
        <f t="shared" si="0"/>
        <v>0.86040996284049187</v>
      </c>
      <c r="D59" s="1">
        <v>119.72</v>
      </c>
      <c r="E59" s="1">
        <v>37.006599999999999</v>
      </c>
    </row>
    <row r="60" spans="1:5" x14ac:dyDescent="0.25">
      <c r="A60" s="1" t="s">
        <v>62</v>
      </c>
      <c r="B60" s="1">
        <v>53246.8</v>
      </c>
      <c r="C60" s="1">
        <f t="shared" si="0"/>
        <v>0.86273665634792451</v>
      </c>
      <c r="D60" s="1">
        <v>183.54</v>
      </c>
      <c r="E60" s="1">
        <v>37.006599999999999</v>
      </c>
    </row>
    <row r="61" spans="1:5" x14ac:dyDescent="0.25">
      <c r="A61" s="1" t="s">
        <v>63</v>
      </c>
      <c r="B61" s="1">
        <v>52859.6</v>
      </c>
      <c r="C61" s="1">
        <f t="shared" si="0"/>
        <v>0.85646300923039032</v>
      </c>
      <c r="D61" s="1">
        <v>263.99</v>
      </c>
      <c r="E61" s="1">
        <v>37.006599999999999</v>
      </c>
    </row>
    <row r="62" spans="1:5" x14ac:dyDescent="0.25">
      <c r="A62" s="1" t="s">
        <v>64</v>
      </c>
      <c r="B62" s="1">
        <v>53123.9</v>
      </c>
      <c r="C62" s="1">
        <f t="shared" si="0"/>
        <v>0.86074535668174434</v>
      </c>
      <c r="D62" s="1">
        <v>236.04</v>
      </c>
      <c r="E62" s="1">
        <v>37.006599999999999</v>
      </c>
    </row>
    <row r="63" spans="1:5" x14ac:dyDescent="0.25">
      <c r="A63" s="1" t="s">
        <v>65</v>
      </c>
      <c r="B63" s="1">
        <v>52899.1</v>
      </c>
      <c r="C63" s="1">
        <f t="shared" si="0"/>
        <v>0.85710301197094452</v>
      </c>
      <c r="D63" s="1">
        <v>253.76</v>
      </c>
      <c r="E63" s="1">
        <v>37.006599999999999</v>
      </c>
    </row>
    <row r="64" spans="1:5" x14ac:dyDescent="0.25">
      <c r="A64" s="1" t="s">
        <v>66</v>
      </c>
      <c r="B64" s="1">
        <v>53103.199999999997</v>
      </c>
      <c r="C64" s="1">
        <f t="shared" si="0"/>
        <v>0.86040996284049187</v>
      </c>
      <c r="D64" s="1">
        <v>203.69</v>
      </c>
      <c r="E64" s="1">
        <v>37.006599999999999</v>
      </c>
    </row>
    <row r="65" spans="1:5" x14ac:dyDescent="0.25">
      <c r="A65" s="1" t="s">
        <v>67</v>
      </c>
      <c r="B65" s="1">
        <v>52523.7</v>
      </c>
      <c r="C65" s="1">
        <f t="shared" si="0"/>
        <v>0.85102055554552536</v>
      </c>
      <c r="D65" s="1">
        <v>237.1</v>
      </c>
      <c r="E65" s="1">
        <v>37.006599999999999</v>
      </c>
    </row>
    <row r="66" spans="1:5" x14ac:dyDescent="0.25">
      <c r="A66" s="1" t="s">
        <v>68</v>
      </c>
      <c r="B66" s="1">
        <v>52598.7</v>
      </c>
      <c r="C66" s="1">
        <f t="shared" si="0"/>
        <v>0.85223575062252699</v>
      </c>
      <c r="D66" s="1">
        <v>162</v>
      </c>
      <c r="E66" s="1">
        <v>37.006599999999999</v>
      </c>
    </row>
    <row r="67" spans="1:5" x14ac:dyDescent="0.25">
      <c r="A67" s="1" t="s">
        <v>69</v>
      </c>
      <c r="B67" s="1">
        <v>52883.5</v>
      </c>
      <c r="C67" s="1">
        <f t="shared" ref="C67:C68" si="1">B67/$H$5</f>
        <v>0.85685025139492821</v>
      </c>
      <c r="D67" s="1">
        <v>200.67</v>
      </c>
      <c r="E67" s="1">
        <v>37.006599999999999</v>
      </c>
    </row>
    <row r="68" spans="1:5" x14ac:dyDescent="0.25">
      <c r="A68" s="1" t="s">
        <v>70</v>
      </c>
      <c r="B68" s="1">
        <v>52155.5</v>
      </c>
      <c r="C68" s="1">
        <f t="shared" si="1"/>
        <v>0.84505475784749828</v>
      </c>
      <c r="D68" s="1">
        <v>192.03</v>
      </c>
      <c r="E68" s="1">
        <v>37.006599999999999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BC0F-8B84-4FC6-99A9-D4491E76F090}">
  <dimension ref="A1:H68"/>
  <sheetViews>
    <sheetView workbookViewId="0">
      <selection activeCell="G18" sqref="G18"/>
    </sheetView>
  </sheetViews>
  <sheetFormatPr baseColWidth="10" defaultRowHeight="15" x14ac:dyDescent="0.25"/>
  <cols>
    <col min="5" max="5" width="13.42578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420.14166666666671</v>
      </c>
    </row>
    <row r="2" spans="1:8" x14ac:dyDescent="0.25">
      <c r="A2" s="1" t="s">
        <v>4</v>
      </c>
      <c r="B2" s="1">
        <v>487.5</v>
      </c>
      <c r="C2" s="1">
        <f>B2/$H$5</f>
        <v>7.0912137122593477E-3</v>
      </c>
      <c r="D2" s="1">
        <v>29.495999999999999</v>
      </c>
      <c r="E2" s="1">
        <v>37.01</v>
      </c>
      <c r="G2" s="1" t="s">
        <v>92</v>
      </c>
      <c r="H2" s="1">
        <f>AVERAGE(D2:D13)</f>
        <v>25.585750000000001</v>
      </c>
    </row>
    <row r="3" spans="1:8" x14ac:dyDescent="0.25">
      <c r="A3" s="1" t="s">
        <v>5</v>
      </c>
      <c r="B3" s="1">
        <v>455.3</v>
      </c>
      <c r="C3" s="1">
        <f t="shared" ref="C3:C66" si="0">B3/$H$5</f>
        <v>6.6228299552649863E-3</v>
      </c>
      <c r="D3" s="1">
        <v>20.895</v>
      </c>
      <c r="E3" s="1">
        <v>37.01</v>
      </c>
      <c r="G3" s="1" t="s">
        <v>90</v>
      </c>
      <c r="H3" s="1">
        <f>AVERAGE(B17:B34)</f>
        <v>19822.15555555555</v>
      </c>
    </row>
    <row r="4" spans="1:8" x14ac:dyDescent="0.25">
      <c r="A4" s="1" t="s">
        <v>6</v>
      </c>
      <c r="B4" s="1">
        <v>436.2</v>
      </c>
      <c r="C4" s="1">
        <f t="shared" si="0"/>
        <v>6.3449998385385177E-3</v>
      </c>
      <c r="D4" s="1">
        <v>24.701000000000001</v>
      </c>
      <c r="E4" s="1">
        <v>37.01</v>
      </c>
      <c r="G4" s="1" t="s">
        <v>92</v>
      </c>
      <c r="H4" s="1">
        <f>AVERAGE(D17:D34)</f>
        <v>145.76322222222225</v>
      </c>
    </row>
    <row r="5" spans="1:8" x14ac:dyDescent="0.25">
      <c r="A5" s="1" t="s">
        <v>7</v>
      </c>
      <c r="B5" s="1">
        <v>391.9</v>
      </c>
      <c r="C5" s="1">
        <f t="shared" si="0"/>
        <v>5.7006085206860267E-3</v>
      </c>
      <c r="D5" s="1">
        <v>22.542999999999999</v>
      </c>
      <c r="E5" s="1">
        <v>37.01</v>
      </c>
      <c r="G5" s="3" t="s">
        <v>94</v>
      </c>
      <c r="H5" s="1">
        <f>AVERAGE(B38:B52)</f>
        <v>68747.046666666676</v>
      </c>
    </row>
    <row r="6" spans="1:8" x14ac:dyDescent="0.25">
      <c r="A6" s="1" t="s">
        <v>8</v>
      </c>
      <c r="B6" s="1">
        <v>475.1</v>
      </c>
      <c r="C6" s="1">
        <f t="shared" si="0"/>
        <v>6.9108423275782895E-3</v>
      </c>
      <c r="D6" s="1">
        <v>32.097000000000001</v>
      </c>
      <c r="E6" s="1">
        <v>37.01</v>
      </c>
      <c r="G6" s="3" t="s">
        <v>92</v>
      </c>
      <c r="H6" s="1">
        <f>AVERAGE(D38:D52)</f>
        <v>332.63933333333335</v>
      </c>
    </row>
    <row r="7" spans="1:8" x14ac:dyDescent="0.25">
      <c r="A7" s="1" t="s">
        <v>9</v>
      </c>
      <c r="B7" s="1">
        <v>435.7</v>
      </c>
      <c r="C7" s="1">
        <f t="shared" si="0"/>
        <v>6.3377267988336365E-3</v>
      </c>
      <c r="D7" s="1">
        <v>21.567</v>
      </c>
      <c r="E7" s="1">
        <v>37.01</v>
      </c>
      <c r="G7" s="1" t="s">
        <v>91</v>
      </c>
      <c r="H7" s="1">
        <f>AVERAGE(B59:B68)</f>
        <v>58647.55</v>
      </c>
    </row>
    <row r="8" spans="1:8" x14ac:dyDescent="0.25">
      <c r="A8" s="1" t="s">
        <v>10</v>
      </c>
      <c r="B8" s="1">
        <v>412.3</v>
      </c>
      <c r="C8" s="1">
        <f t="shared" si="0"/>
        <v>5.9973485406451879E-3</v>
      </c>
      <c r="D8" s="1">
        <v>26.754000000000001</v>
      </c>
      <c r="E8" s="1">
        <v>37.01</v>
      </c>
      <c r="G8" s="1" t="s">
        <v>92</v>
      </c>
      <c r="H8" s="1">
        <f>AVERAGE(D59:D68)</f>
        <v>267.06200000000001</v>
      </c>
    </row>
    <row r="9" spans="1:8" x14ac:dyDescent="0.25">
      <c r="A9" s="1" t="s">
        <v>11</v>
      </c>
      <c r="B9" s="1">
        <v>408.1</v>
      </c>
      <c r="C9" s="1">
        <f t="shared" si="0"/>
        <v>5.9362550071241846E-3</v>
      </c>
      <c r="D9" s="1">
        <v>28.111999999999998</v>
      </c>
      <c r="E9" s="1">
        <v>37.01</v>
      </c>
    </row>
    <row r="10" spans="1:8" x14ac:dyDescent="0.25">
      <c r="A10" s="1" t="s">
        <v>12</v>
      </c>
      <c r="B10" s="1">
        <v>383.8</v>
      </c>
      <c r="C10" s="1">
        <f t="shared" si="0"/>
        <v>5.5827852774669494E-3</v>
      </c>
      <c r="D10" s="1">
        <v>28.832000000000001</v>
      </c>
      <c r="E10" s="1">
        <v>37.01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407.9</v>
      </c>
      <c r="C11" s="1">
        <f t="shared" si="0"/>
        <v>5.933345791242231E-3</v>
      </c>
      <c r="D11" s="1">
        <v>20.164999999999999</v>
      </c>
      <c r="E11" s="1">
        <v>37.01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396.1</v>
      </c>
      <c r="C12" s="1">
        <f t="shared" si="0"/>
        <v>5.7617020542070308E-3</v>
      </c>
      <c r="D12" s="1">
        <v>20.998999999999999</v>
      </c>
      <c r="E12" s="1">
        <v>37.01</v>
      </c>
    </row>
    <row r="13" spans="1:8" x14ac:dyDescent="0.25">
      <c r="A13" s="1" t="s">
        <v>15</v>
      </c>
      <c r="B13" s="1">
        <v>351.8</v>
      </c>
      <c r="C13" s="1">
        <f t="shared" si="0"/>
        <v>5.1173107363545406E-3</v>
      </c>
      <c r="D13" s="1">
        <v>30.867999999999999</v>
      </c>
      <c r="E13" s="1">
        <v>37.01</v>
      </c>
    </row>
    <row r="14" spans="1:8" x14ac:dyDescent="0.25">
      <c r="A14" s="2" t="s">
        <v>16</v>
      </c>
      <c r="B14" s="2">
        <v>426.3</v>
      </c>
      <c r="C14" s="1">
        <f t="shared" si="0"/>
        <v>6.2009936523818665E-3</v>
      </c>
      <c r="D14" s="2">
        <v>31.859000000000002</v>
      </c>
      <c r="E14" s="2">
        <v>37.01</v>
      </c>
      <c r="G14" t="s">
        <v>96</v>
      </c>
      <c r="H14">
        <f>H5/H3</f>
        <v>3.4681922697049443</v>
      </c>
    </row>
    <row r="15" spans="1:8" x14ac:dyDescent="0.25">
      <c r="A15" s="2" t="s">
        <v>17</v>
      </c>
      <c r="B15" s="2">
        <v>2884.4</v>
      </c>
      <c r="C15" s="1">
        <f t="shared" si="0"/>
        <v>4.1956711449519721E-2</v>
      </c>
      <c r="D15" s="2">
        <v>749.83</v>
      </c>
      <c r="E15" s="2">
        <v>37.006599999999999</v>
      </c>
    </row>
    <row r="16" spans="1:8" x14ac:dyDescent="0.25">
      <c r="A16" s="2" t="s">
        <v>18</v>
      </c>
      <c r="B16" s="2">
        <v>20736.099999999999</v>
      </c>
      <c r="C16" s="1">
        <f t="shared" si="0"/>
        <v>0.30162895724878164</v>
      </c>
      <c r="D16" s="2">
        <v>458.64</v>
      </c>
      <c r="E16" s="2">
        <v>37.006599999999999</v>
      </c>
    </row>
    <row r="17" spans="1:5" x14ac:dyDescent="0.25">
      <c r="A17" s="1" t="s">
        <v>19</v>
      </c>
      <c r="B17" s="1">
        <v>18932</v>
      </c>
      <c r="C17" s="1">
        <f t="shared" si="0"/>
        <v>0.27538637538562866</v>
      </c>
      <c r="D17" s="1">
        <v>146.52000000000001</v>
      </c>
      <c r="E17" s="1">
        <v>37.006599999999999</v>
      </c>
    </row>
    <row r="18" spans="1:5" x14ac:dyDescent="0.25">
      <c r="A18" s="1" t="s">
        <v>20</v>
      </c>
      <c r="B18" s="1">
        <v>18747</v>
      </c>
      <c r="C18" s="1">
        <f t="shared" si="0"/>
        <v>0.27269535069482254</v>
      </c>
      <c r="D18" s="1">
        <v>167.86</v>
      </c>
      <c r="E18" s="1">
        <v>37.006599999999999</v>
      </c>
    </row>
    <row r="19" spans="1:5" x14ac:dyDescent="0.25">
      <c r="A19" s="1" t="s">
        <v>21</v>
      </c>
      <c r="B19" s="1">
        <v>19023.7</v>
      </c>
      <c r="C19" s="1">
        <f t="shared" si="0"/>
        <v>0.2767202508675039</v>
      </c>
      <c r="D19" s="1">
        <v>234.22</v>
      </c>
      <c r="E19" s="1">
        <v>37.01</v>
      </c>
    </row>
    <row r="20" spans="1:5" x14ac:dyDescent="0.25">
      <c r="A20" s="1" t="s">
        <v>22</v>
      </c>
      <c r="B20" s="1">
        <v>18764.2</v>
      </c>
      <c r="C20" s="1">
        <f t="shared" si="0"/>
        <v>0.27294554326067044</v>
      </c>
      <c r="D20" s="1">
        <v>105.58</v>
      </c>
      <c r="E20" s="1">
        <v>37.006599999999999</v>
      </c>
    </row>
    <row r="21" spans="1:5" x14ac:dyDescent="0.25">
      <c r="A21" s="1" t="s">
        <v>23</v>
      </c>
      <c r="B21" s="1">
        <v>19406.900000000001</v>
      </c>
      <c r="C21" s="1">
        <f t="shared" si="0"/>
        <v>0.28229430849732501</v>
      </c>
      <c r="D21" s="1">
        <v>116.17</v>
      </c>
      <c r="E21" s="1">
        <v>37.006599999999999</v>
      </c>
    </row>
    <row r="22" spans="1:5" x14ac:dyDescent="0.25">
      <c r="A22" s="1" t="s">
        <v>24</v>
      </c>
      <c r="B22" s="1">
        <v>19227.8</v>
      </c>
      <c r="C22" s="1">
        <f t="shared" si="0"/>
        <v>0.27968910567503646</v>
      </c>
      <c r="D22" s="1">
        <v>169.06</v>
      </c>
      <c r="E22" s="1">
        <v>37.006599999999999</v>
      </c>
    </row>
    <row r="23" spans="1:5" x14ac:dyDescent="0.25">
      <c r="A23" s="1" t="s">
        <v>25</v>
      </c>
      <c r="B23" s="1">
        <v>19268.5</v>
      </c>
      <c r="C23" s="1">
        <f t="shared" si="0"/>
        <v>0.2802811311070138</v>
      </c>
      <c r="D23" s="1">
        <v>162.56</v>
      </c>
      <c r="E23" s="1">
        <v>37.006599999999999</v>
      </c>
    </row>
    <row r="24" spans="1:5" x14ac:dyDescent="0.25">
      <c r="A24" s="1" t="s">
        <v>26</v>
      </c>
      <c r="B24" s="1">
        <v>19518.8</v>
      </c>
      <c r="C24" s="1">
        <f t="shared" si="0"/>
        <v>0.28392201478327744</v>
      </c>
      <c r="D24" s="1">
        <v>98.825999999999993</v>
      </c>
      <c r="E24" s="1">
        <v>37.006599999999999</v>
      </c>
    </row>
    <row r="25" spans="1:5" x14ac:dyDescent="0.25">
      <c r="A25" s="1" t="s">
        <v>27</v>
      </c>
      <c r="B25" s="1">
        <v>19643.3</v>
      </c>
      <c r="C25" s="1">
        <f t="shared" si="0"/>
        <v>0.28573300166979287</v>
      </c>
      <c r="D25" s="1">
        <v>137.61000000000001</v>
      </c>
      <c r="E25" s="1">
        <v>37.006599999999999</v>
      </c>
    </row>
    <row r="26" spans="1:5" x14ac:dyDescent="0.25">
      <c r="A26" s="1" t="s">
        <v>28</v>
      </c>
      <c r="B26" s="1">
        <v>19855.5</v>
      </c>
      <c r="C26" s="1">
        <f t="shared" si="0"/>
        <v>0.28881967972054456</v>
      </c>
      <c r="D26" s="1">
        <v>147.04</v>
      </c>
      <c r="E26" s="1">
        <v>37.01</v>
      </c>
    </row>
    <row r="27" spans="1:5" x14ac:dyDescent="0.25">
      <c r="A27" s="1" t="s">
        <v>29</v>
      </c>
      <c r="B27" s="1">
        <v>20012.400000000001</v>
      </c>
      <c r="C27" s="1">
        <f t="shared" si="0"/>
        <v>0.29110195957993634</v>
      </c>
      <c r="D27" s="1">
        <v>194.09</v>
      </c>
      <c r="E27" s="1">
        <v>37.006599999999999</v>
      </c>
    </row>
    <row r="28" spans="1:5" x14ac:dyDescent="0.25">
      <c r="A28" s="1" t="s">
        <v>30</v>
      </c>
      <c r="B28" s="1">
        <v>20192</v>
      </c>
      <c r="C28" s="1">
        <f t="shared" si="0"/>
        <v>0.29371443544192971</v>
      </c>
      <c r="D28" s="1">
        <v>128.69999999999999</v>
      </c>
      <c r="E28" s="1">
        <v>37.006599999999999</v>
      </c>
    </row>
    <row r="29" spans="1:5" x14ac:dyDescent="0.25">
      <c r="A29" s="1" t="s">
        <v>31</v>
      </c>
      <c r="B29" s="1">
        <v>20223.3</v>
      </c>
      <c r="C29" s="1">
        <f t="shared" si="0"/>
        <v>0.29416972772745531</v>
      </c>
      <c r="D29" s="1">
        <v>176.13</v>
      </c>
      <c r="E29" s="1">
        <v>37.006599999999999</v>
      </c>
    </row>
    <row r="30" spans="1:5" x14ac:dyDescent="0.25">
      <c r="A30" s="1" t="s">
        <v>32</v>
      </c>
      <c r="B30" s="1">
        <v>20763.5</v>
      </c>
      <c r="C30" s="1">
        <f t="shared" si="0"/>
        <v>0.30202751982460913</v>
      </c>
      <c r="D30" s="1">
        <v>106.07</v>
      </c>
      <c r="E30" s="1">
        <v>37.006599999999999</v>
      </c>
    </row>
    <row r="31" spans="1:5" x14ac:dyDescent="0.25">
      <c r="A31" s="1" t="s">
        <v>33</v>
      </c>
      <c r="B31" s="1">
        <v>20776.599999999999</v>
      </c>
      <c r="C31" s="1">
        <f t="shared" si="0"/>
        <v>0.302218073464877</v>
      </c>
      <c r="D31" s="1">
        <v>127.03</v>
      </c>
      <c r="E31" s="1">
        <v>37.006599999999999</v>
      </c>
    </row>
    <row r="32" spans="1:5" x14ac:dyDescent="0.25">
      <c r="A32" s="1" t="s">
        <v>34</v>
      </c>
      <c r="B32" s="1">
        <v>20688</v>
      </c>
      <c r="C32" s="1">
        <f t="shared" si="0"/>
        <v>0.30092929082917208</v>
      </c>
      <c r="D32" s="1">
        <v>168.94</v>
      </c>
      <c r="E32" s="1">
        <v>37.006599999999999</v>
      </c>
    </row>
    <row r="33" spans="1:5" x14ac:dyDescent="0.25">
      <c r="A33" s="1" t="s">
        <v>35</v>
      </c>
      <c r="B33" s="1">
        <v>20987.599999999999</v>
      </c>
      <c r="C33" s="1">
        <f t="shared" si="0"/>
        <v>0.30528729622033696</v>
      </c>
      <c r="D33" s="1">
        <v>95.471999999999994</v>
      </c>
      <c r="E33" s="1">
        <v>37.006599999999999</v>
      </c>
    </row>
    <row r="34" spans="1:5" x14ac:dyDescent="0.25">
      <c r="A34" s="1" t="s">
        <v>36</v>
      </c>
      <c r="B34" s="1">
        <v>20767.7</v>
      </c>
      <c r="C34" s="1">
        <f t="shared" si="0"/>
        <v>0.30208861335813014</v>
      </c>
      <c r="D34" s="1">
        <v>141.86000000000001</v>
      </c>
      <c r="E34" s="1">
        <v>37.003300000000003</v>
      </c>
    </row>
    <row r="35" spans="1:5" x14ac:dyDescent="0.25">
      <c r="A35" s="2" t="s">
        <v>37</v>
      </c>
      <c r="B35" s="2">
        <v>21124.6</v>
      </c>
      <c r="C35" s="1">
        <f t="shared" si="0"/>
        <v>0.30728010909947445</v>
      </c>
      <c r="D35" s="2">
        <v>110.14</v>
      </c>
      <c r="E35" s="2">
        <v>37.006599999999999</v>
      </c>
    </row>
    <row r="36" spans="1:5" x14ac:dyDescent="0.25">
      <c r="A36" s="2" t="s">
        <v>38</v>
      </c>
      <c r="B36" s="2">
        <v>21079.1</v>
      </c>
      <c r="C36" s="1">
        <f t="shared" si="0"/>
        <v>0.30661826248633028</v>
      </c>
      <c r="D36" s="2">
        <v>249.55</v>
      </c>
      <c r="E36" s="2">
        <v>37.006599999999999</v>
      </c>
    </row>
    <row r="37" spans="1:5" x14ac:dyDescent="0.25">
      <c r="A37" s="2" t="s">
        <v>39</v>
      </c>
      <c r="B37" s="2">
        <v>60423.3</v>
      </c>
      <c r="C37" s="1">
        <f t="shared" si="0"/>
        <v>0.87892211999991843</v>
      </c>
      <c r="D37" s="2">
        <v>3459.4</v>
      </c>
      <c r="E37" s="2">
        <v>37.006599999999999</v>
      </c>
    </row>
    <row r="38" spans="1:5" x14ac:dyDescent="0.25">
      <c r="A38" s="1" t="s">
        <v>40</v>
      </c>
      <c r="B38" s="1">
        <v>68248.600000000006</v>
      </c>
      <c r="C38" s="1">
        <f t="shared" si="0"/>
        <v>0.99274955520513508</v>
      </c>
      <c r="D38" s="1">
        <v>270.2</v>
      </c>
      <c r="E38" s="1">
        <v>37.006599999999999</v>
      </c>
    </row>
    <row r="39" spans="1:5" x14ac:dyDescent="0.25">
      <c r="A39" s="1" t="s">
        <v>41</v>
      </c>
      <c r="B39" s="1">
        <v>68587.5</v>
      </c>
      <c r="C39" s="1">
        <f t="shared" si="0"/>
        <v>0.99767922151710353</v>
      </c>
      <c r="D39" s="1">
        <v>254.26</v>
      </c>
      <c r="E39" s="1">
        <v>37.006599999999999</v>
      </c>
    </row>
    <row r="40" spans="1:5" x14ac:dyDescent="0.25">
      <c r="A40" s="1" t="s">
        <v>42</v>
      </c>
      <c r="B40" s="1">
        <v>68468.800000000003</v>
      </c>
      <c r="C40" s="1">
        <f t="shared" si="0"/>
        <v>0.99595260189116475</v>
      </c>
      <c r="D40" s="1">
        <v>290.89</v>
      </c>
      <c r="E40" s="1">
        <v>37.006599999999999</v>
      </c>
    </row>
    <row r="41" spans="1:5" x14ac:dyDescent="0.25">
      <c r="A41" s="1" t="s">
        <v>43</v>
      </c>
      <c r="B41" s="1">
        <v>68963.399999999994</v>
      </c>
      <c r="C41" s="1">
        <f t="shared" si="0"/>
        <v>1.0031470927672332</v>
      </c>
      <c r="D41" s="1">
        <v>343.7</v>
      </c>
      <c r="E41" s="1">
        <v>37.006599999999999</v>
      </c>
    </row>
    <row r="42" spans="1:5" x14ac:dyDescent="0.25">
      <c r="A42" s="1" t="s">
        <v>44</v>
      </c>
      <c r="B42" s="1">
        <v>69047.399999999994</v>
      </c>
      <c r="C42" s="1">
        <f t="shared" si="0"/>
        <v>1.0043689634376534</v>
      </c>
      <c r="D42" s="1">
        <v>219.57</v>
      </c>
      <c r="E42" s="1">
        <v>37.003300000000003</v>
      </c>
    </row>
    <row r="43" spans="1:5" x14ac:dyDescent="0.25">
      <c r="A43" s="1" t="s">
        <v>45</v>
      </c>
      <c r="B43" s="1">
        <v>69480</v>
      </c>
      <c r="C43" s="1">
        <f t="shared" si="0"/>
        <v>1.0106615973903168</v>
      </c>
      <c r="D43" s="1">
        <v>401.02</v>
      </c>
      <c r="E43" s="1">
        <v>37.003300000000003</v>
      </c>
    </row>
    <row r="44" spans="1:5" x14ac:dyDescent="0.25">
      <c r="A44" s="1" t="s">
        <v>46</v>
      </c>
      <c r="B44" s="1">
        <v>69007.5</v>
      </c>
      <c r="C44" s="1">
        <f t="shared" si="0"/>
        <v>1.0037885748692039</v>
      </c>
      <c r="D44" s="1">
        <v>346.55</v>
      </c>
      <c r="E44" s="1">
        <v>37.003300000000003</v>
      </c>
    </row>
    <row r="45" spans="1:5" x14ac:dyDescent="0.25">
      <c r="A45" s="1" t="s">
        <v>47</v>
      </c>
      <c r="B45" s="1">
        <v>68251</v>
      </c>
      <c r="C45" s="1">
        <f t="shared" si="0"/>
        <v>0.99278446579571844</v>
      </c>
      <c r="D45" s="1">
        <v>412.5</v>
      </c>
      <c r="E45" s="1">
        <v>37.006599999999999</v>
      </c>
    </row>
    <row r="46" spans="1:5" x14ac:dyDescent="0.25">
      <c r="A46" s="1" t="s">
        <v>48</v>
      </c>
      <c r="B46" s="1">
        <v>69567.8</v>
      </c>
      <c r="C46" s="1">
        <f t="shared" si="0"/>
        <v>1.011938743162494</v>
      </c>
      <c r="D46" s="1">
        <v>423.98</v>
      </c>
      <c r="E46" s="1">
        <v>37.006599999999999</v>
      </c>
    </row>
    <row r="47" spans="1:5" x14ac:dyDescent="0.25">
      <c r="A47" s="1" t="s">
        <v>49</v>
      </c>
      <c r="B47" s="1">
        <v>68852.7</v>
      </c>
      <c r="C47" s="1">
        <f t="shared" si="0"/>
        <v>1.0015368417765727</v>
      </c>
      <c r="D47" s="1">
        <v>296.83</v>
      </c>
      <c r="E47" s="1">
        <v>37.003300000000003</v>
      </c>
    </row>
    <row r="48" spans="1:5" x14ac:dyDescent="0.25">
      <c r="A48" s="1" t="s">
        <v>50</v>
      </c>
      <c r="B48" s="1">
        <v>68752.800000000003</v>
      </c>
      <c r="C48" s="1">
        <f t="shared" si="0"/>
        <v>1.0000836884435373</v>
      </c>
      <c r="D48" s="1">
        <v>419.82</v>
      </c>
      <c r="E48" s="1">
        <v>37.003300000000003</v>
      </c>
    </row>
    <row r="49" spans="1:5" x14ac:dyDescent="0.25">
      <c r="A49" s="1" t="s">
        <v>51</v>
      </c>
      <c r="B49" s="1">
        <v>68463.199999999997</v>
      </c>
      <c r="C49" s="1">
        <f t="shared" si="0"/>
        <v>0.99587114384647002</v>
      </c>
      <c r="D49" s="1">
        <v>343.78</v>
      </c>
      <c r="E49" s="1">
        <v>37.006599999999999</v>
      </c>
    </row>
    <row r="50" spans="1:5" x14ac:dyDescent="0.25">
      <c r="A50" s="1" t="s">
        <v>52</v>
      </c>
      <c r="B50" s="1">
        <v>68743.3</v>
      </c>
      <c r="C50" s="1">
        <f t="shared" si="0"/>
        <v>0.99994550068914467</v>
      </c>
      <c r="D50" s="1">
        <v>345.44</v>
      </c>
      <c r="E50" s="1">
        <v>37.006599999999999</v>
      </c>
    </row>
    <row r="51" spans="1:5" x14ac:dyDescent="0.25">
      <c r="A51" s="1" t="s">
        <v>53</v>
      </c>
      <c r="B51" s="1">
        <v>68224</v>
      </c>
      <c r="C51" s="1">
        <f t="shared" si="0"/>
        <v>0.99239172165165479</v>
      </c>
      <c r="D51" s="1">
        <v>268.13</v>
      </c>
      <c r="E51" s="1">
        <v>37.006599999999999</v>
      </c>
    </row>
    <row r="52" spans="1:5" x14ac:dyDescent="0.25">
      <c r="A52" s="1" t="s">
        <v>54</v>
      </c>
      <c r="B52" s="1">
        <v>68547.7</v>
      </c>
      <c r="C52" s="1">
        <f t="shared" si="0"/>
        <v>0.99710028755659497</v>
      </c>
      <c r="D52" s="1">
        <v>352.92</v>
      </c>
      <c r="E52" s="1">
        <v>37.003300000000003</v>
      </c>
    </row>
    <row r="53" spans="1:5" x14ac:dyDescent="0.25">
      <c r="A53" s="2" t="s">
        <v>55</v>
      </c>
      <c r="B53" s="2">
        <v>68631.399999999994</v>
      </c>
      <c r="C53" s="1">
        <f t="shared" si="0"/>
        <v>0.99831779440319213</v>
      </c>
      <c r="D53" s="2">
        <v>203.6</v>
      </c>
      <c r="E53" s="2">
        <v>37.003300000000003</v>
      </c>
    </row>
    <row r="54" spans="1:5" x14ac:dyDescent="0.25">
      <c r="A54" s="2" t="s">
        <v>56</v>
      </c>
      <c r="B54" s="2">
        <v>64644</v>
      </c>
      <c r="C54" s="1">
        <f t="shared" si="0"/>
        <v>0.9403167573647041</v>
      </c>
      <c r="D54" s="2">
        <v>879.06</v>
      </c>
      <c r="E54" s="2">
        <v>37.003300000000003</v>
      </c>
    </row>
    <row r="55" spans="1:5" x14ac:dyDescent="0.25">
      <c r="A55" s="2" t="s">
        <v>57</v>
      </c>
      <c r="B55" s="2">
        <v>57327.4</v>
      </c>
      <c r="C55" s="1">
        <f t="shared" si="0"/>
        <v>0.83388891275523391</v>
      </c>
      <c r="D55" s="2">
        <v>625.08000000000004</v>
      </c>
      <c r="E55" s="2">
        <v>37.003300000000003</v>
      </c>
    </row>
    <row r="56" spans="1:5" x14ac:dyDescent="0.25">
      <c r="A56" s="1" t="s">
        <v>58</v>
      </c>
      <c r="B56" s="1">
        <v>58736.6</v>
      </c>
      <c r="C56" s="1">
        <f t="shared" si="0"/>
        <v>0.85438724785947151</v>
      </c>
      <c r="D56" s="1">
        <v>390.69</v>
      </c>
      <c r="E56" s="1">
        <v>37.003300000000003</v>
      </c>
    </row>
    <row r="57" spans="1:5" x14ac:dyDescent="0.25">
      <c r="A57" s="1" t="s">
        <v>59</v>
      </c>
      <c r="B57" s="1">
        <v>58107.6</v>
      </c>
      <c r="C57" s="1">
        <f t="shared" si="0"/>
        <v>0.8452377639107308</v>
      </c>
      <c r="D57" s="1">
        <v>344.07</v>
      </c>
      <c r="E57" s="1">
        <v>37.003300000000003</v>
      </c>
    </row>
    <row r="58" spans="1:5" x14ac:dyDescent="0.25">
      <c r="A58" s="1" t="s">
        <v>60</v>
      </c>
      <c r="B58" s="1">
        <v>58631.9</v>
      </c>
      <c r="C58" s="1">
        <f t="shared" si="0"/>
        <v>0.85286427334526937</v>
      </c>
      <c r="D58" s="1">
        <v>295.72000000000003</v>
      </c>
      <c r="E58" s="1">
        <v>37.003300000000003</v>
      </c>
    </row>
    <row r="59" spans="1:5" x14ac:dyDescent="0.25">
      <c r="A59" s="1" t="s">
        <v>61</v>
      </c>
      <c r="B59" s="1">
        <v>58507.199999999997</v>
      </c>
      <c r="C59" s="1">
        <f t="shared" si="0"/>
        <v>0.85105037724287191</v>
      </c>
      <c r="D59" s="1">
        <v>364.28</v>
      </c>
      <c r="E59" s="1">
        <v>37.003300000000003</v>
      </c>
    </row>
    <row r="60" spans="1:5" x14ac:dyDescent="0.25">
      <c r="A60" s="1" t="s">
        <v>62</v>
      </c>
      <c r="B60" s="1">
        <v>58851.4</v>
      </c>
      <c r="C60" s="1">
        <f t="shared" si="0"/>
        <v>0.85605713777571235</v>
      </c>
      <c r="D60" s="1">
        <v>258.39</v>
      </c>
      <c r="E60" s="1">
        <v>37.003300000000003</v>
      </c>
    </row>
    <row r="61" spans="1:5" x14ac:dyDescent="0.25">
      <c r="A61" s="1" t="s">
        <v>63</v>
      </c>
      <c r="B61" s="1">
        <v>58544.2</v>
      </c>
      <c r="C61" s="1">
        <f t="shared" si="0"/>
        <v>0.85158858218103317</v>
      </c>
      <c r="D61" s="1">
        <v>272.95999999999998</v>
      </c>
      <c r="E61" s="1">
        <v>37.003300000000003</v>
      </c>
    </row>
    <row r="62" spans="1:5" x14ac:dyDescent="0.25">
      <c r="A62" s="1" t="s">
        <v>64</v>
      </c>
      <c r="B62" s="1">
        <v>58871.3</v>
      </c>
      <c r="C62" s="1">
        <f t="shared" si="0"/>
        <v>0.85634660475596669</v>
      </c>
      <c r="D62" s="1">
        <v>296.47000000000003</v>
      </c>
      <c r="E62" s="1">
        <v>37.003300000000003</v>
      </c>
    </row>
    <row r="63" spans="1:5" x14ac:dyDescent="0.25">
      <c r="A63" s="1" t="s">
        <v>65</v>
      </c>
      <c r="B63" s="1">
        <v>58947.9</v>
      </c>
      <c r="C63" s="1">
        <f t="shared" si="0"/>
        <v>0.85746083443875443</v>
      </c>
      <c r="D63" s="1">
        <v>171.74</v>
      </c>
      <c r="E63" s="1">
        <v>37.006599999999999</v>
      </c>
    </row>
    <row r="64" spans="1:5" x14ac:dyDescent="0.25">
      <c r="A64" s="1" t="s">
        <v>66</v>
      </c>
      <c r="B64" s="1">
        <v>59467</v>
      </c>
      <c r="C64" s="1">
        <f t="shared" si="0"/>
        <v>0.86501170426036234</v>
      </c>
      <c r="D64" s="1">
        <v>230.41</v>
      </c>
      <c r="E64" s="1">
        <v>37.006599999999999</v>
      </c>
    </row>
    <row r="65" spans="1:5" x14ac:dyDescent="0.25">
      <c r="A65" s="1" t="s">
        <v>67</v>
      </c>
      <c r="B65" s="1">
        <v>58154.8</v>
      </c>
      <c r="C65" s="1">
        <f t="shared" si="0"/>
        <v>0.84592433885887164</v>
      </c>
      <c r="D65" s="1">
        <v>262.33</v>
      </c>
      <c r="E65" s="1">
        <v>37.006599999999999</v>
      </c>
    </row>
    <row r="66" spans="1:5" x14ac:dyDescent="0.25">
      <c r="A66" s="1" t="s">
        <v>68</v>
      </c>
      <c r="B66" s="1">
        <v>58251.9</v>
      </c>
      <c r="C66" s="1">
        <f t="shared" si="0"/>
        <v>0.84733676316955953</v>
      </c>
      <c r="D66" s="1">
        <v>323.56</v>
      </c>
      <c r="E66" s="1">
        <v>37.006599999999999</v>
      </c>
    </row>
    <row r="67" spans="1:5" x14ac:dyDescent="0.25">
      <c r="A67" s="1" t="s">
        <v>69</v>
      </c>
      <c r="B67" s="1">
        <v>58792.1</v>
      </c>
      <c r="C67" s="1">
        <f t="shared" ref="C67:C68" si="1">B67/$H$5</f>
        <v>0.8551945552667134</v>
      </c>
      <c r="D67" s="1">
        <v>205.13</v>
      </c>
      <c r="E67" s="1">
        <v>37.003300000000003</v>
      </c>
    </row>
    <row r="68" spans="1:5" x14ac:dyDescent="0.25">
      <c r="A68" s="1" t="s">
        <v>70</v>
      </c>
      <c r="B68" s="1">
        <v>58087.7</v>
      </c>
      <c r="C68" s="1">
        <f t="shared" si="1"/>
        <v>0.84494829693047646</v>
      </c>
      <c r="D68" s="1">
        <v>285.35000000000002</v>
      </c>
      <c r="E68" s="1">
        <v>37.003300000000003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9C67-8D3D-443A-8DA5-D07816497184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4.855468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287.33333333333331</v>
      </c>
    </row>
    <row r="2" spans="1:8" x14ac:dyDescent="0.25">
      <c r="A2" s="1" t="s">
        <v>4</v>
      </c>
      <c r="B2" s="1">
        <v>257.39999999999998</v>
      </c>
      <c r="C2" s="1">
        <f>B2/$H$5</f>
        <v>4.0422635880413074E-3</v>
      </c>
      <c r="D2" s="1">
        <v>23.244</v>
      </c>
      <c r="E2" s="1">
        <v>36.996600000000001</v>
      </c>
      <c r="G2" s="1" t="s">
        <v>92</v>
      </c>
      <c r="H2" s="1">
        <f>AVERAGE(D2:D13)</f>
        <v>20.339416666666668</v>
      </c>
    </row>
    <row r="3" spans="1:8" x14ac:dyDescent="0.25">
      <c r="A3" s="1" t="s">
        <v>5</v>
      </c>
      <c r="B3" s="1">
        <v>300</v>
      </c>
      <c r="C3" s="1">
        <f t="shared" ref="C3:C66" si="0">B3/$H$5</f>
        <v>4.7112629231250668E-3</v>
      </c>
      <c r="D3" s="1">
        <v>23.488</v>
      </c>
      <c r="E3" s="1">
        <v>36.996600000000001</v>
      </c>
      <c r="G3" s="1" t="s">
        <v>90</v>
      </c>
      <c r="H3" s="1">
        <f>AVERAGE(B18:B35)</f>
        <v>16304.922222222227</v>
      </c>
    </row>
    <row r="4" spans="1:8" x14ac:dyDescent="0.25">
      <c r="A4" s="1" t="s">
        <v>6</v>
      </c>
      <c r="B4" s="1">
        <v>279.7</v>
      </c>
      <c r="C4" s="1">
        <f t="shared" si="0"/>
        <v>4.3924674653269373E-3</v>
      </c>
      <c r="D4" s="1">
        <v>19.369</v>
      </c>
      <c r="E4" s="1">
        <v>36.99</v>
      </c>
      <c r="G4" s="1" t="s">
        <v>92</v>
      </c>
      <c r="H4" s="1">
        <f>AVERAGE(D18:D35)</f>
        <v>146.6973888888889</v>
      </c>
    </row>
    <row r="5" spans="1:8" x14ac:dyDescent="0.25">
      <c r="A5" s="1" t="s">
        <v>7</v>
      </c>
      <c r="B5" s="1">
        <v>308.2</v>
      </c>
      <c r="C5" s="1">
        <f t="shared" si="0"/>
        <v>4.8400374430238183E-3</v>
      </c>
      <c r="D5" s="1">
        <v>14.766999999999999</v>
      </c>
      <c r="E5" s="1">
        <v>37</v>
      </c>
      <c r="G5" s="3" t="s">
        <v>94</v>
      </c>
      <c r="H5" s="1">
        <f>AVERAGE(B38:B52)</f>
        <v>63677.193333333329</v>
      </c>
    </row>
    <row r="6" spans="1:8" x14ac:dyDescent="0.25">
      <c r="A6" s="1" t="s">
        <v>8</v>
      </c>
      <c r="B6" s="1">
        <v>264.39999999999998</v>
      </c>
      <c r="C6" s="1">
        <f t="shared" si="0"/>
        <v>4.1521930562475589E-3</v>
      </c>
      <c r="D6" s="1">
        <v>19.114000000000001</v>
      </c>
      <c r="E6" s="1">
        <v>37</v>
      </c>
      <c r="G6" s="3" t="s">
        <v>92</v>
      </c>
      <c r="H6" s="1">
        <f>AVERAGE(D38:D52)</f>
        <v>251.976</v>
      </c>
    </row>
    <row r="7" spans="1:8" x14ac:dyDescent="0.25">
      <c r="A7" s="1" t="s">
        <v>9</v>
      </c>
      <c r="B7" s="1">
        <v>296.8</v>
      </c>
      <c r="C7" s="1">
        <f t="shared" si="0"/>
        <v>4.6610094519450663E-3</v>
      </c>
      <c r="D7" s="1">
        <v>17.050999999999998</v>
      </c>
      <c r="E7" s="1">
        <v>37.003300000000003</v>
      </c>
      <c r="G7" s="1" t="s">
        <v>91</v>
      </c>
      <c r="H7" s="1">
        <f>AVERAGE(B56:B68)</f>
        <v>54873.56923076923</v>
      </c>
    </row>
    <row r="8" spans="1:8" x14ac:dyDescent="0.25">
      <c r="A8" s="1" t="s">
        <v>10</v>
      </c>
      <c r="B8" s="1">
        <v>315.60000000000002</v>
      </c>
      <c r="C8" s="1">
        <f t="shared" si="0"/>
        <v>4.9562485951275704E-3</v>
      </c>
      <c r="D8" s="1">
        <v>25.140999999999998</v>
      </c>
      <c r="E8" s="1">
        <v>37.003300000000003</v>
      </c>
      <c r="G8" s="1" t="s">
        <v>92</v>
      </c>
      <c r="H8" s="1">
        <f>AVERAGE(D56:D68)</f>
        <v>226.71923076923079</v>
      </c>
    </row>
    <row r="9" spans="1:8" x14ac:dyDescent="0.25">
      <c r="A9" s="1" t="s">
        <v>11</v>
      </c>
      <c r="B9" s="1">
        <v>259.10000000000002</v>
      </c>
      <c r="C9" s="1">
        <f t="shared" si="0"/>
        <v>4.0689607446056835E-3</v>
      </c>
      <c r="D9" s="1">
        <v>23.027000000000001</v>
      </c>
      <c r="E9" s="1">
        <v>37.006599999999999</v>
      </c>
    </row>
    <row r="10" spans="1:8" x14ac:dyDescent="0.25">
      <c r="A10" s="1" t="s">
        <v>12</v>
      </c>
      <c r="B10" s="1">
        <v>296.10000000000002</v>
      </c>
      <c r="C10" s="1">
        <f t="shared" si="0"/>
        <v>4.6500165051244413E-3</v>
      </c>
      <c r="D10" s="1">
        <v>13.276</v>
      </c>
      <c r="E10" s="1">
        <v>37.006599999999999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259.8</v>
      </c>
      <c r="C11" s="1">
        <f t="shared" si="0"/>
        <v>4.0799536914263084E-3</v>
      </c>
      <c r="D11" s="1">
        <v>25.616</v>
      </c>
      <c r="E11" s="1">
        <v>37.006599999999999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311.3</v>
      </c>
      <c r="C12" s="1">
        <f t="shared" si="0"/>
        <v>4.8887204932294443E-3</v>
      </c>
      <c r="D12" s="1">
        <v>18.015999999999998</v>
      </c>
      <c r="E12" s="1">
        <v>37.006599999999999</v>
      </c>
    </row>
    <row r="13" spans="1:8" x14ac:dyDescent="0.25">
      <c r="A13" s="1" t="s">
        <v>15</v>
      </c>
      <c r="B13" s="1">
        <v>299.60000000000002</v>
      </c>
      <c r="C13" s="1">
        <f t="shared" si="0"/>
        <v>4.704981239227567E-3</v>
      </c>
      <c r="D13" s="1">
        <v>21.963999999999999</v>
      </c>
      <c r="E13" s="1">
        <v>37.01</v>
      </c>
    </row>
    <row r="14" spans="1:8" x14ac:dyDescent="0.25">
      <c r="A14" s="2" t="s">
        <v>16</v>
      </c>
      <c r="B14" s="2">
        <v>272</v>
      </c>
      <c r="C14" s="1">
        <f t="shared" si="0"/>
        <v>4.2715450503000608E-3</v>
      </c>
      <c r="D14" s="2">
        <v>17.239999999999998</v>
      </c>
      <c r="E14" s="2">
        <v>37.01</v>
      </c>
      <c r="G14" t="s">
        <v>96</v>
      </c>
      <c r="H14">
        <f>H5/H3</f>
        <v>3.9053969387567338</v>
      </c>
    </row>
    <row r="15" spans="1:8" x14ac:dyDescent="0.25">
      <c r="A15" s="2" t="s">
        <v>17</v>
      </c>
      <c r="B15" s="2">
        <v>275</v>
      </c>
      <c r="C15" s="1">
        <f t="shared" si="0"/>
        <v>4.3186576795313115E-3</v>
      </c>
      <c r="D15" s="2">
        <v>31.734999999999999</v>
      </c>
      <c r="E15" s="2">
        <v>37.01</v>
      </c>
    </row>
    <row r="16" spans="1:8" x14ac:dyDescent="0.25">
      <c r="A16" s="2" t="s">
        <v>18</v>
      </c>
      <c r="B16" s="2">
        <v>200.4</v>
      </c>
      <c r="C16" s="1">
        <f t="shared" si="0"/>
        <v>3.147123632647545E-3</v>
      </c>
      <c r="D16" s="2">
        <v>22.074999999999999</v>
      </c>
      <c r="E16" s="2">
        <v>37.01</v>
      </c>
    </row>
    <row r="17" spans="1:5" x14ac:dyDescent="0.25">
      <c r="A17" s="2" t="s">
        <v>19</v>
      </c>
      <c r="B17" s="2">
        <v>14004.2</v>
      </c>
      <c r="C17" s="1">
        <f t="shared" si="0"/>
        <v>0.21992489409342689</v>
      </c>
      <c r="D17" s="2">
        <v>1803.6</v>
      </c>
      <c r="E17" s="2">
        <v>37.01</v>
      </c>
    </row>
    <row r="18" spans="1:5" x14ac:dyDescent="0.25">
      <c r="A18" s="1" t="s">
        <v>20</v>
      </c>
      <c r="B18" s="1">
        <v>14879.3</v>
      </c>
      <c r="C18" s="1">
        <f t="shared" si="0"/>
        <v>0.23366764804018267</v>
      </c>
      <c r="D18" s="1">
        <v>250.65</v>
      </c>
      <c r="E18" s="1">
        <v>37.01</v>
      </c>
    </row>
    <row r="19" spans="1:5" x14ac:dyDescent="0.25">
      <c r="A19" s="1" t="s">
        <v>21</v>
      </c>
      <c r="B19" s="1">
        <v>17727.8</v>
      </c>
      <c r="C19" s="1">
        <f t="shared" si="0"/>
        <v>0.27840108949525522</v>
      </c>
      <c r="D19" s="1">
        <v>157.69999999999999</v>
      </c>
      <c r="E19" s="1">
        <v>37.01</v>
      </c>
    </row>
    <row r="20" spans="1:5" x14ac:dyDescent="0.25">
      <c r="A20" s="1" t="s">
        <v>22</v>
      </c>
      <c r="B20" s="1">
        <v>16819.900000000001</v>
      </c>
      <c r="C20" s="1">
        <f t="shared" si="0"/>
        <v>0.26414323746890439</v>
      </c>
      <c r="D20" s="1">
        <v>186.28</v>
      </c>
      <c r="E20" s="1">
        <v>37.01</v>
      </c>
    </row>
    <row r="21" spans="1:5" x14ac:dyDescent="0.25">
      <c r="A21" s="1" t="s">
        <v>23</v>
      </c>
      <c r="B21" s="1">
        <v>16584.2</v>
      </c>
      <c r="C21" s="1">
        <f t="shared" si="0"/>
        <v>0.26044175523230245</v>
      </c>
      <c r="D21" s="1">
        <v>84.25</v>
      </c>
      <c r="E21" s="1">
        <v>37.01</v>
      </c>
    </row>
    <row r="22" spans="1:5" x14ac:dyDescent="0.25">
      <c r="A22" s="1" t="s">
        <v>24</v>
      </c>
      <c r="B22" s="1">
        <v>16380.3</v>
      </c>
      <c r="C22" s="1">
        <f t="shared" si="0"/>
        <v>0.25723966686555177</v>
      </c>
      <c r="D22" s="1">
        <v>80.727000000000004</v>
      </c>
      <c r="E22" s="1">
        <v>37.01</v>
      </c>
    </row>
    <row r="23" spans="1:5" x14ac:dyDescent="0.25">
      <c r="A23" s="1" t="s">
        <v>25</v>
      </c>
      <c r="B23" s="1">
        <v>16483.900000000001</v>
      </c>
      <c r="C23" s="1">
        <f t="shared" si="0"/>
        <v>0.25886662299500435</v>
      </c>
      <c r="D23" s="1">
        <v>154.27000000000001</v>
      </c>
      <c r="E23" s="1">
        <v>37.01</v>
      </c>
    </row>
    <row r="24" spans="1:5" x14ac:dyDescent="0.25">
      <c r="A24" s="1" t="s">
        <v>26</v>
      </c>
      <c r="B24" s="1">
        <v>16436</v>
      </c>
      <c r="C24" s="1">
        <f t="shared" si="0"/>
        <v>0.25811439134827868</v>
      </c>
      <c r="D24" s="1">
        <v>153.38999999999999</v>
      </c>
      <c r="E24" s="1">
        <v>37.01</v>
      </c>
    </row>
    <row r="25" spans="1:5" x14ac:dyDescent="0.25">
      <c r="A25" s="1" t="s">
        <v>27</v>
      </c>
      <c r="B25" s="1">
        <v>16192.6</v>
      </c>
      <c r="C25" s="1">
        <f t="shared" si="0"/>
        <v>0.25429198669664987</v>
      </c>
      <c r="D25" s="1">
        <v>137.78</v>
      </c>
      <c r="E25" s="1">
        <v>37.01</v>
      </c>
    </row>
    <row r="26" spans="1:5" x14ac:dyDescent="0.25">
      <c r="A26" s="1" t="s">
        <v>28</v>
      </c>
      <c r="B26" s="1">
        <v>15991.6</v>
      </c>
      <c r="C26" s="1">
        <f t="shared" si="0"/>
        <v>0.25113544053815606</v>
      </c>
      <c r="D26" s="1">
        <v>104.4</v>
      </c>
      <c r="E26" s="1">
        <v>37.01</v>
      </c>
    </row>
    <row r="27" spans="1:5" x14ac:dyDescent="0.25">
      <c r="A27" s="1" t="s">
        <v>29</v>
      </c>
      <c r="B27" s="1">
        <v>16516.599999999999</v>
      </c>
      <c r="C27" s="1">
        <f t="shared" si="0"/>
        <v>0.25938015065362491</v>
      </c>
      <c r="D27" s="1">
        <v>169.81</v>
      </c>
      <c r="E27" s="1">
        <v>37.01</v>
      </c>
    </row>
    <row r="28" spans="1:5" x14ac:dyDescent="0.25">
      <c r="A28" s="1" t="s">
        <v>30</v>
      </c>
      <c r="B28" s="1">
        <v>16359</v>
      </c>
      <c r="C28" s="1">
        <f t="shared" si="0"/>
        <v>0.25690516719800988</v>
      </c>
      <c r="D28" s="1">
        <v>140.19999999999999</v>
      </c>
      <c r="E28" s="1">
        <v>37.01</v>
      </c>
    </row>
    <row r="29" spans="1:5" x14ac:dyDescent="0.25">
      <c r="A29" s="1" t="s">
        <v>31</v>
      </c>
      <c r="B29" s="1">
        <v>16148.2</v>
      </c>
      <c r="C29" s="1">
        <f t="shared" si="0"/>
        <v>0.25359471978402737</v>
      </c>
      <c r="D29" s="1">
        <v>128.76</v>
      </c>
      <c r="E29" s="1">
        <v>37.006599999999999</v>
      </c>
    </row>
    <row r="30" spans="1:5" x14ac:dyDescent="0.25">
      <c r="A30" s="1" t="s">
        <v>32</v>
      </c>
      <c r="B30" s="1">
        <v>16121.1</v>
      </c>
      <c r="C30" s="1">
        <f t="shared" si="0"/>
        <v>0.25316913569997174</v>
      </c>
      <c r="D30" s="1">
        <v>157.99</v>
      </c>
      <c r="E30" s="1">
        <v>37.006599999999999</v>
      </c>
    </row>
    <row r="31" spans="1:5" x14ac:dyDescent="0.25">
      <c r="A31" s="1" t="s">
        <v>33</v>
      </c>
      <c r="B31" s="1">
        <v>16120.1</v>
      </c>
      <c r="C31" s="1">
        <f t="shared" si="0"/>
        <v>0.25315343149022795</v>
      </c>
      <c r="D31" s="1">
        <v>104.38</v>
      </c>
      <c r="E31" s="1">
        <v>37.006599999999999</v>
      </c>
    </row>
    <row r="32" spans="1:5" x14ac:dyDescent="0.25">
      <c r="A32" s="1" t="s">
        <v>34</v>
      </c>
      <c r="B32" s="1">
        <v>16351.5</v>
      </c>
      <c r="C32" s="1">
        <f t="shared" si="0"/>
        <v>0.25678738562493175</v>
      </c>
      <c r="D32" s="1">
        <v>125.94</v>
      </c>
      <c r="E32" s="1">
        <v>37.006599999999999</v>
      </c>
    </row>
    <row r="33" spans="1:5" x14ac:dyDescent="0.25">
      <c r="A33" s="1" t="s">
        <v>35</v>
      </c>
      <c r="B33" s="1">
        <v>16116.2</v>
      </c>
      <c r="C33" s="1">
        <f t="shared" si="0"/>
        <v>0.25309218507222736</v>
      </c>
      <c r="D33" s="1">
        <v>158.15</v>
      </c>
      <c r="E33" s="1">
        <v>37.01</v>
      </c>
    </row>
    <row r="34" spans="1:5" x14ac:dyDescent="0.25">
      <c r="A34" s="1" t="s">
        <v>36</v>
      </c>
      <c r="B34" s="1">
        <v>16111.9</v>
      </c>
      <c r="C34" s="1">
        <f t="shared" si="0"/>
        <v>0.25302465697032922</v>
      </c>
      <c r="D34" s="1">
        <v>98.176000000000002</v>
      </c>
      <c r="E34" s="1">
        <v>37.01</v>
      </c>
    </row>
    <row r="35" spans="1:5" x14ac:dyDescent="0.25">
      <c r="A35" s="1" t="s">
        <v>37</v>
      </c>
      <c r="B35" s="1">
        <v>16148.4</v>
      </c>
      <c r="C35" s="1">
        <f t="shared" si="0"/>
        <v>0.25359786062597611</v>
      </c>
      <c r="D35" s="1">
        <v>247.7</v>
      </c>
      <c r="E35" s="1">
        <v>37.01</v>
      </c>
    </row>
    <row r="36" spans="1:5" x14ac:dyDescent="0.25">
      <c r="A36" s="2" t="s">
        <v>38</v>
      </c>
      <c r="B36" s="2">
        <v>53699.7</v>
      </c>
      <c r="C36" s="1">
        <f t="shared" si="0"/>
        <v>0.84331135197646379</v>
      </c>
      <c r="D36" s="2">
        <v>1346.9</v>
      </c>
      <c r="E36" s="2">
        <v>37.01</v>
      </c>
    </row>
    <row r="37" spans="1:5" x14ac:dyDescent="0.25">
      <c r="A37" s="2" t="s">
        <v>39</v>
      </c>
      <c r="B37" s="2">
        <v>63263.4</v>
      </c>
      <c r="C37" s="1">
        <f t="shared" si="0"/>
        <v>0.99350170270276783</v>
      </c>
      <c r="D37" s="2">
        <v>443.11</v>
      </c>
      <c r="E37" s="2">
        <v>37.01</v>
      </c>
    </row>
    <row r="38" spans="1:5" x14ac:dyDescent="0.25">
      <c r="A38" s="1" t="s">
        <v>40</v>
      </c>
      <c r="B38" s="1">
        <v>64698.9</v>
      </c>
      <c r="C38" s="1">
        <f t="shared" si="0"/>
        <v>1.0160450957899214</v>
      </c>
      <c r="D38" s="1">
        <v>305.77</v>
      </c>
      <c r="E38" s="1">
        <v>37.006599999999999</v>
      </c>
    </row>
    <row r="39" spans="1:5" x14ac:dyDescent="0.25">
      <c r="A39" s="1" t="s">
        <v>41</v>
      </c>
      <c r="B39" s="1">
        <v>64272</v>
      </c>
      <c r="C39" s="1">
        <f t="shared" si="0"/>
        <v>1.0093409686503143</v>
      </c>
      <c r="D39" s="1">
        <v>215.7</v>
      </c>
      <c r="E39" s="1">
        <v>37.006599999999999</v>
      </c>
    </row>
    <row r="40" spans="1:5" x14ac:dyDescent="0.25">
      <c r="A40" s="1" t="s">
        <v>42</v>
      </c>
      <c r="B40" s="1">
        <v>64404.2</v>
      </c>
      <c r="C40" s="1">
        <f t="shared" si="0"/>
        <v>1.011417065178438</v>
      </c>
      <c r="D40" s="1">
        <v>262.86</v>
      </c>
      <c r="E40" s="1">
        <v>37.006599999999999</v>
      </c>
    </row>
    <row r="41" spans="1:5" x14ac:dyDescent="0.25">
      <c r="A41" s="1" t="s">
        <v>43</v>
      </c>
      <c r="B41" s="1">
        <v>63936</v>
      </c>
      <c r="C41" s="1">
        <f t="shared" si="0"/>
        <v>1.0040643541764143</v>
      </c>
      <c r="D41" s="1">
        <v>192.47</v>
      </c>
      <c r="E41" s="1">
        <v>37.006599999999999</v>
      </c>
    </row>
    <row r="42" spans="1:5" x14ac:dyDescent="0.25">
      <c r="A42" s="1" t="s">
        <v>44</v>
      </c>
      <c r="B42" s="1">
        <v>64348.4</v>
      </c>
      <c r="C42" s="1">
        <f t="shared" si="0"/>
        <v>1.0105407702747369</v>
      </c>
      <c r="D42" s="1">
        <v>246.85</v>
      </c>
      <c r="E42" s="1">
        <v>37.006599999999999</v>
      </c>
    </row>
    <row r="43" spans="1:5" x14ac:dyDescent="0.25">
      <c r="A43" s="1" t="s">
        <v>45</v>
      </c>
      <c r="B43" s="1">
        <v>63792.7</v>
      </c>
      <c r="C43" s="1">
        <f t="shared" si="0"/>
        <v>1.0018139409201348</v>
      </c>
      <c r="D43" s="1">
        <v>188.69</v>
      </c>
      <c r="E43" s="1">
        <v>37.006599999999999</v>
      </c>
    </row>
    <row r="44" spans="1:5" x14ac:dyDescent="0.25">
      <c r="A44" s="1" t="s">
        <v>46</v>
      </c>
      <c r="B44" s="1">
        <v>63739.4</v>
      </c>
      <c r="C44" s="1">
        <f t="shared" si="0"/>
        <v>1.000976906540793</v>
      </c>
      <c r="D44" s="1">
        <v>395.02</v>
      </c>
      <c r="E44" s="1">
        <v>37.006599999999999</v>
      </c>
    </row>
    <row r="45" spans="1:5" x14ac:dyDescent="0.25">
      <c r="A45" s="1" t="s">
        <v>47</v>
      </c>
      <c r="B45" s="1">
        <v>63712.2</v>
      </c>
      <c r="C45" s="1">
        <f t="shared" si="0"/>
        <v>1.0005497520357629</v>
      </c>
      <c r="D45" s="1">
        <v>229.08</v>
      </c>
      <c r="E45" s="1">
        <v>37.006599999999999</v>
      </c>
    </row>
    <row r="46" spans="1:5" x14ac:dyDescent="0.25">
      <c r="A46" s="1" t="s">
        <v>48</v>
      </c>
      <c r="B46" s="1">
        <v>63731.1</v>
      </c>
      <c r="C46" s="1">
        <f t="shared" si="0"/>
        <v>1.0008465615999198</v>
      </c>
      <c r="D46" s="1">
        <v>278.74</v>
      </c>
      <c r="E46" s="1">
        <v>37.006599999999999</v>
      </c>
    </row>
    <row r="47" spans="1:5" x14ac:dyDescent="0.25">
      <c r="A47" s="1" t="s">
        <v>49</v>
      </c>
      <c r="B47" s="1">
        <v>63779.9</v>
      </c>
      <c r="C47" s="1">
        <f t="shared" si="0"/>
        <v>1.0016129270354148</v>
      </c>
      <c r="D47" s="1">
        <v>287.02999999999997</v>
      </c>
      <c r="E47" s="1">
        <v>37.006599999999999</v>
      </c>
    </row>
    <row r="48" spans="1:5" x14ac:dyDescent="0.25">
      <c r="A48" s="1" t="s">
        <v>50</v>
      </c>
      <c r="B48" s="1">
        <v>63291.1</v>
      </c>
      <c r="C48" s="1">
        <f t="shared" si="0"/>
        <v>0.99393670931266975</v>
      </c>
      <c r="D48" s="1">
        <v>213.33</v>
      </c>
      <c r="E48" s="1">
        <v>37.006599999999999</v>
      </c>
    </row>
    <row r="49" spans="1:5" x14ac:dyDescent="0.25">
      <c r="A49" s="1" t="s">
        <v>51</v>
      </c>
      <c r="B49" s="1">
        <v>63183.199999999997</v>
      </c>
      <c r="C49" s="1">
        <f t="shared" si="0"/>
        <v>0.99224222508131898</v>
      </c>
      <c r="D49" s="1">
        <v>254.08</v>
      </c>
      <c r="E49" s="1">
        <v>37.006599999999999</v>
      </c>
    </row>
    <row r="50" spans="1:5" x14ac:dyDescent="0.25">
      <c r="A50" s="1" t="s">
        <v>52</v>
      </c>
      <c r="B50" s="1">
        <v>62944.5</v>
      </c>
      <c r="C50" s="1">
        <f t="shared" si="0"/>
        <v>0.98849363021548586</v>
      </c>
      <c r="D50" s="1">
        <v>326.79000000000002</v>
      </c>
      <c r="E50" s="1">
        <v>37.006599999999999</v>
      </c>
    </row>
    <row r="51" spans="1:5" x14ac:dyDescent="0.25">
      <c r="A51" s="1" t="s">
        <v>53</v>
      </c>
      <c r="B51" s="1">
        <v>62687.1</v>
      </c>
      <c r="C51" s="1">
        <f t="shared" si="0"/>
        <v>0.98445136662744459</v>
      </c>
      <c r="D51" s="1">
        <v>164.62</v>
      </c>
      <c r="E51" s="1">
        <v>37.006599999999999</v>
      </c>
    </row>
    <row r="52" spans="1:5" x14ac:dyDescent="0.25">
      <c r="A52" s="1" t="s">
        <v>54</v>
      </c>
      <c r="B52" s="1">
        <v>62637.2</v>
      </c>
      <c r="C52" s="1">
        <f t="shared" si="0"/>
        <v>0.98366772656123136</v>
      </c>
      <c r="D52" s="1">
        <v>218.61</v>
      </c>
      <c r="E52" s="1">
        <v>37.006599999999999</v>
      </c>
    </row>
    <row r="53" spans="1:5" x14ac:dyDescent="0.25">
      <c r="A53" s="2" t="s">
        <v>55</v>
      </c>
      <c r="B53" s="2">
        <v>62484.7</v>
      </c>
      <c r="C53" s="1">
        <f t="shared" si="0"/>
        <v>0.98127283457530956</v>
      </c>
      <c r="D53" s="2">
        <v>206.06</v>
      </c>
      <c r="E53" s="2">
        <v>37.006599999999999</v>
      </c>
    </row>
    <row r="54" spans="1:5" x14ac:dyDescent="0.25">
      <c r="A54" s="2" t="s">
        <v>56</v>
      </c>
      <c r="B54" s="2">
        <v>59263.7</v>
      </c>
      <c r="C54" s="1">
        <f t="shared" si="0"/>
        <v>0.93068957499069005</v>
      </c>
      <c r="D54" s="2">
        <v>1471.3</v>
      </c>
      <c r="E54" s="2">
        <v>37.006599999999999</v>
      </c>
    </row>
    <row r="55" spans="1:5" x14ac:dyDescent="0.25">
      <c r="A55" s="2" t="s">
        <v>57</v>
      </c>
      <c r="B55" s="2">
        <v>54171.7</v>
      </c>
      <c r="C55" s="1">
        <f t="shared" si="0"/>
        <v>0.8507237389755139</v>
      </c>
      <c r="D55" s="2">
        <v>1207.4000000000001</v>
      </c>
      <c r="E55" s="2">
        <v>37.006599999999999</v>
      </c>
    </row>
    <row r="56" spans="1:5" x14ac:dyDescent="0.25">
      <c r="A56" s="1" t="s">
        <v>58</v>
      </c>
      <c r="B56" s="1">
        <v>55420.5</v>
      </c>
      <c r="C56" s="1">
        <f t="shared" si="0"/>
        <v>0.8703351561035092</v>
      </c>
      <c r="D56" s="1">
        <v>172.85</v>
      </c>
      <c r="E56" s="1">
        <v>37.006599999999999</v>
      </c>
    </row>
    <row r="57" spans="1:5" x14ac:dyDescent="0.25">
      <c r="A57" s="1" t="s">
        <v>59</v>
      </c>
      <c r="B57" s="1">
        <v>55488.7</v>
      </c>
      <c r="C57" s="1">
        <f t="shared" si="0"/>
        <v>0.87140618320803298</v>
      </c>
      <c r="D57" s="1">
        <v>330.02</v>
      </c>
      <c r="E57" s="1">
        <v>37.006599999999999</v>
      </c>
    </row>
    <row r="58" spans="1:5" x14ac:dyDescent="0.25">
      <c r="A58" s="1" t="s">
        <v>60</v>
      </c>
      <c r="B58" s="1">
        <v>54978.1</v>
      </c>
      <c r="C58" s="1">
        <f t="shared" si="0"/>
        <v>0.86338761371287409</v>
      </c>
      <c r="D58" s="1">
        <v>225.91</v>
      </c>
      <c r="E58" s="1">
        <v>37.006599999999999</v>
      </c>
    </row>
    <row r="59" spans="1:5" x14ac:dyDescent="0.25">
      <c r="A59" s="1" t="s">
        <v>61</v>
      </c>
      <c r="B59" s="1">
        <v>55191.9</v>
      </c>
      <c r="C59" s="1">
        <f t="shared" si="0"/>
        <v>0.86674517375608795</v>
      </c>
      <c r="D59" s="1">
        <v>198.48</v>
      </c>
      <c r="E59" s="1">
        <v>37.006599999999999</v>
      </c>
    </row>
    <row r="60" spans="1:5" x14ac:dyDescent="0.25">
      <c r="A60" s="1" t="s">
        <v>62</v>
      </c>
      <c r="B60" s="1">
        <v>54951.8</v>
      </c>
      <c r="C60" s="1">
        <f t="shared" si="0"/>
        <v>0.8629745929966135</v>
      </c>
      <c r="D60" s="1">
        <v>232.97</v>
      </c>
      <c r="E60" s="1">
        <v>37.006599999999999</v>
      </c>
    </row>
    <row r="61" spans="1:5" x14ac:dyDescent="0.25">
      <c r="A61" s="1" t="s">
        <v>63</v>
      </c>
      <c r="B61" s="1">
        <v>55167.199999999997</v>
      </c>
      <c r="C61" s="1">
        <f t="shared" si="0"/>
        <v>0.86635727977541721</v>
      </c>
      <c r="D61" s="1">
        <v>231.97</v>
      </c>
      <c r="E61" s="1">
        <v>37.003300000000003</v>
      </c>
    </row>
    <row r="62" spans="1:5" x14ac:dyDescent="0.25">
      <c r="A62" s="1" t="s">
        <v>64</v>
      </c>
      <c r="B62" s="1">
        <v>55379.199999999997</v>
      </c>
      <c r="C62" s="1">
        <f t="shared" si="0"/>
        <v>0.86968657224109225</v>
      </c>
      <c r="D62" s="1">
        <v>209.49</v>
      </c>
      <c r="E62" s="1">
        <v>37.003300000000003</v>
      </c>
    </row>
    <row r="63" spans="1:5" x14ac:dyDescent="0.25">
      <c r="A63" s="1" t="s">
        <v>65</v>
      </c>
      <c r="B63" s="1">
        <v>54471.5</v>
      </c>
      <c r="C63" s="1">
        <f t="shared" si="0"/>
        <v>0.85543186105669022</v>
      </c>
      <c r="D63" s="1">
        <v>357.13</v>
      </c>
      <c r="E63" s="1">
        <v>37.003300000000003</v>
      </c>
    </row>
    <row r="64" spans="1:5" x14ac:dyDescent="0.25">
      <c r="A64" s="1" t="s">
        <v>66</v>
      </c>
      <c r="B64" s="1">
        <v>54855.8</v>
      </c>
      <c r="C64" s="1">
        <f t="shared" si="0"/>
        <v>0.86146698886121353</v>
      </c>
      <c r="D64" s="1">
        <v>136</v>
      </c>
      <c r="E64" s="1">
        <v>37.003300000000003</v>
      </c>
    </row>
    <row r="65" spans="1:5" x14ac:dyDescent="0.25">
      <c r="A65" s="1" t="s">
        <v>67</v>
      </c>
      <c r="B65" s="1">
        <v>54708.2</v>
      </c>
      <c r="C65" s="1">
        <f t="shared" si="0"/>
        <v>0.85914904750303589</v>
      </c>
      <c r="D65" s="1">
        <v>195.25</v>
      </c>
      <c r="E65" s="1">
        <v>37.003300000000003</v>
      </c>
    </row>
    <row r="66" spans="1:5" x14ac:dyDescent="0.25">
      <c r="A66" s="1" t="s">
        <v>68</v>
      </c>
      <c r="B66" s="1">
        <v>54639.8</v>
      </c>
      <c r="C66" s="1">
        <f t="shared" si="0"/>
        <v>0.85807487955656347</v>
      </c>
      <c r="D66" s="1">
        <v>223.73</v>
      </c>
      <c r="E66" s="1">
        <v>37.003300000000003</v>
      </c>
    </row>
    <row r="67" spans="1:5" x14ac:dyDescent="0.25">
      <c r="A67" s="1" t="s">
        <v>69</v>
      </c>
      <c r="B67" s="1">
        <v>54218.6</v>
      </c>
      <c r="C67" s="1">
        <f t="shared" ref="C67:C68" si="1">B67/$H$5</f>
        <v>0.85146026641249584</v>
      </c>
      <c r="D67" s="1">
        <v>199.36</v>
      </c>
      <c r="E67" s="1">
        <v>37.003300000000003</v>
      </c>
    </row>
    <row r="68" spans="1:5" x14ac:dyDescent="0.25">
      <c r="A68" s="1" t="s">
        <v>70</v>
      </c>
      <c r="B68" s="1">
        <v>53885.1</v>
      </c>
      <c r="C68" s="1">
        <f t="shared" si="1"/>
        <v>0.84622291246295511</v>
      </c>
      <c r="D68" s="1">
        <v>234.19</v>
      </c>
      <c r="E68" s="1">
        <v>37.006599999999999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D266-CFE1-4348-B485-37ABF966AD68}">
  <dimension ref="A1:H68"/>
  <sheetViews>
    <sheetView workbookViewId="0">
      <selection activeCell="H16" sqref="H16"/>
    </sheetView>
  </sheetViews>
  <sheetFormatPr baseColWidth="10" defaultRowHeight="15" x14ac:dyDescent="0.25"/>
  <cols>
    <col min="5" max="5" width="14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314.42500000000001</v>
      </c>
    </row>
    <row r="2" spans="1:8" x14ac:dyDescent="0.25">
      <c r="A2" s="4" t="s">
        <v>4</v>
      </c>
      <c r="B2" s="1">
        <v>308.60000000000002</v>
      </c>
      <c r="C2" s="1">
        <f>B2/$H$5</f>
        <v>4.5128830673878042E-3</v>
      </c>
      <c r="D2" s="1">
        <v>20.475999999999999</v>
      </c>
      <c r="E2" s="1">
        <v>36.963299999999997</v>
      </c>
      <c r="G2" s="1" t="s">
        <v>92</v>
      </c>
      <c r="H2" s="1">
        <f>AVERAGE(D2:D13)</f>
        <v>24.366333333333333</v>
      </c>
    </row>
    <row r="3" spans="1:8" x14ac:dyDescent="0.25">
      <c r="A3" s="4" t="s">
        <v>5</v>
      </c>
      <c r="B3" s="1">
        <v>289.10000000000002</v>
      </c>
      <c r="C3" s="1">
        <f t="shared" ref="C3:C66" si="0">B3/$H$5</f>
        <v>4.2277203330583742E-3</v>
      </c>
      <c r="D3" s="1">
        <v>13.317</v>
      </c>
      <c r="E3" s="1">
        <v>36.9666</v>
      </c>
      <c r="G3" s="1" t="s">
        <v>90</v>
      </c>
      <c r="H3" s="1">
        <f>AVERAGE(B18:B33)</f>
        <v>21808.975000000002</v>
      </c>
    </row>
    <row r="4" spans="1:8" x14ac:dyDescent="0.25">
      <c r="A4" s="4" t="s">
        <v>6</v>
      </c>
      <c r="B4" s="1">
        <v>297.7</v>
      </c>
      <c r="C4" s="1">
        <f t="shared" si="0"/>
        <v>4.3534844107626352E-3</v>
      </c>
      <c r="D4" s="1">
        <v>19.928999999999998</v>
      </c>
      <c r="E4" s="1">
        <v>36.97</v>
      </c>
      <c r="G4" s="1" t="s">
        <v>92</v>
      </c>
      <c r="H4" s="1">
        <f>AVERAGE(D18:D33)</f>
        <v>156.36612499999998</v>
      </c>
    </row>
    <row r="5" spans="1:8" x14ac:dyDescent="0.25">
      <c r="A5" s="4" t="s">
        <v>7</v>
      </c>
      <c r="B5" s="1">
        <v>314</v>
      </c>
      <c r="C5" s="1">
        <f t="shared" si="0"/>
        <v>4.591851209202108E-3</v>
      </c>
      <c r="D5" s="1">
        <v>24.635999999999999</v>
      </c>
      <c r="E5" s="1">
        <v>36.973300000000002</v>
      </c>
      <c r="G5" s="3" t="s">
        <v>94</v>
      </c>
      <c r="H5" s="1">
        <f>AVERAGE(B37:B51)</f>
        <v>68382.006666666683</v>
      </c>
    </row>
    <row r="6" spans="1:8" x14ac:dyDescent="0.25">
      <c r="A6" s="4" t="s">
        <v>8</v>
      </c>
      <c r="B6" s="1">
        <v>353.4</v>
      </c>
      <c r="C6" s="1">
        <f t="shared" si="0"/>
        <v>5.1680261698472127E-3</v>
      </c>
      <c r="D6" s="1">
        <v>25.428000000000001</v>
      </c>
      <c r="E6" s="1">
        <v>36.986600000000003</v>
      </c>
      <c r="G6" s="3" t="s">
        <v>92</v>
      </c>
      <c r="H6" s="1">
        <f>AVERAGE(D37:D51)</f>
        <v>304.49466666666666</v>
      </c>
    </row>
    <row r="7" spans="1:8" x14ac:dyDescent="0.25">
      <c r="A7" s="4" t="s">
        <v>9</v>
      </c>
      <c r="B7" s="1">
        <v>290</v>
      </c>
      <c r="C7" s="1">
        <f t="shared" si="0"/>
        <v>4.2408816900274243E-3</v>
      </c>
      <c r="D7" s="1">
        <v>25.225999999999999</v>
      </c>
      <c r="E7" s="1">
        <v>36.979999999999997</v>
      </c>
      <c r="G7" s="1" t="s">
        <v>91</v>
      </c>
      <c r="H7" s="1">
        <f>AVERAGE(B59:B68)</f>
        <v>60852.65</v>
      </c>
    </row>
    <row r="8" spans="1:8" x14ac:dyDescent="0.25">
      <c r="A8" s="4" t="s">
        <v>10</v>
      </c>
      <c r="B8" s="1">
        <v>288.10000000000002</v>
      </c>
      <c r="C8" s="1">
        <f t="shared" si="0"/>
        <v>4.2130966030927619E-3</v>
      </c>
      <c r="D8" s="1">
        <v>35.658999999999999</v>
      </c>
      <c r="E8" s="1">
        <v>36.979999999999997</v>
      </c>
      <c r="G8" s="1" t="s">
        <v>92</v>
      </c>
      <c r="H8" s="1">
        <f>AVERAGE(D59:D68)</f>
        <v>289.58500000000004</v>
      </c>
    </row>
    <row r="9" spans="1:8" x14ac:dyDescent="0.25">
      <c r="A9" s="4" t="s">
        <v>11</v>
      </c>
      <c r="B9" s="1">
        <v>293.8</v>
      </c>
      <c r="C9" s="1">
        <f t="shared" si="0"/>
        <v>4.296451863896749E-3</v>
      </c>
      <c r="D9" s="1">
        <v>27.882999999999999</v>
      </c>
      <c r="E9" s="1">
        <v>36.979999999999997</v>
      </c>
    </row>
    <row r="10" spans="1:8" x14ac:dyDescent="0.25">
      <c r="A10" s="4" t="s">
        <v>12</v>
      </c>
      <c r="B10" s="1">
        <v>311.39999999999998</v>
      </c>
      <c r="C10" s="1">
        <f t="shared" si="0"/>
        <v>4.5538295112915166E-3</v>
      </c>
      <c r="D10" s="1">
        <v>14.859</v>
      </c>
      <c r="E10" s="1">
        <v>36.996600000000001</v>
      </c>
      <c r="G10" s="1" t="s">
        <v>95</v>
      </c>
      <c r="H10" s="1">
        <v>100</v>
      </c>
    </row>
    <row r="11" spans="1:8" x14ac:dyDescent="0.25">
      <c r="A11" s="4" t="s">
        <v>13</v>
      </c>
      <c r="B11" s="1">
        <v>340.6</v>
      </c>
      <c r="C11" s="1">
        <f t="shared" si="0"/>
        <v>4.9808424262873822E-3</v>
      </c>
      <c r="D11" s="1">
        <v>32.991999999999997</v>
      </c>
      <c r="E11" s="1">
        <v>36.996600000000001</v>
      </c>
      <c r="G11" s="3" t="s">
        <v>92</v>
      </c>
      <c r="H11" s="1">
        <v>0</v>
      </c>
    </row>
    <row r="12" spans="1:8" x14ac:dyDescent="0.25">
      <c r="A12" s="4" t="s">
        <v>14</v>
      </c>
      <c r="B12" s="1">
        <v>324.7</v>
      </c>
      <c r="C12" s="1">
        <f t="shared" si="0"/>
        <v>4.7483251198341542E-3</v>
      </c>
      <c r="D12" s="1">
        <v>19.902000000000001</v>
      </c>
      <c r="E12" s="1">
        <v>37</v>
      </c>
    </row>
    <row r="13" spans="1:8" x14ac:dyDescent="0.25">
      <c r="A13" s="4" t="s">
        <v>15</v>
      </c>
      <c r="B13" s="1">
        <v>361.7</v>
      </c>
      <c r="C13" s="1">
        <f t="shared" si="0"/>
        <v>5.2894031285617912E-3</v>
      </c>
      <c r="D13" s="1">
        <v>32.088999999999999</v>
      </c>
      <c r="E13" s="1">
        <v>37</v>
      </c>
    </row>
    <row r="14" spans="1:8" x14ac:dyDescent="0.25">
      <c r="A14" s="5" t="s">
        <v>16</v>
      </c>
      <c r="B14" s="2">
        <v>284.8</v>
      </c>
      <c r="C14" s="1">
        <f t="shared" si="0"/>
        <v>4.1648382942062433E-3</v>
      </c>
      <c r="D14" s="2">
        <v>17.335000000000001</v>
      </c>
      <c r="E14" s="2">
        <v>37</v>
      </c>
      <c r="G14" t="s">
        <v>96</v>
      </c>
      <c r="H14">
        <f>H5/H3</f>
        <v>3.1354984205661509</v>
      </c>
    </row>
    <row r="15" spans="1:8" x14ac:dyDescent="0.25">
      <c r="A15" s="5" t="s">
        <v>17</v>
      </c>
      <c r="B15" s="2">
        <v>3208.6</v>
      </c>
      <c r="C15" s="1">
        <f t="shared" si="0"/>
        <v>4.6921699967662045E-2</v>
      </c>
      <c r="D15" s="2">
        <v>1903.8</v>
      </c>
      <c r="E15" s="2">
        <v>37</v>
      </c>
    </row>
    <row r="16" spans="1:8" x14ac:dyDescent="0.25">
      <c r="A16" s="5" t="s">
        <v>18</v>
      </c>
      <c r="B16" s="2">
        <v>13845.6</v>
      </c>
      <c r="C16" s="1">
        <f t="shared" si="0"/>
        <v>0.20247431561187484</v>
      </c>
      <c r="D16" s="2">
        <v>1511.1</v>
      </c>
      <c r="E16" s="2">
        <v>37.003300000000003</v>
      </c>
    </row>
    <row r="17" spans="1:5" x14ac:dyDescent="0.25">
      <c r="A17" s="5" t="s">
        <v>19</v>
      </c>
      <c r="B17" s="2">
        <v>21173.3</v>
      </c>
      <c r="C17" s="1">
        <f t="shared" si="0"/>
        <v>0.30963262168088851</v>
      </c>
      <c r="D17" s="2">
        <v>226.01</v>
      </c>
      <c r="E17" s="2">
        <v>37.003300000000003</v>
      </c>
    </row>
    <row r="18" spans="1:5" x14ac:dyDescent="0.25">
      <c r="A18" s="4" t="s">
        <v>20</v>
      </c>
      <c r="B18" s="1">
        <v>20744.3</v>
      </c>
      <c r="C18" s="1">
        <f t="shared" si="0"/>
        <v>0.30335904152564103</v>
      </c>
      <c r="D18" s="1">
        <v>171.74</v>
      </c>
      <c r="E18" s="1">
        <v>37.006599999999999</v>
      </c>
    </row>
    <row r="19" spans="1:5" x14ac:dyDescent="0.25">
      <c r="A19" s="4" t="s">
        <v>21</v>
      </c>
      <c r="B19" s="1">
        <v>20853.400000000001</v>
      </c>
      <c r="C19" s="1">
        <f t="shared" si="0"/>
        <v>0.30495449046488932</v>
      </c>
      <c r="D19" s="1">
        <v>153.26</v>
      </c>
      <c r="E19" s="1">
        <v>37.006599999999999</v>
      </c>
    </row>
    <row r="20" spans="1:5" x14ac:dyDescent="0.25">
      <c r="A20" s="4" t="s">
        <v>22</v>
      </c>
      <c r="B20" s="1">
        <v>21176.5</v>
      </c>
      <c r="C20" s="1">
        <f t="shared" si="0"/>
        <v>0.30967941761677847</v>
      </c>
      <c r="D20" s="1">
        <v>150.74</v>
      </c>
      <c r="E20" s="1">
        <v>37.01</v>
      </c>
    </row>
    <row r="21" spans="1:5" x14ac:dyDescent="0.25">
      <c r="A21" s="4" t="s">
        <v>23</v>
      </c>
      <c r="B21" s="1">
        <v>21489.9</v>
      </c>
      <c r="C21" s="1">
        <f t="shared" si="0"/>
        <v>0.31426249458800121</v>
      </c>
      <c r="D21" s="1">
        <v>146.63999999999999</v>
      </c>
      <c r="E21" s="1">
        <v>37.01</v>
      </c>
    </row>
    <row r="22" spans="1:5" x14ac:dyDescent="0.25">
      <c r="A22" s="4" t="s">
        <v>24</v>
      </c>
      <c r="B22" s="1">
        <v>21113.5</v>
      </c>
      <c r="C22" s="1">
        <f t="shared" si="0"/>
        <v>0.30875812262894492</v>
      </c>
      <c r="D22" s="1">
        <v>171.5</v>
      </c>
      <c r="E22" s="1">
        <v>37.01</v>
      </c>
    </row>
    <row r="23" spans="1:5" x14ac:dyDescent="0.25">
      <c r="A23" s="4" t="s">
        <v>25</v>
      </c>
      <c r="B23" s="1">
        <v>21443.9</v>
      </c>
      <c r="C23" s="1">
        <f t="shared" si="0"/>
        <v>0.31358980300958306</v>
      </c>
      <c r="D23" s="1">
        <v>123.45</v>
      </c>
      <c r="E23" s="1">
        <v>37.01</v>
      </c>
    </row>
    <row r="24" spans="1:5" x14ac:dyDescent="0.25">
      <c r="A24" s="4" t="s">
        <v>26</v>
      </c>
      <c r="B24" s="1">
        <v>21571.9</v>
      </c>
      <c r="C24" s="1">
        <f t="shared" si="0"/>
        <v>0.31546164044518138</v>
      </c>
      <c r="D24" s="1">
        <v>131.22999999999999</v>
      </c>
      <c r="E24" s="1">
        <v>37.01</v>
      </c>
    </row>
    <row r="25" spans="1:5" x14ac:dyDescent="0.25">
      <c r="A25" s="4" t="s">
        <v>27</v>
      </c>
      <c r="B25" s="1">
        <v>21800.9</v>
      </c>
      <c r="C25" s="1">
        <f t="shared" si="0"/>
        <v>0.31881047460730649</v>
      </c>
      <c r="D25" s="1">
        <v>96.457999999999998</v>
      </c>
      <c r="E25" s="1">
        <v>37.01</v>
      </c>
    </row>
    <row r="26" spans="1:5" x14ac:dyDescent="0.25">
      <c r="A26" s="4" t="s">
        <v>28</v>
      </c>
      <c r="B26" s="1">
        <v>21861.599999999999</v>
      </c>
      <c r="C26" s="1">
        <f t="shared" si="0"/>
        <v>0.31969813501621908</v>
      </c>
      <c r="D26" s="1">
        <v>207.86</v>
      </c>
      <c r="E26" s="1">
        <v>37.01</v>
      </c>
    </row>
    <row r="27" spans="1:5" x14ac:dyDescent="0.25">
      <c r="A27" s="4" t="s">
        <v>29</v>
      </c>
      <c r="B27" s="1">
        <v>21869.1</v>
      </c>
      <c r="C27" s="1">
        <f t="shared" si="0"/>
        <v>0.31980781299096117</v>
      </c>
      <c r="D27" s="1">
        <v>192.84</v>
      </c>
      <c r="E27" s="1">
        <v>37.01</v>
      </c>
    </row>
    <row r="28" spans="1:5" x14ac:dyDescent="0.25">
      <c r="A28" s="4" t="s">
        <v>30</v>
      </c>
      <c r="B28" s="1">
        <v>22301.7</v>
      </c>
      <c r="C28" s="1">
        <f t="shared" si="0"/>
        <v>0.32613403857408485</v>
      </c>
      <c r="D28" s="1">
        <v>240.57</v>
      </c>
      <c r="E28" s="1">
        <v>37.01</v>
      </c>
    </row>
    <row r="29" spans="1:5" x14ac:dyDescent="0.25">
      <c r="A29" s="4" t="s">
        <v>31</v>
      </c>
      <c r="B29" s="1">
        <v>22396.3</v>
      </c>
      <c r="C29" s="1">
        <f t="shared" si="0"/>
        <v>0.32751744342883171</v>
      </c>
      <c r="D29" s="1">
        <v>151.85</v>
      </c>
      <c r="E29" s="1">
        <v>37.01</v>
      </c>
    </row>
    <row r="30" spans="1:5" x14ac:dyDescent="0.25">
      <c r="A30" s="4" t="s">
        <v>32</v>
      </c>
      <c r="B30" s="1">
        <v>22402.5</v>
      </c>
      <c r="C30" s="1">
        <f t="shared" si="0"/>
        <v>0.32760811055461853</v>
      </c>
      <c r="D30" s="1">
        <v>109.5</v>
      </c>
      <c r="E30" s="1">
        <v>37.01</v>
      </c>
    </row>
    <row r="31" spans="1:5" x14ac:dyDescent="0.25">
      <c r="A31" s="4" t="s">
        <v>33</v>
      </c>
      <c r="B31" s="1">
        <v>22653.4</v>
      </c>
      <c r="C31" s="1">
        <f t="shared" si="0"/>
        <v>0.33127720440299058</v>
      </c>
      <c r="D31" s="1">
        <v>143.91</v>
      </c>
      <c r="E31" s="1">
        <v>37.01</v>
      </c>
    </row>
    <row r="32" spans="1:5" x14ac:dyDescent="0.25">
      <c r="A32" s="4" t="s">
        <v>34</v>
      </c>
      <c r="B32" s="1">
        <v>22574.9</v>
      </c>
      <c r="C32" s="1">
        <f t="shared" si="0"/>
        <v>0.33012924160069002</v>
      </c>
      <c r="D32" s="1">
        <v>137.72999999999999</v>
      </c>
      <c r="E32" s="1">
        <v>37.01</v>
      </c>
    </row>
    <row r="33" spans="1:5" x14ac:dyDescent="0.25">
      <c r="A33" s="4" t="s">
        <v>35</v>
      </c>
      <c r="B33" s="1">
        <v>22689.8</v>
      </c>
      <c r="C33" s="1">
        <f t="shared" si="0"/>
        <v>0.33180950817373878</v>
      </c>
      <c r="D33" s="1">
        <v>172.58</v>
      </c>
      <c r="E33" s="1">
        <v>37.01</v>
      </c>
    </row>
    <row r="34" spans="1:5" x14ac:dyDescent="0.25">
      <c r="A34" s="5" t="s">
        <v>36</v>
      </c>
      <c r="B34" s="2">
        <v>22766</v>
      </c>
      <c r="C34" s="1">
        <f t="shared" si="0"/>
        <v>0.33292383639711842</v>
      </c>
      <c r="D34" s="2">
        <v>181.05</v>
      </c>
      <c r="E34" s="2">
        <v>37.01</v>
      </c>
    </row>
    <row r="35" spans="1:5" x14ac:dyDescent="0.25">
      <c r="A35" s="5" t="s">
        <v>37</v>
      </c>
      <c r="B35" s="2">
        <v>37672.699999999997</v>
      </c>
      <c r="C35" s="1">
        <f t="shared" si="0"/>
        <v>0.55091539187550387</v>
      </c>
      <c r="D35" s="2">
        <v>4603.3</v>
      </c>
      <c r="E35" s="2">
        <v>37.01</v>
      </c>
    </row>
    <row r="36" spans="1:5" x14ac:dyDescent="0.25">
      <c r="A36" s="5" t="s">
        <v>38</v>
      </c>
      <c r="B36" s="2">
        <v>63033.1</v>
      </c>
      <c r="C36" s="1">
        <f t="shared" si="0"/>
        <v>0.92177903329540567</v>
      </c>
      <c r="D36" s="2">
        <v>431.14</v>
      </c>
      <c r="E36" s="2">
        <v>37.01</v>
      </c>
    </row>
    <row r="37" spans="1:5" x14ac:dyDescent="0.25">
      <c r="A37" s="4" t="s">
        <v>39</v>
      </c>
      <c r="B37" s="1">
        <v>65196.2</v>
      </c>
      <c r="C37" s="1">
        <f t="shared" si="0"/>
        <v>0.95341162358402054</v>
      </c>
      <c r="D37" s="1">
        <v>299.44</v>
      </c>
      <c r="E37" s="1">
        <v>37.01</v>
      </c>
    </row>
    <row r="38" spans="1:5" x14ac:dyDescent="0.25">
      <c r="A38" s="4" t="s">
        <v>40</v>
      </c>
      <c r="B38" s="1">
        <v>66277.399999999994</v>
      </c>
      <c r="C38" s="1">
        <f t="shared" si="0"/>
        <v>0.96922280042283993</v>
      </c>
      <c r="D38" s="1">
        <v>363.92</v>
      </c>
      <c r="E38" s="1">
        <v>37.01</v>
      </c>
    </row>
    <row r="39" spans="1:5" x14ac:dyDescent="0.25">
      <c r="A39" s="4" t="s">
        <v>41</v>
      </c>
      <c r="B39" s="1">
        <v>67664</v>
      </c>
      <c r="C39" s="1">
        <f t="shared" si="0"/>
        <v>0.98950006439315741</v>
      </c>
      <c r="D39" s="1">
        <v>322.77999999999997</v>
      </c>
      <c r="E39" s="1">
        <v>37.01</v>
      </c>
    </row>
    <row r="40" spans="1:5" x14ac:dyDescent="0.25">
      <c r="A40" s="4" t="s">
        <v>42</v>
      </c>
      <c r="B40" s="1">
        <v>67781.899999999994</v>
      </c>
      <c r="C40" s="1">
        <f t="shared" si="0"/>
        <v>0.99122420215610296</v>
      </c>
      <c r="D40" s="1">
        <v>248.24</v>
      </c>
      <c r="E40" s="1">
        <v>37.01</v>
      </c>
    </row>
    <row r="41" spans="1:5" x14ac:dyDescent="0.25">
      <c r="A41" s="4" t="s">
        <v>43</v>
      </c>
      <c r="B41" s="1">
        <v>68241.399999999994</v>
      </c>
      <c r="C41" s="1">
        <f t="shared" si="0"/>
        <v>0.99794380607530153</v>
      </c>
      <c r="D41" s="1">
        <v>278.05</v>
      </c>
      <c r="E41" s="1">
        <v>37.01</v>
      </c>
    </row>
    <row r="42" spans="1:5" x14ac:dyDescent="0.25">
      <c r="A42" s="4" t="s">
        <v>44</v>
      </c>
      <c r="B42" s="1">
        <v>68196.7</v>
      </c>
      <c r="C42" s="1">
        <f t="shared" si="0"/>
        <v>0.99729012534583872</v>
      </c>
      <c r="D42" s="1">
        <v>362.09</v>
      </c>
      <c r="E42" s="1">
        <v>37.01</v>
      </c>
    </row>
    <row r="43" spans="1:5" x14ac:dyDescent="0.25">
      <c r="A43" s="4" t="s">
        <v>45</v>
      </c>
      <c r="B43" s="1">
        <v>68985.7</v>
      </c>
      <c r="C43" s="1">
        <f t="shared" si="0"/>
        <v>1.0088282482887065</v>
      </c>
      <c r="D43" s="1">
        <v>256.29000000000002</v>
      </c>
      <c r="E43" s="1">
        <v>37.01</v>
      </c>
    </row>
    <row r="44" spans="1:5" x14ac:dyDescent="0.25">
      <c r="A44" s="4" t="s">
        <v>46</v>
      </c>
      <c r="B44" s="1">
        <v>69029.399999999994</v>
      </c>
      <c r="C44" s="1">
        <f t="shared" si="0"/>
        <v>1.0094673052882037</v>
      </c>
      <c r="D44" s="1">
        <v>380.34</v>
      </c>
      <c r="E44" s="1">
        <v>37.006599999999999</v>
      </c>
    </row>
    <row r="45" spans="1:5" x14ac:dyDescent="0.25">
      <c r="A45" s="4" t="s">
        <v>47</v>
      </c>
      <c r="B45" s="1">
        <v>68578.3</v>
      </c>
      <c r="C45" s="1">
        <f t="shared" si="0"/>
        <v>1.0028705407007164</v>
      </c>
      <c r="D45" s="1">
        <v>327.98</v>
      </c>
      <c r="E45" s="1">
        <v>37.01</v>
      </c>
    </row>
    <row r="46" spans="1:5" x14ac:dyDescent="0.25">
      <c r="A46" s="4" t="s">
        <v>48</v>
      </c>
      <c r="B46" s="1">
        <v>68905.5</v>
      </c>
      <c r="C46" s="1">
        <f t="shared" si="0"/>
        <v>1.0076554251454644</v>
      </c>
      <c r="D46" s="1">
        <v>218.06</v>
      </c>
      <c r="E46" s="1">
        <v>37.01</v>
      </c>
    </row>
    <row r="47" spans="1:5" x14ac:dyDescent="0.25">
      <c r="A47" s="4" t="s">
        <v>49</v>
      </c>
      <c r="B47" s="1">
        <v>69821.399999999994</v>
      </c>
      <c r="C47" s="1">
        <f t="shared" si="0"/>
        <v>1.0210492994209681</v>
      </c>
      <c r="D47" s="1">
        <v>257.31</v>
      </c>
      <c r="E47" s="1">
        <v>37.006599999999999</v>
      </c>
    </row>
    <row r="48" spans="1:5" x14ac:dyDescent="0.25">
      <c r="A48" s="4" t="s">
        <v>50</v>
      </c>
      <c r="B48" s="1">
        <v>68933.3</v>
      </c>
      <c r="C48" s="1">
        <f t="shared" si="0"/>
        <v>1.0080619648385085</v>
      </c>
      <c r="D48" s="1">
        <v>340.56</v>
      </c>
      <c r="E48" s="1">
        <v>37.006599999999999</v>
      </c>
    </row>
    <row r="49" spans="1:5" x14ac:dyDescent="0.25">
      <c r="A49" s="4" t="s">
        <v>51</v>
      </c>
      <c r="B49" s="1">
        <v>68876.2</v>
      </c>
      <c r="C49" s="1">
        <f t="shared" si="0"/>
        <v>1.007226949857472</v>
      </c>
      <c r="D49" s="1">
        <v>305.06</v>
      </c>
      <c r="E49" s="1">
        <v>37.01</v>
      </c>
    </row>
    <row r="50" spans="1:5" x14ac:dyDescent="0.25">
      <c r="A50" s="4" t="s">
        <v>52</v>
      </c>
      <c r="B50" s="1">
        <v>69653.8</v>
      </c>
      <c r="C50" s="1">
        <f t="shared" si="0"/>
        <v>1.0185983622787318</v>
      </c>
      <c r="D50" s="1">
        <v>283.95</v>
      </c>
      <c r="E50" s="1">
        <v>37.01</v>
      </c>
    </row>
    <row r="51" spans="1:5" x14ac:dyDescent="0.25">
      <c r="A51" s="4" t="s">
        <v>53</v>
      </c>
      <c r="B51" s="1">
        <v>69588.899999999994</v>
      </c>
      <c r="C51" s="1">
        <f t="shared" si="0"/>
        <v>1.0176492822039636</v>
      </c>
      <c r="D51" s="1">
        <v>323.35000000000002</v>
      </c>
      <c r="E51" s="1">
        <v>37.01</v>
      </c>
    </row>
    <row r="52" spans="1:5" x14ac:dyDescent="0.25">
      <c r="A52" s="5" t="s">
        <v>54</v>
      </c>
      <c r="B52" s="2">
        <v>69661.8</v>
      </c>
      <c r="C52" s="1">
        <f t="shared" si="0"/>
        <v>1.0187153521184567</v>
      </c>
      <c r="D52" s="2">
        <v>514.9</v>
      </c>
      <c r="E52" s="2">
        <v>37.006599999999999</v>
      </c>
    </row>
    <row r="53" spans="1:5" x14ac:dyDescent="0.25">
      <c r="A53" s="5" t="s">
        <v>55</v>
      </c>
      <c r="B53" s="2">
        <v>67145.600000000006</v>
      </c>
      <c r="C53" s="1">
        <f t="shared" si="0"/>
        <v>0.9819191227789843</v>
      </c>
      <c r="D53" s="2">
        <v>771.06</v>
      </c>
      <c r="E53" s="2">
        <v>37.006599999999999</v>
      </c>
    </row>
    <row r="54" spans="1:5" x14ac:dyDescent="0.25">
      <c r="A54" s="5" t="s">
        <v>56</v>
      </c>
      <c r="B54" s="2">
        <v>59080.4</v>
      </c>
      <c r="C54" s="1">
        <f t="shared" si="0"/>
        <v>0.8639758158603319</v>
      </c>
      <c r="D54" s="2">
        <v>1001.3</v>
      </c>
      <c r="E54" s="2">
        <v>37.006599999999999</v>
      </c>
    </row>
    <row r="55" spans="1:5" x14ac:dyDescent="0.25">
      <c r="A55" s="4" t="s">
        <v>57</v>
      </c>
      <c r="B55" s="1">
        <v>60321</v>
      </c>
      <c r="C55" s="1">
        <f t="shared" si="0"/>
        <v>0.88211801525566991</v>
      </c>
      <c r="D55" s="1">
        <v>318.54000000000002</v>
      </c>
      <c r="E55" s="1">
        <v>37.006599999999999</v>
      </c>
    </row>
    <row r="56" spans="1:5" x14ac:dyDescent="0.25">
      <c r="A56" s="4" t="s">
        <v>58</v>
      </c>
      <c r="B56" s="1">
        <v>60688.9</v>
      </c>
      <c r="C56" s="1">
        <f t="shared" si="0"/>
        <v>0.88749808551001852</v>
      </c>
      <c r="D56" s="1">
        <v>359.7</v>
      </c>
      <c r="E56" s="1">
        <v>37.006599999999999</v>
      </c>
    </row>
    <row r="57" spans="1:5" x14ac:dyDescent="0.25">
      <c r="A57" s="4" t="s">
        <v>59</v>
      </c>
      <c r="B57" s="1">
        <v>60477.4</v>
      </c>
      <c r="C57" s="1">
        <f t="shared" si="0"/>
        <v>0.88440516662229163</v>
      </c>
      <c r="D57" s="1">
        <v>368.41</v>
      </c>
      <c r="E57" s="1">
        <v>37.006599999999999</v>
      </c>
    </row>
    <row r="58" spans="1:5" x14ac:dyDescent="0.25">
      <c r="A58" s="4" t="s">
        <v>60</v>
      </c>
      <c r="B58" s="1">
        <v>60160.800000000003</v>
      </c>
      <c r="C58" s="1">
        <f t="shared" si="0"/>
        <v>0.87977529371517893</v>
      </c>
      <c r="D58" s="1">
        <v>195.71</v>
      </c>
      <c r="E58" s="1">
        <v>37.006599999999999</v>
      </c>
    </row>
    <row r="59" spans="1:5" x14ac:dyDescent="0.25">
      <c r="A59" s="4" t="s">
        <v>61</v>
      </c>
      <c r="B59" s="1">
        <v>60925.599999999999</v>
      </c>
      <c r="C59" s="1">
        <f t="shared" si="0"/>
        <v>0.89095952239287879</v>
      </c>
      <c r="D59" s="1">
        <v>359.45</v>
      </c>
      <c r="E59" s="1">
        <v>37.006599999999999</v>
      </c>
    </row>
    <row r="60" spans="1:5" x14ac:dyDescent="0.25">
      <c r="A60" s="4" t="s">
        <v>62</v>
      </c>
      <c r="B60" s="1">
        <v>60765.7</v>
      </c>
      <c r="C60" s="1">
        <f t="shared" si="0"/>
        <v>0.88862118797137746</v>
      </c>
      <c r="D60" s="1">
        <v>177.36</v>
      </c>
      <c r="E60" s="1">
        <v>37.006599999999999</v>
      </c>
    </row>
    <row r="61" spans="1:5" x14ac:dyDescent="0.25">
      <c r="A61" s="4" t="s">
        <v>63</v>
      </c>
      <c r="B61" s="1">
        <v>60629</v>
      </c>
      <c r="C61" s="1">
        <f t="shared" si="0"/>
        <v>0.88662212408507834</v>
      </c>
      <c r="D61" s="1">
        <v>330.97</v>
      </c>
      <c r="E61" s="1">
        <v>37.006599999999999</v>
      </c>
    </row>
    <row r="62" spans="1:5" x14ac:dyDescent="0.25">
      <c r="A62" s="4" t="s">
        <v>64</v>
      </c>
      <c r="B62" s="1">
        <v>61116.5</v>
      </c>
      <c r="C62" s="1">
        <f t="shared" si="0"/>
        <v>0.89375119244331402</v>
      </c>
      <c r="D62" s="1">
        <v>370.13</v>
      </c>
      <c r="E62" s="1">
        <v>37.006599999999999</v>
      </c>
    </row>
    <row r="63" spans="1:5" x14ac:dyDescent="0.25">
      <c r="A63" s="4" t="s">
        <v>65</v>
      </c>
      <c r="B63" s="1">
        <v>60813.599999999999</v>
      </c>
      <c r="C63" s="1">
        <f t="shared" si="0"/>
        <v>0.88932166463673024</v>
      </c>
      <c r="D63" s="1">
        <v>333.91</v>
      </c>
      <c r="E63" s="1">
        <v>37.006599999999999</v>
      </c>
    </row>
    <row r="64" spans="1:5" x14ac:dyDescent="0.25">
      <c r="A64" s="4" t="s">
        <v>66</v>
      </c>
      <c r="B64" s="1">
        <v>60849.9</v>
      </c>
      <c r="C64" s="1">
        <f t="shared" si="0"/>
        <v>0.88985250603448196</v>
      </c>
      <c r="D64" s="1">
        <v>257.27999999999997</v>
      </c>
      <c r="E64" s="1">
        <v>37.003300000000003</v>
      </c>
    </row>
    <row r="65" spans="1:5" x14ac:dyDescent="0.25">
      <c r="A65" s="4" t="s">
        <v>67</v>
      </c>
      <c r="B65" s="1">
        <v>60761.5</v>
      </c>
      <c r="C65" s="1">
        <f t="shared" si="0"/>
        <v>0.88855976830552186</v>
      </c>
      <c r="D65" s="1">
        <v>212.55</v>
      </c>
      <c r="E65" s="1">
        <v>37.003300000000003</v>
      </c>
    </row>
    <row r="66" spans="1:5" x14ac:dyDescent="0.25">
      <c r="A66" s="4" t="s">
        <v>68</v>
      </c>
      <c r="B66" s="1">
        <v>61216.5</v>
      </c>
      <c r="C66" s="1">
        <f t="shared" si="0"/>
        <v>0.89521356543987529</v>
      </c>
      <c r="D66" s="1">
        <v>310.81</v>
      </c>
      <c r="E66" s="1">
        <v>37.006599999999999</v>
      </c>
    </row>
    <row r="67" spans="1:5" x14ac:dyDescent="0.25">
      <c r="A67" s="4" t="s">
        <v>69</v>
      </c>
      <c r="B67" s="1">
        <v>60806.1</v>
      </c>
      <c r="C67" s="1">
        <f t="shared" ref="C67:C68" si="1">B67/$H$5</f>
        <v>0.8892119866619882</v>
      </c>
      <c r="D67" s="1">
        <v>209.88</v>
      </c>
      <c r="E67" s="1">
        <v>37.006599999999999</v>
      </c>
    </row>
    <row r="68" spans="1:5" x14ac:dyDescent="0.25">
      <c r="A68" s="4" t="s">
        <v>70</v>
      </c>
      <c r="B68" s="1">
        <v>60642.1</v>
      </c>
      <c r="C68" s="1">
        <f t="shared" si="1"/>
        <v>0.88681369494762785</v>
      </c>
      <c r="D68" s="1">
        <v>333.51</v>
      </c>
      <c r="E68" s="1">
        <v>37.006599999999999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A944-983D-4E8A-8F0A-C4F1B52D9949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4.42578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126.09166666666668</v>
      </c>
    </row>
    <row r="2" spans="1:8" x14ac:dyDescent="0.25">
      <c r="A2" s="1" t="s">
        <v>4</v>
      </c>
      <c r="B2" s="1">
        <v>104.7</v>
      </c>
      <c r="C2" s="1">
        <f>B2/$H$5</f>
        <v>1.7338513359100979E-3</v>
      </c>
      <c r="D2" s="1">
        <v>25.552</v>
      </c>
      <c r="E2" s="1">
        <v>36.97</v>
      </c>
      <c r="G2" s="1" t="s">
        <v>92</v>
      </c>
      <c r="H2" s="1">
        <f>AVERAGE(D2:D13)</f>
        <v>21.085083333333333</v>
      </c>
    </row>
    <row r="3" spans="1:8" x14ac:dyDescent="0.25">
      <c r="A3" s="1" t="s">
        <v>5</v>
      </c>
      <c r="B3" s="1">
        <v>80.3</v>
      </c>
      <c r="C3" s="1">
        <f t="shared" ref="C3:C66" si="0">B3/$H$5</f>
        <v>1.329782829738117E-3</v>
      </c>
      <c r="D3" s="1">
        <v>19.481999999999999</v>
      </c>
      <c r="E3" s="1">
        <v>36.973300000000002</v>
      </c>
      <c r="G3" s="1" t="s">
        <v>90</v>
      </c>
      <c r="H3" s="1">
        <f>AVERAGE(B18:B34)</f>
        <v>16303.664705882356</v>
      </c>
    </row>
    <row r="4" spans="1:8" x14ac:dyDescent="0.25">
      <c r="A4" s="1" t="s">
        <v>6</v>
      </c>
      <c r="B4" s="1">
        <v>112.4</v>
      </c>
      <c r="C4" s="1">
        <f t="shared" si="0"/>
        <v>1.8613647579397803E-3</v>
      </c>
      <c r="D4" s="1">
        <v>16.189</v>
      </c>
      <c r="E4" s="1">
        <v>36.986600000000003</v>
      </c>
      <c r="G4" s="1" t="s">
        <v>92</v>
      </c>
      <c r="H4" s="1">
        <f>AVERAGE(D18:D34)</f>
        <v>136.71088235294118</v>
      </c>
    </row>
    <row r="5" spans="1:8" x14ac:dyDescent="0.25">
      <c r="A5" s="1" t="s">
        <v>7</v>
      </c>
      <c r="B5" s="1">
        <v>119.1</v>
      </c>
      <c r="C5" s="1">
        <f t="shared" si="0"/>
        <v>1.9723179952902833E-3</v>
      </c>
      <c r="D5" s="1">
        <v>18.940999999999999</v>
      </c>
      <c r="E5" s="1">
        <v>36.979999999999997</v>
      </c>
      <c r="G5" s="3" t="s">
        <v>94</v>
      </c>
      <c r="H5" s="1">
        <f>AVERAGE(B46:B53)</f>
        <v>60385.80000000001</v>
      </c>
    </row>
    <row r="6" spans="1:8" x14ac:dyDescent="0.25">
      <c r="A6" s="1" t="s">
        <v>8</v>
      </c>
      <c r="B6" s="1">
        <v>124.7</v>
      </c>
      <c r="C6" s="1">
        <f t="shared" si="0"/>
        <v>2.0650550294936884E-3</v>
      </c>
      <c r="D6" s="1">
        <v>22.641999999999999</v>
      </c>
      <c r="E6" s="1">
        <v>36.979999999999997</v>
      </c>
      <c r="G6" s="3" t="s">
        <v>92</v>
      </c>
      <c r="H6" s="1">
        <f>AVERAGE(D46:D53)</f>
        <v>199.20749999999998</v>
      </c>
    </row>
    <row r="7" spans="1:8" x14ac:dyDescent="0.25">
      <c r="A7" s="1" t="s">
        <v>9</v>
      </c>
      <c r="B7" s="1">
        <v>135</v>
      </c>
      <c r="C7" s="1">
        <f t="shared" si="0"/>
        <v>2.2356249316892378E-3</v>
      </c>
      <c r="D7" s="1">
        <v>31.259</v>
      </c>
      <c r="E7" s="1">
        <v>36.993299999999998</v>
      </c>
      <c r="G7" s="1" t="s">
        <v>91</v>
      </c>
      <c r="H7" s="1">
        <f>AVERAGE(B59:B68)</f>
        <v>58222.439999999988</v>
      </c>
    </row>
    <row r="8" spans="1:8" x14ac:dyDescent="0.25">
      <c r="A8" s="1" t="s">
        <v>10</v>
      </c>
      <c r="B8" s="1">
        <v>161.4</v>
      </c>
      <c r="C8" s="1">
        <f t="shared" si="0"/>
        <v>2.6728138072195777E-3</v>
      </c>
      <c r="D8" s="1">
        <v>15.843</v>
      </c>
      <c r="E8" s="1">
        <v>36.996600000000001</v>
      </c>
      <c r="G8" s="1" t="s">
        <v>92</v>
      </c>
      <c r="H8" s="1">
        <f>AVERAGE(D59:D68)</f>
        <v>226.00799999999998</v>
      </c>
    </row>
    <row r="9" spans="1:8" x14ac:dyDescent="0.25">
      <c r="A9" s="1" t="s">
        <v>11</v>
      </c>
      <c r="B9" s="1">
        <v>89.2</v>
      </c>
      <c r="C9" s="1">
        <f t="shared" si="0"/>
        <v>1.477168473382815E-3</v>
      </c>
      <c r="D9" s="1">
        <v>22.462</v>
      </c>
      <c r="E9" s="1">
        <v>36.996600000000001</v>
      </c>
    </row>
    <row r="10" spans="1:8" x14ac:dyDescent="0.25">
      <c r="A10" s="1" t="s">
        <v>12</v>
      </c>
      <c r="B10" s="1">
        <v>136</v>
      </c>
      <c r="C10" s="1">
        <f t="shared" si="0"/>
        <v>2.2521851163684174E-3</v>
      </c>
      <c r="D10" s="1">
        <v>16.878</v>
      </c>
      <c r="E10" s="1">
        <v>37</v>
      </c>
      <c r="G10" s="1" t="s">
        <v>95</v>
      </c>
      <c r="H10" s="1">
        <v>100</v>
      </c>
    </row>
    <row r="11" spans="1:8" x14ac:dyDescent="0.25">
      <c r="A11" s="1" t="s">
        <v>13</v>
      </c>
      <c r="B11" s="1">
        <v>134.69999999999999</v>
      </c>
      <c r="C11" s="1">
        <f t="shared" si="0"/>
        <v>2.230656876285484E-3</v>
      </c>
      <c r="D11" s="1">
        <v>19.45</v>
      </c>
      <c r="E11" s="1">
        <v>37</v>
      </c>
      <c r="G11" s="3" t="s">
        <v>92</v>
      </c>
      <c r="H11" s="1">
        <v>0</v>
      </c>
    </row>
    <row r="12" spans="1:8" x14ac:dyDescent="0.25">
      <c r="A12" s="1" t="s">
        <v>14</v>
      </c>
      <c r="B12" s="1">
        <v>163.30000000000001</v>
      </c>
      <c r="C12" s="1">
        <f t="shared" si="0"/>
        <v>2.7042781581100191E-3</v>
      </c>
      <c r="D12" s="1">
        <v>26.125</v>
      </c>
      <c r="E12" s="1">
        <v>37</v>
      </c>
    </row>
    <row r="13" spans="1:8" x14ac:dyDescent="0.25">
      <c r="A13" s="1" t="s">
        <v>15</v>
      </c>
      <c r="B13" s="1">
        <v>152.30000000000001</v>
      </c>
      <c r="C13" s="1">
        <f t="shared" si="0"/>
        <v>2.5221161266390439E-3</v>
      </c>
      <c r="D13" s="1">
        <v>18.198</v>
      </c>
      <c r="E13" s="1">
        <v>37.003300000000003</v>
      </c>
    </row>
    <row r="14" spans="1:8" x14ac:dyDescent="0.25">
      <c r="A14" s="2" t="s">
        <v>16</v>
      </c>
      <c r="B14" s="2">
        <v>155.5</v>
      </c>
      <c r="C14" s="1">
        <f t="shared" si="0"/>
        <v>2.5751087176124183E-3</v>
      </c>
      <c r="D14" s="2">
        <v>24.332999999999998</v>
      </c>
      <c r="E14" s="2">
        <v>37.003300000000003</v>
      </c>
      <c r="G14" t="s">
        <v>96</v>
      </c>
      <c r="H14">
        <f>H5/H3</f>
        <v>3.7038175826943274</v>
      </c>
    </row>
    <row r="15" spans="1:8" x14ac:dyDescent="0.25">
      <c r="A15" s="2" t="s">
        <v>17</v>
      </c>
      <c r="B15" s="2">
        <v>4229.7</v>
      </c>
      <c r="C15" s="1">
        <f t="shared" si="0"/>
        <v>7.0044613137525691E-2</v>
      </c>
      <c r="D15" s="2">
        <v>2445</v>
      </c>
      <c r="E15" s="2">
        <v>37.006599999999999</v>
      </c>
    </row>
    <row r="16" spans="1:8" x14ac:dyDescent="0.25">
      <c r="A16" s="2" t="s">
        <v>18</v>
      </c>
      <c r="B16" s="2">
        <v>14060.6</v>
      </c>
      <c r="C16" s="1">
        <f t="shared" si="0"/>
        <v>0.23284613270007185</v>
      </c>
      <c r="D16" s="2">
        <v>1736.6</v>
      </c>
      <c r="E16" s="2">
        <v>37.006599999999999</v>
      </c>
    </row>
    <row r="17" spans="1:5" x14ac:dyDescent="0.25">
      <c r="A17" s="2" t="s">
        <v>19</v>
      </c>
      <c r="B17" s="2">
        <v>12468.4</v>
      </c>
      <c r="C17" s="1">
        <f t="shared" si="0"/>
        <v>0.20647900665388216</v>
      </c>
      <c r="D17" s="2">
        <v>679.02</v>
      </c>
      <c r="E17" s="2">
        <v>37.006599999999999</v>
      </c>
    </row>
    <row r="18" spans="1:5" x14ac:dyDescent="0.25">
      <c r="A18" s="1" t="s">
        <v>20</v>
      </c>
      <c r="B18" s="1">
        <v>15959.6</v>
      </c>
      <c r="C18" s="1">
        <f t="shared" si="0"/>
        <v>0.2642939234058338</v>
      </c>
      <c r="D18" s="1">
        <v>140.66999999999999</v>
      </c>
      <c r="E18" s="1">
        <v>37.006599999999999</v>
      </c>
    </row>
    <row r="19" spans="1:5" x14ac:dyDescent="0.25">
      <c r="A19" s="1" t="s">
        <v>21</v>
      </c>
      <c r="B19" s="1">
        <v>16044.1</v>
      </c>
      <c r="C19" s="1">
        <f t="shared" si="0"/>
        <v>0.26569325901122448</v>
      </c>
      <c r="D19" s="1">
        <v>145.81</v>
      </c>
      <c r="E19" s="1">
        <v>37.01</v>
      </c>
    </row>
    <row r="20" spans="1:5" x14ac:dyDescent="0.25">
      <c r="A20" s="1" t="s">
        <v>22</v>
      </c>
      <c r="B20" s="1">
        <v>16115.7</v>
      </c>
      <c r="C20" s="1">
        <f t="shared" si="0"/>
        <v>0.26687896823425372</v>
      </c>
      <c r="D20" s="1">
        <v>112.12</v>
      </c>
      <c r="E20" s="1">
        <v>37.01</v>
      </c>
    </row>
    <row r="21" spans="1:5" x14ac:dyDescent="0.25">
      <c r="A21" s="1" t="s">
        <v>23</v>
      </c>
      <c r="B21" s="1">
        <v>16194.9</v>
      </c>
      <c r="C21" s="1">
        <f t="shared" si="0"/>
        <v>0.26819053486084471</v>
      </c>
      <c r="D21" s="1">
        <v>126.53</v>
      </c>
      <c r="E21" s="1">
        <v>37.01</v>
      </c>
    </row>
    <row r="22" spans="1:5" x14ac:dyDescent="0.25">
      <c r="A22" s="1" t="s">
        <v>24</v>
      </c>
      <c r="B22" s="1">
        <v>16127.6</v>
      </c>
      <c r="C22" s="1">
        <f t="shared" si="0"/>
        <v>0.26707603443193595</v>
      </c>
      <c r="D22" s="1">
        <v>137.79</v>
      </c>
      <c r="E22" s="1">
        <v>37.01</v>
      </c>
    </row>
    <row r="23" spans="1:5" x14ac:dyDescent="0.25">
      <c r="A23" s="1" t="s">
        <v>25</v>
      </c>
      <c r="B23" s="1">
        <v>16344.2</v>
      </c>
      <c r="C23" s="1">
        <f t="shared" si="0"/>
        <v>0.27066297043344623</v>
      </c>
      <c r="D23" s="1">
        <v>145.29</v>
      </c>
      <c r="E23" s="1">
        <v>37.01</v>
      </c>
    </row>
    <row r="24" spans="1:5" x14ac:dyDescent="0.25">
      <c r="A24" s="1" t="s">
        <v>26</v>
      </c>
      <c r="B24" s="1">
        <v>16416.8</v>
      </c>
      <c r="C24" s="1">
        <f t="shared" si="0"/>
        <v>0.27186523984115463</v>
      </c>
      <c r="D24" s="1">
        <v>149.18</v>
      </c>
      <c r="E24" s="1">
        <v>37.01</v>
      </c>
    </row>
    <row r="25" spans="1:5" x14ac:dyDescent="0.25">
      <c r="A25" s="1" t="s">
        <v>27</v>
      </c>
      <c r="B25" s="1">
        <v>16312.5</v>
      </c>
      <c r="C25" s="1">
        <f t="shared" si="0"/>
        <v>0.27013801257911624</v>
      </c>
      <c r="D25" s="1">
        <v>112.6</v>
      </c>
      <c r="E25" s="1">
        <v>37.01</v>
      </c>
    </row>
    <row r="26" spans="1:5" x14ac:dyDescent="0.25">
      <c r="A26" s="1" t="s">
        <v>28</v>
      </c>
      <c r="B26" s="1">
        <v>16188.5</v>
      </c>
      <c r="C26" s="1">
        <f t="shared" si="0"/>
        <v>0.268084549678898</v>
      </c>
      <c r="D26" s="1">
        <v>105</v>
      </c>
      <c r="E26" s="1">
        <v>37.01</v>
      </c>
    </row>
    <row r="27" spans="1:5" x14ac:dyDescent="0.25">
      <c r="A27" s="1" t="s">
        <v>29</v>
      </c>
      <c r="B27" s="1">
        <v>16428.5</v>
      </c>
      <c r="C27" s="1">
        <f t="shared" si="0"/>
        <v>0.27205899400190109</v>
      </c>
      <c r="D27" s="1">
        <v>179.41</v>
      </c>
      <c r="E27" s="1">
        <v>37.01</v>
      </c>
    </row>
    <row r="28" spans="1:5" x14ac:dyDescent="0.25">
      <c r="A28" s="1" t="s">
        <v>30</v>
      </c>
      <c r="B28" s="1">
        <v>16215.9</v>
      </c>
      <c r="C28" s="1">
        <f t="shared" si="0"/>
        <v>0.26853829873910751</v>
      </c>
      <c r="D28" s="1">
        <v>113.39</v>
      </c>
      <c r="E28" s="1">
        <v>37.006599999999999</v>
      </c>
    </row>
    <row r="29" spans="1:5" x14ac:dyDescent="0.25">
      <c r="A29" s="1" t="s">
        <v>31</v>
      </c>
      <c r="B29" s="1">
        <v>16360.9</v>
      </c>
      <c r="C29" s="1">
        <f t="shared" si="0"/>
        <v>0.27093952551758854</v>
      </c>
      <c r="D29" s="1">
        <v>158.32</v>
      </c>
      <c r="E29" s="1">
        <v>37.01</v>
      </c>
    </row>
    <row r="30" spans="1:5" x14ac:dyDescent="0.25">
      <c r="A30" s="1" t="s">
        <v>32</v>
      </c>
      <c r="B30" s="1">
        <v>16479.7</v>
      </c>
      <c r="C30" s="1">
        <f t="shared" si="0"/>
        <v>0.27290687545747505</v>
      </c>
      <c r="D30" s="1">
        <v>98.025000000000006</v>
      </c>
      <c r="E30" s="1">
        <v>37.01</v>
      </c>
    </row>
    <row r="31" spans="1:5" x14ac:dyDescent="0.25">
      <c r="A31" s="1" t="s">
        <v>33</v>
      </c>
      <c r="B31" s="1">
        <v>16484.8</v>
      </c>
      <c r="C31" s="1">
        <f t="shared" si="0"/>
        <v>0.27299133239933887</v>
      </c>
      <c r="D31" s="1">
        <v>162.74</v>
      </c>
      <c r="E31" s="1">
        <v>37.01</v>
      </c>
    </row>
    <row r="32" spans="1:5" x14ac:dyDescent="0.25">
      <c r="A32" s="1" t="s">
        <v>34</v>
      </c>
      <c r="B32" s="1">
        <v>16312.7</v>
      </c>
      <c r="C32" s="1">
        <f t="shared" si="0"/>
        <v>0.27014132461605206</v>
      </c>
      <c r="D32" s="1">
        <v>149.24</v>
      </c>
      <c r="E32" s="1">
        <v>37.01</v>
      </c>
    </row>
    <row r="33" spans="1:5" x14ac:dyDescent="0.25">
      <c r="A33" s="1" t="s">
        <v>35</v>
      </c>
      <c r="B33" s="1">
        <v>16615.900000000001</v>
      </c>
      <c r="C33" s="1">
        <f t="shared" si="0"/>
        <v>0.27516237261077936</v>
      </c>
      <c r="D33" s="1">
        <v>114.29</v>
      </c>
      <c r="E33" s="1">
        <v>37.01</v>
      </c>
    </row>
    <row r="34" spans="1:5" x14ac:dyDescent="0.25">
      <c r="A34" s="1" t="s">
        <v>36</v>
      </c>
      <c r="B34" s="1">
        <v>16560</v>
      </c>
      <c r="C34" s="1">
        <f t="shared" si="0"/>
        <v>0.27423665828721316</v>
      </c>
      <c r="D34" s="1">
        <v>173.68</v>
      </c>
      <c r="E34" s="1">
        <v>37.01</v>
      </c>
    </row>
    <row r="35" spans="1:5" x14ac:dyDescent="0.25">
      <c r="A35" s="2" t="s">
        <v>37</v>
      </c>
      <c r="B35" s="2">
        <v>16456.400000000001</v>
      </c>
      <c r="C35" s="1">
        <f t="shared" si="0"/>
        <v>0.2725210231544502</v>
      </c>
      <c r="D35" s="2">
        <v>136.91999999999999</v>
      </c>
      <c r="E35" s="2">
        <v>37.01</v>
      </c>
    </row>
    <row r="36" spans="1:5" x14ac:dyDescent="0.25">
      <c r="A36" s="2" t="s">
        <v>38</v>
      </c>
      <c r="B36" s="2">
        <v>30821.1</v>
      </c>
      <c r="C36" s="1">
        <f t="shared" si="0"/>
        <v>0.51040310801546052</v>
      </c>
      <c r="D36" s="2">
        <v>2939.2</v>
      </c>
      <c r="E36" s="2">
        <v>37.01</v>
      </c>
    </row>
    <row r="37" spans="1:5" x14ac:dyDescent="0.25">
      <c r="A37" s="2" t="s">
        <v>39</v>
      </c>
      <c r="B37" s="2">
        <v>52480.1</v>
      </c>
      <c r="C37" s="1">
        <f t="shared" si="0"/>
        <v>0.8690801479818101</v>
      </c>
      <c r="D37" s="2">
        <v>590.69000000000005</v>
      </c>
      <c r="E37" s="2">
        <v>37.01</v>
      </c>
    </row>
    <row r="38" spans="1:5" x14ac:dyDescent="0.25">
      <c r="A38" s="2" t="s">
        <v>40</v>
      </c>
      <c r="B38" s="2">
        <v>56593.3</v>
      </c>
      <c r="C38" s="1">
        <f t="shared" si="0"/>
        <v>0.93719549960421145</v>
      </c>
      <c r="D38" s="2">
        <v>204.54</v>
      </c>
      <c r="E38" s="2">
        <v>37.006599999999999</v>
      </c>
    </row>
    <row r="39" spans="1:5" x14ac:dyDescent="0.25">
      <c r="A39" s="2" t="s">
        <v>41</v>
      </c>
      <c r="B39" s="2">
        <v>57471.1</v>
      </c>
      <c r="C39" s="1">
        <f t="shared" si="0"/>
        <v>0.95173202971559523</v>
      </c>
      <c r="D39" s="2">
        <v>134.32</v>
      </c>
      <c r="E39" s="2">
        <v>37.006599999999999</v>
      </c>
    </row>
    <row r="40" spans="1:5" x14ac:dyDescent="0.25">
      <c r="A40" s="2" t="s">
        <v>42</v>
      </c>
      <c r="B40" s="2">
        <v>58588</v>
      </c>
      <c r="C40" s="1">
        <f t="shared" si="0"/>
        <v>0.97022809998377091</v>
      </c>
      <c r="D40" s="2">
        <v>240.52</v>
      </c>
      <c r="E40" s="2">
        <v>37.006599999999999</v>
      </c>
    </row>
    <row r="41" spans="1:5" x14ac:dyDescent="0.25">
      <c r="A41" s="2" t="s">
        <v>43</v>
      </c>
      <c r="B41" s="2">
        <v>59292.1</v>
      </c>
      <c r="C41" s="1">
        <f t="shared" si="0"/>
        <v>0.98188812601638109</v>
      </c>
      <c r="D41" s="2">
        <v>144.1</v>
      </c>
      <c r="E41" s="2">
        <v>37.006599999999999</v>
      </c>
    </row>
    <row r="42" spans="1:5" x14ac:dyDescent="0.25">
      <c r="A42" s="2" t="s">
        <v>44</v>
      </c>
      <c r="B42" s="2">
        <v>59411.5</v>
      </c>
      <c r="C42" s="1">
        <f t="shared" si="0"/>
        <v>0.98386541206707523</v>
      </c>
      <c r="D42" s="2">
        <v>236.97</v>
      </c>
      <c r="E42" s="2">
        <v>37.006599999999999</v>
      </c>
    </row>
    <row r="43" spans="1:5" x14ac:dyDescent="0.25">
      <c r="A43" s="2" t="s">
        <v>45</v>
      </c>
      <c r="B43" s="2">
        <v>59888.7</v>
      </c>
      <c r="C43" s="1">
        <f t="shared" si="0"/>
        <v>0.99176793219597958</v>
      </c>
      <c r="D43" s="2">
        <v>199.57</v>
      </c>
      <c r="E43" s="2">
        <v>37.006599999999999</v>
      </c>
    </row>
    <row r="44" spans="1:5" x14ac:dyDescent="0.25">
      <c r="A44" s="2" t="s">
        <v>46</v>
      </c>
      <c r="B44" s="2">
        <v>59920.9</v>
      </c>
      <c r="C44" s="1">
        <f t="shared" si="0"/>
        <v>0.99230117014264929</v>
      </c>
      <c r="D44" s="2">
        <v>297.49</v>
      </c>
      <c r="E44" s="2">
        <v>37.006599999999999</v>
      </c>
    </row>
    <row r="45" spans="1:5" x14ac:dyDescent="0.25">
      <c r="A45" s="2" t="s">
        <v>47</v>
      </c>
      <c r="B45" s="2">
        <v>59924.1</v>
      </c>
      <c r="C45" s="1">
        <f t="shared" si="0"/>
        <v>0.99235416273362265</v>
      </c>
      <c r="D45" s="2">
        <v>188.67</v>
      </c>
      <c r="E45" s="2">
        <v>37.006599999999999</v>
      </c>
    </row>
    <row r="46" spans="1:5" x14ac:dyDescent="0.25">
      <c r="A46" s="1" t="s">
        <v>48</v>
      </c>
      <c r="B46" s="1">
        <v>60107.8</v>
      </c>
      <c r="C46" s="1">
        <f t="shared" si="0"/>
        <v>0.99539626865918795</v>
      </c>
      <c r="D46" s="1">
        <v>116.28</v>
      </c>
      <c r="E46" s="1">
        <v>37.006599999999999</v>
      </c>
    </row>
    <row r="47" spans="1:5" x14ac:dyDescent="0.25">
      <c r="A47" s="1" t="s">
        <v>49</v>
      </c>
      <c r="B47" s="1">
        <v>60484</v>
      </c>
      <c r="C47" s="1">
        <f t="shared" si="0"/>
        <v>1.0016262101354954</v>
      </c>
      <c r="D47" s="1">
        <v>257.64</v>
      </c>
      <c r="E47" s="1">
        <v>37.006599999999999</v>
      </c>
    </row>
    <row r="48" spans="1:5" x14ac:dyDescent="0.25">
      <c r="A48" s="1" t="s">
        <v>50</v>
      </c>
      <c r="B48" s="1">
        <v>60728.2</v>
      </c>
      <c r="C48" s="1">
        <f t="shared" si="0"/>
        <v>1.0056702072341508</v>
      </c>
      <c r="D48" s="1">
        <v>208.69</v>
      </c>
      <c r="E48" s="1">
        <v>37.006599999999999</v>
      </c>
    </row>
    <row r="49" spans="1:5" x14ac:dyDescent="0.25">
      <c r="A49" s="1" t="s">
        <v>51</v>
      </c>
      <c r="B49" s="1">
        <v>60544.9</v>
      </c>
      <c r="C49" s="1">
        <f t="shared" si="0"/>
        <v>1.0026347253824572</v>
      </c>
      <c r="D49" s="1">
        <v>246.05</v>
      </c>
      <c r="E49" s="1">
        <v>37.006599999999999</v>
      </c>
    </row>
    <row r="50" spans="1:5" x14ac:dyDescent="0.25">
      <c r="A50" s="1" t="s">
        <v>52</v>
      </c>
      <c r="B50" s="1">
        <v>60320</v>
      </c>
      <c r="C50" s="1">
        <f t="shared" si="0"/>
        <v>0.99891033984810984</v>
      </c>
      <c r="D50" s="1">
        <v>183.24</v>
      </c>
      <c r="E50" s="1">
        <v>37.006599999999999</v>
      </c>
    </row>
    <row r="51" spans="1:5" x14ac:dyDescent="0.25">
      <c r="A51" s="1" t="s">
        <v>53</v>
      </c>
      <c r="B51" s="1">
        <v>60335.9</v>
      </c>
      <c r="C51" s="1">
        <f t="shared" si="0"/>
        <v>0.99917364678450882</v>
      </c>
      <c r="D51" s="1">
        <v>116.95</v>
      </c>
      <c r="E51" s="1">
        <v>37.006599999999999</v>
      </c>
    </row>
    <row r="52" spans="1:5" x14ac:dyDescent="0.25">
      <c r="A52" s="1" t="s">
        <v>54</v>
      </c>
      <c r="B52" s="1">
        <v>60496.9</v>
      </c>
      <c r="C52" s="1">
        <f t="shared" si="0"/>
        <v>1.0018398365178567</v>
      </c>
      <c r="D52" s="1">
        <v>267.07</v>
      </c>
      <c r="E52" s="1">
        <v>37.006599999999999</v>
      </c>
    </row>
    <row r="53" spans="1:5" x14ac:dyDescent="0.25">
      <c r="A53" s="1" t="s">
        <v>55</v>
      </c>
      <c r="B53" s="1">
        <v>60068.7</v>
      </c>
      <c r="C53" s="1">
        <f t="shared" si="0"/>
        <v>0.99474876543823199</v>
      </c>
      <c r="D53" s="1">
        <v>197.74</v>
      </c>
      <c r="E53" s="1">
        <v>37.006599999999999</v>
      </c>
    </row>
    <row r="54" spans="1:5" x14ac:dyDescent="0.25">
      <c r="A54" s="2" t="s">
        <v>56</v>
      </c>
      <c r="B54" s="2">
        <v>60656.1</v>
      </c>
      <c r="C54" s="1">
        <f t="shared" si="0"/>
        <v>1.0044762179187821</v>
      </c>
      <c r="D54" s="2">
        <v>272.07</v>
      </c>
      <c r="E54" s="2">
        <v>37.006599999999999</v>
      </c>
    </row>
    <row r="55" spans="1:5" x14ac:dyDescent="0.25">
      <c r="A55" s="2" t="s">
        <v>57</v>
      </c>
      <c r="B55" s="2">
        <v>54680.6</v>
      </c>
      <c r="C55" s="1">
        <f t="shared" si="0"/>
        <v>0.90552083436834474</v>
      </c>
      <c r="D55" s="2">
        <v>788.85</v>
      </c>
      <c r="E55" s="2">
        <v>37.006599999999999</v>
      </c>
    </row>
    <row r="56" spans="1:5" x14ac:dyDescent="0.25">
      <c r="A56" s="2" t="s">
        <v>58</v>
      </c>
      <c r="B56" s="2">
        <v>58756.6</v>
      </c>
      <c r="C56" s="1">
        <f t="shared" si="0"/>
        <v>0.97302014712068052</v>
      </c>
      <c r="D56" s="2">
        <v>511.34</v>
      </c>
      <c r="E56" s="2">
        <v>37.006599999999999</v>
      </c>
    </row>
    <row r="57" spans="1:5" x14ac:dyDescent="0.25">
      <c r="A57" s="2" t="s">
        <v>59</v>
      </c>
      <c r="B57" s="2">
        <v>58469</v>
      </c>
      <c r="C57" s="1">
        <f t="shared" si="0"/>
        <v>0.96825743800694852</v>
      </c>
      <c r="D57" s="2">
        <v>207.22</v>
      </c>
      <c r="E57" s="2">
        <v>37.006599999999999</v>
      </c>
    </row>
    <row r="58" spans="1:5" x14ac:dyDescent="0.25">
      <c r="A58" s="1" t="s">
        <v>60</v>
      </c>
      <c r="B58" s="1">
        <v>58376.9</v>
      </c>
      <c r="C58" s="1">
        <f t="shared" si="0"/>
        <v>0.96673224499799604</v>
      </c>
      <c r="D58" s="1">
        <v>222.27</v>
      </c>
      <c r="E58" s="1">
        <v>37.006599999999999</v>
      </c>
    </row>
    <row r="59" spans="1:5" x14ac:dyDescent="0.25">
      <c r="A59" s="1" t="s">
        <v>61</v>
      </c>
      <c r="B59" s="1">
        <v>58408.4</v>
      </c>
      <c r="C59" s="1">
        <f t="shared" si="0"/>
        <v>0.96725389081539026</v>
      </c>
      <c r="D59" s="1">
        <v>219.35</v>
      </c>
      <c r="E59" s="1">
        <v>37.006599999999999</v>
      </c>
    </row>
    <row r="60" spans="1:5" x14ac:dyDescent="0.25">
      <c r="A60" s="1" t="s">
        <v>62</v>
      </c>
      <c r="B60" s="1">
        <v>58988.4</v>
      </c>
      <c r="C60" s="1">
        <f t="shared" si="0"/>
        <v>0.9768587979293144</v>
      </c>
      <c r="D60" s="1">
        <v>247.57</v>
      </c>
      <c r="E60" s="1">
        <v>37.006599999999999</v>
      </c>
    </row>
    <row r="61" spans="1:5" x14ac:dyDescent="0.25">
      <c r="A61" s="1" t="s">
        <v>63</v>
      </c>
      <c r="B61" s="1">
        <v>58727.9</v>
      </c>
      <c r="C61" s="1">
        <f t="shared" si="0"/>
        <v>0.97254486982038812</v>
      </c>
      <c r="D61" s="1">
        <v>205.97</v>
      </c>
      <c r="E61" s="1">
        <v>37.006599999999999</v>
      </c>
    </row>
    <row r="62" spans="1:5" x14ac:dyDescent="0.25">
      <c r="A62" s="1" t="s">
        <v>64</v>
      </c>
      <c r="B62" s="1">
        <v>58109.4</v>
      </c>
      <c r="C62" s="1">
        <f t="shared" si="0"/>
        <v>0.96230239559631559</v>
      </c>
      <c r="D62" s="1">
        <v>258.73</v>
      </c>
      <c r="E62" s="1">
        <v>37.006599999999999</v>
      </c>
    </row>
    <row r="63" spans="1:5" x14ac:dyDescent="0.25">
      <c r="A63" s="1" t="s">
        <v>65</v>
      </c>
      <c r="B63" s="1">
        <v>58400.2</v>
      </c>
      <c r="C63" s="1">
        <f t="shared" si="0"/>
        <v>0.96711809730102094</v>
      </c>
      <c r="D63" s="1">
        <v>243.19</v>
      </c>
      <c r="E63" s="1">
        <v>37.003300000000003</v>
      </c>
    </row>
    <row r="64" spans="1:5" x14ac:dyDescent="0.25">
      <c r="A64" s="1" t="s">
        <v>66</v>
      </c>
      <c r="B64" s="1">
        <v>57855.3</v>
      </c>
      <c r="C64" s="1">
        <f t="shared" si="0"/>
        <v>0.95809445266933602</v>
      </c>
      <c r="D64" s="1">
        <v>186.62</v>
      </c>
      <c r="E64" s="1">
        <v>37.003300000000003</v>
      </c>
    </row>
    <row r="65" spans="1:5" x14ac:dyDescent="0.25">
      <c r="A65" s="1" t="s">
        <v>67</v>
      </c>
      <c r="B65" s="1">
        <v>58132.4</v>
      </c>
      <c r="C65" s="1">
        <f t="shared" si="0"/>
        <v>0.96268327984393665</v>
      </c>
      <c r="D65" s="1">
        <v>165.57</v>
      </c>
      <c r="E65" s="1">
        <v>37.003300000000003</v>
      </c>
    </row>
    <row r="66" spans="1:5" x14ac:dyDescent="0.25">
      <c r="A66" s="1" t="s">
        <v>68</v>
      </c>
      <c r="B66" s="1">
        <v>57919.6</v>
      </c>
      <c r="C66" s="1">
        <f t="shared" si="0"/>
        <v>0.95915927254420719</v>
      </c>
      <c r="D66" s="1">
        <v>218.68</v>
      </c>
      <c r="E66" s="1">
        <v>37.003300000000003</v>
      </c>
    </row>
    <row r="67" spans="1:5" x14ac:dyDescent="0.25">
      <c r="A67" s="1" t="s">
        <v>69</v>
      </c>
      <c r="B67" s="1">
        <v>57696.6</v>
      </c>
      <c r="C67" s="1">
        <f t="shared" ref="C67:C68" si="1">B67/$H$5</f>
        <v>0.9554663513607502</v>
      </c>
      <c r="D67" s="1">
        <v>295.11</v>
      </c>
      <c r="E67" s="1">
        <v>37.003300000000003</v>
      </c>
    </row>
    <row r="68" spans="1:5" x14ac:dyDescent="0.25">
      <c r="A68" s="1" t="s">
        <v>70</v>
      </c>
      <c r="B68" s="1">
        <v>57986.2</v>
      </c>
      <c r="C68" s="1">
        <f t="shared" si="1"/>
        <v>0.96026218084384052</v>
      </c>
      <c r="D68" s="1">
        <v>219.29</v>
      </c>
      <c r="E68" s="1">
        <v>37.003300000000003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5AEE-1D30-4E0B-96F5-A89E7BAFF75F}">
  <dimension ref="A1:H68"/>
  <sheetViews>
    <sheetView workbookViewId="0">
      <selection activeCell="H11" sqref="H11"/>
    </sheetView>
  </sheetViews>
  <sheetFormatPr baseColWidth="10" defaultRowHeight="15" x14ac:dyDescent="0.25"/>
  <cols>
    <col min="5" max="5" width="13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AVERAGE(B2:B16)</f>
        <v>140.59333333333333</v>
      </c>
    </row>
    <row r="2" spans="1:8" x14ac:dyDescent="0.25">
      <c r="A2" s="1" t="s">
        <v>4</v>
      </c>
      <c r="B2" s="1">
        <v>168.2</v>
      </c>
      <c r="C2" s="1">
        <f>B2/$H$7</f>
        <v>3.0917276250458608E-3</v>
      </c>
      <c r="D2" s="1">
        <v>16.007999999999999</v>
      </c>
      <c r="E2" s="1">
        <v>36.97</v>
      </c>
      <c r="G2" s="1" t="s">
        <v>92</v>
      </c>
      <c r="H2" s="1">
        <f>AVERAGE(D2:D16)</f>
        <v>23.819999999999997</v>
      </c>
    </row>
    <row r="3" spans="1:8" x14ac:dyDescent="0.25">
      <c r="A3" s="1" t="s">
        <v>5</v>
      </c>
      <c r="B3" s="1">
        <v>132.9</v>
      </c>
      <c r="C3" s="1">
        <f t="shared" ref="C3:C66" si="0">B3/$H$7</f>
        <v>2.4428692114660815E-3</v>
      </c>
      <c r="D3" s="1">
        <v>27.09</v>
      </c>
      <c r="E3" s="1">
        <v>36.97</v>
      </c>
      <c r="G3" s="1" t="s">
        <v>90</v>
      </c>
      <c r="H3" s="1">
        <f>AVERAGE(B24:B35)</f>
        <v>19680.191666666666</v>
      </c>
    </row>
    <row r="4" spans="1:8" x14ac:dyDescent="0.25">
      <c r="A4" s="1" t="s">
        <v>6</v>
      </c>
      <c r="B4" s="1">
        <v>136.30000000000001</v>
      </c>
      <c r="C4" s="1">
        <f t="shared" si="0"/>
        <v>2.5053654892613015E-3</v>
      </c>
      <c r="D4" s="1">
        <v>29.65</v>
      </c>
      <c r="E4" s="1">
        <v>36.986600000000003</v>
      </c>
      <c r="G4" s="1" t="s">
        <v>92</v>
      </c>
      <c r="H4" s="1">
        <f>AVERAGE(D24:D35)</f>
        <v>155.5635</v>
      </c>
    </row>
    <row r="5" spans="1:8" x14ac:dyDescent="0.25">
      <c r="A5" s="1" t="s">
        <v>7</v>
      </c>
      <c r="B5" s="1">
        <v>132</v>
      </c>
      <c r="C5" s="1">
        <f t="shared" si="0"/>
        <v>2.4263260791085235E-3</v>
      </c>
      <c r="D5" s="1">
        <v>32.253</v>
      </c>
      <c r="E5" s="1">
        <v>36.986600000000003</v>
      </c>
      <c r="G5" s="3" t="s">
        <v>94</v>
      </c>
      <c r="H5" s="1">
        <f>AVERAGE(B48:B53)</f>
        <v>48712.066666666658</v>
      </c>
    </row>
    <row r="6" spans="1:8" x14ac:dyDescent="0.25">
      <c r="A6" s="1" t="s">
        <v>8</v>
      </c>
      <c r="B6" s="1">
        <v>144.19999999999999</v>
      </c>
      <c r="C6" s="1">
        <f t="shared" si="0"/>
        <v>2.6505774288443111E-3</v>
      </c>
      <c r="D6" s="1">
        <v>20.959</v>
      </c>
      <c r="E6" s="1">
        <v>36.979999999999997</v>
      </c>
      <c r="G6" s="3" t="s">
        <v>92</v>
      </c>
      <c r="H6" s="1">
        <f>AVERAGE(D48:D53)</f>
        <v>332.59666666666664</v>
      </c>
    </row>
    <row r="7" spans="1:8" x14ac:dyDescent="0.25">
      <c r="A7" s="1" t="s">
        <v>9</v>
      </c>
      <c r="B7" s="1">
        <v>116.3</v>
      </c>
      <c r="C7" s="1">
        <f t="shared" si="0"/>
        <v>2.1377403257600096E-3</v>
      </c>
      <c r="D7" s="1">
        <v>20.609000000000002</v>
      </c>
      <c r="E7" s="1">
        <v>36.979999999999997</v>
      </c>
      <c r="G7" s="1" t="s">
        <v>91</v>
      </c>
      <c r="H7" s="1">
        <f>AVERAGE(B59:B68)</f>
        <v>54403.240000000005</v>
      </c>
    </row>
    <row r="8" spans="1:8" x14ac:dyDescent="0.25">
      <c r="A8" s="1" t="s">
        <v>10</v>
      </c>
      <c r="B8" s="1">
        <v>116.4</v>
      </c>
      <c r="C8" s="1">
        <f t="shared" si="0"/>
        <v>2.1395784515775163E-3</v>
      </c>
      <c r="D8" s="1">
        <v>24.597000000000001</v>
      </c>
      <c r="E8" s="1">
        <v>36.993299999999998</v>
      </c>
      <c r="G8" s="1" t="s">
        <v>92</v>
      </c>
      <c r="H8" s="1">
        <f>AVERAGE(D59:D68)</f>
        <v>243.887</v>
      </c>
    </row>
    <row r="9" spans="1:8" x14ac:dyDescent="0.25">
      <c r="A9" s="1" t="s">
        <v>11</v>
      </c>
      <c r="B9" s="1">
        <v>156.69999999999999</v>
      </c>
      <c r="C9" s="1">
        <f t="shared" si="0"/>
        <v>2.8803431560326183E-3</v>
      </c>
      <c r="D9" s="1">
        <v>21.975000000000001</v>
      </c>
      <c r="E9" s="1">
        <v>36.993299999999998</v>
      </c>
    </row>
    <row r="10" spans="1:8" x14ac:dyDescent="0.25">
      <c r="A10" s="1" t="s">
        <v>12</v>
      </c>
      <c r="B10" s="1">
        <v>160.5</v>
      </c>
      <c r="C10" s="1">
        <f t="shared" si="0"/>
        <v>2.9501919370978637E-3</v>
      </c>
      <c r="D10" s="1">
        <v>25.265999999999998</v>
      </c>
      <c r="E10" s="1">
        <v>36.996600000000001</v>
      </c>
      <c r="G10" s="1" t="s">
        <v>95</v>
      </c>
      <c r="H10" s="1">
        <f>(H5-H3)/(H7-H3)* 100</f>
        <v>83.609810755382469</v>
      </c>
    </row>
    <row r="11" spans="1:8" x14ac:dyDescent="0.25">
      <c r="A11" s="1" t="s">
        <v>13</v>
      </c>
      <c r="B11" s="1">
        <v>164</v>
      </c>
      <c r="C11" s="1">
        <f t="shared" si="0"/>
        <v>3.0145263407105895E-3</v>
      </c>
      <c r="D11" s="1">
        <v>20.914999999999999</v>
      </c>
      <c r="E11" s="1">
        <v>36.99</v>
      </c>
      <c r="G11" s="3" t="s">
        <v>92</v>
      </c>
      <c r="H11" s="1">
        <f>100/(H7-H3)*((H7-H5)/(H7-H3)*H4+H6+(H5-H3)/(H7-H3)*H8)</f>
        <v>1.618542451901271</v>
      </c>
    </row>
    <row r="12" spans="1:8" x14ac:dyDescent="0.25">
      <c r="A12" s="1" t="s">
        <v>14</v>
      </c>
      <c r="B12" s="1">
        <v>135.5</v>
      </c>
      <c r="C12" s="1">
        <f t="shared" si="0"/>
        <v>2.4906604827212493E-3</v>
      </c>
      <c r="D12" s="1">
        <v>33.341999999999999</v>
      </c>
      <c r="E12" s="1">
        <v>37</v>
      </c>
    </row>
    <row r="13" spans="1:8" x14ac:dyDescent="0.25">
      <c r="A13" s="1" t="s">
        <v>15</v>
      </c>
      <c r="B13" s="1">
        <v>140.5</v>
      </c>
      <c r="C13" s="1">
        <f t="shared" si="0"/>
        <v>2.5825667735965723E-3</v>
      </c>
      <c r="D13" s="1">
        <v>22.231000000000002</v>
      </c>
      <c r="E13" s="1">
        <v>37</v>
      </c>
    </row>
    <row r="14" spans="1:8" x14ac:dyDescent="0.25">
      <c r="A14" s="1" t="s">
        <v>16</v>
      </c>
      <c r="B14" s="1">
        <v>149.30000000000001</v>
      </c>
      <c r="C14" s="1">
        <f t="shared" si="0"/>
        <v>2.7443218455371408E-3</v>
      </c>
      <c r="D14" s="1">
        <v>19.812999999999999</v>
      </c>
      <c r="E14" s="1">
        <v>37</v>
      </c>
    </row>
    <row r="15" spans="1:8" x14ac:dyDescent="0.25">
      <c r="A15" s="1" t="s">
        <v>17</v>
      </c>
      <c r="B15" s="1">
        <v>140.30000000000001</v>
      </c>
      <c r="C15" s="1">
        <f t="shared" si="0"/>
        <v>2.5788905219615594E-3</v>
      </c>
      <c r="D15" s="1">
        <v>27.065000000000001</v>
      </c>
      <c r="E15" s="1">
        <v>37.003300000000003</v>
      </c>
    </row>
    <row r="16" spans="1:8" x14ac:dyDescent="0.25">
      <c r="A16" s="1" t="s">
        <v>18</v>
      </c>
      <c r="B16" s="1">
        <v>115.8</v>
      </c>
      <c r="C16" s="1">
        <f t="shared" si="0"/>
        <v>2.1285496966724775E-3</v>
      </c>
      <c r="D16" s="1">
        <v>15.526999999999999</v>
      </c>
      <c r="E16" s="1">
        <v>37.006599999999999</v>
      </c>
    </row>
    <row r="17" spans="1:5" x14ac:dyDescent="0.25">
      <c r="A17" s="2" t="s">
        <v>19</v>
      </c>
      <c r="B17" s="2">
        <v>172.1</v>
      </c>
      <c r="C17" s="1">
        <f t="shared" si="0"/>
        <v>3.1634145319286125E-3</v>
      </c>
      <c r="D17" s="2">
        <v>24.119</v>
      </c>
      <c r="E17" s="2">
        <v>37.006599999999999</v>
      </c>
    </row>
    <row r="18" spans="1:5" x14ac:dyDescent="0.25">
      <c r="A18" s="2" t="s">
        <v>20</v>
      </c>
      <c r="B18" s="2">
        <v>18363.3</v>
      </c>
      <c r="C18" s="1">
        <f t="shared" si="0"/>
        <v>0.33754055824616325</v>
      </c>
      <c r="D18" s="2">
        <v>3081.6</v>
      </c>
      <c r="E18" s="2">
        <v>37.006599999999999</v>
      </c>
    </row>
    <row r="19" spans="1:5" x14ac:dyDescent="0.25">
      <c r="A19" s="2" t="s">
        <v>21</v>
      </c>
      <c r="B19" s="2">
        <v>21051.7</v>
      </c>
      <c r="C19" s="1">
        <f t="shared" si="0"/>
        <v>0.38695673272400688</v>
      </c>
      <c r="D19" s="2">
        <v>240.42</v>
      </c>
      <c r="E19" s="2">
        <v>37.006599999999999</v>
      </c>
    </row>
    <row r="20" spans="1:5" x14ac:dyDescent="0.25">
      <c r="A20" s="2" t="s">
        <v>22</v>
      </c>
      <c r="B20" s="2">
        <v>20885.5</v>
      </c>
      <c r="C20" s="1">
        <f t="shared" si="0"/>
        <v>0.38390176761531108</v>
      </c>
      <c r="D20" s="2">
        <v>230.31</v>
      </c>
      <c r="E20" s="2">
        <v>37.006599999999999</v>
      </c>
    </row>
    <row r="21" spans="1:5" x14ac:dyDescent="0.25">
      <c r="A21" s="2" t="s">
        <v>23</v>
      </c>
      <c r="B21" s="2">
        <v>20865.8</v>
      </c>
      <c r="C21" s="1">
        <f t="shared" si="0"/>
        <v>0.38353965682926233</v>
      </c>
      <c r="D21" s="2">
        <v>205.46</v>
      </c>
      <c r="E21" s="2">
        <v>37.006599999999999</v>
      </c>
    </row>
    <row r="22" spans="1:5" x14ac:dyDescent="0.25">
      <c r="A22" s="2" t="s">
        <v>24</v>
      </c>
      <c r="B22" s="2">
        <v>20757.400000000001</v>
      </c>
      <c r="C22" s="1">
        <f t="shared" si="0"/>
        <v>0.38154712844308536</v>
      </c>
      <c r="D22" s="2">
        <v>184.22</v>
      </c>
      <c r="E22" s="2">
        <v>37.01</v>
      </c>
    </row>
    <row r="23" spans="1:5" x14ac:dyDescent="0.25">
      <c r="A23" s="2" t="s">
        <v>25</v>
      </c>
      <c r="B23" s="2">
        <v>20051.8</v>
      </c>
      <c r="C23" s="1">
        <f t="shared" si="0"/>
        <v>0.36857731267475974</v>
      </c>
      <c r="D23" s="2">
        <v>210.32</v>
      </c>
      <c r="E23" s="2">
        <v>37.01</v>
      </c>
    </row>
    <row r="24" spans="1:5" x14ac:dyDescent="0.25">
      <c r="A24" s="1" t="s">
        <v>26</v>
      </c>
      <c r="B24" s="1">
        <v>19880.5</v>
      </c>
      <c r="C24" s="1">
        <f t="shared" si="0"/>
        <v>0.3654286031493712</v>
      </c>
      <c r="D24" s="1">
        <v>134.57</v>
      </c>
      <c r="E24" s="1">
        <v>37.01</v>
      </c>
    </row>
    <row r="25" spans="1:5" x14ac:dyDescent="0.25">
      <c r="A25" s="1" t="s">
        <v>27</v>
      </c>
      <c r="B25" s="1">
        <v>19772.400000000001</v>
      </c>
      <c r="C25" s="1">
        <f t="shared" si="0"/>
        <v>0.36344158914064678</v>
      </c>
      <c r="D25" s="1">
        <v>186.63</v>
      </c>
      <c r="E25" s="1">
        <v>37.006599999999999</v>
      </c>
    </row>
    <row r="26" spans="1:5" x14ac:dyDescent="0.25">
      <c r="A26" s="1" t="s">
        <v>28</v>
      </c>
      <c r="B26" s="1">
        <v>19872.400000000001</v>
      </c>
      <c r="C26" s="1">
        <f t="shared" si="0"/>
        <v>0.3652797149581532</v>
      </c>
      <c r="D26" s="1">
        <v>222.33</v>
      </c>
      <c r="E26" s="1">
        <v>37.006599999999999</v>
      </c>
    </row>
    <row r="27" spans="1:5" x14ac:dyDescent="0.25">
      <c r="A27" s="1" t="s">
        <v>29</v>
      </c>
      <c r="B27" s="1">
        <v>19887.400000000001</v>
      </c>
      <c r="C27" s="1">
        <f t="shared" si="0"/>
        <v>0.36555543383077921</v>
      </c>
      <c r="D27" s="1">
        <v>148.69</v>
      </c>
      <c r="E27" s="1">
        <v>37.006599999999999</v>
      </c>
    </row>
    <row r="28" spans="1:5" x14ac:dyDescent="0.25">
      <c r="A28" s="1" t="s">
        <v>30</v>
      </c>
      <c r="B28" s="1">
        <v>19700</v>
      </c>
      <c r="C28" s="1">
        <f t="shared" si="0"/>
        <v>0.36211078604877206</v>
      </c>
      <c r="D28" s="1">
        <v>195.95</v>
      </c>
      <c r="E28" s="1">
        <v>37.01</v>
      </c>
    </row>
    <row r="29" spans="1:5" x14ac:dyDescent="0.25">
      <c r="A29" s="1" t="s">
        <v>31</v>
      </c>
      <c r="B29" s="1">
        <v>19685.2</v>
      </c>
      <c r="C29" s="1">
        <f t="shared" si="0"/>
        <v>0.36183874342778111</v>
      </c>
      <c r="D29" s="1">
        <v>134.56</v>
      </c>
      <c r="E29" s="1">
        <v>37.01</v>
      </c>
    </row>
    <row r="30" spans="1:5" x14ac:dyDescent="0.25">
      <c r="A30" s="1" t="s">
        <v>32</v>
      </c>
      <c r="B30" s="1">
        <v>19735.8</v>
      </c>
      <c r="C30" s="1">
        <f t="shared" si="0"/>
        <v>0.36276883509143937</v>
      </c>
      <c r="D30" s="1">
        <v>97.495999999999995</v>
      </c>
      <c r="E30" s="1">
        <v>37.01</v>
      </c>
    </row>
    <row r="31" spans="1:5" x14ac:dyDescent="0.25">
      <c r="A31" s="1" t="s">
        <v>33</v>
      </c>
      <c r="B31" s="1">
        <v>19564.400000000001</v>
      </c>
      <c r="C31" s="1">
        <f t="shared" si="0"/>
        <v>0.35961828744023333</v>
      </c>
      <c r="D31" s="1">
        <v>74.165999999999997</v>
      </c>
      <c r="E31" s="1">
        <v>37.01</v>
      </c>
    </row>
    <row r="32" spans="1:5" x14ac:dyDescent="0.25">
      <c r="A32" s="1" t="s">
        <v>34</v>
      </c>
      <c r="B32" s="1">
        <v>19455.5</v>
      </c>
      <c r="C32" s="1">
        <f t="shared" si="0"/>
        <v>0.35761656842496875</v>
      </c>
      <c r="D32" s="1">
        <v>131.91</v>
      </c>
      <c r="E32" s="1">
        <v>37.006599999999999</v>
      </c>
    </row>
    <row r="33" spans="1:5" x14ac:dyDescent="0.25">
      <c r="A33" s="1" t="s">
        <v>35</v>
      </c>
      <c r="B33" s="1">
        <v>19439.400000000001</v>
      </c>
      <c r="C33" s="1">
        <f t="shared" si="0"/>
        <v>0.35732063016835025</v>
      </c>
      <c r="D33" s="1">
        <v>172.9</v>
      </c>
      <c r="E33" s="1">
        <v>37.006599999999999</v>
      </c>
    </row>
    <row r="34" spans="1:5" x14ac:dyDescent="0.25">
      <c r="A34" s="1" t="s">
        <v>36</v>
      </c>
      <c r="B34" s="1">
        <v>19664.400000000001</v>
      </c>
      <c r="C34" s="1">
        <f t="shared" si="0"/>
        <v>0.36145641325773981</v>
      </c>
      <c r="D34" s="1">
        <v>139.35</v>
      </c>
      <c r="E34" s="1">
        <v>37.006599999999999</v>
      </c>
    </row>
    <row r="35" spans="1:5" x14ac:dyDescent="0.25">
      <c r="A35" s="1" t="s">
        <v>37</v>
      </c>
      <c r="B35" s="1">
        <v>19504.900000000001</v>
      </c>
      <c r="C35" s="1">
        <f t="shared" si="0"/>
        <v>0.35852460257881696</v>
      </c>
      <c r="D35" s="1">
        <v>228.21</v>
      </c>
      <c r="E35" s="1">
        <v>37.01</v>
      </c>
    </row>
    <row r="36" spans="1:5" x14ac:dyDescent="0.25">
      <c r="A36" s="2" t="s">
        <v>38</v>
      </c>
      <c r="B36" s="2">
        <v>19543.7</v>
      </c>
      <c r="C36" s="1">
        <f t="shared" si="0"/>
        <v>0.35923779539600947</v>
      </c>
      <c r="D36" s="2">
        <v>192.76</v>
      </c>
      <c r="E36" s="2">
        <v>37.01</v>
      </c>
    </row>
    <row r="37" spans="1:5" x14ac:dyDescent="0.25">
      <c r="A37" s="2" t="s">
        <v>39</v>
      </c>
      <c r="B37" s="2">
        <v>30876.5</v>
      </c>
      <c r="C37" s="1">
        <f t="shared" si="0"/>
        <v>0.56754891804238128</v>
      </c>
      <c r="D37" s="2">
        <v>1810.2</v>
      </c>
      <c r="E37" s="2">
        <v>37.01</v>
      </c>
    </row>
    <row r="38" spans="1:5" x14ac:dyDescent="0.25">
      <c r="A38" s="2" t="s">
        <v>40</v>
      </c>
      <c r="B38" s="2">
        <v>41040.300000000003</v>
      </c>
      <c r="C38" s="1">
        <f t="shared" si="0"/>
        <v>0.75437234988210256</v>
      </c>
      <c r="D38" s="2">
        <v>223.33</v>
      </c>
      <c r="E38" s="2">
        <v>37.006599999999999</v>
      </c>
    </row>
    <row r="39" spans="1:5" x14ac:dyDescent="0.25">
      <c r="A39" s="2" t="s">
        <v>41</v>
      </c>
      <c r="B39" s="2">
        <v>43171.9</v>
      </c>
      <c r="C39" s="1">
        <f t="shared" si="0"/>
        <v>0.79355383980807026</v>
      </c>
      <c r="D39" s="2">
        <v>184.72</v>
      </c>
      <c r="E39" s="2">
        <v>37.006599999999999</v>
      </c>
    </row>
    <row r="40" spans="1:5" x14ac:dyDescent="0.25">
      <c r="A40" s="2" t="s">
        <v>42</v>
      </c>
      <c r="B40" s="2">
        <v>44493</v>
      </c>
      <c r="C40" s="1">
        <f t="shared" si="0"/>
        <v>0.81783731998314801</v>
      </c>
      <c r="D40" s="2">
        <v>210.33</v>
      </c>
      <c r="E40" s="2">
        <v>37.006599999999999</v>
      </c>
    </row>
    <row r="41" spans="1:5" x14ac:dyDescent="0.25">
      <c r="A41" s="2" t="s">
        <v>43</v>
      </c>
      <c r="B41" s="2">
        <v>45080.7</v>
      </c>
      <c r="C41" s="1">
        <f t="shared" si="0"/>
        <v>0.8286399854126334</v>
      </c>
      <c r="D41" s="2">
        <v>272.7</v>
      </c>
      <c r="E41" s="2">
        <v>37.006599999999999</v>
      </c>
    </row>
    <row r="42" spans="1:5" x14ac:dyDescent="0.25">
      <c r="A42" s="2" t="s">
        <v>44</v>
      </c>
      <c r="B42" s="2">
        <v>46161.3</v>
      </c>
      <c r="C42" s="1">
        <f t="shared" si="0"/>
        <v>0.84850277299660826</v>
      </c>
      <c r="D42" s="2">
        <v>179.22</v>
      </c>
      <c r="E42" s="2">
        <v>37.006599999999999</v>
      </c>
    </row>
    <row r="43" spans="1:5" x14ac:dyDescent="0.25">
      <c r="A43" s="2" t="s">
        <v>45</v>
      </c>
      <c r="B43" s="2">
        <v>46975.5</v>
      </c>
      <c r="C43" s="1">
        <f t="shared" si="0"/>
        <v>0.86346879340274574</v>
      </c>
      <c r="D43" s="2">
        <v>238.64</v>
      </c>
      <c r="E43" s="2">
        <v>37.006599999999999</v>
      </c>
    </row>
    <row r="44" spans="1:5" x14ac:dyDescent="0.25">
      <c r="A44" s="2" t="s">
        <v>46</v>
      </c>
      <c r="B44" s="2">
        <v>47542.7</v>
      </c>
      <c r="C44" s="1">
        <f t="shared" si="0"/>
        <v>0.87389464303964237</v>
      </c>
      <c r="D44" s="2">
        <v>224.28</v>
      </c>
      <c r="E44" s="2">
        <v>37.006599999999999</v>
      </c>
    </row>
    <row r="45" spans="1:5" x14ac:dyDescent="0.25">
      <c r="A45" s="2" t="s">
        <v>47</v>
      </c>
      <c r="B45" s="2">
        <v>47848.1</v>
      </c>
      <c r="C45" s="1">
        <f t="shared" si="0"/>
        <v>0.87950827928630715</v>
      </c>
      <c r="D45" s="2">
        <v>216.03</v>
      </c>
      <c r="E45" s="2">
        <v>37.006599999999999</v>
      </c>
    </row>
    <row r="46" spans="1:5" x14ac:dyDescent="0.25">
      <c r="A46" s="2" t="s">
        <v>48</v>
      </c>
      <c r="B46" s="2">
        <v>47864.5</v>
      </c>
      <c r="C46" s="1">
        <f t="shared" si="0"/>
        <v>0.87980973192037815</v>
      </c>
      <c r="D46" s="2">
        <v>162.33000000000001</v>
      </c>
      <c r="E46" s="2">
        <v>37.006599999999999</v>
      </c>
    </row>
    <row r="47" spans="1:5" x14ac:dyDescent="0.25">
      <c r="A47" s="2" t="s">
        <v>49</v>
      </c>
      <c r="B47" s="2">
        <v>48071.6</v>
      </c>
      <c r="C47" s="1">
        <f t="shared" si="0"/>
        <v>0.88361649048843405</v>
      </c>
      <c r="D47" s="2">
        <v>247.31</v>
      </c>
      <c r="E47" s="2">
        <v>37.006599999999999</v>
      </c>
    </row>
    <row r="48" spans="1:5" x14ac:dyDescent="0.25">
      <c r="A48" s="1" t="s">
        <v>50</v>
      </c>
      <c r="B48" s="1">
        <v>48524.9</v>
      </c>
      <c r="C48" s="1">
        <f t="shared" si="0"/>
        <v>0.8919487148191908</v>
      </c>
      <c r="D48" s="1">
        <v>271.88</v>
      </c>
      <c r="E48" s="1">
        <v>37.006599999999999</v>
      </c>
    </row>
    <row r="49" spans="1:5" x14ac:dyDescent="0.25">
      <c r="A49" s="1" t="s">
        <v>51</v>
      </c>
      <c r="B49" s="1">
        <v>48345</v>
      </c>
      <c r="C49" s="1">
        <f t="shared" si="0"/>
        <v>0.88864192647349671</v>
      </c>
      <c r="D49" s="1">
        <v>180.32</v>
      </c>
      <c r="E49" s="1">
        <v>37.006599999999999</v>
      </c>
    </row>
    <row r="50" spans="1:5" x14ac:dyDescent="0.25">
      <c r="A50" s="1" t="s">
        <v>52</v>
      </c>
      <c r="B50" s="1">
        <v>48758.7</v>
      </c>
      <c r="C50" s="1">
        <f t="shared" si="0"/>
        <v>0.89624625298052085</v>
      </c>
      <c r="D50" s="1">
        <v>167.66</v>
      </c>
      <c r="E50" s="1">
        <v>37.006599999999999</v>
      </c>
    </row>
    <row r="51" spans="1:5" x14ac:dyDescent="0.25">
      <c r="A51" s="1" t="s">
        <v>53</v>
      </c>
      <c r="B51" s="1">
        <v>48808.3</v>
      </c>
      <c r="C51" s="1">
        <f t="shared" si="0"/>
        <v>0.89715796338600418</v>
      </c>
      <c r="D51" s="1">
        <v>196.42</v>
      </c>
      <c r="E51" s="1">
        <v>37.006599999999999</v>
      </c>
    </row>
    <row r="52" spans="1:5" x14ac:dyDescent="0.25">
      <c r="A52" s="1" t="s">
        <v>54</v>
      </c>
      <c r="B52" s="1">
        <v>49051.4</v>
      </c>
      <c r="C52" s="1">
        <f t="shared" si="0"/>
        <v>0.90162644724836238</v>
      </c>
      <c r="D52" s="1">
        <v>579.29999999999995</v>
      </c>
      <c r="E52" s="1">
        <v>37.006599999999999</v>
      </c>
    </row>
    <row r="53" spans="1:5" x14ac:dyDescent="0.25">
      <c r="A53" s="1" t="s">
        <v>55</v>
      </c>
      <c r="B53" s="1">
        <v>48784.1</v>
      </c>
      <c r="C53" s="1">
        <f t="shared" si="0"/>
        <v>0.89671313693816757</v>
      </c>
      <c r="D53" s="1">
        <v>600</v>
      </c>
      <c r="E53" s="1">
        <v>37.006599999999999</v>
      </c>
    </row>
    <row r="54" spans="1:5" x14ac:dyDescent="0.25">
      <c r="A54" s="2" t="s">
        <v>56</v>
      </c>
      <c r="B54" s="2">
        <v>55568.3</v>
      </c>
      <c r="C54" s="1">
        <f t="shared" si="0"/>
        <v>1.0214152686494407</v>
      </c>
      <c r="D54" s="2">
        <v>148.07</v>
      </c>
      <c r="E54" s="2">
        <v>37.006599999999999</v>
      </c>
    </row>
    <row r="55" spans="1:5" x14ac:dyDescent="0.25">
      <c r="A55" s="2" t="s">
        <v>57</v>
      </c>
      <c r="B55" s="2">
        <v>54904.6</v>
      </c>
      <c r="C55" s="1">
        <f t="shared" si="0"/>
        <v>1.0092156275986504</v>
      </c>
      <c r="D55" s="2">
        <v>219.15</v>
      </c>
      <c r="E55" s="2">
        <v>37.006599999999999</v>
      </c>
    </row>
    <row r="56" spans="1:5" x14ac:dyDescent="0.25">
      <c r="A56" s="1" t="s">
        <v>58</v>
      </c>
      <c r="B56" s="1">
        <v>55388.2</v>
      </c>
      <c r="C56" s="1">
        <f t="shared" si="0"/>
        <v>1.0181048040521115</v>
      </c>
      <c r="D56" s="1">
        <v>142.97</v>
      </c>
      <c r="E56" s="1">
        <v>37.006599999999999</v>
      </c>
    </row>
    <row r="57" spans="1:5" x14ac:dyDescent="0.25">
      <c r="A57" s="1" t="s">
        <v>59</v>
      </c>
      <c r="B57" s="1">
        <v>54664.7</v>
      </c>
      <c r="C57" s="1">
        <f t="shared" si="0"/>
        <v>1.0048059637624522</v>
      </c>
      <c r="D57" s="1">
        <v>290.31</v>
      </c>
      <c r="E57" s="1">
        <v>37.003300000000003</v>
      </c>
    </row>
    <row r="58" spans="1:5" x14ac:dyDescent="0.25">
      <c r="A58" s="1" t="s">
        <v>60</v>
      </c>
      <c r="B58" s="1">
        <v>54608.7</v>
      </c>
      <c r="C58" s="1">
        <f t="shared" si="0"/>
        <v>1.0037766133046486</v>
      </c>
      <c r="D58" s="1">
        <v>299.2</v>
      </c>
      <c r="E58" s="1">
        <v>37.006599999999999</v>
      </c>
    </row>
    <row r="59" spans="1:5" x14ac:dyDescent="0.25">
      <c r="A59" s="1" t="s">
        <v>61</v>
      </c>
      <c r="B59" s="1">
        <v>55061.1</v>
      </c>
      <c r="C59" s="1">
        <f t="shared" si="0"/>
        <v>1.0120922945030479</v>
      </c>
      <c r="D59" s="1">
        <v>220.62</v>
      </c>
      <c r="E59" s="1">
        <v>37.003300000000003</v>
      </c>
    </row>
    <row r="60" spans="1:5" x14ac:dyDescent="0.25">
      <c r="A60" s="1" t="s">
        <v>62</v>
      </c>
      <c r="B60" s="1">
        <v>54768.5</v>
      </c>
      <c r="C60" s="1">
        <f t="shared" si="0"/>
        <v>1.006713938361024</v>
      </c>
      <c r="D60" s="1">
        <v>289.10000000000002</v>
      </c>
      <c r="E60" s="1">
        <v>37.006599999999999</v>
      </c>
    </row>
    <row r="61" spans="1:5" x14ac:dyDescent="0.25">
      <c r="A61" s="1" t="s">
        <v>63</v>
      </c>
      <c r="B61" s="1">
        <v>54811</v>
      </c>
      <c r="C61" s="1">
        <f t="shared" si="0"/>
        <v>1.0074951418334643</v>
      </c>
      <c r="D61" s="1">
        <v>215.02</v>
      </c>
      <c r="E61" s="1">
        <v>37.006599999999999</v>
      </c>
    </row>
    <row r="62" spans="1:5" x14ac:dyDescent="0.25">
      <c r="A62" s="1" t="s">
        <v>64</v>
      </c>
      <c r="B62" s="1">
        <v>54531.1</v>
      </c>
      <c r="C62" s="1">
        <f t="shared" si="0"/>
        <v>1.0023502276702636</v>
      </c>
      <c r="D62" s="1">
        <v>155.59</v>
      </c>
      <c r="E62" s="1">
        <v>37.006599999999999</v>
      </c>
    </row>
    <row r="63" spans="1:5" x14ac:dyDescent="0.25">
      <c r="A63" s="1" t="s">
        <v>65</v>
      </c>
      <c r="B63" s="1">
        <v>54120.2</v>
      </c>
      <c r="C63" s="1">
        <f t="shared" si="0"/>
        <v>0.99479736868612956</v>
      </c>
      <c r="D63" s="1">
        <v>246.24</v>
      </c>
      <c r="E63" s="1">
        <v>37.006599999999999</v>
      </c>
    </row>
    <row r="64" spans="1:5" x14ac:dyDescent="0.25">
      <c r="A64" s="1" t="s">
        <v>66</v>
      </c>
      <c r="B64" s="1">
        <v>54453.1</v>
      </c>
      <c r="C64" s="1">
        <f t="shared" si="0"/>
        <v>1.0009164895326086</v>
      </c>
      <c r="D64" s="1">
        <v>289.24</v>
      </c>
      <c r="E64" s="1">
        <v>37.006599999999999</v>
      </c>
    </row>
    <row r="65" spans="1:5" x14ac:dyDescent="0.25">
      <c r="A65" s="1" t="s">
        <v>67</v>
      </c>
      <c r="B65" s="1">
        <v>54736</v>
      </c>
      <c r="C65" s="1">
        <f t="shared" si="0"/>
        <v>1.0061165474703344</v>
      </c>
      <c r="D65" s="1">
        <v>257.47000000000003</v>
      </c>
      <c r="E65" s="1">
        <v>37.003300000000003</v>
      </c>
    </row>
    <row r="66" spans="1:5" x14ac:dyDescent="0.25">
      <c r="A66" s="1" t="s">
        <v>68</v>
      </c>
      <c r="B66" s="1">
        <v>54252.6</v>
      </c>
      <c r="C66" s="1">
        <f t="shared" si="0"/>
        <v>0.9972310472685082</v>
      </c>
      <c r="D66" s="1">
        <v>220.99</v>
      </c>
      <c r="E66" s="1">
        <v>37.003300000000003</v>
      </c>
    </row>
    <row r="67" spans="1:5" x14ac:dyDescent="0.25">
      <c r="A67" s="1" t="s">
        <v>69</v>
      </c>
      <c r="B67" s="1">
        <v>53191</v>
      </c>
      <c r="C67" s="1">
        <f t="shared" ref="C67:C68" si="1">B67/$H$7</f>
        <v>0.97771750358985965</v>
      </c>
      <c r="D67" s="1">
        <v>352.96</v>
      </c>
      <c r="E67" s="1">
        <v>37.003300000000003</v>
      </c>
    </row>
    <row r="68" spans="1:5" x14ac:dyDescent="0.25">
      <c r="A68" s="1" t="s">
        <v>70</v>
      </c>
      <c r="B68" s="1">
        <v>54107.8</v>
      </c>
      <c r="C68" s="1">
        <f t="shared" si="1"/>
        <v>0.99456944108475887</v>
      </c>
      <c r="D68" s="1">
        <v>191.64</v>
      </c>
      <c r="E68" s="1">
        <v>37.003300000000003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77B4-214D-462E-8F2C-24D8B9D0CD70}">
  <dimension ref="A1:H66"/>
  <sheetViews>
    <sheetView tabSelected="1" workbookViewId="0">
      <selection activeCell="H10" sqref="H10:H11"/>
    </sheetView>
  </sheetViews>
  <sheetFormatPr baseColWidth="10" defaultRowHeight="15" x14ac:dyDescent="0.25"/>
  <cols>
    <col min="5" max="5" width="13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113.39999999999999</v>
      </c>
    </row>
    <row r="2" spans="1:8" x14ac:dyDescent="0.25">
      <c r="A2" s="1" t="s">
        <v>4</v>
      </c>
      <c r="B2" s="1">
        <v>132</v>
      </c>
      <c r="C2" s="1">
        <f>B2/$H$7</f>
        <v>5.7088734057322271E-3</v>
      </c>
      <c r="D2" s="1">
        <v>29.382999999999999</v>
      </c>
      <c r="E2" s="1">
        <v>36.97</v>
      </c>
      <c r="G2" s="1" t="s">
        <v>92</v>
      </c>
      <c r="H2" s="1">
        <f>AVERAGE(D2:D15)</f>
        <v>23.229428571428567</v>
      </c>
    </row>
    <row r="3" spans="1:8" x14ac:dyDescent="0.25">
      <c r="A3" s="1" t="s">
        <v>5</v>
      </c>
      <c r="B3" s="1">
        <v>107.3</v>
      </c>
      <c r="C3" s="1">
        <f t="shared" ref="C3:C66" si="0">B3/$H$7</f>
        <v>4.64062209420506E-3</v>
      </c>
      <c r="D3" s="1">
        <v>25.51</v>
      </c>
      <c r="E3" s="1">
        <v>36.97</v>
      </c>
      <c r="G3" s="1" t="s">
        <v>90</v>
      </c>
      <c r="H3" s="1">
        <f>AVERAGE(B20:B33)</f>
        <v>8584.9642857142862</v>
      </c>
    </row>
    <row r="4" spans="1:8" x14ac:dyDescent="0.25">
      <c r="A4" s="1" t="s">
        <v>6</v>
      </c>
      <c r="B4" s="1">
        <v>83.7</v>
      </c>
      <c r="C4" s="1">
        <f t="shared" si="0"/>
        <v>3.6199447277256622E-3</v>
      </c>
      <c r="D4" s="1">
        <v>31.312999999999999</v>
      </c>
      <c r="E4" s="1">
        <v>36.973300000000002</v>
      </c>
      <c r="G4" s="1" t="s">
        <v>92</v>
      </c>
      <c r="H4" s="1">
        <f>AVERAGE(D20:D33)</f>
        <v>95.64892857142857</v>
      </c>
    </row>
    <row r="5" spans="1:8" x14ac:dyDescent="0.25">
      <c r="A5" s="1" t="s">
        <v>7</v>
      </c>
      <c r="B5" s="1">
        <v>104.7</v>
      </c>
      <c r="C5" s="1">
        <f t="shared" si="0"/>
        <v>4.5281745877285163E-3</v>
      </c>
      <c r="D5" s="1">
        <v>25.788</v>
      </c>
      <c r="E5" s="1">
        <v>36.979999999999997</v>
      </c>
      <c r="G5" s="3" t="s">
        <v>94</v>
      </c>
      <c r="H5" s="1">
        <f>AVERAGE(B45:B53)</f>
        <v>20201.166666666668</v>
      </c>
    </row>
    <row r="6" spans="1:8" x14ac:dyDescent="0.25">
      <c r="A6" s="1" t="s">
        <v>8</v>
      </c>
      <c r="B6" s="1">
        <v>108.4</v>
      </c>
      <c r="C6" s="1">
        <f t="shared" si="0"/>
        <v>4.6881960392528288E-3</v>
      </c>
      <c r="D6" s="1">
        <v>21.748000000000001</v>
      </c>
      <c r="E6" s="1">
        <v>36.979999999999997</v>
      </c>
      <c r="G6" s="3" t="s">
        <v>92</v>
      </c>
      <c r="H6" s="1">
        <f>AVERAGE(D45:D53)</f>
        <v>148.08444444444444</v>
      </c>
    </row>
    <row r="7" spans="1:8" x14ac:dyDescent="0.25">
      <c r="A7" s="1" t="s">
        <v>9</v>
      </c>
      <c r="B7" s="1">
        <v>115.8</v>
      </c>
      <c r="C7" s="1">
        <f t="shared" si="0"/>
        <v>5.0082389423014529E-3</v>
      </c>
      <c r="D7" s="1">
        <v>18.864000000000001</v>
      </c>
      <c r="E7" s="1">
        <v>36.979999999999997</v>
      </c>
      <c r="G7" s="1" t="s">
        <v>91</v>
      </c>
      <c r="H7" s="1">
        <f>AVERAGE(B55:B57)</f>
        <v>23121.900000000005</v>
      </c>
    </row>
    <row r="8" spans="1:8" x14ac:dyDescent="0.25">
      <c r="A8" s="1" t="s">
        <v>10</v>
      </c>
      <c r="B8" s="1">
        <v>108.1</v>
      </c>
      <c r="C8" s="1">
        <f t="shared" si="0"/>
        <v>4.6752213269670734E-3</v>
      </c>
      <c r="D8" s="1">
        <v>17.946000000000002</v>
      </c>
      <c r="E8" s="1">
        <v>36.993299999999998</v>
      </c>
      <c r="G8" s="1" t="s">
        <v>92</v>
      </c>
      <c r="H8" s="1">
        <f>AVERAGE(D55:D57)</f>
        <v>172.15333333333334</v>
      </c>
    </row>
    <row r="9" spans="1:8" x14ac:dyDescent="0.25">
      <c r="A9" s="1" t="s">
        <v>11</v>
      </c>
      <c r="B9" s="1">
        <v>140.4</v>
      </c>
      <c r="C9" s="1">
        <f t="shared" si="0"/>
        <v>6.0721653497333682E-3</v>
      </c>
      <c r="D9" s="1">
        <v>22.302</v>
      </c>
      <c r="E9" s="1">
        <v>36.993299999999998</v>
      </c>
    </row>
    <row r="10" spans="1:8" x14ac:dyDescent="0.25">
      <c r="A10" s="1" t="s">
        <v>12</v>
      </c>
      <c r="B10" s="1">
        <v>92</v>
      </c>
      <c r="C10" s="1">
        <f t="shared" si="0"/>
        <v>3.978911767631552E-3</v>
      </c>
      <c r="D10" s="1">
        <v>31.855</v>
      </c>
      <c r="E10" s="1">
        <v>36.996600000000001</v>
      </c>
      <c r="G10" s="1" t="s">
        <v>95</v>
      </c>
      <c r="H10" s="1">
        <f>(H5-H3)/(H7-H3)* 100</f>
        <v>79.908191170831984</v>
      </c>
    </row>
    <row r="11" spans="1:8" x14ac:dyDescent="0.25">
      <c r="A11" s="1" t="s">
        <v>13</v>
      </c>
      <c r="B11" s="1">
        <v>116.4</v>
      </c>
      <c r="C11" s="1">
        <f t="shared" si="0"/>
        <v>5.0341883668729636E-3</v>
      </c>
      <c r="D11" s="1">
        <v>22.456</v>
      </c>
      <c r="E11" s="1">
        <v>36.99</v>
      </c>
      <c r="G11" s="3" t="s">
        <v>92</v>
      </c>
      <c r="H11" s="1">
        <f>100/(H7-H3)*((H7-H5)/(H7-H3)*H4+H6+(H5-H3)/(H7-H3)*H8)</f>
        <v>2.0971865393029483</v>
      </c>
    </row>
    <row r="12" spans="1:8" x14ac:dyDescent="0.25">
      <c r="A12" s="1" t="s">
        <v>14</v>
      </c>
      <c r="B12" s="1">
        <v>91.8</v>
      </c>
      <c r="C12" s="1">
        <f t="shared" si="0"/>
        <v>3.9702619594410484E-3</v>
      </c>
      <c r="D12" s="1">
        <v>20.207999999999998</v>
      </c>
      <c r="E12" s="1">
        <v>36.99</v>
      </c>
    </row>
    <row r="13" spans="1:8" x14ac:dyDescent="0.25">
      <c r="A13" s="1" t="s">
        <v>15</v>
      </c>
      <c r="B13" s="1">
        <v>168.1</v>
      </c>
      <c r="C13" s="1">
        <f t="shared" si="0"/>
        <v>7.2701637841180852E-3</v>
      </c>
      <c r="D13" s="1">
        <v>15.164999999999999</v>
      </c>
      <c r="E13" s="1">
        <v>37</v>
      </c>
    </row>
    <row r="14" spans="1:8" x14ac:dyDescent="0.25">
      <c r="A14" s="1" t="s">
        <v>16</v>
      </c>
      <c r="B14" s="1">
        <v>112.2</v>
      </c>
      <c r="C14" s="1">
        <f t="shared" si="0"/>
        <v>4.8525423948723931E-3</v>
      </c>
      <c r="D14" s="1">
        <v>14.84</v>
      </c>
      <c r="E14" s="1">
        <v>37.003300000000003</v>
      </c>
    </row>
    <row r="15" spans="1:8" x14ac:dyDescent="0.25">
      <c r="A15" s="1" t="s">
        <v>17</v>
      </c>
      <c r="B15" s="1">
        <v>106.7</v>
      </c>
      <c r="C15" s="1">
        <f t="shared" si="0"/>
        <v>4.6146726696335502E-3</v>
      </c>
      <c r="D15" s="1">
        <v>27.834</v>
      </c>
      <c r="E15" s="1">
        <v>37.003300000000003</v>
      </c>
    </row>
    <row r="16" spans="1:8" x14ac:dyDescent="0.25">
      <c r="A16" s="2" t="s">
        <v>18</v>
      </c>
      <c r="B16" s="2">
        <v>123.9</v>
      </c>
      <c r="C16" s="1">
        <f t="shared" si="0"/>
        <v>5.3585561740168404E-3</v>
      </c>
      <c r="D16" s="2">
        <v>16.806000000000001</v>
      </c>
      <c r="E16" s="2">
        <v>37.006599999999999</v>
      </c>
    </row>
    <row r="17" spans="1:5" x14ac:dyDescent="0.25">
      <c r="A17" s="2" t="s">
        <v>19</v>
      </c>
      <c r="B17" s="2">
        <v>1272.9000000000001</v>
      </c>
      <c r="C17" s="1">
        <f t="shared" si="0"/>
        <v>5.5051704228458724E-2</v>
      </c>
      <c r="D17" s="2">
        <v>1179.3</v>
      </c>
      <c r="E17" s="2">
        <v>37.006599999999999</v>
      </c>
    </row>
    <row r="18" spans="1:5" x14ac:dyDescent="0.25">
      <c r="A18" s="2" t="s">
        <v>21</v>
      </c>
      <c r="B18" s="2">
        <v>8932.4</v>
      </c>
      <c r="C18" s="1">
        <f t="shared" si="0"/>
        <v>0.38631773340426168</v>
      </c>
      <c r="D18" s="2">
        <v>282.42</v>
      </c>
      <c r="E18" s="2">
        <v>37.006599999999999</v>
      </c>
    </row>
    <row r="19" spans="1:5" x14ac:dyDescent="0.25">
      <c r="A19" s="2" t="s">
        <v>22</v>
      </c>
      <c r="B19" s="2">
        <v>8895.7999999999993</v>
      </c>
      <c r="C19" s="1">
        <f t="shared" si="0"/>
        <v>0.38473481850539953</v>
      </c>
      <c r="D19" s="2">
        <v>157.86000000000001</v>
      </c>
      <c r="E19" s="2">
        <v>37.006599999999999</v>
      </c>
    </row>
    <row r="20" spans="1:5" x14ac:dyDescent="0.25">
      <c r="A20" s="1" t="s">
        <v>23</v>
      </c>
      <c r="B20" s="1">
        <v>8596.6</v>
      </c>
      <c r="C20" s="1">
        <f t="shared" si="0"/>
        <v>0.3717947054524065</v>
      </c>
      <c r="D20" s="1">
        <v>159.47</v>
      </c>
      <c r="E20" s="1">
        <v>37.006599999999999</v>
      </c>
    </row>
    <row r="21" spans="1:5" x14ac:dyDescent="0.25">
      <c r="A21" s="1" t="s">
        <v>24</v>
      </c>
      <c r="B21" s="1">
        <v>8720.1</v>
      </c>
      <c r="C21" s="1">
        <f t="shared" si="0"/>
        <v>0.37713596201004235</v>
      </c>
      <c r="D21" s="1">
        <v>87.483999999999995</v>
      </c>
      <c r="E21" s="1">
        <v>37.01</v>
      </c>
    </row>
    <row r="22" spans="1:5" x14ac:dyDescent="0.25">
      <c r="A22" s="1" t="s">
        <v>25</v>
      </c>
      <c r="B22" s="1">
        <v>8532.4</v>
      </c>
      <c r="C22" s="1">
        <f t="shared" si="0"/>
        <v>0.36901811702325493</v>
      </c>
      <c r="D22" s="1">
        <v>91.429000000000002</v>
      </c>
      <c r="E22" s="1">
        <v>37.01</v>
      </c>
    </row>
    <row r="23" spans="1:5" x14ac:dyDescent="0.25">
      <c r="A23" s="1" t="s">
        <v>26</v>
      </c>
      <c r="B23" s="1">
        <v>8423.9</v>
      </c>
      <c r="C23" s="1">
        <f t="shared" si="0"/>
        <v>0.36432559607990683</v>
      </c>
      <c r="D23" s="1">
        <v>74.820999999999998</v>
      </c>
      <c r="E23" s="1">
        <v>37.01</v>
      </c>
    </row>
    <row r="24" spans="1:5" x14ac:dyDescent="0.25">
      <c r="A24" s="1" t="s">
        <v>27</v>
      </c>
      <c r="B24" s="1">
        <v>8391.9</v>
      </c>
      <c r="C24" s="1">
        <f t="shared" si="0"/>
        <v>0.36294162676942632</v>
      </c>
      <c r="D24" s="1">
        <v>118.53</v>
      </c>
      <c r="E24" s="1">
        <v>37.01</v>
      </c>
    </row>
    <row r="25" spans="1:5" x14ac:dyDescent="0.25">
      <c r="A25" s="1" t="s">
        <v>28</v>
      </c>
      <c r="B25" s="1">
        <v>8536.5</v>
      </c>
      <c r="C25" s="1">
        <f t="shared" si="0"/>
        <v>0.36919543809116023</v>
      </c>
      <c r="D25" s="1">
        <v>61.575000000000003</v>
      </c>
      <c r="E25" s="1">
        <v>37.01</v>
      </c>
    </row>
    <row r="26" spans="1:5" x14ac:dyDescent="0.25">
      <c r="A26" s="1" t="s">
        <v>29</v>
      </c>
      <c r="B26" s="1">
        <v>8620.7000000000007</v>
      </c>
      <c r="C26" s="1">
        <f t="shared" si="0"/>
        <v>0.3728370073393622</v>
      </c>
      <c r="D26" s="1">
        <v>86.308000000000007</v>
      </c>
      <c r="E26" s="1">
        <v>37.01</v>
      </c>
    </row>
    <row r="27" spans="1:5" x14ac:dyDescent="0.25">
      <c r="A27" s="1" t="s">
        <v>30</v>
      </c>
      <c r="B27" s="1">
        <v>8455.2000000000007</v>
      </c>
      <c r="C27" s="1">
        <f t="shared" si="0"/>
        <v>0.36567929106172065</v>
      </c>
      <c r="D27" s="1">
        <v>110.5</v>
      </c>
      <c r="E27" s="1">
        <v>37.01</v>
      </c>
    </row>
    <row r="28" spans="1:5" x14ac:dyDescent="0.25">
      <c r="A28" s="1" t="s">
        <v>31</v>
      </c>
      <c r="B28" s="1">
        <v>8376.2000000000007</v>
      </c>
      <c r="C28" s="1">
        <f t="shared" si="0"/>
        <v>0.36226261682647182</v>
      </c>
      <c r="D28" s="1">
        <v>81.582999999999998</v>
      </c>
      <c r="E28" s="1">
        <v>37.01</v>
      </c>
    </row>
    <row r="29" spans="1:5" x14ac:dyDescent="0.25">
      <c r="A29" s="1" t="s">
        <v>32</v>
      </c>
      <c r="B29" s="1">
        <v>8536.9</v>
      </c>
      <c r="C29" s="1">
        <f t="shared" si="0"/>
        <v>0.36921273770754126</v>
      </c>
      <c r="D29" s="1">
        <v>92.765000000000001</v>
      </c>
      <c r="E29" s="1">
        <v>37.01</v>
      </c>
    </row>
    <row r="30" spans="1:5" x14ac:dyDescent="0.25">
      <c r="A30" s="1" t="s">
        <v>33</v>
      </c>
      <c r="B30" s="1">
        <v>8636.6</v>
      </c>
      <c r="C30" s="1">
        <f t="shared" si="0"/>
        <v>0.37352466709050719</v>
      </c>
      <c r="D30" s="1">
        <v>72.367999999999995</v>
      </c>
      <c r="E30" s="1">
        <v>37.01</v>
      </c>
    </row>
    <row r="31" spans="1:5" x14ac:dyDescent="0.25">
      <c r="A31" s="1" t="s">
        <v>34</v>
      </c>
      <c r="B31" s="1">
        <v>8884.7999999999993</v>
      </c>
      <c r="C31" s="1">
        <f t="shared" si="0"/>
        <v>0.38425907905492185</v>
      </c>
      <c r="D31" s="1">
        <v>101.74</v>
      </c>
      <c r="E31" s="1">
        <v>37.01</v>
      </c>
    </row>
    <row r="32" spans="1:5" x14ac:dyDescent="0.25">
      <c r="A32" s="1" t="s">
        <v>35</v>
      </c>
      <c r="B32" s="1">
        <v>8893.2000000000007</v>
      </c>
      <c r="C32" s="1">
        <f t="shared" si="0"/>
        <v>0.38462237099892305</v>
      </c>
      <c r="D32" s="1">
        <v>133.22999999999999</v>
      </c>
      <c r="E32" s="1">
        <v>37.01</v>
      </c>
    </row>
    <row r="33" spans="1:5" x14ac:dyDescent="0.25">
      <c r="A33" s="1" t="s">
        <v>36</v>
      </c>
      <c r="B33" s="1">
        <v>8584.5</v>
      </c>
      <c r="C33" s="1">
        <f t="shared" si="0"/>
        <v>0.37127139205688103</v>
      </c>
      <c r="D33" s="1">
        <v>67.281999999999996</v>
      </c>
      <c r="E33" s="1">
        <v>37.01</v>
      </c>
    </row>
    <row r="34" spans="1:5" x14ac:dyDescent="0.25">
      <c r="A34" s="2" t="s">
        <v>37</v>
      </c>
      <c r="B34" s="2">
        <v>9007.6</v>
      </c>
      <c r="C34" s="1">
        <f t="shared" si="0"/>
        <v>0.38957006128389093</v>
      </c>
      <c r="D34" s="2">
        <v>114.33</v>
      </c>
      <c r="E34" s="2">
        <v>37.01</v>
      </c>
    </row>
    <row r="35" spans="1:5" x14ac:dyDescent="0.25">
      <c r="A35" s="2" t="s">
        <v>38</v>
      </c>
      <c r="B35" s="2">
        <v>10160.799999999999</v>
      </c>
      <c r="C35" s="1">
        <f t="shared" si="0"/>
        <v>0.43944485531033334</v>
      </c>
      <c r="D35" s="2">
        <v>782.69</v>
      </c>
      <c r="E35" s="2">
        <v>37.01</v>
      </c>
    </row>
    <row r="36" spans="1:5" x14ac:dyDescent="0.25">
      <c r="A36" s="2" t="s">
        <v>39</v>
      </c>
      <c r="B36" s="2">
        <v>17904.900000000001</v>
      </c>
      <c r="C36" s="1">
        <f t="shared" si="0"/>
        <v>0.77436975335071934</v>
      </c>
      <c r="D36" s="2">
        <v>364.09</v>
      </c>
      <c r="E36" s="2">
        <v>37.01</v>
      </c>
    </row>
    <row r="37" spans="1:5" x14ac:dyDescent="0.25">
      <c r="A37" s="2" t="s">
        <v>40</v>
      </c>
      <c r="B37" s="2">
        <v>18664.2</v>
      </c>
      <c r="C37" s="1">
        <f t="shared" si="0"/>
        <v>0.80720875014596538</v>
      </c>
      <c r="D37" s="2">
        <v>158.19</v>
      </c>
      <c r="E37" s="2">
        <v>37.01</v>
      </c>
    </row>
    <row r="38" spans="1:5" x14ac:dyDescent="0.25">
      <c r="A38" s="2" t="s">
        <v>41</v>
      </c>
      <c r="B38" s="2">
        <v>19355.7</v>
      </c>
      <c r="C38" s="1">
        <f t="shared" si="0"/>
        <v>0.83711546196463082</v>
      </c>
      <c r="D38" s="2">
        <v>172.43</v>
      </c>
      <c r="E38" s="2">
        <v>37.006599999999999</v>
      </c>
    </row>
    <row r="39" spans="1:5" x14ac:dyDescent="0.25">
      <c r="A39" s="2" t="s">
        <v>42</v>
      </c>
      <c r="B39" s="2">
        <v>19747.599999999999</v>
      </c>
      <c r="C39" s="1">
        <f t="shared" si="0"/>
        <v>0.85406476111392204</v>
      </c>
      <c r="D39" s="2">
        <v>125.28</v>
      </c>
      <c r="E39" s="2">
        <v>37.006599999999999</v>
      </c>
    </row>
    <row r="40" spans="1:5" x14ac:dyDescent="0.25">
      <c r="A40" s="2" t="s">
        <v>43</v>
      </c>
      <c r="B40" s="2">
        <v>19708.900000000001</v>
      </c>
      <c r="C40" s="1">
        <f t="shared" si="0"/>
        <v>0.8523910232290598</v>
      </c>
      <c r="D40" s="2">
        <v>186.39</v>
      </c>
      <c r="E40" s="2">
        <v>37.006599999999999</v>
      </c>
    </row>
    <row r="41" spans="1:5" x14ac:dyDescent="0.25">
      <c r="A41" s="2" t="s">
        <v>44</v>
      </c>
      <c r="B41" s="2">
        <v>20011.2</v>
      </c>
      <c r="C41" s="1">
        <f t="shared" si="0"/>
        <v>0.86546520830900564</v>
      </c>
      <c r="D41" s="2">
        <v>127.47</v>
      </c>
      <c r="E41" s="2">
        <v>37.006599999999999</v>
      </c>
    </row>
    <row r="42" spans="1:5" x14ac:dyDescent="0.25">
      <c r="A42" s="2" t="s">
        <v>45</v>
      </c>
      <c r="B42" s="2">
        <v>20165.099999999999</v>
      </c>
      <c r="C42" s="1">
        <f t="shared" si="0"/>
        <v>0.87212123571159783</v>
      </c>
      <c r="D42" s="2">
        <v>139.79</v>
      </c>
      <c r="E42" s="2">
        <v>37.01</v>
      </c>
    </row>
    <row r="43" spans="1:5" x14ac:dyDescent="0.25">
      <c r="A43" s="2" t="s">
        <v>46</v>
      </c>
      <c r="B43" s="2">
        <v>20252.8</v>
      </c>
      <c r="C43" s="1">
        <f t="shared" si="0"/>
        <v>0.87591417660313364</v>
      </c>
      <c r="D43" s="2">
        <v>118.96</v>
      </c>
      <c r="E43" s="2">
        <v>37.01</v>
      </c>
    </row>
    <row r="44" spans="1:5" x14ac:dyDescent="0.25">
      <c r="A44" s="2" t="s">
        <v>47</v>
      </c>
      <c r="B44" s="2">
        <v>20383.599999999999</v>
      </c>
      <c r="C44" s="1">
        <f t="shared" si="0"/>
        <v>0.88157115115972273</v>
      </c>
      <c r="D44" s="2">
        <v>143.87</v>
      </c>
      <c r="E44" s="2">
        <v>37.006599999999999</v>
      </c>
    </row>
    <row r="45" spans="1:5" x14ac:dyDescent="0.25">
      <c r="A45" s="1" t="s">
        <v>48</v>
      </c>
      <c r="B45" s="1">
        <v>20181.099999999999</v>
      </c>
      <c r="C45" s="1">
        <f t="shared" si="0"/>
        <v>0.87281322036683806</v>
      </c>
      <c r="D45" s="1">
        <v>142.66999999999999</v>
      </c>
      <c r="E45" s="1">
        <v>37.01</v>
      </c>
    </row>
    <row r="46" spans="1:5" x14ac:dyDescent="0.25">
      <c r="A46" s="1" t="s">
        <v>49</v>
      </c>
      <c r="B46" s="1">
        <v>20273</v>
      </c>
      <c r="C46" s="1">
        <f t="shared" si="0"/>
        <v>0.87678780723037453</v>
      </c>
      <c r="D46" s="1">
        <v>119.04</v>
      </c>
      <c r="E46" s="1">
        <v>37.006599999999999</v>
      </c>
    </row>
    <row r="47" spans="1:5" x14ac:dyDescent="0.25">
      <c r="A47" s="1" t="s">
        <v>50</v>
      </c>
      <c r="B47" s="1">
        <v>20236.8</v>
      </c>
      <c r="C47" s="1">
        <f t="shared" si="0"/>
        <v>0.8752221919478933</v>
      </c>
      <c r="D47" s="1">
        <v>137.07</v>
      </c>
      <c r="E47" s="1">
        <v>37.006599999999999</v>
      </c>
    </row>
    <row r="48" spans="1:5" x14ac:dyDescent="0.25">
      <c r="A48" s="1" t="s">
        <v>51</v>
      </c>
      <c r="B48" s="1">
        <v>20352.5</v>
      </c>
      <c r="C48" s="1">
        <f t="shared" si="0"/>
        <v>0.88022610598609952</v>
      </c>
      <c r="D48" s="1">
        <v>141.66</v>
      </c>
      <c r="E48" s="1">
        <v>37.006599999999999</v>
      </c>
    </row>
    <row r="49" spans="1:5" x14ac:dyDescent="0.25">
      <c r="A49" s="1" t="s">
        <v>52</v>
      </c>
      <c r="B49" s="1">
        <v>20320</v>
      </c>
      <c r="C49" s="1">
        <f t="shared" si="0"/>
        <v>0.87882051215514279</v>
      </c>
      <c r="D49" s="1">
        <v>196.07</v>
      </c>
      <c r="E49" s="1">
        <v>37.006599999999999</v>
      </c>
    </row>
    <row r="50" spans="1:5" x14ac:dyDescent="0.25">
      <c r="A50" s="1" t="s">
        <v>53</v>
      </c>
      <c r="B50" s="1">
        <v>20072.400000000001</v>
      </c>
      <c r="C50" s="1">
        <f t="shared" si="0"/>
        <v>0.86811204961529964</v>
      </c>
      <c r="D50" s="1">
        <v>111.25</v>
      </c>
      <c r="E50" s="1">
        <v>37.006599999999999</v>
      </c>
    </row>
    <row r="51" spans="1:5" x14ac:dyDescent="0.25">
      <c r="A51" s="1" t="s">
        <v>54</v>
      </c>
      <c r="B51" s="1">
        <v>20204.2</v>
      </c>
      <c r="C51" s="1">
        <f t="shared" si="0"/>
        <v>0.87381227321284138</v>
      </c>
      <c r="D51" s="1">
        <v>156.22999999999999</v>
      </c>
      <c r="E51" s="1">
        <v>37.006599999999999</v>
      </c>
    </row>
    <row r="52" spans="1:5" x14ac:dyDescent="0.25">
      <c r="A52" s="1" t="s">
        <v>55</v>
      </c>
      <c r="B52" s="1">
        <v>20015</v>
      </c>
      <c r="C52" s="1">
        <f t="shared" si="0"/>
        <v>0.8656295546646251</v>
      </c>
      <c r="D52" s="1">
        <v>192.58</v>
      </c>
      <c r="E52" s="1">
        <v>37.006599999999999</v>
      </c>
    </row>
    <row r="53" spans="1:5" x14ac:dyDescent="0.25">
      <c r="A53" s="1" t="s">
        <v>56</v>
      </c>
      <c r="B53" s="1">
        <v>20155.5</v>
      </c>
      <c r="C53" s="1">
        <f t="shared" si="0"/>
        <v>0.87170604491845372</v>
      </c>
      <c r="D53" s="1">
        <v>136.19</v>
      </c>
      <c r="E53" s="1">
        <v>37.006599999999999</v>
      </c>
    </row>
    <row r="54" spans="1:5" x14ac:dyDescent="0.25">
      <c r="A54" s="2" t="s">
        <v>57</v>
      </c>
      <c r="B54" s="2">
        <v>20220</v>
      </c>
      <c r="C54" s="1">
        <f t="shared" si="0"/>
        <v>0.87449560805989113</v>
      </c>
      <c r="D54" s="2">
        <v>175.46</v>
      </c>
      <c r="E54" s="2">
        <v>37.006599999999999</v>
      </c>
    </row>
    <row r="55" spans="1:5" x14ac:dyDescent="0.25">
      <c r="A55" s="3" t="s">
        <v>59</v>
      </c>
      <c r="B55" s="3">
        <v>22968.7</v>
      </c>
      <c r="C55" s="3">
        <f t="shared" si="0"/>
        <v>0.99337424692607423</v>
      </c>
      <c r="D55" s="3">
        <v>194.04</v>
      </c>
      <c r="E55" s="3">
        <v>37.006599999999999</v>
      </c>
    </row>
    <row r="56" spans="1:5" x14ac:dyDescent="0.25">
      <c r="A56" s="3" t="s">
        <v>60</v>
      </c>
      <c r="B56" s="3">
        <v>22928.6</v>
      </c>
      <c r="C56" s="3">
        <f t="shared" si="0"/>
        <v>0.99163996038387825</v>
      </c>
      <c r="D56" s="3">
        <v>120.21</v>
      </c>
      <c r="E56" s="3">
        <v>37.006599999999999</v>
      </c>
    </row>
    <row r="57" spans="1:5" x14ac:dyDescent="0.25">
      <c r="A57" s="3" t="s">
        <v>61</v>
      </c>
      <c r="B57" s="3">
        <v>23468.400000000001</v>
      </c>
      <c r="C57" s="3">
        <f t="shared" si="0"/>
        <v>1.014985792690047</v>
      </c>
      <c r="D57" s="3">
        <v>202.21</v>
      </c>
      <c r="E57" s="3">
        <v>37.006599999999999</v>
      </c>
    </row>
    <row r="58" spans="1:5" x14ac:dyDescent="0.25">
      <c r="A58" s="2" t="s">
        <v>62</v>
      </c>
      <c r="B58" s="2">
        <v>24460.1</v>
      </c>
      <c r="C58" s="2">
        <f t="shared" si="0"/>
        <v>1.0578758666026578</v>
      </c>
      <c r="D58" s="2">
        <v>263.32</v>
      </c>
      <c r="E58" s="2">
        <v>37.003300000000003</v>
      </c>
    </row>
    <row r="59" spans="1:5" x14ac:dyDescent="0.25">
      <c r="A59" s="2" t="s">
        <v>63</v>
      </c>
      <c r="B59" s="2">
        <v>25392.1</v>
      </c>
      <c r="C59" s="2">
        <f t="shared" si="0"/>
        <v>1.0981839727704035</v>
      </c>
      <c r="D59" s="2">
        <v>182.06</v>
      </c>
      <c r="E59" s="2">
        <v>37.003300000000003</v>
      </c>
    </row>
    <row r="60" spans="1:5" x14ac:dyDescent="0.25">
      <c r="A60" s="2" t="s">
        <v>64</v>
      </c>
      <c r="B60" s="2">
        <v>25344.3</v>
      </c>
      <c r="C60" s="2">
        <f t="shared" si="0"/>
        <v>1.0961166686128732</v>
      </c>
      <c r="D60" s="2">
        <v>246.69</v>
      </c>
      <c r="E60" s="2">
        <v>37.003300000000003</v>
      </c>
    </row>
    <row r="61" spans="1:5" x14ac:dyDescent="0.25">
      <c r="A61" s="2" t="s">
        <v>65</v>
      </c>
      <c r="B61" s="2">
        <v>25377.200000000001</v>
      </c>
      <c r="C61" s="2">
        <f t="shared" si="0"/>
        <v>1.0975395620602111</v>
      </c>
      <c r="D61" s="2">
        <v>218.91</v>
      </c>
      <c r="E61" s="2">
        <v>37.003300000000003</v>
      </c>
    </row>
    <row r="62" spans="1:5" x14ac:dyDescent="0.25">
      <c r="A62" s="2" t="s">
        <v>66</v>
      </c>
      <c r="B62" s="2">
        <v>25560.799999999999</v>
      </c>
      <c r="C62" s="2">
        <f t="shared" si="0"/>
        <v>1.1054800859790932</v>
      </c>
      <c r="D62" s="2">
        <v>165.78</v>
      </c>
      <c r="E62" s="2">
        <v>37.006599999999999</v>
      </c>
    </row>
    <row r="63" spans="1:5" x14ac:dyDescent="0.25">
      <c r="A63" s="2" t="s">
        <v>67</v>
      </c>
      <c r="B63" s="2">
        <v>25808.1</v>
      </c>
      <c r="C63" s="2">
        <f t="shared" si="0"/>
        <v>1.1161755738066506</v>
      </c>
      <c r="D63" s="2">
        <v>152.05000000000001</v>
      </c>
      <c r="E63" s="2">
        <v>37.006599999999999</v>
      </c>
    </row>
    <row r="64" spans="1:5" x14ac:dyDescent="0.25">
      <c r="A64" s="2" t="s">
        <v>68</v>
      </c>
      <c r="B64" s="2">
        <v>25772.400000000001</v>
      </c>
      <c r="C64" s="2">
        <f t="shared" si="0"/>
        <v>1.1146315830446458</v>
      </c>
      <c r="D64" s="2">
        <v>100.56</v>
      </c>
      <c r="E64" s="2">
        <v>37.006599999999999</v>
      </c>
    </row>
    <row r="65" spans="1:5" x14ac:dyDescent="0.25">
      <c r="A65" s="2" t="s">
        <v>69</v>
      </c>
      <c r="B65" s="2">
        <v>25933</v>
      </c>
      <c r="C65" s="2">
        <f t="shared" si="0"/>
        <v>1.1215773790216199</v>
      </c>
      <c r="D65" s="2">
        <v>169.45</v>
      </c>
      <c r="E65" s="2">
        <v>37.003300000000003</v>
      </c>
    </row>
    <row r="66" spans="1:5" x14ac:dyDescent="0.25">
      <c r="A66" s="2" t="s">
        <v>70</v>
      </c>
      <c r="B66" s="2">
        <v>26177.5</v>
      </c>
      <c r="C66" s="2">
        <f t="shared" si="0"/>
        <v>1.1321517695345102</v>
      </c>
      <c r="D66" s="2">
        <v>153.38999999999999</v>
      </c>
      <c r="E66" s="2">
        <v>37.003300000000003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B4D8-22C1-4BF8-BB93-74F1E80F9905}">
  <dimension ref="A1:H67"/>
  <sheetViews>
    <sheetView topLeftCell="A4" workbookViewId="0">
      <selection activeCell="H22" sqref="H22:I24"/>
    </sheetView>
  </sheetViews>
  <sheetFormatPr baseColWidth="10" defaultRowHeight="15" x14ac:dyDescent="0.25"/>
  <cols>
    <col min="5" max="5" width="13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215.94615384615386</v>
      </c>
    </row>
    <row r="2" spans="1:8" x14ac:dyDescent="0.25">
      <c r="A2" s="1" t="s">
        <v>4</v>
      </c>
      <c r="B2" s="1">
        <v>211.8</v>
      </c>
      <c r="C2" s="1">
        <f>B2/$H$7</f>
        <v>4.5388998503963192E-3</v>
      </c>
      <c r="D2" s="1">
        <v>17.652000000000001</v>
      </c>
      <c r="E2" s="1">
        <v>37</v>
      </c>
      <c r="G2" s="1" t="s">
        <v>92</v>
      </c>
      <c r="H2" s="1">
        <f>AVERAGE(D2:D14)</f>
        <v>21.561923076923083</v>
      </c>
    </row>
    <row r="3" spans="1:8" x14ac:dyDescent="0.25">
      <c r="A3" s="1" t="s">
        <v>5</v>
      </c>
      <c r="B3" s="1">
        <v>223.9</v>
      </c>
      <c r="C3" s="1">
        <f t="shared" ref="C3:C66" si="0">B3/$H$7</f>
        <v>4.7982043272131059E-3</v>
      </c>
      <c r="D3" s="1">
        <v>23.184999999999999</v>
      </c>
      <c r="E3" s="1">
        <v>37</v>
      </c>
      <c r="G3" s="1" t="s">
        <v>90</v>
      </c>
      <c r="H3" s="1">
        <f>AVERAGE(B18:B32)</f>
        <v>13932.859999999999</v>
      </c>
    </row>
    <row r="4" spans="1:8" x14ac:dyDescent="0.25">
      <c r="A4" s="1" t="s">
        <v>6</v>
      </c>
      <c r="B4" s="1">
        <v>234.5</v>
      </c>
      <c r="C4" s="1">
        <f t="shared" si="0"/>
        <v>5.0253636209534307E-3</v>
      </c>
      <c r="D4" s="1">
        <v>11.946</v>
      </c>
      <c r="E4" s="1">
        <v>37.003300000000003</v>
      </c>
      <c r="G4" s="1" t="s">
        <v>92</v>
      </c>
      <c r="H4" s="1">
        <f>AVERAGE(D18:D32)</f>
        <v>121.41000000000003</v>
      </c>
    </row>
    <row r="5" spans="1:8" x14ac:dyDescent="0.25">
      <c r="A5" s="1" t="s">
        <v>7</v>
      </c>
      <c r="B5" s="1">
        <v>223.5</v>
      </c>
      <c r="C5" s="1">
        <f t="shared" si="0"/>
        <v>4.7896322783927154E-3</v>
      </c>
      <c r="D5" s="1">
        <v>32.802999999999997</v>
      </c>
      <c r="E5" s="1">
        <v>37.003300000000003</v>
      </c>
      <c r="G5" s="3" t="s">
        <v>94</v>
      </c>
      <c r="H5" s="1">
        <f>AVERAGE(B42:B51)</f>
        <v>43468.72</v>
      </c>
    </row>
    <row r="6" spans="1:8" x14ac:dyDescent="0.25">
      <c r="A6" s="1" t="s">
        <v>8</v>
      </c>
      <c r="B6" s="1">
        <v>243.2</v>
      </c>
      <c r="C6" s="1">
        <f t="shared" si="0"/>
        <v>5.2118056827969057E-3</v>
      </c>
      <c r="D6" s="1">
        <v>18.225999999999999</v>
      </c>
      <c r="E6" s="1">
        <v>37.006599999999999</v>
      </c>
      <c r="G6" s="3" t="s">
        <v>92</v>
      </c>
      <c r="H6" s="1">
        <f>AVERAGE(D42:D51)</f>
        <v>207.76100000000002</v>
      </c>
    </row>
    <row r="7" spans="1:8" x14ac:dyDescent="0.25">
      <c r="A7" s="1" t="s">
        <v>9</v>
      </c>
      <c r="B7" s="1">
        <v>162</v>
      </c>
      <c r="C7" s="1">
        <f t="shared" si="0"/>
        <v>3.4716797722578073E-3</v>
      </c>
      <c r="D7" s="1">
        <v>29.571000000000002</v>
      </c>
      <c r="E7" s="1">
        <v>37.006599999999999</v>
      </c>
      <c r="G7" s="1" t="s">
        <v>91</v>
      </c>
      <c r="H7" s="1">
        <f>AVERAGE(B58:B67)</f>
        <v>46663.289999999994</v>
      </c>
    </row>
    <row r="8" spans="1:8" x14ac:dyDescent="0.25">
      <c r="A8" s="1" t="s">
        <v>10</v>
      </c>
      <c r="B8" s="1">
        <v>261.89999999999998</v>
      </c>
      <c r="C8" s="1">
        <f t="shared" si="0"/>
        <v>5.6125489651501215E-3</v>
      </c>
      <c r="D8" s="1">
        <v>15.268000000000001</v>
      </c>
      <c r="E8" s="1">
        <v>37.006599999999999</v>
      </c>
      <c r="G8" s="1" t="s">
        <v>92</v>
      </c>
      <c r="H8" s="1">
        <f>AVERAGE(D58:D67)</f>
        <v>209.11799999999999</v>
      </c>
    </row>
    <row r="9" spans="1:8" x14ac:dyDescent="0.25">
      <c r="A9" s="1" t="s">
        <v>11</v>
      </c>
      <c r="B9" s="1">
        <v>210.7</v>
      </c>
      <c r="C9" s="1">
        <f t="shared" si="0"/>
        <v>4.515326716140247E-3</v>
      </c>
      <c r="D9" s="1">
        <v>25.289000000000001</v>
      </c>
      <c r="E9" s="1">
        <v>37.01</v>
      </c>
    </row>
    <row r="10" spans="1:8" x14ac:dyDescent="0.25">
      <c r="A10" s="1" t="s">
        <v>12</v>
      </c>
      <c r="B10" s="1">
        <v>183.7</v>
      </c>
      <c r="C10" s="1">
        <f t="shared" si="0"/>
        <v>3.9367134207639459E-3</v>
      </c>
      <c r="D10" s="1">
        <v>12.348000000000001</v>
      </c>
      <c r="E10" s="1">
        <v>37.01</v>
      </c>
      <c r="G10" s="1" t="s">
        <v>95</v>
      </c>
      <c r="H10" s="1">
        <f>(H5-H3)/(H7-H3)* 100</f>
        <v>90.239755481367055</v>
      </c>
    </row>
    <row r="11" spans="1:8" x14ac:dyDescent="0.25">
      <c r="A11" s="1" t="s">
        <v>13</v>
      </c>
      <c r="B11" s="1">
        <v>222.9</v>
      </c>
      <c r="C11" s="1">
        <f t="shared" si="0"/>
        <v>4.7767742051621313E-3</v>
      </c>
      <c r="D11" s="1">
        <v>23.867000000000001</v>
      </c>
      <c r="E11" s="1">
        <v>37.01</v>
      </c>
      <c r="G11" s="3" t="s">
        <v>92</v>
      </c>
      <c r="H11" s="1">
        <f>100/(H7-H3)*((H7-H5)/(H7-H3)*H4+H6+(H5-H3)/(H7-H3)*H8)</f>
        <v>1.2475194635010831</v>
      </c>
    </row>
    <row r="12" spans="1:8" x14ac:dyDescent="0.25">
      <c r="A12" s="1" t="s">
        <v>14</v>
      </c>
      <c r="B12" s="1">
        <v>164.3</v>
      </c>
      <c r="C12" s="1">
        <f t="shared" si="0"/>
        <v>3.5209690529750481E-3</v>
      </c>
      <c r="D12" s="1">
        <v>24.27</v>
      </c>
      <c r="E12" s="1">
        <v>37.01</v>
      </c>
    </row>
    <row r="13" spans="1:8" x14ac:dyDescent="0.25">
      <c r="A13" s="1" t="s">
        <v>15</v>
      </c>
      <c r="B13" s="1">
        <v>243.2</v>
      </c>
      <c r="C13" s="1">
        <f t="shared" si="0"/>
        <v>5.2118056827969057E-3</v>
      </c>
      <c r="D13" s="1">
        <v>28.785</v>
      </c>
      <c r="E13" s="1">
        <v>37.01</v>
      </c>
    </row>
    <row r="14" spans="1:8" x14ac:dyDescent="0.25">
      <c r="A14" s="1" t="s">
        <v>16</v>
      </c>
      <c r="B14" s="1">
        <v>221.7</v>
      </c>
      <c r="C14" s="1">
        <f t="shared" si="0"/>
        <v>4.7510580587009623E-3</v>
      </c>
      <c r="D14" s="1">
        <v>17.094999999999999</v>
      </c>
      <c r="E14" s="1">
        <v>37.01</v>
      </c>
    </row>
    <row r="15" spans="1:8" x14ac:dyDescent="0.25">
      <c r="A15" s="2" t="s">
        <v>17</v>
      </c>
      <c r="B15" s="2">
        <v>242.6</v>
      </c>
      <c r="C15" s="1">
        <f t="shared" si="0"/>
        <v>5.1989476095663217E-3</v>
      </c>
      <c r="D15" s="2">
        <v>28.617999999999999</v>
      </c>
      <c r="E15" s="2">
        <v>37.01</v>
      </c>
    </row>
    <row r="16" spans="1:8" x14ac:dyDescent="0.25">
      <c r="A16" s="2" t="s">
        <v>18</v>
      </c>
      <c r="B16" s="2">
        <v>5226.3</v>
      </c>
      <c r="C16" s="1">
        <f t="shared" si="0"/>
        <v>0.11200024687500605</v>
      </c>
      <c r="D16" s="2">
        <v>2062.1</v>
      </c>
      <c r="E16" s="2">
        <v>37.01</v>
      </c>
    </row>
    <row r="17" spans="1:5" x14ac:dyDescent="0.25">
      <c r="A17" s="2" t="s">
        <v>20</v>
      </c>
      <c r="B17" s="2">
        <v>13520.3</v>
      </c>
      <c r="C17" s="1">
        <f t="shared" si="0"/>
        <v>0.28974167916578536</v>
      </c>
      <c r="D17" s="2">
        <v>123.09</v>
      </c>
      <c r="E17" s="2">
        <v>37.01</v>
      </c>
    </row>
    <row r="18" spans="1:5" x14ac:dyDescent="0.25">
      <c r="A18" s="1" t="s">
        <v>21</v>
      </c>
      <c r="B18" s="1">
        <v>13750.4</v>
      </c>
      <c r="C18" s="1">
        <f t="shared" si="0"/>
        <v>0.29467275024971451</v>
      </c>
      <c r="D18" s="1">
        <v>144.81</v>
      </c>
      <c r="E18" s="1">
        <v>37.01</v>
      </c>
    </row>
    <row r="19" spans="1:5" x14ac:dyDescent="0.25">
      <c r="A19" s="1" t="s">
        <v>22</v>
      </c>
      <c r="B19" s="1">
        <v>13664.4</v>
      </c>
      <c r="C19" s="1">
        <f t="shared" si="0"/>
        <v>0.29282975975333075</v>
      </c>
      <c r="D19" s="1">
        <v>112.55</v>
      </c>
      <c r="E19" s="1">
        <v>37.01</v>
      </c>
    </row>
    <row r="20" spans="1:5" x14ac:dyDescent="0.25">
      <c r="A20" s="1" t="s">
        <v>23</v>
      </c>
      <c r="B20" s="1">
        <v>13571.2</v>
      </c>
      <c r="C20" s="1">
        <f t="shared" si="0"/>
        <v>0.29083247237818</v>
      </c>
      <c r="D20" s="1">
        <v>95.744</v>
      </c>
      <c r="E20" s="1">
        <v>37.01</v>
      </c>
    </row>
    <row r="21" spans="1:5" x14ac:dyDescent="0.25">
      <c r="A21" s="1" t="s">
        <v>24</v>
      </c>
      <c r="B21" s="1">
        <v>13626.4</v>
      </c>
      <c r="C21" s="1">
        <f t="shared" si="0"/>
        <v>0.29201541511539375</v>
      </c>
      <c r="D21" s="1">
        <v>61.484000000000002</v>
      </c>
      <c r="E21" s="1">
        <v>37.01</v>
      </c>
    </row>
    <row r="22" spans="1:5" x14ac:dyDescent="0.25">
      <c r="A22" s="1" t="s">
        <v>25</v>
      </c>
      <c r="B22" s="1">
        <v>13747.4</v>
      </c>
      <c r="C22" s="1">
        <f t="shared" si="0"/>
        <v>0.2946084598835616</v>
      </c>
      <c r="D22" s="1">
        <v>143.29</v>
      </c>
      <c r="E22" s="1">
        <v>37.01</v>
      </c>
    </row>
    <row r="23" spans="1:5" x14ac:dyDescent="0.25">
      <c r="A23" s="1" t="s">
        <v>26</v>
      </c>
      <c r="B23" s="1">
        <v>13906.2</v>
      </c>
      <c r="C23" s="1">
        <f t="shared" si="0"/>
        <v>0.2980115632652563</v>
      </c>
      <c r="D23" s="1">
        <v>116.13</v>
      </c>
      <c r="E23" s="1">
        <v>37.01</v>
      </c>
    </row>
    <row r="24" spans="1:5" x14ac:dyDescent="0.25">
      <c r="A24" s="1" t="s">
        <v>27</v>
      </c>
      <c r="B24" s="1">
        <v>13914.6</v>
      </c>
      <c r="C24" s="1">
        <f t="shared" si="0"/>
        <v>0.29819157629048448</v>
      </c>
      <c r="D24" s="1">
        <v>91.201999999999998</v>
      </c>
      <c r="E24" s="1">
        <v>37.01</v>
      </c>
    </row>
    <row r="25" spans="1:5" x14ac:dyDescent="0.25">
      <c r="A25" s="1" t="s">
        <v>28</v>
      </c>
      <c r="B25" s="1">
        <v>14062.1</v>
      </c>
      <c r="C25" s="1">
        <f t="shared" si="0"/>
        <v>0.30135251929300316</v>
      </c>
      <c r="D25" s="1">
        <v>182.46</v>
      </c>
      <c r="E25" s="1">
        <v>37.01</v>
      </c>
    </row>
    <row r="26" spans="1:5" x14ac:dyDescent="0.25">
      <c r="A26" s="1" t="s">
        <v>29</v>
      </c>
      <c r="B26" s="1">
        <v>13931</v>
      </c>
      <c r="C26" s="1">
        <f t="shared" si="0"/>
        <v>0.29854303029212048</v>
      </c>
      <c r="D26" s="1">
        <v>149.38</v>
      </c>
      <c r="E26" s="1">
        <v>37.01</v>
      </c>
    </row>
    <row r="27" spans="1:5" x14ac:dyDescent="0.25">
      <c r="A27" s="1" t="s">
        <v>30</v>
      </c>
      <c r="B27" s="1">
        <v>14074.5</v>
      </c>
      <c r="C27" s="1">
        <f t="shared" si="0"/>
        <v>0.30161825280643523</v>
      </c>
      <c r="D27" s="1">
        <v>126.54</v>
      </c>
      <c r="E27" s="1">
        <v>37.01</v>
      </c>
    </row>
    <row r="28" spans="1:5" x14ac:dyDescent="0.25">
      <c r="A28" s="1" t="s">
        <v>31</v>
      </c>
      <c r="B28" s="1">
        <v>14045.8</v>
      </c>
      <c r="C28" s="1">
        <f t="shared" si="0"/>
        <v>0.3010032083035723</v>
      </c>
      <c r="D28" s="1">
        <v>113.17</v>
      </c>
      <c r="E28" s="1">
        <v>37.01</v>
      </c>
    </row>
    <row r="29" spans="1:5" x14ac:dyDescent="0.25">
      <c r="A29" s="1" t="s">
        <v>32</v>
      </c>
      <c r="B29" s="1">
        <v>14158.6</v>
      </c>
      <c r="C29" s="1">
        <f t="shared" si="0"/>
        <v>0.30342052607092218</v>
      </c>
      <c r="D29" s="1">
        <v>135.75</v>
      </c>
      <c r="E29" s="1">
        <v>37.01</v>
      </c>
    </row>
    <row r="30" spans="1:5" x14ac:dyDescent="0.25">
      <c r="A30" s="1" t="s">
        <v>33</v>
      </c>
      <c r="B30" s="1">
        <v>14167.3</v>
      </c>
      <c r="C30" s="1">
        <f t="shared" si="0"/>
        <v>0.30360696813276561</v>
      </c>
      <c r="D30" s="1">
        <v>124.54</v>
      </c>
      <c r="E30" s="1">
        <v>37.01</v>
      </c>
    </row>
    <row r="31" spans="1:5" x14ac:dyDescent="0.25">
      <c r="A31" s="1" t="s">
        <v>34</v>
      </c>
      <c r="B31" s="1">
        <v>14222.9</v>
      </c>
      <c r="C31" s="1">
        <f t="shared" si="0"/>
        <v>0.3047984829187998</v>
      </c>
      <c r="D31" s="1">
        <v>106.14</v>
      </c>
      <c r="E31" s="1">
        <v>37.01</v>
      </c>
    </row>
    <row r="32" spans="1:5" x14ac:dyDescent="0.25">
      <c r="A32" s="1" t="s">
        <v>35</v>
      </c>
      <c r="B32" s="1">
        <v>14150.1</v>
      </c>
      <c r="C32" s="1">
        <f t="shared" si="0"/>
        <v>0.30323837003348891</v>
      </c>
      <c r="D32" s="1">
        <v>117.96</v>
      </c>
      <c r="E32" s="1">
        <v>37.01</v>
      </c>
    </row>
    <row r="33" spans="1:5" x14ac:dyDescent="0.25">
      <c r="A33" s="2" t="s">
        <v>36</v>
      </c>
      <c r="B33" s="2">
        <v>14323.1</v>
      </c>
      <c r="C33" s="1">
        <f t="shared" si="0"/>
        <v>0.30694578114830745</v>
      </c>
      <c r="D33" s="2">
        <v>122.57</v>
      </c>
      <c r="E33" s="2">
        <v>37.01</v>
      </c>
    </row>
    <row r="34" spans="1:5" x14ac:dyDescent="0.25">
      <c r="A34" s="2" t="s">
        <v>37</v>
      </c>
      <c r="B34" s="2">
        <v>24938.6</v>
      </c>
      <c r="C34" s="1">
        <f t="shared" si="0"/>
        <v>0.53443724178042318</v>
      </c>
      <c r="D34" s="2">
        <v>2135.5</v>
      </c>
      <c r="E34" s="2">
        <v>37.01</v>
      </c>
    </row>
    <row r="35" spans="1:5" x14ac:dyDescent="0.25">
      <c r="A35" s="2" t="s">
        <v>38</v>
      </c>
      <c r="B35" s="2">
        <v>35422.300000000003</v>
      </c>
      <c r="C35" s="1">
        <f t="shared" si="0"/>
        <v>0.75910421232622061</v>
      </c>
      <c r="D35" s="2">
        <v>243.92</v>
      </c>
      <c r="E35" s="2">
        <v>37.01</v>
      </c>
    </row>
    <row r="36" spans="1:5" x14ac:dyDescent="0.25">
      <c r="A36" s="2" t="s">
        <v>39</v>
      </c>
      <c r="B36" s="2">
        <v>38037.9</v>
      </c>
      <c r="C36" s="1">
        <f t="shared" si="0"/>
        <v>0.81515683956274854</v>
      </c>
      <c r="D36" s="2">
        <v>270.35000000000002</v>
      </c>
      <c r="E36" s="2">
        <v>37.01</v>
      </c>
    </row>
    <row r="37" spans="1:5" x14ac:dyDescent="0.25">
      <c r="A37" s="2" t="s">
        <v>40</v>
      </c>
      <c r="B37" s="2">
        <v>39559.1</v>
      </c>
      <c r="C37" s="1">
        <f t="shared" si="0"/>
        <v>0.8477563412266903</v>
      </c>
      <c r="D37" s="2">
        <v>215.35</v>
      </c>
      <c r="E37" s="2">
        <v>37.01</v>
      </c>
    </row>
    <row r="38" spans="1:5" x14ac:dyDescent="0.25">
      <c r="A38" s="2" t="s">
        <v>41</v>
      </c>
      <c r="B38" s="2">
        <v>40166.5</v>
      </c>
      <c r="C38" s="1">
        <f t="shared" si="0"/>
        <v>0.86077299736045199</v>
      </c>
      <c r="D38" s="2">
        <v>103.89</v>
      </c>
      <c r="E38" s="2">
        <v>37.01</v>
      </c>
    </row>
    <row r="39" spans="1:5" x14ac:dyDescent="0.25">
      <c r="A39" s="2" t="s">
        <v>42</v>
      </c>
      <c r="B39" s="2">
        <v>40618.5</v>
      </c>
      <c r="C39" s="1">
        <f t="shared" si="0"/>
        <v>0.87045941252749226</v>
      </c>
      <c r="D39" s="2">
        <v>237.55</v>
      </c>
      <c r="E39" s="2">
        <v>37.01</v>
      </c>
    </row>
    <row r="40" spans="1:5" x14ac:dyDescent="0.25">
      <c r="A40" s="2" t="s">
        <v>43</v>
      </c>
      <c r="B40" s="2">
        <v>41827.599999999999</v>
      </c>
      <c r="C40" s="1">
        <f t="shared" si="0"/>
        <v>0.89637057309932511</v>
      </c>
      <c r="D40" s="2">
        <v>237.34</v>
      </c>
      <c r="E40" s="2">
        <v>37.01</v>
      </c>
    </row>
    <row r="41" spans="1:5" x14ac:dyDescent="0.25">
      <c r="A41" s="2" t="s">
        <v>44</v>
      </c>
      <c r="B41" s="2">
        <v>42122.6</v>
      </c>
      <c r="C41" s="1">
        <f t="shared" si="0"/>
        <v>0.90269245910436247</v>
      </c>
      <c r="D41" s="2">
        <v>145.5</v>
      </c>
      <c r="E41" s="2">
        <v>37.01</v>
      </c>
    </row>
    <row r="42" spans="1:5" x14ac:dyDescent="0.25">
      <c r="A42" s="3" t="s">
        <v>45</v>
      </c>
      <c r="B42" s="3">
        <v>42302.6</v>
      </c>
      <c r="C42" s="1">
        <f t="shared" si="0"/>
        <v>0.90654988107353773</v>
      </c>
      <c r="D42" s="3">
        <v>233.71</v>
      </c>
      <c r="E42" s="3">
        <v>37.01</v>
      </c>
    </row>
    <row r="43" spans="1:5" x14ac:dyDescent="0.25">
      <c r="A43" s="3" t="s">
        <v>46</v>
      </c>
      <c r="B43" s="3">
        <v>42638.8</v>
      </c>
      <c r="C43" s="1">
        <f t="shared" si="0"/>
        <v>0.91375468810707539</v>
      </c>
      <c r="D43" s="3">
        <v>212.13</v>
      </c>
      <c r="E43" s="3">
        <v>37.01</v>
      </c>
    </row>
    <row r="44" spans="1:5" x14ac:dyDescent="0.25">
      <c r="A44" s="3" t="s">
        <v>47</v>
      </c>
      <c r="B44" s="3">
        <v>43027.6</v>
      </c>
      <c r="C44" s="1">
        <f t="shared" si="0"/>
        <v>0.92208671956049404</v>
      </c>
      <c r="D44" s="3">
        <v>271.64999999999998</v>
      </c>
      <c r="E44" s="3">
        <v>37.01</v>
      </c>
    </row>
    <row r="45" spans="1:5" x14ac:dyDescent="0.25">
      <c r="A45" s="3" t="s">
        <v>48</v>
      </c>
      <c r="B45" s="3">
        <v>43247.1</v>
      </c>
      <c r="C45" s="1">
        <f t="shared" si="0"/>
        <v>0.92679063135068285</v>
      </c>
      <c r="D45" s="3">
        <v>260.23</v>
      </c>
      <c r="E45" s="3">
        <v>37.01</v>
      </c>
    </row>
    <row r="46" spans="1:5" x14ac:dyDescent="0.25">
      <c r="A46" s="3" t="s">
        <v>49</v>
      </c>
      <c r="B46" s="3">
        <v>43423.3</v>
      </c>
      <c r="C46" s="1">
        <f t="shared" si="0"/>
        <v>0.93056661885606451</v>
      </c>
      <c r="D46" s="3">
        <v>188.26</v>
      </c>
      <c r="E46" s="3">
        <v>37.01</v>
      </c>
    </row>
    <row r="47" spans="1:5" x14ac:dyDescent="0.25">
      <c r="A47" s="1" t="s">
        <v>50</v>
      </c>
      <c r="B47" s="1">
        <v>43799.1</v>
      </c>
      <c r="C47" s="1">
        <f t="shared" si="0"/>
        <v>0.93862005872282051</v>
      </c>
      <c r="D47" s="1">
        <v>164.6</v>
      </c>
      <c r="E47" s="1">
        <v>37.006599999999999</v>
      </c>
    </row>
    <row r="48" spans="1:5" x14ac:dyDescent="0.25">
      <c r="A48" s="1" t="s">
        <v>51</v>
      </c>
      <c r="B48" s="1">
        <v>44183.5</v>
      </c>
      <c r="C48" s="1">
        <f t="shared" si="0"/>
        <v>0.94685779763921507</v>
      </c>
      <c r="D48" s="1">
        <v>150.41999999999999</v>
      </c>
      <c r="E48" s="1">
        <v>37.006599999999999</v>
      </c>
    </row>
    <row r="49" spans="1:5" x14ac:dyDescent="0.25">
      <c r="A49" s="1" t="s">
        <v>52</v>
      </c>
      <c r="B49" s="1">
        <v>43506.8</v>
      </c>
      <c r="C49" s="1">
        <f t="shared" si="0"/>
        <v>0.93235603404732093</v>
      </c>
      <c r="D49" s="1">
        <v>205.94</v>
      </c>
      <c r="E49" s="1">
        <v>37.006599999999999</v>
      </c>
    </row>
    <row r="50" spans="1:5" x14ac:dyDescent="0.25">
      <c r="A50" s="1" t="s">
        <v>53</v>
      </c>
      <c r="B50" s="1">
        <v>44119.4</v>
      </c>
      <c r="C50" s="1">
        <f t="shared" si="0"/>
        <v>0.94548412681574756</v>
      </c>
      <c r="D50" s="1">
        <v>167.47</v>
      </c>
      <c r="E50" s="1">
        <v>37.006599999999999</v>
      </c>
    </row>
    <row r="51" spans="1:5" x14ac:dyDescent="0.25">
      <c r="A51" s="1" t="s">
        <v>54</v>
      </c>
      <c r="B51" s="1">
        <v>44439</v>
      </c>
      <c r="C51" s="1">
        <f t="shared" si="0"/>
        <v>0.95233319382323889</v>
      </c>
      <c r="D51" s="1">
        <v>223.2</v>
      </c>
      <c r="E51" s="1">
        <v>37.006599999999999</v>
      </c>
    </row>
    <row r="52" spans="1:5" x14ac:dyDescent="0.25">
      <c r="A52" s="2" t="s">
        <v>55</v>
      </c>
      <c r="B52" s="2">
        <v>44494.6</v>
      </c>
      <c r="C52" s="1">
        <f t="shared" si="0"/>
        <v>0.95352470860927308</v>
      </c>
      <c r="D52" s="2">
        <v>180.28</v>
      </c>
      <c r="E52" s="2">
        <v>37.006599999999999</v>
      </c>
    </row>
    <row r="53" spans="1:5" x14ac:dyDescent="0.25">
      <c r="A53" s="2" t="s">
        <v>56</v>
      </c>
      <c r="B53" s="2">
        <v>41591.599999999999</v>
      </c>
      <c r="C53" s="1">
        <f t="shared" si="0"/>
        <v>0.89131306429529522</v>
      </c>
      <c r="D53" s="2">
        <v>653.91</v>
      </c>
      <c r="E53" s="2">
        <v>37.006599999999999</v>
      </c>
    </row>
    <row r="54" spans="1:5" x14ac:dyDescent="0.25">
      <c r="A54" s="2" t="s">
        <v>57</v>
      </c>
      <c r="B54" s="2">
        <v>42311.3</v>
      </c>
      <c r="C54" s="1">
        <f t="shared" si="0"/>
        <v>0.90673632313538133</v>
      </c>
      <c r="D54" s="2">
        <v>673.8</v>
      </c>
      <c r="E54" s="2">
        <v>37.006599999999999</v>
      </c>
    </row>
    <row r="55" spans="1:5" x14ac:dyDescent="0.25">
      <c r="A55" s="2" t="s">
        <v>58</v>
      </c>
      <c r="B55" s="2">
        <v>46843</v>
      </c>
      <c r="C55" s="1">
        <f t="shared" si="0"/>
        <v>1.0038512072337806</v>
      </c>
      <c r="D55" s="2">
        <v>189.75</v>
      </c>
      <c r="E55" s="2">
        <v>37.006599999999999</v>
      </c>
    </row>
    <row r="56" spans="1:5" x14ac:dyDescent="0.25">
      <c r="A56" s="2" t="s">
        <v>59</v>
      </c>
      <c r="B56" s="2">
        <v>46702.6</v>
      </c>
      <c r="C56" s="1">
        <f t="shared" si="0"/>
        <v>1.0008424180978239</v>
      </c>
      <c r="D56" s="2">
        <v>172.93</v>
      </c>
      <c r="E56" s="2">
        <v>37.01</v>
      </c>
    </row>
    <row r="57" spans="1:5" x14ac:dyDescent="0.25">
      <c r="A57" s="2" t="s">
        <v>60</v>
      </c>
      <c r="B57" s="2">
        <v>46842.7</v>
      </c>
      <c r="C57" s="1">
        <f t="shared" si="0"/>
        <v>1.0038447781971653</v>
      </c>
      <c r="D57" s="2">
        <v>289.68</v>
      </c>
      <c r="E57" s="2">
        <v>37.006599999999999</v>
      </c>
    </row>
    <row r="58" spans="1:5" x14ac:dyDescent="0.25">
      <c r="A58" s="1" t="s">
        <v>61</v>
      </c>
      <c r="B58" s="1">
        <v>47047.4</v>
      </c>
      <c r="C58" s="1">
        <f t="shared" si="0"/>
        <v>1.0082315241809998</v>
      </c>
      <c r="D58" s="1">
        <v>190.37</v>
      </c>
      <c r="E58" s="1">
        <v>37.006599999999999</v>
      </c>
    </row>
    <row r="59" spans="1:5" x14ac:dyDescent="0.25">
      <c r="A59" s="1" t="s">
        <v>62</v>
      </c>
      <c r="B59" s="1">
        <v>46925.4</v>
      </c>
      <c r="C59" s="1">
        <f t="shared" si="0"/>
        <v>1.005617049290781</v>
      </c>
      <c r="D59" s="1">
        <v>192.66</v>
      </c>
      <c r="E59" s="1">
        <v>37.006599999999999</v>
      </c>
    </row>
    <row r="60" spans="1:5" x14ac:dyDescent="0.25">
      <c r="A60" s="1" t="s">
        <v>63</v>
      </c>
      <c r="B60" s="1">
        <v>46690.2</v>
      </c>
      <c r="C60" s="1">
        <f t="shared" si="0"/>
        <v>1.0005766845843918</v>
      </c>
      <c r="D60" s="1">
        <v>160.19</v>
      </c>
      <c r="E60" s="1">
        <v>37.006599999999999</v>
      </c>
    </row>
    <row r="61" spans="1:5" x14ac:dyDescent="0.25">
      <c r="A61" s="1" t="s">
        <v>64</v>
      </c>
      <c r="B61" s="1">
        <v>46930.9</v>
      </c>
      <c r="C61" s="1">
        <f t="shared" si="0"/>
        <v>1.0057349149620614</v>
      </c>
      <c r="D61" s="1">
        <v>232.54</v>
      </c>
      <c r="E61" s="1">
        <v>37.006599999999999</v>
      </c>
    </row>
    <row r="62" spans="1:5" x14ac:dyDescent="0.25">
      <c r="A62" s="1" t="s">
        <v>65</v>
      </c>
      <c r="B62" s="1">
        <v>46501.9</v>
      </c>
      <c r="C62" s="1">
        <f t="shared" si="0"/>
        <v>0.99654139260219343</v>
      </c>
      <c r="D62" s="1">
        <v>303.57</v>
      </c>
      <c r="E62" s="1">
        <v>37.006599999999999</v>
      </c>
    </row>
    <row r="63" spans="1:5" x14ac:dyDescent="0.25">
      <c r="A63" s="1" t="s">
        <v>66</v>
      </c>
      <c r="B63" s="1">
        <v>46359.8</v>
      </c>
      <c r="C63" s="1">
        <f t="shared" si="0"/>
        <v>0.99349617225875009</v>
      </c>
      <c r="D63" s="1">
        <v>150.31</v>
      </c>
      <c r="E63" s="1">
        <v>37.006599999999999</v>
      </c>
    </row>
    <row r="64" spans="1:5" x14ac:dyDescent="0.25">
      <c r="A64" s="1" t="s">
        <v>67</v>
      </c>
      <c r="B64" s="1">
        <v>46371.4</v>
      </c>
      <c r="C64" s="1">
        <f t="shared" si="0"/>
        <v>0.99374476167454129</v>
      </c>
      <c r="D64" s="1">
        <v>180.65</v>
      </c>
      <c r="E64" s="1">
        <v>37.006599999999999</v>
      </c>
    </row>
    <row r="65" spans="1:5" x14ac:dyDescent="0.25">
      <c r="A65" s="1" t="s">
        <v>68</v>
      </c>
      <c r="B65" s="1">
        <v>47142.6</v>
      </c>
      <c r="C65" s="1">
        <f t="shared" si="0"/>
        <v>1.0102716718002525</v>
      </c>
      <c r="D65" s="1">
        <v>214.44</v>
      </c>
      <c r="E65" s="1">
        <v>37.006599999999999</v>
      </c>
    </row>
    <row r="66" spans="1:5" x14ac:dyDescent="0.25">
      <c r="A66" s="1" t="s">
        <v>69</v>
      </c>
      <c r="B66" s="1">
        <v>46367.1</v>
      </c>
      <c r="C66" s="1">
        <f t="shared" si="0"/>
        <v>0.99365261214972211</v>
      </c>
      <c r="D66" s="1">
        <v>248.52</v>
      </c>
      <c r="E66" s="1">
        <v>37.006599999999999</v>
      </c>
    </row>
    <row r="67" spans="1:5" x14ac:dyDescent="0.25">
      <c r="A67" s="1" t="s">
        <v>70</v>
      </c>
      <c r="B67" s="1">
        <v>46296.2</v>
      </c>
      <c r="C67" s="1">
        <f t="shared" ref="C67" si="1">B67/$H$7</f>
        <v>0.99213321649630803</v>
      </c>
      <c r="D67" s="1">
        <v>217.93</v>
      </c>
      <c r="E67" s="1">
        <v>37.006599999999999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01DA-C7DB-4E43-B3E8-EADAEABF5696}">
  <dimension ref="A1:H68"/>
  <sheetViews>
    <sheetView workbookViewId="0">
      <selection activeCell="H14" sqref="H14"/>
    </sheetView>
  </sheetViews>
  <sheetFormatPr baseColWidth="10" defaultRowHeight="15" x14ac:dyDescent="0.25"/>
  <cols>
    <col min="5" max="5" width="12.855468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86</v>
      </c>
      <c r="G1" s="1" t="s">
        <v>89</v>
      </c>
      <c r="H1" s="1">
        <f>AVERAGE(B2:B20)</f>
        <v>94.473684210526301</v>
      </c>
    </row>
    <row r="2" spans="1:8" x14ac:dyDescent="0.25">
      <c r="A2" s="1" t="s">
        <v>4</v>
      </c>
      <c r="B2" s="1">
        <v>75.099999999999994</v>
      </c>
      <c r="C2" s="1">
        <f>B2/$H$7</f>
        <v>1.7137057209019159E-3</v>
      </c>
      <c r="D2" s="1">
        <v>25.606999999999999</v>
      </c>
      <c r="E2" s="1">
        <v>36.97</v>
      </c>
      <c r="G2" s="1" t="s">
        <v>92</v>
      </c>
      <c r="H2" s="1">
        <f>AVERAGE(D2:D20)</f>
        <v>22.16105263157894</v>
      </c>
    </row>
    <row r="3" spans="1:8" x14ac:dyDescent="0.25">
      <c r="A3" s="1" t="s">
        <v>5</v>
      </c>
      <c r="B3" s="1">
        <v>103.1</v>
      </c>
      <c r="C3" s="1">
        <f t="shared" ref="C3:C66" si="0">B3/$H$7</f>
        <v>2.3526372812914449E-3</v>
      </c>
      <c r="D3" s="1">
        <v>14.468999999999999</v>
      </c>
      <c r="E3" s="1">
        <v>36.973300000000002</v>
      </c>
      <c r="G3" s="1" t="s">
        <v>90</v>
      </c>
      <c r="H3" s="1">
        <f>AVERAGE(B23:B36)</f>
        <v>14502.921428571428</v>
      </c>
    </row>
    <row r="4" spans="1:8" x14ac:dyDescent="0.25">
      <c r="A4" s="1" t="s">
        <v>6</v>
      </c>
      <c r="B4" s="1">
        <v>67</v>
      </c>
      <c r="C4" s="1">
        <f t="shared" si="0"/>
        <v>1.5288719480749449E-3</v>
      </c>
      <c r="D4" s="1">
        <v>22.977</v>
      </c>
      <c r="E4" s="1">
        <v>36.986600000000003</v>
      </c>
      <c r="G4" s="1" t="s">
        <v>92</v>
      </c>
      <c r="H4" s="1">
        <f>AVERAGE(D23:D36)</f>
        <v>118.83585714285717</v>
      </c>
    </row>
    <row r="5" spans="1:8" x14ac:dyDescent="0.25">
      <c r="A5" s="1" t="s">
        <v>7</v>
      </c>
      <c r="B5" s="1">
        <v>73.8</v>
      </c>
      <c r="C5" s="1">
        <f t="shared" si="0"/>
        <v>1.6840410413124021E-3</v>
      </c>
      <c r="D5" s="1">
        <v>21.611999999999998</v>
      </c>
      <c r="E5" s="1">
        <v>36.979999999999997</v>
      </c>
      <c r="G5" s="3" t="s">
        <v>94</v>
      </c>
      <c r="H5" s="1">
        <f>AVERAGE(B48:B54)</f>
        <v>34688.857142857145</v>
      </c>
    </row>
    <row r="6" spans="1:8" x14ac:dyDescent="0.25">
      <c r="A6" s="1" t="s">
        <v>8</v>
      </c>
      <c r="B6" s="1">
        <v>66.7</v>
      </c>
      <c r="C6" s="1">
        <f t="shared" si="0"/>
        <v>1.5220262527850573E-3</v>
      </c>
      <c r="D6" s="1">
        <v>26.777999999999999</v>
      </c>
      <c r="E6" s="1">
        <v>36.979999999999997</v>
      </c>
      <c r="G6" s="3" t="s">
        <v>92</v>
      </c>
      <c r="H6" s="1">
        <f>AVERAGE(D48:D54)</f>
        <v>211.56428571428575</v>
      </c>
    </row>
    <row r="7" spans="1:8" x14ac:dyDescent="0.25">
      <c r="A7" s="1" t="s">
        <v>9</v>
      </c>
      <c r="B7" s="1">
        <v>114.3</v>
      </c>
      <c r="C7" s="1">
        <f t="shared" si="0"/>
        <v>2.6082099054472569E-3</v>
      </c>
      <c r="D7" s="1">
        <v>24.719000000000001</v>
      </c>
      <c r="E7" s="1">
        <v>36.993299999999998</v>
      </c>
      <c r="G7" s="1" t="s">
        <v>91</v>
      </c>
      <c r="H7" s="1">
        <f>AVERAGE(B59:B68)</f>
        <v>43823.159999999996</v>
      </c>
    </row>
    <row r="8" spans="1:8" x14ac:dyDescent="0.25">
      <c r="A8" s="1" t="s">
        <v>10</v>
      </c>
      <c r="B8" s="1">
        <v>83.5</v>
      </c>
      <c r="C8" s="1">
        <f t="shared" si="0"/>
        <v>1.9053851890187747E-3</v>
      </c>
      <c r="D8" s="1">
        <v>13.077999999999999</v>
      </c>
      <c r="E8" s="1">
        <v>36.996600000000001</v>
      </c>
      <c r="G8" s="1" t="s">
        <v>92</v>
      </c>
      <c r="H8" s="1">
        <f>AVERAGE(D59:D68)</f>
        <v>208.03000000000003</v>
      </c>
    </row>
    <row r="9" spans="1:8" x14ac:dyDescent="0.25">
      <c r="A9" s="1" t="s">
        <v>11</v>
      </c>
      <c r="B9" s="1">
        <v>99.8</v>
      </c>
      <c r="C9" s="1">
        <f t="shared" si="0"/>
        <v>2.277334633102679E-3</v>
      </c>
      <c r="D9" s="1">
        <v>18.619</v>
      </c>
      <c r="E9" s="1">
        <v>36.99</v>
      </c>
    </row>
    <row r="10" spans="1:8" x14ac:dyDescent="0.25">
      <c r="A10" s="1" t="s">
        <v>12</v>
      </c>
      <c r="B10" s="1">
        <v>83.7</v>
      </c>
      <c r="C10" s="1">
        <f t="shared" si="0"/>
        <v>1.9099489858786999E-3</v>
      </c>
      <c r="D10" s="1">
        <v>22.87</v>
      </c>
      <c r="E10" s="1">
        <v>37</v>
      </c>
      <c r="G10" s="1" t="s">
        <v>95</v>
      </c>
      <c r="H10" s="1">
        <f>(H5-H3)/(H7-H3)* 100</f>
        <v>68.846423828065724</v>
      </c>
    </row>
    <row r="11" spans="1:8" x14ac:dyDescent="0.25">
      <c r="A11" s="1" t="s">
        <v>13</v>
      </c>
      <c r="B11" s="1">
        <v>102</v>
      </c>
      <c r="C11" s="1">
        <f t="shared" si="0"/>
        <v>2.3275363985618565E-3</v>
      </c>
      <c r="D11" s="1">
        <v>27.32</v>
      </c>
      <c r="E11" s="1">
        <v>37.003300000000003</v>
      </c>
      <c r="G11" s="3" t="s">
        <v>92</v>
      </c>
      <c r="H11" s="1">
        <f>100/(H7-H3)*((H7-H5)/(H7-H3)*H4+H6+(H5-H3)/(H7-H3)*H8)</f>
        <v>1.3363026345228399</v>
      </c>
    </row>
    <row r="12" spans="1:8" x14ac:dyDescent="0.25">
      <c r="A12" s="1" t="s">
        <v>14</v>
      </c>
      <c r="B12" s="1">
        <v>111.7</v>
      </c>
      <c r="C12" s="1">
        <f t="shared" si="0"/>
        <v>2.5488805462682293E-3</v>
      </c>
      <c r="D12" s="1">
        <v>13.694000000000001</v>
      </c>
      <c r="E12" s="1">
        <v>37.003300000000003</v>
      </c>
    </row>
    <row r="13" spans="1:8" x14ac:dyDescent="0.25">
      <c r="A13" s="1" t="s">
        <v>15</v>
      </c>
      <c r="B13" s="1">
        <v>120.1</v>
      </c>
      <c r="C13" s="1">
        <f t="shared" si="0"/>
        <v>2.7405600143850877E-3</v>
      </c>
      <c r="D13" s="1">
        <v>35.734999999999999</v>
      </c>
      <c r="E13" s="1">
        <v>37.006599999999999</v>
      </c>
    </row>
    <row r="14" spans="1:8" x14ac:dyDescent="0.25">
      <c r="A14" s="1" t="s">
        <v>16</v>
      </c>
      <c r="B14" s="1">
        <v>115.3</v>
      </c>
      <c r="C14" s="1">
        <f t="shared" si="0"/>
        <v>2.631028889746883E-3</v>
      </c>
      <c r="D14" s="1">
        <v>22.457999999999998</v>
      </c>
      <c r="E14" s="1">
        <v>37.01</v>
      </c>
    </row>
    <row r="15" spans="1:8" x14ac:dyDescent="0.25">
      <c r="A15" s="1" t="s">
        <v>17</v>
      </c>
      <c r="B15" s="1">
        <v>115.9</v>
      </c>
      <c r="C15" s="1">
        <f t="shared" si="0"/>
        <v>2.6447202803266587E-3</v>
      </c>
      <c r="D15" s="1">
        <v>26.82</v>
      </c>
      <c r="E15" s="1">
        <v>37.01</v>
      </c>
    </row>
    <row r="16" spans="1:8" x14ac:dyDescent="0.25">
      <c r="A16" s="1" t="s">
        <v>18</v>
      </c>
      <c r="B16" s="1">
        <v>122.8</v>
      </c>
      <c r="C16" s="1">
        <f t="shared" si="0"/>
        <v>2.8021712719940783E-3</v>
      </c>
      <c r="D16" s="1">
        <v>16.948</v>
      </c>
      <c r="E16" s="1">
        <v>37.01</v>
      </c>
    </row>
    <row r="17" spans="1:5" x14ac:dyDescent="0.25">
      <c r="A17" s="1" t="s">
        <v>19</v>
      </c>
      <c r="B17" s="1">
        <v>95.6</v>
      </c>
      <c r="C17" s="1">
        <f t="shared" si="0"/>
        <v>2.1814948990442496E-3</v>
      </c>
      <c r="D17" s="1">
        <v>26.823</v>
      </c>
      <c r="E17" s="1">
        <v>37.01</v>
      </c>
    </row>
    <row r="18" spans="1:5" x14ac:dyDescent="0.25">
      <c r="A18" s="1" t="s">
        <v>20</v>
      </c>
      <c r="B18" s="1">
        <v>79.3</v>
      </c>
      <c r="C18" s="1">
        <f t="shared" si="0"/>
        <v>1.8095454549603453E-3</v>
      </c>
      <c r="D18" s="1">
        <v>20.492000000000001</v>
      </c>
      <c r="E18" s="1">
        <v>37.01</v>
      </c>
    </row>
    <row r="19" spans="1:5" x14ac:dyDescent="0.25">
      <c r="A19" s="1" t="s">
        <v>21</v>
      </c>
      <c r="B19" s="1">
        <v>94.2</v>
      </c>
      <c r="C19" s="1">
        <f t="shared" si="0"/>
        <v>2.1495483210247734E-3</v>
      </c>
      <c r="D19" s="1">
        <v>22.596</v>
      </c>
      <c r="E19" s="1">
        <v>37.01</v>
      </c>
    </row>
    <row r="20" spans="1:5" x14ac:dyDescent="0.25">
      <c r="A20" s="1" t="s">
        <v>22</v>
      </c>
      <c r="B20" s="1">
        <v>71.099999999999994</v>
      </c>
      <c r="C20" s="1">
        <f t="shared" si="0"/>
        <v>1.6224297837034117E-3</v>
      </c>
      <c r="D20" s="1">
        <v>17.445</v>
      </c>
      <c r="E20" s="1">
        <v>37.013300000000001</v>
      </c>
    </row>
    <row r="21" spans="1:5" x14ac:dyDescent="0.25">
      <c r="A21" s="2" t="s">
        <v>23</v>
      </c>
      <c r="B21" s="2">
        <v>6858.9</v>
      </c>
      <c r="C21" s="1">
        <f t="shared" si="0"/>
        <v>0.15651313141270506</v>
      </c>
      <c r="D21" s="2">
        <v>842.9</v>
      </c>
      <c r="E21" s="2">
        <v>37.013300000000001</v>
      </c>
    </row>
    <row r="22" spans="1:5" x14ac:dyDescent="0.25">
      <c r="A22" s="2" t="s">
        <v>24</v>
      </c>
      <c r="B22" s="2">
        <v>12899.5</v>
      </c>
      <c r="C22" s="1">
        <f t="shared" si="0"/>
        <v>0.29435348797302618</v>
      </c>
      <c r="D22" s="2">
        <v>192.52</v>
      </c>
      <c r="E22" s="2">
        <v>37.01</v>
      </c>
    </row>
    <row r="23" spans="1:5" x14ac:dyDescent="0.25">
      <c r="A23" s="1" t="s">
        <v>25</v>
      </c>
      <c r="B23" s="1">
        <v>13219</v>
      </c>
      <c r="C23" s="1">
        <f t="shared" si="0"/>
        <v>0.30164415345675666</v>
      </c>
      <c r="D23" s="1">
        <v>145.74</v>
      </c>
      <c r="E23" s="1">
        <v>37.01</v>
      </c>
    </row>
    <row r="24" spans="1:5" x14ac:dyDescent="0.25">
      <c r="A24" s="1" t="s">
        <v>26</v>
      </c>
      <c r="B24" s="1">
        <v>13495.3</v>
      </c>
      <c r="C24" s="1">
        <f t="shared" si="0"/>
        <v>0.30794903881874336</v>
      </c>
      <c r="D24" s="1">
        <v>65.734999999999999</v>
      </c>
      <c r="E24" s="1">
        <v>37.01</v>
      </c>
    </row>
    <row r="25" spans="1:5" x14ac:dyDescent="0.25">
      <c r="A25" s="1" t="s">
        <v>27</v>
      </c>
      <c r="B25" s="1">
        <v>13383</v>
      </c>
      <c r="C25" s="1">
        <f t="shared" si="0"/>
        <v>0.30538646688189536</v>
      </c>
      <c r="D25" s="1">
        <v>117.93</v>
      </c>
      <c r="E25" s="1">
        <v>37.013300000000001</v>
      </c>
    </row>
    <row r="26" spans="1:5" x14ac:dyDescent="0.25">
      <c r="A26" s="1" t="s">
        <v>28</v>
      </c>
      <c r="B26" s="1">
        <v>13758.5</v>
      </c>
      <c r="C26" s="1">
        <f t="shared" si="0"/>
        <v>0.31395499548640493</v>
      </c>
      <c r="D26" s="1">
        <v>119.37</v>
      </c>
      <c r="E26" s="1">
        <v>37.013300000000001</v>
      </c>
    </row>
    <row r="27" spans="1:5" x14ac:dyDescent="0.25">
      <c r="A27" s="1" t="s">
        <v>29</v>
      </c>
      <c r="B27" s="1">
        <v>13751.2</v>
      </c>
      <c r="C27" s="1">
        <f t="shared" si="0"/>
        <v>0.31378841690101766</v>
      </c>
      <c r="D27" s="1">
        <v>124.96</v>
      </c>
      <c r="E27" s="1">
        <v>37.013300000000001</v>
      </c>
    </row>
    <row r="28" spans="1:5" x14ac:dyDescent="0.25">
      <c r="A28" s="1" t="s">
        <v>30</v>
      </c>
      <c r="B28" s="1">
        <v>14602.9</v>
      </c>
      <c r="C28" s="1">
        <f t="shared" si="0"/>
        <v>0.33322334582900914</v>
      </c>
      <c r="D28" s="1">
        <v>102.97</v>
      </c>
      <c r="E28" s="1">
        <v>37.01</v>
      </c>
    </row>
    <row r="29" spans="1:5" x14ac:dyDescent="0.25">
      <c r="A29" s="1" t="s">
        <v>31</v>
      </c>
      <c r="B29" s="1">
        <v>14630.6</v>
      </c>
      <c r="C29" s="1">
        <f t="shared" si="0"/>
        <v>0.33385543169410881</v>
      </c>
      <c r="D29" s="1">
        <v>136.13</v>
      </c>
      <c r="E29" s="1">
        <v>37.01</v>
      </c>
    </row>
    <row r="30" spans="1:5" x14ac:dyDescent="0.25">
      <c r="A30" s="1" t="s">
        <v>32</v>
      </c>
      <c r="B30" s="1">
        <v>14904</v>
      </c>
      <c r="C30" s="1">
        <f t="shared" si="0"/>
        <v>0.34009414200162658</v>
      </c>
      <c r="D30" s="1">
        <v>117.74</v>
      </c>
      <c r="E30" s="1">
        <v>37.01</v>
      </c>
    </row>
    <row r="31" spans="1:5" x14ac:dyDescent="0.25">
      <c r="A31" s="1" t="s">
        <v>33</v>
      </c>
      <c r="B31" s="1">
        <v>15079.5</v>
      </c>
      <c r="C31" s="1">
        <f t="shared" si="0"/>
        <v>0.34409887374621095</v>
      </c>
      <c r="D31" s="1">
        <v>140.93</v>
      </c>
      <c r="E31" s="1">
        <v>37.01</v>
      </c>
    </row>
    <row r="32" spans="1:5" x14ac:dyDescent="0.25">
      <c r="A32" s="1" t="s">
        <v>34</v>
      </c>
      <c r="B32" s="1">
        <v>15015.9</v>
      </c>
      <c r="C32" s="1">
        <f t="shared" si="0"/>
        <v>0.34264758634475473</v>
      </c>
      <c r="D32" s="1">
        <v>138.5</v>
      </c>
      <c r="E32" s="1">
        <v>37.01</v>
      </c>
    </row>
    <row r="33" spans="1:5" x14ac:dyDescent="0.25">
      <c r="A33" s="1" t="s">
        <v>35</v>
      </c>
      <c r="B33" s="1">
        <v>15010.5</v>
      </c>
      <c r="C33" s="1">
        <f t="shared" si="0"/>
        <v>0.34252436382953672</v>
      </c>
      <c r="D33" s="1">
        <v>91.24</v>
      </c>
      <c r="E33" s="1">
        <v>37.01</v>
      </c>
    </row>
    <row r="34" spans="1:5" x14ac:dyDescent="0.25">
      <c r="A34" s="1" t="s">
        <v>36</v>
      </c>
      <c r="B34" s="1">
        <v>15446.7</v>
      </c>
      <c r="C34" s="1">
        <f t="shared" si="0"/>
        <v>0.35247800478103364</v>
      </c>
      <c r="D34" s="1">
        <v>122.69</v>
      </c>
      <c r="E34" s="1">
        <v>37.01</v>
      </c>
    </row>
    <row r="35" spans="1:5" x14ac:dyDescent="0.25">
      <c r="A35" s="1" t="s">
        <v>37</v>
      </c>
      <c r="B35" s="1">
        <v>15456.3</v>
      </c>
      <c r="C35" s="1">
        <f t="shared" si="0"/>
        <v>0.35269706703031001</v>
      </c>
      <c r="D35" s="1">
        <v>91.757000000000005</v>
      </c>
      <c r="E35" s="1">
        <v>37.01</v>
      </c>
    </row>
    <row r="36" spans="1:5" x14ac:dyDescent="0.25">
      <c r="A36" s="1" t="s">
        <v>38</v>
      </c>
      <c r="B36" s="1">
        <v>15287.5</v>
      </c>
      <c r="C36" s="1">
        <f t="shared" si="0"/>
        <v>0.34884522248053318</v>
      </c>
      <c r="D36" s="1">
        <v>148.01</v>
      </c>
      <c r="E36" s="1">
        <v>37.01</v>
      </c>
    </row>
    <row r="37" spans="1:5" x14ac:dyDescent="0.25">
      <c r="A37" s="2" t="s">
        <v>39</v>
      </c>
      <c r="B37" s="2">
        <v>15586.6</v>
      </c>
      <c r="C37" s="1">
        <f t="shared" si="0"/>
        <v>0.35567038068455131</v>
      </c>
      <c r="D37" s="2">
        <v>99.471999999999994</v>
      </c>
      <c r="E37" s="2">
        <v>37.01</v>
      </c>
    </row>
    <row r="38" spans="1:5" x14ac:dyDescent="0.25">
      <c r="A38" s="2" t="s">
        <v>40</v>
      </c>
      <c r="B38" s="2">
        <v>16475.599999999999</v>
      </c>
      <c r="C38" s="1">
        <f t="shared" si="0"/>
        <v>0.37595645772691882</v>
      </c>
      <c r="D38" s="2">
        <v>455.13</v>
      </c>
      <c r="E38" s="2">
        <v>37.01</v>
      </c>
    </row>
    <row r="39" spans="1:5" x14ac:dyDescent="0.25">
      <c r="A39" s="2" t="s">
        <v>41</v>
      </c>
      <c r="B39" s="2">
        <v>26023.3</v>
      </c>
      <c r="C39" s="1">
        <f t="shared" si="0"/>
        <v>0.5938252741244584</v>
      </c>
      <c r="D39" s="2">
        <v>498.76</v>
      </c>
      <c r="E39" s="2">
        <v>37.01</v>
      </c>
    </row>
    <row r="40" spans="1:5" x14ac:dyDescent="0.25">
      <c r="A40" s="2" t="s">
        <v>42</v>
      </c>
      <c r="B40" s="2">
        <v>29514.6</v>
      </c>
      <c r="C40" s="1">
        <f t="shared" si="0"/>
        <v>0.67349319400974283</v>
      </c>
      <c r="D40" s="2">
        <v>213.06</v>
      </c>
      <c r="E40" s="2">
        <v>37.01</v>
      </c>
    </row>
    <row r="41" spans="1:5" x14ac:dyDescent="0.25">
      <c r="A41" s="2" t="s">
        <v>43</v>
      </c>
      <c r="B41" s="2">
        <v>31370.799999999999</v>
      </c>
      <c r="C41" s="1">
        <f t="shared" si="0"/>
        <v>0.71584979266670867</v>
      </c>
      <c r="D41" s="2">
        <v>264.57</v>
      </c>
      <c r="E41" s="2">
        <v>37.01</v>
      </c>
    </row>
    <row r="42" spans="1:5" x14ac:dyDescent="0.25">
      <c r="A42" s="2" t="s">
        <v>44</v>
      </c>
      <c r="B42" s="2">
        <v>31867</v>
      </c>
      <c r="C42" s="1">
        <f t="shared" si="0"/>
        <v>0.72717257267618318</v>
      </c>
      <c r="D42" s="2">
        <v>217.11</v>
      </c>
      <c r="E42" s="2">
        <v>37.01</v>
      </c>
    </row>
    <row r="43" spans="1:5" x14ac:dyDescent="0.25">
      <c r="A43" s="2" t="s">
        <v>45</v>
      </c>
      <c r="B43" s="2">
        <v>32371.599999999999</v>
      </c>
      <c r="C43" s="1">
        <f t="shared" si="0"/>
        <v>0.7386870321537744</v>
      </c>
      <c r="D43" s="2">
        <v>158.34</v>
      </c>
      <c r="E43" s="2">
        <v>37.01</v>
      </c>
    </row>
    <row r="44" spans="1:5" x14ac:dyDescent="0.25">
      <c r="A44" s="2" t="s">
        <v>46</v>
      </c>
      <c r="B44" s="2">
        <v>33066.9</v>
      </c>
      <c r="C44" s="1">
        <f t="shared" si="0"/>
        <v>0.75455307193730448</v>
      </c>
      <c r="D44" s="2">
        <v>185.25</v>
      </c>
      <c r="E44" s="2">
        <v>37.01</v>
      </c>
    </row>
    <row r="45" spans="1:5" x14ac:dyDescent="0.25">
      <c r="A45" s="2" t="s">
        <v>47</v>
      </c>
      <c r="B45" s="2">
        <v>33460.400000000001</v>
      </c>
      <c r="C45" s="1">
        <f t="shared" si="0"/>
        <v>0.7635323422592073</v>
      </c>
      <c r="D45" s="2">
        <v>197.34</v>
      </c>
      <c r="E45" s="2">
        <v>37.01</v>
      </c>
    </row>
    <row r="46" spans="1:5" x14ac:dyDescent="0.25">
      <c r="A46" s="2" t="s">
        <v>48</v>
      </c>
      <c r="B46" s="2">
        <v>33799.9</v>
      </c>
      <c r="C46" s="1">
        <f t="shared" si="0"/>
        <v>0.77127938742893032</v>
      </c>
      <c r="D46" s="2">
        <v>248.73</v>
      </c>
      <c r="E46" s="2">
        <v>37.01</v>
      </c>
    </row>
    <row r="47" spans="1:5" x14ac:dyDescent="0.25">
      <c r="A47" s="2" t="s">
        <v>49</v>
      </c>
      <c r="B47" s="2">
        <v>33875.800000000003</v>
      </c>
      <c r="C47" s="1">
        <f t="shared" si="0"/>
        <v>0.77301134833727203</v>
      </c>
      <c r="D47" s="2">
        <v>173.21</v>
      </c>
      <c r="E47" s="2">
        <v>37.01</v>
      </c>
    </row>
    <row r="48" spans="1:5" x14ac:dyDescent="0.25">
      <c r="A48" s="1" t="s">
        <v>50</v>
      </c>
      <c r="B48" s="1">
        <v>33993.9</v>
      </c>
      <c r="C48" s="1">
        <f t="shared" si="0"/>
        <v>0.77570627038305784</v>
      </c>
      <c r="D48" s="1">
        <v>238.31</v>
      </c>
      <c r="E48" s="1">
        <v>37.01</v>
      </c>
    </row>
    <row r="49" spans="1:5" x14ac:dyDescent="0.25">
      <c r="A49" s="1" t="s">
        <v>51</v>
      </c>
      <c r="B49" s="1">
        <v>34200.1</v>
      </c>
      <c r="C49" s="1">
        <f t="shared" si="0"/>
        <v>0.78041154494564069</v>
      </c>
      <c r="D49" s="1">
        <v>188.73</v>
      </c>
      <c r="E49" s="1">
        <v>37.01</v>
      </c>
    </row>
    <row r="50" spans="1:5" x14ac:dyDescent="0.25">
      <c r="A50" s="1" t="s">
        <v>52</v>
      </c>
      <c r="B50" s="1">
        <v>34779.1</v>
      </c>
      <c r="C50" s="1">
        <f t="shared" si="0"/>
        <v>0.79362373685512411</v>
      </c>
      <c r="D50" s="1">
        <v>153.24</v>
      </c>
      <c r="E50" s="1">
        <v>37.01</v>
      </c>
    </row>
    <row r="51" spans="1:5" x14ac:dyDescent="0.25">
      <c r="A51" s="1" t="s">
        <v>53</v>
      </c>
      <c r="B51" s="1">
        <v>34603</v>
      </c>
      <c r="C51" s="1">
        <f t="shared" si="0"/>
        <v>0.78960531371996001</v>
      </c>
      <c r="D51" s="1">
        <v>182.22</v>
      </c>
      <c r="E51" s="1">
        <v>37.01</v>
      </c>
    </row>
    <row r="52" spans="1:5" x14ac:dyDescent="0.25">
      <c r="A52" s="1" t="s">
        <v>54</v>
      </c>
      <c r="B52" s="1">
        <v>34592.5</v>
      </c>
      <c r="C52" s="1">
        <f t="shared" si="0"/>
        <v>0.78936571438481395</v>
      </c>
      <c r="D52" s="1">
        <v>297.67</v>
      </c>
      <c r="E52" s="1">
        <v>37.01</v>
      </c>
    </row>
    <row r="53" spans="1:5" x14ac:dyDescent="0.25">
      <c r="A53" s="1" t="s">
        <v>55</v>
      </c>
      <c r="B53" s="1">
        <v>35355.5</v>
      </c>
      <c r="C53" s="1">
        <f t="shared" si="0"/>
        <v>0.80677659940542856</v>
      </c>
      <c r="D53" s="1">
        <v>266.88</v>
      </c>
      <c r="E53" s="1">
        <v>37.01</v>
      </c>
    </row>
    <row r="54" spans="1:5" x14ac:dyDescent="0.25">
      <c r="A54" s="1" t="s">
        <v>56</v>
      </c>
      <c r="B54" s="1">
        <v>35297.9</v>
      </c>
      <c r="C54" s="1">
        <f t="shared" si="0"/>
        <v>0.80546222590977024</v>
      </c>
      <c r="D54" s="1">
        <v>153.9</v>
      </c>
      <c r="E54" s="1">
        <v>37.01</v>
      </c>
    </row>
    <row r="55" spans="1:5" x14ac:dyDescent="0.25">
      <c r="A55" s="2" t="s">
        <v>57</v>
      </c>
      <c r="B55" s="2">
        <v>34674.6</v>
      </c>
      <c r="C55" s="1">
        <f t="shared" si="0"/>
        <v>0.79123915299581316</v>
      </c>
      <c r="D55" s="2">
        <v>198.96</v>
      </c>
      <c r="E55" s="2">
        <v>37.01</v>
      </c>
    </row>
    <row r="56" spans="1:5" x14ac:dyDescent="0.25">
      <c r="A56" s="2" t="s">
        <v>58</v>
      </c>
      <c r="B56" s="2">
        <v>40519.5</v>
      </c>
      <c r="C56" s="1">
        <f t="shared" si="0"/>
        <v>0.92461383432869748</v>
      </c>
      <c r="D56" s="2">
        <v>787.26</v>
      </c>
      <c r="E56" s="2">
        <v>37.01</v>
      </c>
    </row>
    <row r="57" spans="1:5" x14ac:dyDescent="0.25">
      <c r="A57" s="2" t="s">
        <v>59</v>
      </c>
      <c r="B57" s="2">
        <v>44123</v>
      </c>
      <c r="C57" s="1">
        <f t="shared" si="0"/>
        <v>1.0068420442524</v>
      </c>
      <c r="D57" s="2">
        <v>173.57</v>
      </c>
      <c r="E57" s="2">
        <v>37.01</v>
      </c>
    </row>
    <row r="58" spans="1:5" x14ac:dyDescent="0.25">
      <c r="A58" s="1" t="s">
        <v>60</v>
      </c>
      <c r="B58" s="1">
        <v>44104.4</v>
      </c>
      <c r="C58" s="1">
        <f t="shared" si="0"/>
        <v>1.006417611144427</v>
      </c>
      <c r="D58" s="1">
        <v>187.56</v>
      </c>
      <c r="E58" s="1">
        <v>37.01</v>
      </c>
    </row>
    <row r="59" spans="1:5" x14ac:dyDescent="0.25">
      <c r="A59" s="1" t="s">
        <v>61</v>
      </c>
      <c r="B59" s="1">
        <v>44402.7</v>
      </c>
      <c r="C59" s="1">
        <f t="shared" si="0"/>
        <v>1.0132245141610052</v>
      </c>
      <c r="D59" s="1">
        <v>211.98</v>
      </c>
      <c r="E59" s="1">
        <v>37.01</v>
      </c>
    </row>
    <row r="60" spans="1:5" x14ac:dyDescent="0.25">
      <c r="A60" s="1" t="s">
        <v>62</v>
      </c>
      <c r="B60" s="1">
        <v>43718.5</v>
      </c>
      <c r="C60" s="1">
        <f t="shared" si="0"/>
        <v>0.99761176510320126</v>
      </c>
      <c r="D60" s="1">
        <v>287.47000000000003</v>
      </c>
      <c r="E60" s="1">
        <v>37.01</v>
      </c>
    </row>
    <row r="61" spans="1:5" x14ac:dyDescent="0.25">
      <c r="A61" s="1" t="s">
        <v>63</v>
      </c>
      <c r="B61" s="1">
        <v>44062.9</v>
      </c>
      <c r="C61" s="1">
        <f t="shared" si="0"/>
        <v>1.0054706232959925</v>
      </c>
      <c r="D61" s="1">
        <v>226.98</v>
      </c>
      <c r="E61" s="1">
        <v>37.01</v>
      </c>
    </row>
    <row r="62" spans="1:5" x14ac:dyDescent="0.25">
      <c r="A62" s="1" t="s">
        <v>64</v>
      </c>
      <c r="B62" s="1">
        <v>43974.9</v>
      </c>
      <c r="C62" s="1">
        <f t="shared" si="0"/>
        <v>1.0034625526776253</v>
      </c>
      <c r="D62" s="1">
        <v>166.11</v>
      </c>
      <c r="E62" s="1">
        <v>37.01</v>
      </c>
    </row>
    <row r="63" spans="1:5" x14ac:dyDescent="0.25">
      <c r="A63" s="1" t="s">
        <v>65</v>
      </c>
      <c r="B63" s="1">
        <v>44011.1</v>
      </c>
      <c r="C63" s="1">
        <f t="shared" si="0"/>
        <v>1.0042885999092717</v>
      </c>
      <c r="D63" s="1">
        <v>176.39</v>
      </c>
      <c r="E63" s="1">
        <v>37.006599999999999</v>
      </c>
    </row>
    <row r="64" spans="1:5" x14ac:dyDescent="0.25">
      <c r="A64" s="1" t="s">
        <v>66</v>
      </c>
      <c r="B64" s="1">
        <v>43859.199999999997</v>
      </c>
      <c r="C64" s="1">
        <f t="shared" si="0"/>
        <v>1.0008223961941585</v>
      </c>
      <c r="D64" s="1">
        <v>226.93</v>
      </c>
      <c r="E64" s="1">
        <v>37.006599999999999</v>
      </c>
    </row>
    <row r="65" spans="1:5" x14ac:dyDescent="0.25">
      <c r="A65" s="1" t="s">
        <v>67</v>
      </c>
      <c r="B65" s="1">
        <v>43703.7</v>
      </c>
      <c r="C65" s="1">
        <f t="shared" si="0"/>
        <v>0.99727404413556664</v>
      </c>
      <c r="D65" s="1">
        <v>178.1</v>
      </c>
      <c r="E65" s="1">
        <v>37.006599999999999</v>
      </c>
    </row>
    <row r="66" spans="1:5" x14ac:dyDescent="0.25">
      <c r="A66" s="1" t="s">
        <v>68</v>
      </c>
      <c r="B66" s="1">
        <v>43463.7</v>
      </c>
      <c r="C66" s="1">
        <f t="shared" si="0"/>
        <v>0.99179748790365641</v>
      </c>
      <c r="D66" s="1">
        <v>119.54</v>
      </c>
      <c r="E66" s="1">
        <v>37.006599999999999</v>
      </c>
    </row>
    <row r="67" spans="1:5" x14ac:dyDescent="0.25">
      <c r="A67" s="1" t="s">
        <v>69</v>
      </c>
      <c r="B67" s="1">
        <v>43343.3</v>
      </c>
      <c r="C67" s="1">
        <f t="shared" ref="C67:C68" si="1">B67/$H$7</f>
        <v>0.98905008219398161</v>
      </c>
      <c r="D67" s="1">
        <v>295.44</v>
      </c>
      <c r="E67" s="1">
        <v>37.006599999999999</v>
      </c>
    </row>
    <row r="68" spans="1:5" x14ac:dyDescent="0.25">
      <c r="A68" s="1" t="s">
        <v>70</v>
      </c>
      <c r="B68" s="1">
        <v>43691.6</v>
      </c>
      <c r="C68" s="1">
        <f t="shared" si="1"/>
        <v>0.9969979344255413</v>
      </c>
      <c r="D68" s="1">
        <v>191.36</v>
      </c>
      <c r="E68" s="1">
        <v>37.006599999999999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AA8-7586-48D6-B0F1-86555F958E55}">
  <dimension ref="A1:H68"/>
  <sheetViews>
    <sheetView workbookViewId="0">
      <selection activeCell="P7" sqref="P7"/>
    </sheetView>
  </sheetViews>
  <sheetFormatPr baseColWidth="10" defaultRowHeight="15" x14ac:dyDescent="0.25"/>
  <cols>
    <col min="5" max="5" width="13.42578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AVERAGE(B2:B13)</f>
        <v>78.88333333333334</v>
      </c>
    </row>
    <row r="2" spans="1:8" x14ac:dyDescent="0.25">
      <c r="A2" s="1" t="s">
        <v>4</v>
      </c>
      <c r="B2" s="1">
        <v>79</v>
      </c>
      <c r="C2" s="1">
        <f>B2/$H$7</f>
        <v>1.9477029432503465E-3</v>
      </c>
      <c r="D2" s="1">
        <v>17.795999999999999</v>
      </c>
      <c r="E2" s="1">
        <v>36.97</v>
      </c>
      <c r="G2" s="1" t="s">
        <v>92</v>
      </c>
      <c r="H2" s="1">
        <f>AVERAGE(D2:D13)</f>
        <v>19.707249999999998</v>
      </c>
    </row>
    <row r="3" spans="1:8" x14ac:dyDescent="0.25">
      <c r="A3" s="1" t="s">
        <v>5</v>
      </c>
      <c r="B3" s="1">
        <v>84.2</v>
      </c>
      <c r="C3" s="1">
        <f t="shared" ref="C3:C66" si="0">B3/$H$7</f>
        <v>2.0759061749579641E-3</v>
      </c>
      <c r="D3" s="1">
        <v>20.010999999999999</v>
      </c>
      <c r="E3" s="1">
        <v>36.97</v>
      </c>
      <c r="G3" s="1" t="s">
        <v>90</v>
      </c>
      <c r="H3" s="1">
        <f>AVERAGE(B21:B35)</f>
        <v>12520.66</v>
      </c>
    </row>
    <row r="4" spans="1:8" x14ac:dyDescent="0.25">
      <c r="A4" s="1" t="s">
        <v>6</v>
      </c>
      <c r="B4" s="1">
        <v>47</v>
      </c>
      <c r="C4" s="1">
        <f t="shared" si="0"/>
        <v>1.1587599788957757E-3</v>
      </c>
      <c r="D4" s="1">
        <v>15.462</v>
      </c>
      <c r="E4" s="1">
        <v>36.973300000000002</v>
      </c>
      <c r="G4" s="1" t="s">
        <v>92</v>
      </c>
      <c r="H4" s="1">
        <f>AVERAGE(D21:D35)</f>
        <v>122.37920000000003</v>
      </c>
    </row>
    <row r="5" spans="1:8" x14ac:dyDescent="0.25">
      <c r="A5" s="1" t="s">
        <v>7</v>
      </c>
      <c r="B5" s="1">
        <v>78.900000000000006</v>
      </c>
      <c r="C5" s="1">
        <f t="shared" si="0"/>
        <v>1.9452374964867385E-3</v>
      </c>
      <c r="D5" s="1">
        <v>19.898</v>
      </c>
      <c r="E5" s="1">
        <v>36.979999999999997</v>
      </c>
      <c r="G5" s="3" t="s">
        <v>94</v>
      </c>
      <c r="H5" s="1">
        <f>AVERAGE(B44:B50)</f>
        <v>32050.942857142858</v>
      </c>
    </row>
    <row r="6" spans="1:8" x14ac:dyDescent="0.25">
      <c r="A6" s="1" t="s">
        <v>8</v>
      </c>
      <c r="B6" s="1">
        <v>62.6</v>
      </c>
      <c r="C6" s="1">
        <f t="shared" si="0"/>
        <v>1.5433696740186291E-3</v>
      </c>
      <c r="D6" s="1">
        <v>21.75</v>
      </c>
      <c r="E6" s="1">
        <v>36.979999999999997</v>
      </c>
      <c r="G6" s="3" t="s">
        <v>92</v>
      </c>
      <c r="H6" s="1">
        <f>AVERAGE(D44:D50)</f>
        <v>179.77785714285713</v>
      </c>
    </row>
    <row r="7" spans="1:8" x14ac:dyDescent="0.25">
      <c r="A7" s="1" t="s">
        <v>9</v>
      </c>
      <c r="B7" s="1">
        <v>79.3</v>
      </c>
      <c r="C7" s="1">
        <f t="shared" si="0"/>
        <v>1.9550992835411707E-3</v>
      </c>
      <c r="D7" s="1">
        <v>12.21</v>
      </c>
      <c r="E7" s="1">
        <v>36.993299999999998</v>
      </c>
      <c r="G7" s="1" t="s">
        <v>91</v>
      </c>
      <c r="H7" s="1">
        <f>AVERAGE(B55:B60)</f>
        <v>40560.6</v>
      </c>
    </row>
    <row r="8" spans="1:8" x14ac:dyDescent="0.25">
      <c r="A8" s="1" t="s">
        <v>10</v>
      </c>
      <c r="B8" s="1">
        <v>47.6</v>
      </c>
      <c r="C8" s="1">
        <f t="shared" si="0"/>
        <v>1.1735526594774241E-3</v>
      </c>
      <c r="D8" s="1">
        <v>20.2</v>
      </c>
      <c r="E8" s="1">
        <v>36.993299999999998</v>
      </c>
      <c r="G8" s="1" t="s">
        <v>92</v>
      </c>
      <c r="H8" s="1">
        <f>AVERAGE(D55:D60)</f>
        <v>205.77166666666668</v>
      </c>
    </row>
    <row r="9" spans="1:8" x14ac:dyDescent="0.25">
      <c r="A9" s="1" t="s">
        <v>11</v>
      </c>
      <c r="B9" s="1">
        <v>106.8</v>
      </c>
      <c r="C9" s="1">
        <f t="shared" si="0"/>
        <v>2.6330971435333797E-3</v>
      </c>
      <c r="D9" s="1">
        <v>18.265000000000001</v>
      </c>
      <c r="E9" s="1">
        <v>36.996600000000001</v>
      </c>
    </row>
    <row r="10" spans="1:8" x14ac:dyDescent="0.25">
      <c r="A10" s="1" t="s">
        <v>12</v>
      </c>
      <c r="B10" s="1">
        <v>78.900000000000006</v>
      </c>
      <c r="C10" s="1">
        <f t="shared" si="0"/>
        <v>1.9452374964867385E-3</v>
      </c>
      <c r="D10" s="1">
        <v>18.343</v>
      </c>
      <c r="E10" s="1">
        <v>36.99</v>
      </c>
      <c r="G10" s="1" t="s">
        <v>95</v>
      </c>
      <c r="H10" s="1">
        <f>(H5-H3)/(H7-H3)* 100</f>
        <v>69.651657090360601</v>
      </c>
    </row>
    <row r="11" spans="1:8" x14ac:dyDescent="0.25">
      <c r="A11" s="1" t="s">
        <v>13</v>
      </c>
      <c r="B11" s="1">
        <v>86.6</v>
      </c>
      <c r="C11" s="1">
        <f t="shared" si="0"/>
        <v>2.1350768972845571E-3</v>
      </c>
      <c r="D11" s="1">
        <v>17.885999999999999</v>
      </c>
      <c r="E11" s="1">
        <v>36.99</v>
      </c>
      <c r="G11" s="3" t="s">
        <v>92</v>
      </c>
      <c r="H11" s="1">
        <f>100/(H7-H3)*((H7-H5)/(H7-H3)*H4+H6+(H5-H3)/(H7-H3)*H8)</f>
        <v>1.2847434483266267</v>
      </c>
    </row>
    <row r="12" spans="1:8" x14ac:dyDescent="0.25">
      <c r="A12" s="1" t="s">
        <v>14</v>
      </c>
      <c r="B12" s="1">
        <v>88</v>
      </c>
      <c r="C12" s="1">
        <f t="shared" si="0"/>
        <v>2.1695931519750693E-3</v>
      </c>
      <c r="D12" s="1">
        <v>23.914999999999999</v>
      </c>
      <c r="E12" s="1">
        <v>37.003300000000003</v>
      </c>
    </row>
    <row r="13" spans="1:8" x14ac:dyDescent="0.25">
      <c r="A13" s="1" t="s">
        <v>15</v>
      </c>
      <c r="B13" s="1">
        <v>107.7</v>
      </c>
      <c r="C13" s="1">
        <f t="shared" si="0"/>
        <v>2.655286164405852E-3</v>
      </c>
      <c r="D13" s="1">
        <v>30.751000000000001</v>
      </c>
      <c r="E13" s="1">
        <v>37.003300000000003</v>
      </c>
    </row>
    <row r="14" spans="1:8" x14ac:dyDescent="0.25">
      <c r="A14" s="2" t="s">
        <v>16</v>
      </c>
      <c r="B14" s="2">
        <v>58.1</v>
      </c>
      <c r="C14" s="1">
        <f t="shared" si="0"/>
        <v>1.4324245696562675E-3</v>
      </c>
      <c r="D14" s="2">
        <v>13.833</v>
      </c>
      <c r="E14" s="2">
        <v>37.003300000000003</v>
      </c>
    </row>
    <row r="15" spans="1:8" x14ac:dyDescent="0.25">
      <c r="A15" s="2" t="s">
        <v>17</v>
      </c>
      <c r="B15" s="2">
        <v>3180</v>
      </c>
      <c r="C15" s="1">
        <f t="shared" si="0"/>
        <v>7.8401207082735472E-2</v>
      </c>
      <c r="D15" s="2">
        <v>989.37</v>
      </c>
      <c r="E15" s="2">
        <v>37.006599999999999</v>
      </c>
    </row>
    <row r="16" spans="1:8" x14ac:dyDescent="0.25">
      <c r="A16" s="2" t="s">
        <v>18</v>
      </c>
      <c r="B16" s="2">
        <v>14086.9</v>
      </c>
      <c r="C16" s="1">
        <f t="shared" si="0"/>
        <v>0.34730502014270004</v>
      </c>
      <c r="D16" s="2">
        <v>175.25</v>
      </c>
      <c r="E16" s="2">
        <v>37.006599999999999</v>
      </c>
    </row>
    <row r="17" spans="1:5" x14ac:dyDescent="0.25">
      <c r="A17" s="2" t="s">
        <v>19</v>
      </c>
      <c r="B17" s="2">
        <v>13077.9</v>
      </c>
      <c r="C17" s="1">
        <f t="shared" si="0"/>
        <v>0.32242866229789502</v>
      </c>
      <c r="D17" s="2">
        <v>136.74</v>
      </c>
      <c r="E17" s="2">
        <v>37.01</v>
      </c>
    </row>
    <row r="18" spans="1:5" x14ac:dyDescent="0.25">
      <c r="A18" s="2" t="s">
        <v>20</v>
      </c>
      <c r="B18" s="2">
        <v>12895.4</v>
      </c>
      <c r="C18" s="1">
        <f t="shared" si="0"/>
        <v>0.31792922195431034</v>
      </c>
      <c r="D18" s="2">
        <v>113.51</v>
      </c>
      <c r="E18" s="2">
        <v>37.01</v>
      </c>
    </row>
    <row r="19" spans="1:5" x14ac:dyDescent="0.25">
      <c r="A19" s="2" t="s">
        <v>21</v>
      </c>
      <c r="B19" s="2">
        <v>12694.3</v>
      </c>
      <c r="C19" s="1">
        <f t="shared" si="0"/>
        <v>0.31297120851269455</v>
      </c>
      <c r="D19" s="2">
        <v>155.56</v>
      </c>
      <c r="E19" s="2">
        <v>37.01</v>
      </c>
    </row>
    <row r="20" spans="1:5" x14ac:dyDescent="0.25">
      <c r="A20" s="2" t="s">
        <v>22</v>
      </c>
      <c r="B20" s="2">
        <v>12536.1</v>
      </c>
      <c r="C20" s="1">
        <f t="shared" si="0"/>
        <v>0.30907087173266667</v>
      </c>
      <c r="D20" s="2">
        <v>87.632000000000005</v>
      </c>
      <c r="E20" s="2">
        <v>37.01</v>
      </c>
    </row>
    <row r="21" spans="1:5" x14ac:dyDescent="0.25">
      <c r="A21" s="1" t="s">
        <v>23</v>
      </c>
      <c r="B21" s="1">
        <v>12491.9</v>
      </c>
      <c r="C21" s="1">
        <f t="shared" si="0"/>
        <v>0.30798114426315193</v>
      </c>
      <c r="D21" s="1">
        <v>94.126999999999995</v>
      </c>
      <c r="E21" s="1">
        <v>37.01</v>
      </c>
    </row>
    <row r="22" spans="1:5" x14ac:dyDescent="0.25">
      <c r="A22" s="1" t="s">
        <v>24</v>
      </c>
      <c r="B22" s="1">
        <v>12263.6</v>
      </c>
      <c r="C22" s="1">
        <f t="shared" si="0"/>
        <v>0.30235252930183482</v>
      </c>
      <c r="D22" s="1">
        <v>76.590999999999994</v>
      </c>
      <c r="E22" s="1">
        <v>37.01</v>
      </c>
    </row>
    <row r="23" spans="1:5" x14ac:dyDescent="0.25">
      <c r="A23" s="1" t="s">
        <v>25</v>
      </c>
      <c r="B23" s="1">
        <v>12530.5</v>
      </c>
      <c r="C23" s="1">
        <f t="shared" si="0"/>
        <v>0.30893280671390466</v>
      </c>
      <c r="D23" s="1">
        <v>107.57</v>
      </c>
      <c r="E23" s="1">
        <v>37.01</v>
      </c>
    </row>
    <row r="24" spans="1:5" x14ac:dyDescent="0.25">
      <c r="A24" s="1" t="s">
        <v>26</v>
      </c>
      <c r="B24" s="1">
        <v>12483.5</v>
      </c>
      <c r="C24" s="1">
        <f t="shared" si="0"/>
        <v>0.30777404673500885</v>
      </c>
      <c r="D24" s="1">
        <v>102.33</v>
      </c>
      <c r="E24" s="1">
        <v>37.01</v>
      </c>
    </row>
    <row r="25" spans="1:5" x14ac:dyDescent="0.25">
      <c r="A25" s="1" t="s">
        <v>27</v>
      </c>
      <c r="B25" s="1">
        <v>12567.9</v>
      </c>
      <c r="C25" s="1">
        <f t="shared" si="0"/>
        <v>0.30985488380349402</v>
      </c>
      <c r="D25" s="1">
        <v>113.82</v>
      </c>
      <c r="E25" s="1">
        <v>37.01</v>
      </c>
    </row>
    <row r="26" spans="1:5" x14ac:dyDescent="0.25">
      <c r="A26" s="1" t="s">
        <v>28</v>
      </c>
      <c r="B26" s="1">
        <v>12567.6</v>
      </c>
      <c r="C26" s="1">
        <f t="shared" si="0"/>
        <v>0.30984748746320323</v>
      </c>
      <c r="D26" s="1">
        <v>144.38</v>
      </c>
      <c r="E26" s="1">
        <v>37.01</v>
      </c>
    </row>
    <row r="27" spans="1:5" x14ac:dyDescent="0.25">
      <c r="A27" s="1" t="s">
        <v>29</v>
      </c>
      <c r="B27" s="1">
        <v>12511.1</v>
      </c>
      <c r="C27" s="1">
        <f t="shared" si="0"/>
        <v>0.30845451004176466</v>
      </c>
      <c r="D27" s="1">
        <v>185.35</v>
      </c>
      <c r="E27" s="1">
        <v>37.01</v>
      </c>
    </row>
    <row r="28" spans="1:5" x14ac:dyDescent="0.25">
      <c r="A28" s="1" t="s">
        <v>30</v>
      </c>
      <c r="B28" s="1">
        <v>12446</v>
      </c>
      <c r="C28" s="1">
        <f t="shared" si="0"/>
        <v>0.30684950419865586</v>
      </c>
      <c r="D28" s="1">
        <v>87.46</v>
      </c>
      <c r="E28" s="1">
        <v>37.01</v>
      </c>
    </row>
    <row r="29" spans="1:5" x14ac:dyDescent="0.25">
      <c r="A29" s="1" t="s">
        <v>31</v>
      </c>
      <c r="B29" s="1">
        <v>12622.5</v>
      </c>
      <c r="C29" s="1">
        <f t="shared" si="0"/>
        <v>0.311201017736424</v>
      </c>
      <c r="D29" s="1">
        <v>121.01</v>
      </c>
      <c r="E29" s="1">
        <v>37.01</v>
      </c>
    </row>
    <row r="30" spans="1:5" x14ac:dyDescent="0.25">
      <c r="A30" s="1" t="s">
        <v>32</v>
      </c>
      <c r="B30" s="1">
        <v>12504.2</v>
      </c>
      <c r="C30" s="1">
        <f t="shared" si="0"/>
        <v>0.30828439421507575</v>
      </c>
      <c r="D30" s="1">
        <v>117.19</v>
      </c>
      <c r="E30" s="1">
        <v>37.01</v>
      </c>
    </row>
    <row r="31" spans="1:5" x14ac:dyDescent="0.25">
      <c r="A31" s="1" t="s">
        <v>33</v>
      </c>
      <c r="B31" s="1">
        <v>12462.7</v>
      </c>
      <c r="C31" s="1">
        <f t="shared" si="0"/>
        <v>0.30726123380817844</v>
      </c>
      <c r="D31" s="1">
        <v>136.29</v>
      </c>
      <c r="E31" s="1">
        <v>37.01</v>
      </c>
    </row>
    <row r="32" spans="1:5" x14ac:dyDescent="0.25">
      <c r="A32" s="1" t="s">
        <v>34</v>
      </c>
      <c r="B32" s="1">
        <v>12679.8</v>
      </c>
      <c r="C32" s="1">
        <f t="shared" si="0"/>
        <v>0.31261371873197141</v>
      </c>
      <c r="D32" s="1">
        <v>179.45</v>
      </c>
      <c r="E32" s="1">
        <v>37.01</v>
      </c>
    </row>
    <row r="33" spans="1:5" x14ac:dyDescent="0.25">
      <c r="A33" s="1" t="s">
        <v>35</v>
      </c>
      <c r="B33" s="1">
        <v>12559.5</v>
      </c>
      <c r="C33" s="1">
        <f t="shared" si="0"/>
        <v>0.30964778627535094</v>
      </c>
      <c r="D33" s="1">
        <v>166.97</v>
      </c>
      <c r="E33" s="1">
        <v>37.01</v>
      </c>
    </row>
    <row r="34" spans="1:5" x14ac:dyDescent="0.25">
      <c r="A34" s="1" t="s">
        <v>36</v>
      </c>
      <c r="B34" s="1">
        <v>12584</v>
      </c>
      <c r="C34" s="1">
        <f t="shared" si="0"/>
        <v>0.31025182073243496</v>
      </c>
      <c r="D34" s="1">
        <v>78.62</v>
      </c>
      <c r="E34" s="1">
        <v>37.01</v>
      </c>
    </row>
    <row r="35" spans="1:5" x14ac:dyDescent="0.25">
      <c r="A35" s="2" t="s">
        <v>37</v>
      </c>
      <c r="B35" s="2">
        <v>12535.1</v>
      </c>
      <c r="C35" s="1">
        <f t="shared" si="0"/>
        <v>0.30904621726503062</v>
      </c>
      <c r="D35" s="2">
        <v>124.53</v>
      </c>
      <c r="E35" s="2">
        <v>37.01</v>
      </c>
    </row>
    <row r="36" spans="1:5" x14ac:dyDescent="0.25">
      <c r="A36" s="2" t="s">
        <v>38</v>
      </c>
      <c r="B36" s="2">
        <v>17598.5</v>
      </c>
      <c r="C36" s="1">
        <f t="shared" si="0"/>
        <v>0.43388164869355977</v>
      </c>
      <c r="D36" s="2">
        <v>1392.1</v>
      </c>
      <c r="E36" s="2">
        <v>37.01</v>
      </c>
    </row>
    <row r="37" spans="1:5" x14ac:dyDescent="0.25">
      <c r="A37" s="2" t="s">
        <v>39</v>
      </c>
      <c r="B37" s="2">
        <v>25119.7</v>
      </c>
      <c r="C37" s="1">
        <f t="shared" si="0"/>
        <v>0.61931283067804721</v>
      </c>
      <c r="D37" s="2">
        <v>231.57</v>
      </c>
      <c r="E37" s="2">
        <v>37.01</v>
      </c>
    </row>
    <row r="38" spans="1:5" x14ac:dyDescent="0.25">
      <c r="A38" s="2" t="s">
        <v>40</v>
      </c>
      <c r="B38" s="2">
        <v>27514.9</v>
      </c>
      <c r="C38" s="1">
        <f t="shared" si="0"/>
        <v>0.67836521155998686</v>
      </c>
      <c r="D38" s="2">
        <v>239.96</v>
      </c>
      <c r="E38" s="2">
        <v>37.01</v>
      </c>
    </row>
    <row r="39" spans="1:5" x14ac:dyDescent="0.25">
      <c r="A39" s="2" t="s">
        <v>41</v>
      </c>
      <c r="B39" s="2">
        <v>28662.3</v>
      </c>
      <c r="C39" s="1">
        <f t="shared" si="0"/>
        <v>0.70665374772562539</v>
      </c>
      <c r="D39" s="2">
        <v>163.19999999999999</v>
      </c>
      <c r="E39" s="2">
        <v>37.01</v>
      </c>
    </row>
    <row r="40" spans="1:5" x14ac:dyDescent="0.25">
      <c r="A40" s="2" t="s">
        <v>42</v>
      </c>
      <c r="B40" s="2">
        <v>29241.8</v>
      </c>
      <c r="C40" s="1">
        <f t="shared" si="0"/>
        <v>0.72094101172073388</v>
      </c>
      <c r="D40" s="2">
        <v>218.15</v>
      </c>
      <c r="E40" s="2">
        <v>37.01</v>
      </c>
    </row>
    <row r="41" spans="1:5" x14ac:dyDescent="0.25">
      <c r="A41" s="2" t="s">
        <v>43</v>
      </c>
      <c r="B41" s="2">
        <v>29983.8</v>
      </c>
      <c r="C41" s="1">
        <f t="shared" si="0"/>
        <v>0.73923462670670548</v>
      </c>
      <c r="D41" s="2">
        <v>225.76</v>
      </c>
      <c r="E41" s="2">
        <v>37.01</v>
      </c>
    </row>
    <row r="42" spans="1:5" x14ac:dyDescent="0.25">
      <c r="A42" s="2" t="s">
        <v>44</v>
      </c>
      <c r="B42" s="2">
        <v>30634.7</v>
      </c>
      <c r="C42" s="1">
        <f t="shared" si="0"/>
        <v>0.75528221969103027</v>
      </c>
      <c r="D42" s="2">
        <v>246.8</v>
      </c>
      <c r="E42" s="2">
        <v>37.01</v>
      </c>
    </row>
    <row r="43" spans="1:5" x14ac:dyDescent="0.25">
      <c r="A43" s="2" t="s">
        <v>45</v>
      </c>
      <c r="B43" s="2">
        <v>30663.5</v>
      </c>
      <c r="C43" s="1">
        <f t="shared" si="0"/>
        <v>0.75599226835894939</v>
      </c>
      <c r="D43" s="2">
        <v>184.75</v>
      </c>
      <c r="E43" s="2">
        <v>37.01</v>
      </c>
    </row>
    <row r="44" spans="1:5" x14ac:dyDescent="0.25">
      <c r="A44" s="1" t="s">
        <v>46</v>
      </c>
      <c r="B44" s="1">
        <v>31375.4</v>
      </c>
      <c r="C44" s="1">
        <f t="shared" si="0"/>
        <v>0.77354378386907496</v>
      </c>
      <c r="D44" s="1">
        <v>187.29</v>
      </c>
      <c r="E44" s="1">
        <v>37.01</v>
      </c>
    </row>
    <row r="45" spans="1:5" x14ac:dyDescent="0.25">
      <c r="A45" s="1" t="s">
        <v>47</v>
      </c>
      <c r="B45" s="1">
        <v>31570.6</v>
      </c>
      <c r="C45" s="1">
        <f t="shared" si="0"/>
        <v>0.77835633595163778</v>
      </c>
      <c r="D45" s="1">
        <v>197.02</v>
      </c>
      <c r="E45" s="1">
        <v>37.01</v>
      </c>
    </row>
    <row r="46" spans="1:5" x14ac:dyDescent="0.25">
      <c r="A46" s="1" t="s">
        <v>48</v>
      </c>
      <c r="B46" s="1">
        <v>31887.599999999999</v>
      </c>
      <c r="C46" s="1">
        <f t="shared" si="0"/>
        <v>0.78617180219227523</v>
      </c>
      <c r="D46" s="1">
        <v>143.46</v>
      </c>
      <c r="E46" s="1">
        <v>37.01</v>
      </c>
    </row>
    <row r="47" spans="1:5" x14ac:dyDescent="0.25">
      <c r="A47" s="1" t="s">
        <v>49</v>
      </c>
      <c r="B47" s="1">
        <v>32132</v>
      </c>
      <c r="C47" s="1">
        <f t="shared" si="0"/>
        <v>0.79219735408253333</v>
      </c>
      <c r="D47" s="1">
        <v>156.94999999999999</v>
      </c>
      <c r="E47" s="1">
        <v>37.01</v>
      </c>
    </row>
    <row r="48" spans="1:5" x14ac:dyDescent="0.25">
      <c r="A48" s="1" t="s">
        <v>50</v>
      </c>
      <c r="B48" s="1">
        <v>32538.5</v>
      </c>
      <c r="C48" s="1">
        <f t="shared" si="0"/>
        <v>0.80221939517660001</v>
      </c>
      <c r="D48" s="1">
        <v>209.5</v>
      </c>
      <c r="E48" s="1">
        <v>37.006599999999999</v>
      </c>
    </row>
    <row r="49" spans="1:5" x14ac:dyDescent="0.25">
      <c r="A49" s="1" t="s">
        <v>51</v>
      </c>
      <c r="B49" s="1">
        <v>32302.7</v>
      </c>
      <c r="C49" s="1">
        <f t="shared" si="0"/>
        <v>0.79640587170801225</v>
      </c>
      <c r="D49" s="1">
        <v>82.534999999999997</v>
      </c>
      <c r="E49" s="1">
        <v>37.006599999999999</v>
      </c>
    </row>
    <row r="50" spans="1:5" x14ac:dyDescent="0.25">
      <c r="A50" s="1" t="s">
        <v>52</v>
      </c>
      <c r="B50" s="1">
        <v>32549.8</v>
      </c>
      <c r="C50" s="1">
        <f t="shared" si="0"/>
        <v>0.80249799066088767</v>
      </c>
      <c r="D50" s="1">
        <v>281.69</v>
      </c>
      <c r="E50" s="1">
        <v>37.006599999999999</v>
      </c>
    </row>
    <row r="51" spans="1:5" x14ac:dyDescent="0.25">
      <c r="A51" s="2" t="s">
        <v>53</v>
      </c>
      <c r="B51" s="2">
        <v>31303.5</v>
      </c>
      <c r="C51" s="1">
        <f t="shared" si="0"/>
        <v>0.77177112764604072</v>
      </c>
      <c r="D51" s="2">
        <v>526.63</v>
      </c>
      <c r="E51" s="2">
        <v>37.01</v>
      </c>
    </row>
    <row r="52" spans="1:5" x14ac:dyDescent="0.25">
      <c r="A52" s="2" t="s">
        <v>54</v>
      </c>
      <c r="B52" s="2">
        <v>41587.9</v>
      </c>
      <c r="C52" s="1">
        <f t="shared" si="0"/>
        <v>1.0253275346025454</v>
      </c>
      <c r="D52" s="2">
        <v>266.5</v>
      </c>
      <c r="E52" s="2">
        <v>37.01</v>
      </c>
    </row>
    <row r="53" spans="1:5" x14ac:dyDescent="0.25">
      <c r="A53" s="2" t="s">
        <v>55</v>
      </c>
      <c r="B53" s="2">
        <v>40536.400000000001</v>
      </c>
      <c r="C53" s="1">
        <f t="shared" si="0"/>
        <v>0.99940336188320689</v>
      </c>
      <c r="D53" s="2">
        <v>227.44</v>
      </c>
      <c r="E53" s="2">
        <v>37.01</v>
      </c>
    </row>
    <row r="54" spans="1:5" x14ac:dyDescent="0.25">
      <c r="A54" s="2" t="s">
        <v>56</v>
      </c>
      <c r="B54" s="2">
        <v>41027.9</v>
      </c>
      <c r="C54" s="1">
        <f t="shared" si="0"/>
        <v>1.0115210327263404</v>
      </c>
      <c r="D54" s="2">
        <v>296.49</v>
      </c>
      <c r="E54" s="2">
        <v>37.01</v>
      </c>
    </row>
    <row r="55" spans="1:5" x14ac:dyDescent="0.25">
      <c r="A55" s="1" t="s">
        <v>57</v>
      </c>
      <c r="B55" s="1">
        <v>40892</v>
      </c>
      <c r="C55" s="1">
        <f t="shared" si="0"/>
        <v>1.008170490574597</v>
      </c>
      <c r="D55" s="1">
        <v>179.97</v>
      </c>
      <c r="E55" s="1">
        <v>37.01</v>
      </c>
    </row>
    <row r="56" spans="1:5" x14ac:dyDescent="0.25">
      <c r="A56" s="1" t="s">
        <v>58</v>
      </c>
      <c r="B56" s="1">
        <v>40460.9</v>
      </c>
      <c r="C56" s="1">
        <f t="shared" si="0"/>
        <v>0.99754194957668285</v>
      </c>
      <c r="D56" s="1">
        <v>153.47</v>
      </c>
      <c r="E56" s="1">
        <v>37.006599999999999</v>
      </c>
    </row>
    <row r="57" spans="1:5" x14ac:dyDescent="0.25">
      <c r="A57" s="1" t="s">
        <v>59</v>
      </c>
      <c r="B57" s="1">
        <v>40391.599999999999</v>
      </c>
      <c r="C57" s="1">
        <f t="shared" si="0"/>
        <v>0.99583339496950241</v>
      </c>
      <c r="D57" s="1">
        <v>200.77</v>
      </c>
      <c r="E57" s="1">
        <v>37.006599999999999</v>
      </c>
    </row>
    <row r="58" spans="1:5" x14ac:dyDescent="0.25">
      <c r="A58" s="1" t="s">
        <v>60</v>
      </c>
      <c r="B58" s="1">
        <v>40224.199999999997</v>
      </c>
      <c r="C58" s="1">
        <f t="shared" si="0"/>
        <v>0.9917062370872225</v>
      </c>
      <c r="D58" s="1">
        <v>190.95</v>
      </c>
      <c r="E58" s="1">
        <v>37.006599999999999</v>
      </c>
    </row>
    <row r="59" spans="1:5" x14ac:dyDescent="0.25">
      <c r="A59" s="1" t="s">
        <v>61</v>
      </c>
      <c r="B59" s="1">
        <v>40790.9</v>
      </c>
      <c r="C59" s="1">
        <f t="shared" si="0"/>
        <v>1.0056779238965894</v>
      </c>
      <c r="D59" s="1">
        <v>156.43</v>
      </c>
      <c r="E59" s="1">
        <v>37.006599999999999</v>
      </c>
    </row>
    <row r="60" spans="1:5" x14ac:dyDescent="0.25">
      <c r="A60" s="1" t="s">
        <v>62</v>
      </c>
      <c r="B60" s="1">
        <v>40604</v>
      </c>
      <c r="C60" s="1">
        <f t="shared" si="0"/>
        <v>1.0010700038954059</v>
      </c>
      <c r="D60" s="1">
        <v>353.04</v>
      </c>
      <c r="E60" s="1">
        <v>37.006599999999999</v>
      </c>
    </row>
    <row r="61" spans="1:5" x14ac:dyDescent="0.25">
      <c r="A61" s="1" t="s">
        <v>63</v>
      </c>
      <c r="B61" s="1">
        <v>40486.800000000003</v>
      </c>
      <c r="C61" s="1">
        <f t="shared" si="0"/>
        <v>0.9981805002884574</v>
      </c>
      <c r="D61" s="1">
        <v>168.78</v>
      </c>
      <c r="E61" s="1">
        <v>37.006599999999999</v>
      </c>
    </row>
    <row r="62" spans="1:5" x14ac:dyDescent="0.25">
      <c r="A62" s="1" t="s">
        <v>64</v>
      </c>
      <c r="B62" s="1">
        <v>40190.699999999997</v>
      </c>
      <c r="C62" s="1">
        <f t="shared" si="0"/>
        <v>0.99088031242141383</v>
      </c>
      <c r="D62" s="1">
        <v>154.97999999999999</v>
      </c>
      <c r="E62" s="1">
        <v>37.006599999999999</v>
      </c>
    </row>
    <row r="63" spans="1:5" x14ac:dyDescent="0.25">
      <c r="A63" s="1" t="s">
        <v>65</v>
      </c>
      <c r="B63" s="1">
        <v>40098.199999999997</v>
      </c>
      <c r="C63" s="1">
        <f t="shared" si="0"/>
        <v>0.98859977416507638</v>
      </c>
      <c r="D63" s="1">
        <v>180.78</v>
      </c>
      <c r="E63" s="1">
        <v>37.006599999999999</v>
      </c>
    </row>
    <row r="64" spans="1:5" x14ac:dyDescent="0.25">
      <c r="A64" s="1" t="s">
        <v>66</v>
      </c>
      <c r="B64" s="1">
        <v>40330.699999999997</v>
      </c>
      <c r="C64" s="1">
        <f t="shared" si="0"/>
        <v>0.99433193789046515</v>
      </c>
      <c r="D64" s="1">
        <v>255.26</v>
      </c>
      <c r="E64" s="1">
        <v>37.006599999999999</v>
      </c>
    </row>
    <row r="65" spans="1:5" x14ac:dyDescent="0.25">
      <c r="A65" s="1" t="s">
        <v>67</v>
      </c>
      <c r="B65" s="1">
        <v>40287.199999999997</v>
      </c>
      <c r="C65" s="1">
        <f t="shared" si="0"/>
        <v>0.99325946854829561</v>
      </c>
      <c r="D65" s="1">
        <v>88.274000000000001</v>
      </c>
      <c r="E65" s="1">
        <v>37.006599999999999</v>
      </c>
    </row>
    <row r="66" spans="1:5" x14ac:dyDescent="0.25">
      <c r="A66" s="1" t="s">
        <v>68</v>
      </c>
      <c r="B66" s="1">
        <v>40179.199999999997</v>
      </c>
      <c r="C66" s="1">
        <f t="shared" si="0"/>
        <v>0.99059678604359891</v>
      </c>
      <c r="D66" s="1">
        <v>286.25</v>
      </c>
      <c r="E66" s="1">
        <v>37.006599999999999</v>
      </c>
    </row>
    <row r="67" spans="1:5" x14ac:dyDescent="0.25">
      <c r="A67" s="1" t="s">
        <v>69</v>
      </c>
      <c r="B67" s="1">
        <v>40107.5</v>
      </c>
      <c r="C67" s="1">
        <f t="shared" ref="C67:C68" si="1">B67/$H$7</f>
        <v>0.98882906071409205</v>
      </c>
      <c r="D67" s="1">
        <v>228.08</v>
      </c>
      <c r="E67" s="1">
        <v>37.006599999999999</v>
      </c>
    </row>
    <row r="68" spans="1:5" x14ac:dyDescent="0.25">
      <c r="A68" s="1" t="s">
        <v>70</v>
      </c>
      <c r="B68" s="1">
        <v>39775.1</v>
      </c>
      <c r="C68" s="1">
        <f t="shared" si="1"/>
        <v>0.98063391567185887</v>
      </c>
      <c r="D68" s="1">
        <v>202.58</v>
      </c>
      <c r="E68" s="1">
        <v>37.006599999999999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D4C6-E360-4BE0-83D0-B00719E4DBA5}">
  <dimension ref="A1:H68"/>
  <sheetViews>
    <sheetView workbookViewId="0">
      <selection activeCell="C2" sqref="C2"/>
    </sheetView>
  </sheetViews>
  <sheetFormatPr baseColWidth="10" defaultRowHeight="15" x14ac:dyDescent="0.25"/>
  <cols>
    <col min="5" max="5" width="12.71093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178.27142857142854</v>
      </c>
    </row>
    <row r="2" spans="1:8" x14ac:dyDescent="0.25">
      <c r="A2" s="1" t="s">
        <v>4</v>
      </c>
      <c r="B2" s="1">
        <v>91.6</v>
      </c>
      <c r="C2" s="1">
        <f>B2/$H$7</f>
        <v>2.0840561739595364E-3</v>
      </c>
      <c r="D2" s="1">
        <v>26.22</v>
      </c>
      <c r="E2" s="1">
        <v>36.97</v>
      </c>
      <c r="G2" s="1" t="s">
        <v>92</v>
      </c>
      <c r="H2" s="1">
        <f>AVERAGE(D2:D15)</f>
        <v>50.02842857142857</v>
      </c>
    </row>
    <row r="3" spans="1:8" x14ac:dyDescent="0.25">
      <c r="A3" s="1" t="s">
        <v>5</v>
      </c>
      <c r="B3" s="1">
        <v>311</v>
      </c>
      <c r="C3" s="1">
        <f t="shared" ref="C3:C66" si="0">B3/$H$7</f>
        <v>7.0757802412818325E-3</v>
      </c>
      <c r="D3" s="1">
        <v>36.628</v>
      </c>
      <c r="E3" s="1">
        <v>36.986600000000003</v>
      </c>
      <c r="G3" s="1" t="s">
        <v>90</v>
      </c>
      <c r="H3" s="1">
        <f>AVERAGE(B21:B27)</f>
        <v>19780.885714285712</v>
      </c>
    </row>
    <row r="4" spans="1:8" x14ac:dyDescent="0.25">
      <c r="A4" s="1" t="s">
        <v>6</v>
      </c>
      <c r="B4" s="1">
        <v>287.5</v>
      </c>
      <c r="C4" s="1">
        <f t="shared" si="0"/>
        <v>6.5411151748184142E-3</v>
      </c>
      <c r="D4" s="1">
        <v>81.808999999999997</v>
      </c>
      <c r="E4" s="1">
        <v>36.979999999999997</v>
      </c>
      <c r="G4" s="1" t="s">
        <v>92</v>
      </c>
      <c r="H4" s="1">
        <f>AVERAGE(D21:D27)</f>
        <v>204.61285714285714</v>
      </c>
    </row>
    <row r="5" spans="1:8" x14ac:dyDescent="0.25">
      <c r="A5" s="1" t="s">
        <v>7</v>
      </c>
      <c r="B5" s="1">
        <v>136.30000000000001</v>
      </c>
      <c r="C5" s="1">
        <f t="shared" si="0"/>
        <v>3.1010573854878256E-3</v>
      </c>
      <c r="D5" s="1">
        <v>43.401000000000003</v>
      </c>
      <c r="E5" s="1">
        <v>36.979999999999997</v>
      </c>
      <c r="G5" s="3" t="s">
        <v>94</v>
      </c>
      <c r="H5" s="1">
        <f>AVERAGE(B48:B53)</f>
        <v>26562.95</v>
      </c>
    </row>
    <row r="6" spans="1:8" x14ac:dyDescent="0.25">
      <c r="A6" s="1" t="s">
        <v>8</v>
      </c>
      <c r="B6" s="1">
        <v>144.30000000000001</v>
      </c>
      <c r="C6" s="1">
        <f t="shared" si="0"/>
        <v>3.2830710251349469E-3</v>
      </c>
      <c r="D6" s="1">
        <v>45.183</v>
      </c>
      <c r="E6" s="1">
        <v>36.993299999999998</v>
      </c>
      <c r="G6" s="3" t="s">
        <v>92</v>
      </c>
      <c r="H6" s="1">
        <f>AVERAGE(D48:D53)</f>
        <v>254.70166666666668</v>
      </c>
    </row>
    <row r="7" spans="1:8" x14ac:dyDescent="0.25">
      <c r="A7" s="1" t="s">
        <v>9</v>
      </c>
      <c r="B7" s="1">
        <v>164.6</v>
      </c>
      <c r="C7" s="1">
        <f t="shared" si="0"/>
        <v>3.7449306357395162E-3</v>
      </c>
      <c r="D7" s="1">
        <v>43.045999999999999</v>
      </c>
      <c r="E7" s="1">
        <v>36.993299999999998</v>
      </c>
      <c r="G7" s="1" t="s">
        <v>91</v>
      </c>
      <c r="H7" s="1">
        <f>AVERAGE(B59:B68)</f>
        <v>43952.749999999993</v>
      </c>
    </row>
    <row r="8" spans="1:8" x14ac:dyDescent="0.25">
      <c r="A8" s="1" t="s">
        <v>10</v>
      </c>
      <c r="B8" s="1">
        <v>159.1</v>
      </c>
      <c r="C8" s="1">
        <f t="shared" si="0"/>
        <v>3.6197962584821205E-3</v>
      </c>
      <c r="D8" s="1">
        <v>28.256</v>
      </c>
      <c r="E8" s="1">
        <v>36.996600000000001</v>
      </c>
      <c r="G8" s="1" t="s">
        <v>92</v>
      </c>
      <c r="H8" s="1">
        <f>AVERAGE(D59:D68)</f>
        <v>482.351</v>
      </c>
    </row>
    <row r="9" spans="1:8" x14ac:dyDescent="0.25">
      <c r="A9" s="1" t="s">
        <v>11</v>
      </c>
      <c r="B9" s="1">
        <v>75.599999999999994</v>
      </c>
      <c r="C9" s="1">
        <f t="shared" si="0"/>
        <v>1.7200288946652941E-3</v>
      </c>
      <c r="D9" s="1">
        <v>53.332000000000001</v>
      </c>
      <c r="E9" s="1">
        <v>36.99</v>
      </c>
    </row>
    <row r="10" spans="1:8" x14ac:dyDescent="0.25">
      <c r="A10" s="1" t="s">
        <v>12</v>
      </c>
      <c r="B10" s="1">
        <v>244</v>
      </c>
      <c r="C10" s="1">
        <f t="shared" si="0"/>
        <v>5.5514160092371935E-3</v>
      </c>
      <c r="D10" s="1">
        <v>68.141999999999996</v>
      </c>
      <c r="E10" s="1">
        <v>37</v>
      </c>
      <c r="G10" s="1" t="s">
        <v>95</v>
      </c>
      <c r="H10" s="1">
        <f>(H5-H3)/(H7-H3)* 100</f>
        <v>28.057679811327297</v>
      </c>
    </row>
    <row r="11" spans="1:8" x14ac:dyDescent="0.25">
      <c r="A11" s="1" t="s">
        <v>13</v>
      </c>
      <c r="B11" s="1">
        <v>119.3</v>
      </c>
      <c r="C11" s="1">
        <f t="shared" si="0"/>
        <v>2.7142784012376933E-3</v>
      </c>
      <c r="D11" s="1">
        <v>49.994999999999997</v>
      </c>
      <c r="E11" s="1">
        <v>37</v>
      </c>
      <c r="G11" s="3" t="s">
        <v>92</v>
      </c>
      <c r="H11" s="1">
        <f>100/(H7-H3)*((H7-H5)/(H7-H3)*H4+H6+(H5-H3)/(H7-H3)*H8)</f>
        <v>2.222589851970254</v>
      </c>
    </row>
    <row r="12" spans="1:8" x14ac:dyDescent="0.25">
      <c r="A12" s="1" t="s">
        <v>14</v>
      </c>
      <c r="B12" s="1">
        <v>187.3</v>
      </c>
      <c r="C12" s="1">
        <f t="shared" si="0"/>
        <v>4.261394338238223E-3</v>
      </c>
      <c r="D12" s="1">
        <v>81.760999999999996</v>
      </c>
      <c r="E12" s="1">
        <v>37.003300000000003</v>
      </c>
    </row>
    <row r="13" spans="1:8" x14ac:dyDescent="0.25">
      <c r="A13" s="1" t="s">
        <v>15</v>
      </c>
      <c r="B13" s="1">
        <v>112.2</v>
      </c>
      <c r="C13" s="1">
        <f t="shared" si="0"/>
        <v>2.5527412960508734E-3</v>
      </c>
      <c r="D13" s="1">
        <v>32.735999999999997</v>
      </c>
      <c r="E13" s="1">
        <v>37.003300000000003</v>
      </c>
    </row>
    <row r="14" spans="1:8" x14ac:dyDescent="0.25">
      <c r="A14" s="1" t="s">
        <v>16</v>
      </c>
      <c r="B14" s="1">
        <v>231.7</v>
      </c>
      <c r="C14" s="1">
        <f t="shared" si="0"/>
        <v>5.2715700382797446E-3</v>
      </c>
      <c r="D14" s="1">
        <v>44.494999999999997</v>
      </c>
      <c r="E14" s="1">
        <v>37.003300000000003</v>
      </c>
    </row>
    <row r="15" spans="1:8" x14ac:dyDescent="0.25">
      <c r="A15" s="1" t="s">
        <v>17</v>
      </c>
      <c r="B15" s="1">
        <v>231.3</v>
      </c>
      <c r="C15" s="1">
        <f t="shared" si="0"/>
        <v>5.2624693562973888E-3</v>
      </c>
      <c r="D15" s="1">
        <v>65.394000000000005</v>
      </c>
      <c r="E15" s="1">
        <v>37.003300000000003</v>
      </c>
    </row>
    <row r="16" spans="1:8" x14ac:dyDescent="0.25">
      <c r="A16" s="2" t="s">
        <v>18</v>
      </c>
      <c r="B16" s="2">
        <v>168.4</v>
      </c>
      <c r="C16" s="1">
        <f t="shared" si="0"/>
        <v>3.8313871145718992E-3</v>
      </c>
      <c r="D16" s="2">
        <v>48.215000000000003</v>
      </c>
      <c r="E16" s="2">
        <v>37.006599999999999</v>
      </c>
    </row>
    <row r="17" spans="1:5" x14ac:dyDescent="0.25">
      <c r="A17" s="2" t="s">
        <v>19</v>
      </c>
      <c r="B17" s="2">
        <v>6831.7</v>
      </c>
      <c r="C17" s="1">
        <f t="shared" si="0"/>
        <v>0.15543282274715464</v>
      </c>
      <c r="D17" s="2">
        <v>1689.3</v>
      </c>
      <c r="E17" s="2">
        <v>37.006599999999999</v>
      </c>
    </row>
    <row r="18" spans="1:5" x14ac:dyDescent="0.25">
      <c r="A18" s="2" t="s">
        <v>20</v>
      </c>
      <c r="B18" s="2">
        <v>17902.7</v>
      </c>
      <c r="C18" s="1">
        <f t="shared" si="0"/>
        <v>0.40731694831381438</v>
      </c>
      <c r="D18" s="2">
        <v>285.27</v>
      </c>
      <c r="E18" s="2">
        <v>37.01</v>
      </c>
    </row>
    <row r="19" spans="1:5" x14ac:dyDescent="0.25">
      <c r="A19" s="2" t="s">
        <v>21</v>
      </c>
      <c r="B19" s="2">
        <v>18619.900000000001</v>
      </c>
      <c r="C19" s="1">
        <f t="shared" si="0"/>
        <v>0.42363447110817876</v>
      </c>
      <c r="D19" s="2">
        <v>305.39</v>
      </c>
      <c r="E19" s="2">
        <v>37.01</v>
      </c>
    </row>
    <row r="20" spans="1:5" x14ac:dyDescent="0.25">
      <c r="A20" s="2" t="s">
        <v>22</v>
      </c>
      <c r="B20" s="2">
        <v>18267.5</v>
      </c>
      <c r="C20" s="1">
        <f t="shared" si="0"/>
        <v>0.41561677028172306</v>
      </c>
      <c r="D20" s="2">
        <v>187.31</v>
      </c>
      <c r="E20" s="2">
        <v>37.01</v>
      </c>
    </row>
    <row r="21" spans="1:5" x14ac:dyDescent="0.25">
      <c r="A21" s="1" t="s">
        <v>23</v>
      </c>
      <c r="B21" s="1">
        <v>18994.900000000001</v>
      </c>
      <c r="C21" s="1">
        <f t="shared" si="0"/>
        <v>0.43216636046663759</v>
      </c>
      <c r="D21" s="1">
        <v>131.66999999999999</v>
      </c>
      <c r="E21" s="1">
        <v>37.01</v>
      </c>
    </row>
    <row r="22" spans="1:5" x14ac:dyDescent="0.25">
      <c r="A22" s="1" t="s">
        <v>24</v>
      </c>
      <c r="B22" s="1">
        <v>19446.8</v>
      </c>
      <c r="C22" s="1">
        <f t="shared" si="0"/>
        <v>0.44244785593620428</v>
      </c>
      <c r="D22" s="1">
        <v>223.98</v>
      </c>
      <c r="E22" s="1">
        <v>37.01</v>
      </c>
    </row>
    <row r="23" spans="1:5" x14ac:dyDescent="0.25">
      <c r="A23" s="1" t="s">
        <v>25</v>
      </c>
      <c r="B23" s="1">
        <v>19767.2</v>
      </c>
      <c r="C23" s="1">
        <f t="shared" si="0"/>
        <v>0.44973750220407149</v>
      </c>
      <c r="D23" s="1">
        <v>224.94</v>
      </c>
      <c r="E23" s="1">
        <v>37.01</v>
      </c>
    </row>
    <row r="24" spans="1:5" x14ac:dyDescent="0.25">
      <c r="A24" s="1" t="s">
        <v>26</v>
      </c>
      <c r="B24" s="1">
        <v>19334.400000000001</v>
      </c>
      <c r="C24" s="1">
        <f t="shared" si="0"/>
        <v>0.43989056429916229</v>
      </c>
      <c r="D24" s="1">
        <v>260.11</v>
      </c>
      <c r="E24" s="1">
        <v>37.01</v>
      </c>
    </row>
    <row r="25" spans="1:5" x14ac:dyDescent="0.25">
      <c r="A25" s="1" t="s">
        <v>27</v>
      </c>
      <c r="B25" s="1">
        <v>20412.3</v>
      </c>
      <c r="C25" s="1">
        <f t="shared" si="0"/>
        <v>0.46441462707111619</v>
      </c>
      <c r="D25" s="1">
        <v>123.64</v>
      </c>
      <c r="E25" s="1">
        <v>37.01</v>
      </c>
    </row>
    <row r="26" spans="1:5" x14ac:dyDescent="0.25">
      <c r="A26" s="1" t="s">
        <v>28</v>
      </c>
      <c r="B26" s="1">
        <v>20130.8</v>
      </c>
      <c r="C26" s="1">
        <f t="shared" si="0"/>
        <v>0.45801002212603315</v>
      </c>
      <c r="D26" s="1">
        <v>304.60000000000002</v>
      </c>
      <c r="E26" s="1">
        <v>37.01</v>
      </c>
    </row>
    <row r="27" spans="1:5" x14ac:dyDescent="0.25">
      <c r="A27" s="1" t="s">
        <v>29</v>
      </c>
      <c r="B27" s="1">
        <v>20379.8</v>
      </c>
      <c r="C27" s="1">
        <f t="shared" si="0"/>
        <v>0.46367519666004975</v>
      </c>
      <c r="D27" s="1">
        <v>163.35</v>
      </c>
      <c r="E27" s="1">
        <v>37.01</v>
      </c>
    </row>
    <row r="28" spans="1:5" x14ac:dyDescent="0.25">
      <c r="A28" s="2" t="s">
        <v>30</v>
      </c>
      <c r="B28" s="2">
        <v>20651.099999999999</v>
      </c>
      <c r="C28" s="1">
        <f t="shared" si="0"/>
        <v>0.46984773421458276</v>
      </c>
      <c r="D28" s="2">
        <v>179.24</v>
      </c>
      <c r="E28" s="2">
        <v>37.01</v>
      </c>
    </row>
    <row r="29" spans="1:5" x14ac:dyDescent="0.25">
      <c r="A29" s="2" t="s">
        <v>31</v>
      </c>
      <c r="B29" s="2">
        <v>20608.099999999999</v>
      </c>
      <c r="C29" s="1">
        <f t="shared" si="0"/>
        <v>0.46886941090147949</v>
      </c>
      <c r="D29" s="2">
        <v>273.8</v>
      </c>
      <c r="E29" s="2">
        <v>37.01</v>
      </c>
    </row>
    <row r="30" spans="1:5" x14ac:dyDescent="0.25">
      <c r="A30" s="2" t="s">
        <v>32</v>
      </c>
      <c r="B30" s="2">
        <v>21374.9</v>
      </c>
      <c r="C30" s="1">
        <f t="shared" si="0"/>
        <v>0.48631541826165608</v>
      </c>
      <c r="D30" s="2">
        <v>307.72000000000003</v>
      </c>
      <c r="E30" s="2">
        <v>37.01</v>
      </c>
    </row>
    <row r="31" spans="1:5" x14ac:dyDescent="0.25">
      <c r="A31" s="2" t="s">
        <v>33</v>
      </c>
      <c r="B31" s="2">
        <v>20959.099999999999</v>
      </c>
      <c r="C31" s="1">
        <f t="shared" si="0"/>
        <v>0.47685525934099693</v>
      </c>
      <c r="D31" s="2">
        <v>350.04</v>
      </c>
      <c r="E31" s="2">
        <v>37.01</v>
      </c>
    </row>
    <row r="32" spans="1:5" x14ac:dyDescent="0.25">
      <c r="A32" s="2" t="s">
        <v>34</v>
      </c>
      <c r="B32" s="2">
        <v>21519.3</v>
      </c>
      <c r="C32" s="1">
        <f t="shared" si="0"/>
        <v>0.48960076445728656</v>
      </c>
      <c r="D32" s="2">
        <v>237.09</v>
      </c>
      <c r="E32" s="2">
        <v>37.01</v>
      </c>
    </row>
    <row r="33" spans="1:5" x14ac:dyDescent="0.25">
      <c r="A33" s="2" t="s">
        <v>35</v>
      </c>
      <c r="B33" s="2">
        <v>20507.900000000001</v>
      </c>
      <c r="C33" s="1">
        <f t="shared" si="0"/>
        <v>0.46658969006489937</v>
      </c>
      <c r="D33" s="2">
        <v>149.88</v>
      </c>
      <c r="E33" s="2">
        <v>37.01</v>
      </c>
    </row>
    <row r="34" spans="1:5" x14ac:dyDescent="0.25">
      <c r="A34" s="2" t="s">
        <v>36</v>
      </c>
      <c r="B34" s="2">
        <v>21171.4</v>
      </c>
      <c r="C34" s="1">
        <f t="shared" si="0"/>
        <v>0.48168544630313248</v>
      </c>
      <c r="D34" s="2">
        <v>125.77</v>
      </c>
      <c r="E34" s="2">
        <v>37.01</v>
      </c>
    </row>
    <row r="35" spans="1:5" x14ac:dyDescent="0.25">
      <c r="A35" s="2" t="s">
        <v>37</v>
      </c>
      <c r="B35" s="2">
        <v>21231.1</v>
      </c>
      <c r="C35" s="1">
        <f t="shared" si="0"/>
        <v>0.48304372308899901</v>
      </c>
      <c r="D35" s="2">
        <v>303.13</v>
      </c>
      <c r="E35" s="2">
        <v>37.01</v>
      </c>
    </row>
    <row r="36" spans="1:5" x14ac:dyDescent="0.25">
      <c r="A36" s="2" t="s">
        <v>38</v>
      </c>
      <c r="B36" s="2">
        <v>21544.3</v>
      </c>
      <c r="C36" s="1">
        <f t="shared" si="0"/>
        <v>0.49016955708118382</v>
      </c>
      <c r="D36" s="2">
        <v>187.63</v>
      </c>
      <c r="E36" s="2">
        <v>37.01</v>
      </c>
    </row>
    <row r="37" spans="1:5" x14ac:dyDescent="0.25">
      <c r="A37" s="2" t="s">
        <v>39</v>
      </c>
      <c r="B37" s="2">
        <v>22713.8</v>
      </c>
      <c r="C37" s="1">
        <f t="shared" si="0"/>
        <v>0.51677767602709734</v>
      </c>
      <c r="D37" s="2">
        <v>185.33</v>
      </c>
      <c r="E37" s="2">
        <v>37.01</v>
      </c>
    </row>
    <row r="38" spans="1:5" x14ac:dyDescent="0.25">
      <c r="A38" s="2" t="s">
        <v>40</v>
      </c>
      <c r="B38" s="2">
        <v>24335.5</v>
      </c>
      <c r="C38" s="1">
        <f t="shared" si="0"/>
        <v>0.55367411595406435</v>
      </c>
      <c r="D38" s="2">
        <v>198.31</v>
      </c>
      <c r="E38" s="2">
        <v>37.01</v>
      </c>
    </row>
    <row r="39" spans="1:5" x14ac:dyDescent="0.25">
      <c r="A39" s="2" t="s">
        <v>41</v>
      </c>
      <c r="B39" s="2">
        <v>24255.9</v>
      </c>
      <c r="C39" s="1">
        <f t="shared" si="0"/>
        <v>0.55186308023957553</v>
      </c>
      <c r="D39" s="2">
        <v>238.92</v>
      </c>
      <c r="E39" s="2">
        <v>37.01</v>
      </c>
    </row>
    <row r="40" spans="1:5" x14ac:dyDescent="0.25">
      <c r="A40" s="2" t="s">
        <v>42</v>
      </c>
      <c r="B40" s="2">
        <v>24839.3</v>
      </c>
      <c r="C40" s="1">
        <f t="shared" si="0"/>
        <v>0.56513642491084182</v>
      </c>
      <c r="D40" s="2">
        <v>268.62</v>
      </c>
      <c r="E40" s="2">
        <v>37.01</v>
      </c>
    </row>
    <row r="41" spans="1:5" x14ac:dyDescent="0.25">
      <c r="A41" s="2" t="s">
        <v>43</v>
      </c>
      <c r="B41" s="2">
        <v>24975.200000000001</v>
      </c>
      <c r="C41" s="1">
        <f t="shared" si="0"/>
        <v>0.5682283816143473</v>
      </c>
      <c r="D41" s="2">
        <v>336.29</v>
      </c>
      <c r="E41" s="2">
        <v>37.01</v>
      </c>
    </row>
    <row r="42" spans="1:5" x14ac:dyDescent="0.25">
      <c r="A42" s="2" t="s">
        <v>44</v>
      </c>
      <c r="B42" s="2">
        <v>24844</v>
      </c>
      <c r="C42" s="1">
        <f t="shared" si="0"/>
        <v>0.56524335792413449</v>
      </c>
      <c r="D42" s="2">
        <v>286.37</v>
      </c>
      <c r="E42" s="2">
        <v>37.01</v>
      </c>
    </row>
    <row r="43" spans="1:5" x14ac:dyDescent="0.25">
      <c r="A43" s="2" t="s">
        <v>45</v>
      </c>
      <c r="B43" s="2">
        <v>25151.3</v>
      </c>
      <c r="C43" s="1">
        <f t="shared" si="0"/>
        <v>0.57223495685707959</v>
      </c>
      <c r="D43" s="2">
        <v>314.56</v>
      </c>
      <c r="E43" s="2">
        <v>37.01</v>
      </c>
    </row>
    <row r="44" spans="1:5" x14ac:dyDescent="0.25">
      <c r="A44" s="2" t="s">
        <v>46</v>
      </c>
      <c r="B44" s="2">
        <v>25635.9</v>
      </c>
      <c r="C44" s="1">
        <f t="shared" si="0"/>
        <v>0.58326043307870401</v>
      </c>
      <c r="D44" s="2">
        <v>209.32</v>
      </c>
      <c r="E44" s="2">
        <v>37.01</v>
      </c>
    </row>
    <row r="45" spans="1:5" x14ac:dyDescent="0.25">
      <c r="A45" s="2" t="s">
        <v>47</v>
      </c>
      <c r="B45" s="2">
        <v>25771.3</v>
      </c>
      <c r="C45" s="1">
        <f t="shared" si="0"/>
        <v>0.58634101392973148</v>
      </c>
      <c r="D45" s="2">
        <v>245.79</v>
      </c>
      <c r="E45" s="2">
        <v>37.01</v>
      </c>
    </row>
    <row r="46" spans="1:5" x14ac:dyDescent="0.25">
      <c r="A46" s="2" t="s">
        <v>48</v>
      </c>
      <c r="B46" s="2">
        <v>25945.7</v>
      </c>
      <c r="C46" s="1">
        <f t="shared" si="0"/>
        <v>0.59030891127403873</v>
      </c>
      <c r="D46" s="2">
        <v>524.1</v>
      </c>
      <c r="E46" s="2">
        <v>37.01</v>
      </c>
    </row>
    <row r="47" spans="1:5" x14ac:dyDescent="0.25">
      <c r="A47" s="2" t="s">
        <v>49</v>
      </c>
      <c r="B47" s="2">
        <v>26131.7</v>
      </c>
      <c r="C47" s="1">
        <f t="shared" si="0"/>
        <v>0.59454072839583427</v>
      </c>
      <c r="D47" s="2">
        <v>495.02</v>
      </c>
      <c r="E47" s="2">
        <v>37.01</v>
      </c>
    </row>
    <row r="48" spans="1:5" x14ac:dyDescent="0.25">
      <c r="A48" s="2" t="s">
        <v>50</v>
      </c>
      <c r="B48" s="2">
        <v>26075.3</v>
      </c>
      <c r="C48" s="1">
        <f t="shared" si="0"/>
        <v>0.59325753223632205</v>
      </c>
      <c r="D48" s="2">
        <v>196.86</v>
      </c>
      <c r="E48" s="2">
        <v>37.006599999999999</v>
      </c>
    </row>
    <row r="49" spans="1:5" x14ac:dyDescent="0.25">
      <c r="A49" s="1" t="s">
        <v>51</v>
      </c>
      <c r="B49" s="1">
        <v>27435</v>
      </c>
      <c r="C49" s="1">
        <f t="shared" si="0"/>
        <v>0.6241930254648459</v>
      </c>
      <c r="D49" s="1">
        <v>508.45</v>
      </c>
      <c r="E49" s="1">
        <v>37.006599999999999</v>
      </c>
    </row>
    <row r="50" spans="1:5" x14ac:dyDescent="0.25">
      <c r="A50" s="1" t="s">
        <v>52</v>
      </c>
      <c r="B50" s="1">
        <v>26042.9</v>
      </c>
      <c r="C50" s="1">
        <f t="shared" si="0"/>
        <v>0.59252037699575122</v>
      </c>
      <c r="D50" s="1">
        <v>255.73</v>
      </c>
      <c r="E50" s="1">
        <v>37.006599999999999</v>
      </c>
    </row>
    <row r="51" spans="1:5" x14ac:dyDescent="0.25">
      <c r="A51" s="1" t="s">
        <v>53</v>
      </c>
      <c r="B51" s="1">
        <v>26444.400000000001</v>
      </c>
      <c r="C51" s="1">
        <f t="shared" si="0"/>
        <v>0.60165518653554118</v>
      </c>
      <c r="D51" s="1">
        <v>220.48</v>
      </c>
      <c r="E51" s="1">
        <v>37.01</v>
      </c>
    </row>
    <row r="52" spans="1:5" x14ac:dyDescent="0.25">
      <c r="A52" s="1" t="s">
        <v>54</v>
      </c>
      <c r="B52" s="1">
        <v>26339.599999999999</v>
      </c>
      <c r="C52" s="1">
        <f t="shared" si="0"/>
        <v>0.59927080785616382</v>
      </c>
      <c r="D52" s="1">
        <v>147.29</v>
      </c>
      <c r="E52" s="1">
        <v>37.01</v>
      </c>
    </row>
    <row r="53" spans="1:5" x14ac:dyDescent="0.25">
      <c r="A53" s="1" t="s">
        <v>55</v>
      </c>
      <c r="B53" s="1">
        <v>27040.5</v>
      </c>
      <c r="C53" s="1">
        <f t="shared" si="0"/>
        <v>0.61521747785974723</v>
      </c>
      <c r="D53" s="1">
        <v>199.4</v>
      </c>
      <c r="E53" s="1">
        <v>37.006599999999999</v>
      </c>
    </row>
    <row r="54" spans="1:5" x14ac:dyDescent="0.25">
      <c r="A54" s="2" t="s">
        <v>56</v>
      </c>
      <c r="B54" s="2">
        <v>26764.2</v>
      </c>
      <c r="C54" s="1">
        <f t="shared" si="0"/>
        <v>0.60893118178043482</v>
      </c>
      <c r="D54" s="2">
        <v>138.38</v>
      </c>
      <c r="E54" s="2">
        <v>37.006599999999999</v>
      </c>
    </row>
    <row r="55" spans="1:5" x14ac:dyDescent="0.25">
      <c r="A55" s="2" t="s">
        <v>57</v>
      </c>
      <c r="B55" s="2">
        <v>30003.5</v>
      </c>
      <c r="C55" s="1">
        <f t="shared" si="0"/>
        <v>0.68263077964404972</v>
      </c>
      <c r="D55" s="2">
        <v>1369.9</v>
      </c>
      <c r="E55" s="2">
        <v>37.006599999999999</v>
      </c>
    </row>
    <row r="56" spans="1:5" x14ac:dyDescent="0.25">
      <c r="A56" s="2" t="s">
        <v>58</v>
      </c>
      <c r="B56" s="2">
        <v>45192.5</v>
      </c>
      <c r="C56" s="1">
        <f t="shared" si="0"/>
        <v>1.0282064262190649</v>
      </c>
      <c r="D56" s="2">
        <v>734.49</v>
      </c>
      <c r="E56" s="2">
        <v>37.006599999999999</v>
      </c>
    </row>
    <row r="57" spans="1:5" x14ac:dyDescent="0.25">
      <c r="A57" s="2" t="s">
        <v>59</v>
      </c>
      <c r="B57" s="2">
        <v>44946.7</v>
      </c>
      <c r="C57" s="1">
        <f t="shared" si="0"/>
        <v>1.022614057140907</v>
      </c>
      <c r="D57" s="2">
        <v>328.75</v>
      </c>
      <c r="E57" s="2">
        <v>37.006599999999999</v>
      </c>
    </row>
    <row r="58" spans="1:5" x14ac:dyDescent="0.25">
      <c r="A58" s="1" t="s">
        <v>60</v>
      </c>
      <c r="B58" s="1">
        <v>44643.3</v>
      </c>
      <c r="C58" s="1">
        <f t="shared" si="0"/>
        <v>1.0157111898572901</v>
      </c>
      <c r="D58" s="1">
        <v>215.02</v>
      </c>
      <c r="E58" s="1">
        <v>37.006599999999999</v>
      </c>
    </row>
    <row r="59" spans="1:5" x14ac:dyDescent="0.25">
      <c r="A59" s="1" t="s">
        <v>61</v>
      </c>
      <c r="B59" s="1">
        <v>45259</v>
      </c>
      <c r="C59" s="1">
        <f t="shared" si="0"/>
        <v>1.0297194145986317</v>
      </c>
      <c r="D59" s="1">
        <v>668.62</v>
      </c>
      <c r="E59" s="1">
        <v>37.006599999999999</v>
      </c>
    </row>
    <row r="60" spans="1:5" x14ac:dyDescent="0.25">
      <c r="A60" s="1" t="s">
        <v>62</v>
      </c>
      <c r="B60" s="1">
        <v>42658.9</v>
      </c>
      <c r="C60" s="1">
        <f t="shared" si="0"/>
        <v>0.97056270654282173</v>
      </c>
      <c r="D60" s="1">
        <v>590.87</v>
      </c>
      <c r="E60" s="1">
        <v>37.006599999999999</v>
      </c>
    </row>
    <row r="61" spans="1:5" x14ac:dyDescent="0.25">
      <c r="A61" s="1" t="s">
        <v>63</v>
      </c>
      <c r="B61" s="1">
        <v>44323.8</v>
      </c>
      <c r="C61" s="1">
        <f t="shared" si="0"/>
        <v>1.0084420201238833</v>
      </c>
      <c r="D61" s="1">
        <v>425.9</v>
      </c>
      <c r="E61" s="1">
        <v>37.006599999999999</v>
      </c>
    </row>
    <row r="62" spans="1:5" x14ac:dyDescent="0.25">
      <c r="A62" s="1" t="s">
        <v>64</v>
      </c>
      <c r="B62" s="1">
        <v>45567.5</v>
      </c>
      <c r="C62" s="1">
        <f t="shared" si="0"/>
        <v>1.0367383155775238</v>
      </c>
      <c r="D62" s="1">
        <v>651.74</v>
      </c>
      <c r="E62" s="1">
        <v>37.006599999999999</v>
      </c>
    </row>
    <row r="63" spans="1:5" x14ac:dyDescent="0.25">
      <c r="A63" s="1" t="s">
        <v>65</v>
      </c>
      <c r="B63" s="1">
        <v>43051.3</v>
      </c>
      <c r="C63" s="1">
        <f t="shared" si="0"/>
        <v>0.97949047556751312</v>
      </c>
      <c r="D63" s="1">
        <v>584.87</v>
      </c>
      <c r="E63" s="1">
        <v>37.006599999999999</v>
      </c>
    </row>
    <row r="64" spans="1:5" x14ac:dyDescent="0.25">
      <c r="A64" s="1" t="s">
        <v>66</v>
      </c>
      <c r="B64" s="1">
        <v>44531.199999999997</v>
      </c>
      <c r="C64" s="1">
        <f t="shared" si="0"/>
        <v>1.0131607237317348</v>
      </c>
      <c r="D64" s="1">
        <v>245.71</v>
      </c>
      <c r="E64" s="1">
        <v>37.006599999999999</v>
      </c>
    </row>
    <row r="65" spans="1:5" x14ac:dyDescent="0.25">
      <c r="A65" s="1" t="s">
        <v>67</v>
      </c>
      <c r="B65" s="1">
        <v>42711.6</v>
      </c>
      <c r="C65" s="1">
        <f t="shared" si="0"/>
        <v>0.97176172139399708</v>
      </c>
      <c r="D65" s="1">
        <v>392.28</v>
      </c>
      <c r="E65" s="1">
        <v>37.006599999999999</v>
      </c>
    </row>
    <row r="66" spans="1:5" x14ac:dyDescent="0.25">
      <c r="A66" s="1" t="s">
        <v>68</v>
      </c>
      <c r="B66" s="1">
        <v>43210.3</v>
      </c>
      <c r="C66" s="1">
        <f t="shared" si="0"/>
        <v>0.98310799665549964</v>
      </c>
      <c r="D66" s="1">
        <v>654.17999999999995</v>
      </c>
      <c r="E66" s="1">
        <v>37.006599999999999</v>
      </c>
    </row>
    <row r="67" spans="1:5" x14ac:dyDescent="0.25">
      <c r="A67" s="1" t="s">
        <v>69</v>
      </c>
      <c r="B67" s="1">
        <v>44323.8</v>
      </c>
      <c r="C67" s="1">
        <f t="shared" ref="C67:C68" si="1">B67/$H$7</f>
        <v>1.0084420201238833</v>
      </c>
      <c r="D67" s="1">
        <v>321.05</v>
      </c>
      <c r="E67" s="1">
        <v>37.006599999999999</v>
      </c>
    </row>
    <row r="68" spans="1:5" x14ac:dyDescent="0.25">
      <c r="A68" s="1" t="s">
        <v>70</v>
      </c>
      <c r="B68" s="1">
        <v>43890.1</v>
      </c>
      <c r="C68" s="1">
        <f t="shared" si="1"/>
        <v>0.99857460568451362</v>
      </c>
      <c r="D68" s="1">
        <v>288.29000000000002</v>
      </c>
      <c r="E68" s="1">
        <v>37.003300000000003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3FE8-40CA-406F-A90B-B1CD3082CBF9}">
  <dimension ref="A1:H68"/>
  <sheetViews>
    <sheetView workbookViewId="0">
      <selection activeCell="C9" sqref="C9"/>
    </sheetView>
  </sheetViews>
  <sheetFormatPr baseColWidth="10" defaultRowHeight="15" x14ac:dyDescent="0.25"/>
  <cols>
    <col min="5" max="5" width="13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50.900000000000006</v>
      </c>
    </row>
    <row r="2" spans="1:8" x14ac:dyDescent="0.25">
      <c r="A2" s="1" t="s">
        <v>4</v>
      </c>
      <c r="B2" s="1">
        <v>18.8</v>
      </c>
      <c r="C2" s="1">
        <f>B2/$H$7</f>
        <v>6.2850021128304969E-4</v>
      </c>
      <c r="D2" s="1">
        <v>25.673999999999999</v>
      </c>
      <c r="E2" s="1">
        <v>36.9666</v>
      </c>
      <c r="G2" s="1" t="s">
        <v>92</v>
      </c>
      <c r="H2" s="1">
        <f>AVERAGE(D2:D14)</f>
        <v>22.06984615384615</v>
      </c>
    </row>
    <row r="3" spans="1:8" x14ac:dyDescent="0.25">
      <c r="A3" s="1" t="s">
        <v>5</v>
      </c>
      <c r="B3" s="1">
        <v>80</v>
      </c>
      <c r="C3" s="1">
        <f t="shared" ref="C3:C66" si="0">B3/$H$7</f>
        <v>2.67446898418319E-3</v>
      </c>
      <c r="D3" s="1">
        <v>18.995000000000001</v>
      </c>
      <c r="E3" s="1">
        <v>36.97</v>
      </c>
      <c r="G3" s="1" t="s">
        <v>90</v>
      </c>
      <c r="H3" s="1">
        <f>AVERAGE(B19:B34)</f>
        <v>10138.525</v>
      </c>
    </row>
    <row r="4" spans="1:8" x14ac:dyDescent="0.25">
      <c r="A4" s="1" t="s">
        <v>6</v>
      </c>
      <c r="B4" s="1">
        <v>26.9</v>
      </c>
      <c r="C4" s="1">
        <f t="shared" si="0"/>
        <v>8.9929019593159762E-4</v>
      </c>
      <c r="D4" s="1">
        <v>26.981999999999999</v>
      </c>
      <c r="E4" s="1">
        <v>36.973300000000002</v>
      </c>
      <c r="G4" s="1" t="s">
        <v>92</v>
      </c>
      <c r="H4" s="1">
        <f>AVERAGE(D19:D34)</f>
        <v>118.17325</v>
      </c>
    </row>
    <row r="5" spans="1:8" x14ac:dyDescent="0.25">
      <c r="A5" s="1" t="s">
        <v>7</v>
      </c>
      <c r="B5" s="1">
        <v>39.4</v>
      </c>
      <c r="C5" s="1">
        <f t="shared" si="0"/>
        <v>1.317175974710221E-3</v>
      </c>
      <c r="D5" s="1">
        <v>23.373000000000001</v>
      </c>
      <c r="E5" s="1">
        <v>36.986600000000003</v>
      </c>
      <c r="G5" s="3" t="s">
        <v>94</v>
      </c>
      <c r="H5" s="1">
        <f>AVERAGE(B44:B53)</f>
        <v>16088.4</v>
      </c>
    </row>
    <row r="6" spans="1:8" x14ac:dyDescent="0.25">
      <c r="A6" s="1" t="s">
        <v>8</v>
      </c>
      <c r="B6" s="1">
        <v>67.400000000000006</v>
      </c>
      <c r="C6" s="1">
        <f t="shared" si="0"/>
        <v>2.253240119174338E-3</v>
      </c>
      <c r="D6" s="1">
        <v>26.018999999999998</v>
      </c>
      <c r="E6" s="1">
        <v>36.986600000000003</v>
      </c>
      <c r="G6" s="3" t="s">
        <v>92</v>
      </c>
      <c r="H6" s="1">
        <f>AVERAGE(D44:D53)</f>
        <v>115.38339999999998</v>
      </c>
    </row>
    <row r="7" spans="1:8" x14ac:dyDescent="0.25">
      <c r="A7" s="1" t="s">
        <v>9</v>
      </c>
      <c r="B7" s="1">
        <v>48.7</v>
      </c>
      <c r="C7" s="1">
        <f t="shared" si="0"/>
        <v>1.6280829941215172E-3</v>
      </c>
      <c r="D7" s="1">
        <v>19.812999999999999</v>
      </c>
      <c r="E7" s="1">
        <v>36.979999999999997</v>
      </c>
      <c r="G7" s="1" t="s">
        <v>91</v>
      </c>
      <c r="H7" s="1">
        <f>AVERAGE(B59:B68)</f>
        <v>29912.480000000003</v>
      </c>
    </row>
    <row r="8" spans="1:8" x14ac:dyDescent="0.25">
      <c r="A8" s="1" t="s">
        <v>10</v>
      </c>
      <c r="B8" s="1">
        <v>79.599999999999994</v>
      </c>
      <c r="C8" s="1">
        <f t="shared" si="0"/>
        <v>2.6610966392622741E-3</v>
      </c>
      <c r="D8" s="1">
        <v>16.077000000000002</v>
      </c>
      <c r="E8" s="1">
        <v>36.979999999999997</v>
      </c>
      <c r="G8" s="1" t="s">
        <v>92</v>
      </c>
      <c r="H8" s="1">
        <f>AVERAGE(D59:D68)</f>
        <v>160.4134</v>
      </c>
    </row>
    <row r="9" spans="1:8" x14ac:dyDescent="0.25">
      <c r="A9" s="1" t="s">
        <v>11</v>
      </c>
      <c r="B9" s="1">
        <v>95.5</v>
      </c>
      <c r="C9" s="1">
        <f t="shared" si="0"/>
        <v>3.1926473498686833E-3</v>
      </c>
      <c r="D9" s="1">
        <v>25.187999999999999</v>
      </c>
      <c r="E9" s="1">
        <v>36.993299999999998</v>
      </c>
    </row>
    <row r="10" spans="1:8" x14ac:dyDescent="0.25">
      <c r="A10" s="1" t="s">
        <v>12</v>
      </c>
      <c r="B10" s="1">
        <v>24</v>
      </c>
      <c r="C10" s="1">
        <f t="shared" si="0"/>
        <v>8.0234069525495703E-4</v>
      </c>
      <c r="D10" s="1">
        <v>26.154</v>
      </c>
      <c r="E10" s="1">
        <v>36.996600000000001</v>
      </c>
      <c r="G10" s="1" t="s">
        <v>95</v>
      </c>
      <c r="H10" s="1">
        <f>(H5-H3)/(H7-H3)* 100</f>
        <v>30.089453526115541</v>
      </c>
    </row>
    <row r="11" spans="1:8" x14ac:dyDescent="0.25">
      <c r="A11" s="1" t="s">
        <v>13</v>
      </c>
      <c r="B11" s="1">
        <v>39.1</v>
      </c>
      <c r="C11" s="1">
        <f t="shared" si="0"/>
        <v>1.3071467160195342E-3</v>
      </c>
      <c r="D11" s="1">
        <v>26.103999999999999</v>
      </c>
      <c r="E11" s="1">
        <v>36.996600000000001</v>
      </c>
      <c r="G11" s="3" t="s">
        <v>92</v>
      </c>
      <c r="H11" s="1">
        <f>100/(H7-H3)*((H7-H5)/(H7-H3)*H4+H6+(H5-H3)/(H7-H3)*H8)</f>
        <v>1.2454083176765167</v>
      </c>
    </row>
    <row r="12" spans="1:8" x14ac:dyDescent="0.25">
      <c r="A12" s="1" t="s">
        <v>14</v>
      </c>
      <c r="B12" s="1">
        <v>27.6</v>
      </c>
      <c r="C12" s="1">
        <f t="shared" si="0"/>
        <v>9.2269179954320064E-4</v>
      </c>
      <c r="D12" s="1">
        <v>18.251000000000001</v>
      </c>
      <c r="E12" s="1">
        <v>36.99</v>
      </c>
    </row>
    <row r="13" spans="1:8" x14ac:dyDescent="0.25">
      <c r="A13" s="1" t="s">
        <v>15</v>
      </c>
      <c r="B13" s="1">
        <v>75.5</v>
      </c>
      <c r="C13" s="1">
        <f t="shared" si="0"/>
        <v>2.5240301038228856E-3</v>
      </c>
      <c r="D13" s="1">
        <v>23.692</v>
      </c>
      <c r="E13" s="1">
        <v>37</v>
      </c>
    </row>
    <row r="14" spans="1:8" x14ac:dyDescent="0.25">
      <c r="A14" s="1" t="s">
        <v>16</v>
      </c>
      <c r="B14" s="1">
        <v>39.200000000000003</v>
      </c>
      <c r="C14" s="1">
        <f t="shared" si="0"/>
        <v>1.3104898022497633E-3</v>
      </c>
      <c r="D14" s="1">
        <v>10.586</v>
      </c>
      <c r="E14" s="1">
        <v>37.003300000000003</v>
      </c>
    </row>
    <row r="15" spans="1:8" x14ac:dyDescent="0.25">
      <c r="A15" s="2" t="s">
        <v>17</v>
      </c>
      <c r="B15" s="2">
        <v>52.3</v>
      </c>
      <c r="C15" s="1">
        <f t="shared" si="0"/>
        <v>1.7484340984097605E-3</v>
      </c>
      <c r="D15" s="2">
        <v>27.373999999999999</v>
      </c>
      <c r="E15" s="2">
        <v>37.003300000000003</v>
      </c>
    </row>
    <row r="16" spans="1:8" x14ac:dyDescent="0.25">
      <c r="A16" s="2" t="s">
        <v>18</v>
      </c>
      <c r="B16" s="2">
        <v>7110.4</v>
      </c>
      <c r="C16" s="1">
        <f t="shared" si="0"/>
        <v>0.23770680331420194</v>
      </c>
      <c r="D16" s="2">
        <v>482.75</v>
      </c>
      <c r="E16" s="2">
        <v>37.006599999999999</v>
      </c>
    </row>
    <row r="17" spans="1:5" x14ac:dyDescent="0.25">
      <c r="A17" s="2" t="s">
        <v>19</v>
      </c>
      <c r="B17" s="2">
        <v>9856.2000000000007</v>
      </c>
      <c r="C17" s="1">
        <f t="shared" si="0"/>
        <v>0.32950126502382948</v>
      </c>
      <c r="D17" s="2">
        <v>80.828000000000003</v>
      </c>
      <c r="E17" s="2">
        <v>37.006599999999999</v>
      </c>
    </row>
    <row r="18" spans="1:5" x14ac:dyDescent="0.25">
      <c r="A18" s="2" t="s">
        <v>20</v>
      </c>
      <c r="B18" s="2">
        <v>9676.2000000000007</v>
      </c>
      <c r="C18" s="1">
        <f t="shared" si="0"/>
        <v>0.32348370980941732</v>
      </c>
      <c r="D18" s="2">
        <v>107.58</v>
      </c>
      <c r="E18" s="2">
        <v>37.006599999999999</v>
      </c>
    </row>
    <row r="19" spans="1:5" x14ac:dyDescent="0.25">
      <c r="A19" s="1" t="s">
        <v>21</v>
      </c>
      <c r="B19" s="1">
        <v>9928.1</v>
      </c>
      <c r="C19" s="1">
        <f t="shared" si="0"/>
        <v>0.33190494402336412</v>
      </c>
      <c r="D19" s="1">
        <v>122.18</v>
      </c>
      <c r="E19" s="1">
        <v>37.006599999999999</v>
      </c>
    </row>
    <row r="20" spans="1:5" x14ac:dyDescent="0.25">
      <c r="A20" s="1" t="s">
        <v>22</v>
      </c>
      <c r="B20" s="1">
        <v>9868.2999999999993</v>
      </c>
      <c r="C20" s="1">
        <f t="shared" si="0"/>
        <v>0.32990577845768715</v>
      </c>
      <c r="D20" s="1">
        <v>103.66</v>
      </c>
      <c r="E20" s="1">
        <v>37.01</v>
      </c>
    </row>
    <row r="21" spans="1:5" x14ac:dyDescent="0.25">
      <c r="A21" s="1" t="s">
        <v>23</v>
      </c>
      <c r="B21" s="1">
        <v>9907.6</v>
      </c>
      <c r="C21" s="1">
        <f t="shared" si="0"/>
        <v>0.33121961134616718</v>
      </c>
      <c r="D21" s="1">
        <v>129.03</v>
      </c>
      <c r="E21" s="1">
        <v>37.01</v>
      </c>
    </row>
    <row r="22" spans="1:5" x14ac:dyDescent="0.25">
      <c r="A22" s="1" t="s">
        <v>24</v>
      </c>
      <c r="B22" s="1">
        <v>9931.7000000000007</v>
      </c>
      <c r="C22" s="1">
        <f t="shared" si="0"/>
        <v>0.33202529512765239</v>
      </c>
      <c r="D22" s="1">
        <v>61.834000000000003</v>
      </c>
      <c r="E22" s="1">
        <v>37.01</v>
      </c>
    </row>
    <row r="23" spans="1:5" x14ac:dyDescent="0.25">
      <c r="A23" s="1" t="s">
        <v>25</v>
      </c>
      <c r="B23" s="1">
        <v>9947.7000000000007</v>
      </c>
      <c r="C23" s="1">
        <f t="shared" si="0"/>
        <v>0.33256018892448902</v>
      </c>
      <c r="D23" s="1">
        <v>135.97</v>
      </c>
      <c r="E23" s="1">
        <v>37.01</v>
      </c>
    </row>
    <row r="24" spans="1:5" x14ac:dyDescent="0.25">
      <c r="A24" s="1" t="s">
        <v>26</v>
      </c>
      <c r="B24" s="1">
        <v>10199.9</v>
      </c>
      <c r="C24" s="1">
        <f t="shared" si="0"/>
        <v>0.34099145239712653</v>
      </c>
      <c r="D24" s="1">
        <v>145.41</v>
      </c>
      <c r="E24" s="1">
        <v>37.01</v>
      </c>
    </row>
    <row r="25" spans="1:5" x14ac:dyDescent="0.25">
      <c r="A25" s="1" t="s">
        <v>27</v>
      </c>
      <c r="B25" s="1">
        <v>10076.1</v>
      </c>
      <c r="C25" s="1">
        <f t="shared" si="0"/>
        <v>0.33685271164410302</v>
      </c>
      <c r="D25" s="1">
        <v>125.61</v>
      </c>
      <c r="E25" s="1">
        <v>37.01</v>
      </c>
    </row>
    <row r="26" spans="1:5" x14ac:dyDescent="0.25">
      <c r="A26" s="1" t="s">
        <v>28</v>
      </c>
      <c r="B26" s="1">
        <v>10196.5</v>
      </c>
      <c r="C26" s="1">
        <f t="shared" si="0"/>
        <v>0.34087778746529873</v>
      </c>
      <c r="D26" s="1">
        <v>161.12</v>
      </c>
      <c r="E26" s="1">
        <v>37.01</v>
      </c>
    </row>
    <row r="27" spans="1:5" x14ac:dyDescent="0.25">
      <c r="A27" s="1" t="s">
        <v>29</v>
      </c>
      <c r="B27" s="1">
        <v>10151.200000000001</v>
      </c>
      <c r="C27" s="1">
        <f t="shared" si="0"/>
        <v>0.33936336940300504</v>
      </c>
      <c r="D27" s="1">
        <v>78.435000000000002</v>
      </c>
      <c r="E27" s="1">
        <v>37.01</v>
      </c>
    </row>
    <row r="28" spans="1:5" x14ac:dyDescent="0.25">
      <c r="A28" s="1" t="s">
        <v>30</v>
      </c>
      <c r="B28" s="1">
        <v>10195.6</v>
      </c>
      <c r="C28" s="1">
        <f t="shared" si="0"/>
        <v>0.34084769968922668</v>
      </c>
      <c r="D28" s="1">
        <v>103.52</v>
      </c>
      <c r="E28" s="1">
        <v>37.01</v>
      </c>
    </row>
    <row r="29" spans="1:5" x14ac:dyDescent="0.25">
      <c r="A29" s="1" t="s">
        <v>31</v>
      </c>
      <c r="B29" s="1">
        <v>10327.1</v>
      </c>
      <c r="C29" s="1">
        <f t="shared" si="0"/>
        <v>0.34524385808197777</v>
      </c>
      <c r="D29" s="1">
        <v>130.41</v>
      </c>
      <c r="E29" s="1">
        <v>37.01</v>
      </c>
    </row>
    <row r="30" spans="1:5" x14ac:dyDescent="0.25">
      <c r="A30" s="1" t="s">
        <v>32</v>
      </c>
      <c r="B30" s="1">
        <v>10175.5</v>
      </c>
      <c r="C30" s="1">
        <f t="shared" si="0"/>
        <v>0.34017573935695067</v>
      </c>
      <c r="D30" s="1">
        <v>91.533000000000001</v>
      </c>
      <c r="E30" s="1">
        <v>37.01</v>
      </c>
    </row>
    <row r="31" spans="1:5" x14ac:dyDescent="0.25">
      <c r="A31" s="1" t="s">
        <v>33</v>
      </c>
      <c r="B31" s="1">
        <v>10266.700000000001</v>
      </c>
      <c r="C31" s="1">
        <f t="shared" si="0"/>
        <v>0.3432246339989195</v>
      </c>
      <c r="D31" s="1">
        <v>150.99</v>
      </c>
      <c r="E31" s="1">
        <v>37.01</v>
      </c>
    </row>
    <row r="32" spans="1:5" x14ac:dyDescent="0.25">
      <c r="A32" s="1" t="s">
        <v>34</v>
      </c>
      <c r="B32" s="1">
        <v>10498.3</v>
      </c>
      <c r="C32" s="1">
        <f t="shared" si="0"/>
        <v>0.35096722170812977</v>
      </c>
      <c r="D32" s="1">
        <v>115.96</v>
      </c>
      <c r="E32" s="1">
        <v>37.01</v>
      </c>
    </row>
    <row r="33" spans="1:5" x14ac:dyDescent="0.25">
      <c r="A33" s="1" t="s">
        <v>35</v>
      </c>
      <c r="B33" s="1">
        <v>10290.4</v>
      </c>
      <c r="C33" s="1">
        <f t="shared" si="0"/>
        <v>0.34401694543548372</v>
      </c>
      <c r="D33" s="1">
        <v>108.04</v>
      </c>
      <c r="E33" s="1">
        <v>37.01</v>
      </c>
    </row>
    <row r="34" spans="1:5" x14ac:dyDescent="0.25">
      <c r="A34" s="1" t="s">
        <v>36</v>
      </c>
      <c r="B34" s="1">
        <v>10255.700000000001</v>
      </c>
      <c r="C34" s="1">
        <f t="shared" si="0"/>
        <v>0.3428568945135943</v>
      </c>
      <c r="D34" s="1">
        <v>127.07</v>
      </c>
      <c r="E34" s="1">
        <v>37.01</v>
      </c>
    </row>
    <row r="35" spans="1:5" x14ac:dyDescent="0.25">
      <c r="A35" s="2" t="s">
        <v>37</v>
      </c>
      <c r="B35" s="2">
        <v>10546.9</v>
      </c>
      <c r="C35" s="1">
        <f t="shared" si="0"/>
        <v>0.35259196161602108</v>
      </c>
      <c r="D35" s="2">
        <v>125.68</v>
      </c>
      <c r="E35" s="2">
        <v>37.01</v>
      </c>
    </row>
    <row r="36" spans="1:5" x14ac:dyDescent="0.25">
      <c r="A36" s="2" t="s">
        <v>38</v>
      </c>
      <c r="B36" s="2">
        <v>12775.7</v>
      </c>
      <c r="C36" s="1">
        <f t="shared" si="0"/>
        <v>0.4271026675153648</v>
      </c>
      <c r="D36" s="2">
        <v>766.35</v>
      </c>
      <c r="E36" s="2">
        <v>37.01</v>
      </c>
    </row>
    <row r="37" spans="1:5" x14ac:dyDescent="0.25">
      <c r="A37" s="2" t="s">
        <v>39</v>
      </c>
      <c r="B37" s="2">
        <v>13703.5</v>
      </c>
      <c r="C37" s="1">
        <f t="shared" si="0"/>
        <v>0.45811982155942932</v>
      </c>
      <c r="D37" s="2">
        <v>78.313000000000002</v>
      </c>
      <c r="E37" s="2">
        <v>37.01</v>
      </c>
    </row>
    <row r="38" spans="1:5" x14ac:dyDescent="0.25">
      <c r="A38" s="2" t="s">
        <v>40</v>
      </c>
      <c r="B38" s="2">
        <v>14547.7</v>
      </c>
      <c r="C38" s="1">
        <f t="shared" si="0"/>
        <v>0.48634215551502247</v>
      </c>
      <c r="D38" s="2">
        <v>139.13999999999999</v>
      </c>
      <c r="E38" s="2">
        <v>37.01</v>
      </c>
    </row>
    <row r="39" spans="1:5" x14ac:dyDescent="0.25">
      <c r="A39" s="2" t="s">
        <v>41</v>
      </c>
      <c r="B39" s="2">
        <v>14655.8</v>
      </c>
      <c r="C39" s="1">
        <f t="shared" si="0"/>
        <v>0.48995603172989993</v>
      </c>
      <c r="D39" s="2">
        <v>71.025000000000006</v>
      </c>
      <c r="E39" s="2">
        <v>37.01</v>
      </c>
    </row>
    <row r="40" spans="1:5" x14ac:dyDescent="0.25">
      <c r="A40" s="2" t="s">
        <v>42</v>
      </c>
      <c r="B40" s="2">
        <v>15099.4</v>
      </c>
      <c r="C40" s="1">
        <f t="shared" si="0"/>
        <v>0.50478596224719574</v>
      </c>
      <c r="D40" s="2">
        <v>159.85</v>
      </c>
      <c r="E40" s="2">
        <v>37.01</v>
      </c>
    </row>
    <row r="41" spans="1:5" x14ac:dyDescent="0.25">
      <c r="A41" s="2" t="s">
        <v>43</v>
      </c>
      <c r="B41" s="2">
        <v>15210.7</v>
      </c>
      <c r="C41" s="1">
        <f t="shared" si="0"/>
        <v>0.50850681722144064</v>
      </c>
      <c r="D41" s="2">
        <v>110.91</v>
      </c>
      <c r="E41" s="2">
        <v>37.01</v>
      </c>
    </row>
    <row r="42" spans="1:5" x14ac:dyDescent="0.25">
      <c r="A42" s="2" t="s">
        <v>44</v>
      </c>
      <c r="B42" s="2">
        <v>15424.1</v>
      </c>
      <c r="C42" s="1">
        <f t="shared" si="0"/>
        <v>0.51564096323674935</v>
      </c>
      <c r="D42" s="2">
        <v>165.73</v>
      </c>
      <c r="E42" s="2">
        <v>37.01</v>
      </c>
    </row>
    <row r="43" spans="1:5" x14ac:dyDescent="0.25">
      <c r="A43" s="2" t="s">
        <v>45</v>
      </c>
      <c r="B43" s="2">
        <v>15111.5</v>
      </c>
      <c r="C43" s="1">
        <f t="shared" si="0"/>
        <v>0.50519047568105346</v>
      </c>
      <c r="D43" s="2">
        <v>66.131</v>
      </c>
      <c r="E43" s="2">
        <v>37.006599999999999</v>
      </c>
    </row>
    <row r="44" spans="1:5" x14ac:dyDescent="0.25">
      <c r="A44" s="1" t="s">
        <v>46</v>
      </c>
      <c r="B44" s="1">
        <v>15707.3</v>
      </c>
      <c r="C44" s="1">
        <f t="shared" si="0"/>
        <v>0.52510858344075773</v>
      </c>
      <c r="D44" s="1">
        <v>107.25</v>
      </c>
      <c r="E44" s="1">
        <v>37.006599999999999</v>
      </c>
    </row>
    <row r="45" spans="1:5" x14ac:dyDescent="0.25">
      <c r="A45" s="1" t="s">
        <v>47</v>
      </c>
      <c r="B45" s="1">
        <v>15859.7</v>
      </c>
      <c r="C45" s="1">
        <f t="shared" si="0"/>
        <v>0.53020344685562681</v>
      </c>
      <c r="D45" s="1">
        <v>93.736999999999995</v>
      </c>
      <c r="E45" s="1">
        <v>37.01</v>
      </c>
    </row>
    <row r="46" spans="1:5" x14ac:dyDescent="0.25">
      <c r="A46" s="1" t="s">
        <v>48</v>
      </c>
      <c r="B46" s="1">
        <v>15834.7</v>
      </c>
      <c r="C46" s="1">
        <f t="shared" si="0"/>
        <v>0.5293676752980695</v>
      </c>
      <c r="D46" s="1">
        <v>115.72</v>
      </c>
      <c r="E46" s="1">
        <v>37.01</v>
      </c>
    </row>
    <row r="47" spans="1:5" x14ac:dyDescent="0.25">
      <c r="A47" s="1" t="s">
        <v>49</v>
      </c>
      <c r="B47" s="1">
        <v>15711.1</v>
      </c>
      <c r="C47" s="1">
        <f t="shared" si="0"/>
        <v>0.52523562071750651</v>
      </c>
      <c r="D47" s="1">
        <v>89.587999999999994</v>
      </c>
      <c r="E47" s="1">
        <v>37.01</v>
      </c>
    </row>
    <row r="48" spans="1:5" x14ac:dyDescent="0.25">
      <c r="A48" s="1" t="s">
        <v>50</v>
      </c>
      <c r="B48" s="1">
        <v>16316.5</v>
      </c>
      <c r="C48" s="1">
        <f t="shared" si="0"/>
        <v>0.54547466475531281</v>
      </c>
      <c r="D48" s="1">
        <v>124.68</v>
      </c>
      <c r="E48" s="1">
        <v>37.006599999999999</v>
      </c>
    </row>
    <row r="49" spans="1:5" x14ac:dyDescent="0.25">
      <c r="A49" s="1" t="s">
        <v>51</v>
      </c>
      <c r="B49" s="1">
        <v>16194.7</v>
      </c>
      <c r="C49" s="1">
        <f t="shared" si="0"/>
        <v>0.54140278572689393</v>
      </c>
      <c r="D49" s="1">
        <v>136.66999999999999</v>
      </c>
      <c r="E49" s="1">
        <v>37.006599999999999</v>
      </c>
    </row>
    <row r="50" spans="1:5" x14ac:dyDescent="0.25">
      <c r="A50" s="1" t="s">
        <v>52</v>
      </c>
      <c r="B50" s="1">
        <v>16223.5</v>
      </c>
      <c r="C50" s="1">
        <f t="shared" si="0"/>
        <v>0.54236559456119982</v>
      </c>
      <c r="D50" s="1">
        <v>168.24</v>
      </c>
      <c r="E50" s="1">
        <v>37.006599999999999</v>
      </c>
    </row>
    <row r="51" spans="1:5" x14ac:dyDescent="0.25">
      <c r="A51" s="1" t="s">
        <v>53</v>
      </c>
      <c r="B51" s="1">
        <v>16278</v>
      </c>
      <c r="C51" s="1">
        <f t="shared" si="0"/>
        <v>0.5441875765566746</v>
      </c>
      <c r="D51" s="1">
        <v>129.52000000000001</v>
      </c>
      <c r="E51" s="1">
        <v>37.01</v>
      </c>
    </row>
    <row r="52" spans="1:5" x14ac:dyDescent="0.25">
      <c r="A52" s="1" t="s">
        <v>54</v>
      </c>
      <c r="B52" s="1">
        <v>16455.5</v>
      </c>
      <c r="C52" s="1">
        <f t="shared" si="0"/>
        <v>0.55012155461533108</v>
      </c>
      <c r="D52" s="1">
        <v>92.379000000000005</v>
      </c>
      <c r="E52" s="1">
        <v>37.01</v>
      </c>
    </row>
    <row r="53" spans="1:5" x14ac:dyDescent="0.25">
      <c r="A53" s="1" t="s">
        <v>55</v>
      </c>
      <c r="B53" s="1">
        <v>16303</v>
      </c>
      <c r="C53" s="1">
        <f t="shared" si="0"/>
        <v>0.54502334811423181</v>
      </c>
      <c r="D53" s="1">
        <v>96.05</v>
      </c>
      <c r="E53" s="1">
        <v>37.006599999999999</v>
      </c>
    </row>
    <row r="54" spans="1:5" x14ac:dyDescent="0.25">
      <c r="A54" s="2" t="s">
        <v>56</v>
      </c>
      <c r="B54" s="2">
        <v>16168.3</v>
      </c>
      <c r="C54" s="1">
        <f t="shared" si="0"/>
        <v>0.54052021096211345</v>
      </c>
      <c r="D54" s="2">
        <v>127.24</v>
      </c>
      <c r="E54" s="2">
        <v>37.006599999999999</v>
      </c>
    </row>
    <row r="55" spans="1:5" x14ac:dyDescent="0.25">
      <c r="A55" s="2" t="s">
        <v>57</v>
      </c>
      <c r="B55" s="2">
        <v>21482.799999999999</v>
      </c>
      <c r="C55" s="1">
        <f t="shared" si="0"/>
        <v>0.71818852866763294</v>
      </c>
      <c r="D55" s="2">
        <v>1327.5</v>
      </c>
      <c r="E55" s="2">
        <v>37.006599999999999</v>
      </c>
    </row>
    <row r="56" spans="1:5" x14ac:dyDescent="0.25">
      <c r="A56" s="2" t="s">
        <v>58</v>
      </c>
      <c r="B56" s="2">
        <v>30672.3</v>
      </c>
      <c r="C56" s="1">
        <f t="shared" si="0"/>
        <v>1.0254014377945257</v>
      </c>
      <c r="D56" s="2">
        <v>185.37</v>
      </c>
      <c r="E56" s="2">
        <v>37.006599999999999</v>
      </c>
    </row>
    <row r="57" spans="1:5" x14ac:dyDescent="0.25">
      <c r="A57" s="2" t="s">
        <v>59</v>
      </c>
      <c r="B57" s="2">
        <v>30303</v>
      </c>
      <c r="C57" s="1">
        <f t="shared" si="0"/>
        <v>1.01305542034629</v>
      </c>
      <c r="D57" s="2">
        <v>159.6</v>
      </c>
      <c r="E57" s="2">
        <v>37.006599999999999</v>
      </c>
    </row>
    <row r="58" spans="1:5" x14ac:dyDescent="0.25">
      <c r="A58" s="1" t="s">
        <v>60</v>
      </c>
      <c r="B58" s="1">
        <v>30748.3</v>
      </c>
      <c r="C58" s="1">
        <f t="shared" si="0"/>
        <v>1.0279421833294997</v>
      </c>
      <c r="D58" s="1">
        <v>149.47</v>
      </c>
      <c r="E58" s="1">
        <v>37.006599999999999</v>
      </c>
    </row>
    <row r="59" spans="1:5" x14ac:dyDescent="0.25">
      <c r="A59" s="1" t="s">
        <v>61</v>
      </c>
      <c r="B59" s="1">
        <v>30378.6</v>
      </c>
      <c r="C59" s="1">
        <f t="shared" si="0"/>
        <v>1.0155827935363433</v>
      </c>
      <c r="D59" s="1">
        <v>145.81</v>
      </c>
      <c r="E59" s="1">
        <v>37.006599999999999</v>
      </c>
    </row>
    <row r="60" spans="1:5" x14ac:dyDescent="0.25">
      <c r="A60" s="1" t="s">
        <v>62</v>
      </c>
      <c r="B60" s="1">
        <v>30131.200000000001</v>
      </c>
      <c r="C60" s="1">
        <f t="shared" si="0"/>
        <v>1.0073119982027567</v>
      </c>
      <c r="D60" s="1">
        <v>193.57</v>
      </c>
      <c r="E60" s="1">
        <v>37.006599999999999</v>
      </c>
    </row>
    <row r="61" spans="1:5" x14ac:dyDescent="0.25">
      <c r="A61" s="1" t="s">
        <v>63</v>
      </c>
      <c r="B61" s="1">
        <v>30278.5</v>
      </c>
      <c r="C61" s="1">
        <f t="shared" si="0"/>
        <v>1.0122363642198839</v>
      </c>
      <c r="D61" s="1">
        <v>168.97</v>
      </c>
      <c r="E61" s="1">
        <v>37.006599999999999</v>
      </c>
    </row>
    <row r="62" spans="1:5" x14ac:dyDescent="0.25">
      <c r="A62" s="1" t="s">
        <v>64</v>
      </c>
      <c r="B62" s="1">
        <v>29909</v>
      </c>
      <c r="C62" s="1">
        <f t="shared" si="0"/>
        <v>0.99988366059918787</v>
      </c>
      <c r="D62" s="1">
        <v>223.49</v>
      </c>
      <c r="E62" s="1">
        <v>37.006599999999999</v>
      </c>
    </row>
    <row r="63" spans="1:5" x14ac:dyDescent="0.25">
      <c r="A63" s="1" t="s">
        <v>65</v>
      </c>
      <c r="B63" s="1">
        <v>29999.7</v>
      </c>
      <c r="C63" s="1">
        <f t="shared" si="0"/>
        <v>1.0029158398100055</v>
      </c>
      <c r="D63" s="1">
        <v>127.53</v>
      </c>
      <c r="E63" s="1">
        <v>37.006599999999999</v>
      </c>
    </row>
    <row r="64" spans="1:5" x14ac:dyDescent="0.25">
      <c r="A64" s="1" t="s">
        <v>66</v>
      </c>
      <c r="B64" s="1">
        <v>30016</v>
      </c>
      <c r="C64" s="1">
        <f t="shared" si="0"/>
        <v>1.003460762865533</v>
      </c>
      <c r="D64" s="1">
        <v>255.22</v>
      </c>
      <c r="E64" s="1">
        <v>37.006599999999999</v>
      </c>
    </row>
    <row r="65" spans="1:5" x14ac:dyDescent="0.25">
      <c r="A65" s="1" t="s">
        <v>67</v>
      </c>
      <c r="B65" s="1">
        <v>29592.1</v>
      </c>
      <c r="C65" s="1">
        <f t="shared" si="0"/>
        <v>0.9892894203355922</v>
      </c>
      <c r="D65" s="1">
        <v>102.21</v>
      </c>
      <c r="E65" s="1">
        <v>37.01</v>
      </c>
    </row>
    <row r="66" spans="1:5" x14ac:dyDescent="0.25">
      <c r="A66" s="1" t="s">
        <v>68</v>
      </c>
      <c r="B66" s="1">
        <v>29728.2</v>
      </c>
      <c r="C66" s="1">
        <f t="shared" si="0"/>
        <v>0.99383936069493395</v>
      </c>
      <c r="D66" s="1">
        <v>189.4</v>
      </c>
      <c r="E66" s="1">
        <v>37.006599999999999</v>
      </c>
    </row>
    <row r="67" spans="1:5" x14ac:dyDescent="0.25">
      <c r="A67" s="1" t="s">
        <v>69</v>
      </c>
      <c r="B67" s="1">
        <v>29339</v>
      </c>
      <c r="C67" s="1">
        <f t="shared" ref="C67:C68" si="1">B67/$H$7</f>
        <v>0.98082806908688269</v>
      </c>
      <c r="D67" s="1">
        <v>90.763999999999996</v>
      </c>
      <c r="E67" s="1">
        <v>37.006599999999999</v>
      </c>
    </row>
    <row r="68" spans="1:5" x14ac:dyDescent="0.25">
      <c r="A68" s="1" t="s">
        <v>70</v>
      </c>
      <c r="B68" s="1">
        <v>29752.5</v>
      </c>
      <c r="C68" s="1">
        <f t="shared" si="1"/>
        <v>0.99465173064887957</v>
      </c>
      <c r="D68" s="1">
        <v>107.17</v>
      </c>
      <c r="E68" s="1">
        <v>37.006599999999999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6812-49B6-4430-B999-4E768D733010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3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116.60769230769232</v>
      </c>
    </row>
    <row r="2" spans="1:8" x14ac:dyDescent="0.25">
      <c r="A2" s="1" t="s">
        <v>4</v>
      </c>
      <c r="B2" s="1">
        <v>102.4</v>
      </c>
      <c r="C2" s="1">
        <f>B2/$H$7</f>
        <v>7.0454805031463857E-4</v>
      </c>
      <c r="D2" s="1">
        <v>42.143999999999998</v>
      </c>
      <c r="E2" s="1">
        <v>36.986600000000003</v>
      </c>
      <c r="G2" s="1" t="s">
        <v>92</v>
      </c>
      <c r="H2" s="1">
        <f>AVERAGE(D2:D14)</f>
        <v>26.490615384615385</v>
      </c>
    </row>
    <row r="3" spans="1:8" x14ac:dyDescent="0.25">
      <c r="A3" s="1" t="s">
        <v>5</v>
      </c>
      <c r="B3" s="1">
        <v>112.6</v>
      </c>
      <c r="C3" s="1">
        <f t="shared" ref="C3:C66" si="0">B3/$H$7</f>
        <v>7.747276412639482E-4</v>
      </c>
      <c r="D3" s="1">
        <v>27.003</v>
      </c>
      <c r="E3" s="1">
        <v>36.979999999999997</v>
      </c>
      <c r="G3" s="1" t="s">
        <v>90</v>
      </c>
      <c r="H3" s="1">
        <f>AVERAGE(B20:B32)</f>
        <v>45952.446153846147</v>
      </c>
    </row>
    <row r="4" spans="1:8" x14ac:dyDescent="0.25">
      <c r="A4" s="1" t="s">
        <v>6</v>
      </c>
      <c r="B4" s="1">
        <v>134.1</v>
      </c>
      <c r="C4" s="1">
        <f t="shared" si="0"/>
        <v>9.2265521042180691E-4</v>
      </c>
      <c r="D4" s="1">
        <v>29.172999999999998</v>
      </c>
      <c r="E4" s="1">
        <v>36.979999999999997</v>
      </c>
      <c r="G4" s="1" t="s">
        <v>92</v>
      </c>
      <c r="H4" s="1">
        <f>AVERAGE(D20:D32)</f>
        <v>209.17153846153849</v>
      </c>
    </row>
    <row r="5" spans="1:8" x14ac:dyDescent="0.25">
      <c r="A5" s="1" t="s">
        <v>7</v>
      </c>
      <c r="B5" s="1">
        <v>102.4</v>
      </c>
      <c r="C5" s="1">
        <f t="shared" si="0"/>
        <v>7.0454805031463857E-4</v>
      </c>
      <c r="D5" s="1">
        <v>29.274000000000001</v>
      </c>
      <c r="E5" s="1">
        <v>36.993299999999998</v>
      </c>
      <c r="G5" s="3" t="s">
        <v>94</v>
      </c>
      <c r="H5" s="1">
        <f>AVERAGE(B41:B43)</f>
        <v>60173.066666666673</v>
      </c>
    </row>
    <row r="6" spans="1:8" x14ac:dyDescent="0.25">
      <c r="A6" s="1" t="s">
        <v>8</v>
      </c>
      <c r="B6" s="1">
        <v>97.4</v>
      </c>
      <c r="C6" s="1">
        <f t="shared" si="0"/>
        <v>6.7014629004536906E-4</v>
      </c>
      <c r="D6" s="1">
        <v>18.702000000000002</v>
      </c>
      <c r="E6" s="1">
        <v>36.993299999999998</v>
      </c>
      <c r="G6" s="3" t="s">
        <v>92</v>
      </c>
      <c r="H6" s="1">
        <f>AVERAGE(D41:D43)</f>
        <v>171.90333333333334</v>
      </c>
    </row>
    <row r="7" spans="1:8" x14ac:dyDescent="0.25">
      <c r="A7" s="1" t="s">
        <v>9</v>
      </c>
      <c r="B7" s="1">
        <v>75.599999999999994</v>
      </c>
      <c r="C7" s="1">
        <f t="shared" si="0"/>
        <v>5.2015461527135415E-4</v>
      </c>
      <c r="D7" s="1">
        <v>28.210999999999999</v>
      </c>
      <c r="E7" s="1">
        <v>36.99</v>
      </c>
      <c r="G7" s="1" t="s">
        <v>91</v>
      </c>
      <c r="H7" s="1">
        <f>AVERAGE(B47:B59)</f>
        <v>145341.4</v>
      </c>
    </row>
    <row r="8" spans="1:8" x14ac:dyDescent="0.25">
      <c r="A8" s="1" t="s">
        <v>10</v>
      </c>
      <c r="B8" s="1">
        <v>51.9</v>
      </c>
      <c r="C8" s="1">
        <f t="shared" si="0"/>
        <v>3.57090271595017E-4</v>
      </c>
      <c r="D8" s="1">
        <v>26.58</v>
      </c>
      <c r="E8" s="1">
        <v>36.99</v>
      </c>
      <c r="G8" s="1" t="s">
        <v>92</v>
      </c>
      <c r="H8" s="1">
        <f>AVERAGE(D47:D59)</f>
        <v>439.46</v>
      </c>
    </row>
    <row r="9" spans="1:8" x14ac:dyDescent="0.25">
      <c r="A9" s="1" t="s">
        <v>11</v>
      </c>
      <c r="B9" s="1">
        <v>129.19999999999999</v>
      </c>
      <c r="C9" s="1">
        <f t="shared" si="0"/>
        <v>8.8894148535792277E-4</v>
      </c>
      <c r="D9" s="1">
        <v>20.427</v>
      </c>
      <c r="E9" s="1">
        <v>36.99</v>
      </c>
    </row>
    <row r="10" spans="1:8" x14ac:dyDescent="0.25">
      <c r="A10" s="1" t="s">
        <v>12</v>
      </c>
      <c r="B10" s="1">
        <v>125.4</v>
      </c>
      <c r="C10" s="1">
        <f t="shared" si="0"/>
        <v>8.6279614755327807E-4</v>
      </c>
      <c r="D10" s="1">
        <v>15.538</v>
      </c>
      <c r="E10" s="1">
        <v>37</v>
      </c>
      <c r="G10" s="1" t="s">
        <v>95</v>
      </c>
      <c r="H10" s="1">
        <f>(H5-H3)/(H7-H3)* 100</f>
        <v>14.308049297744807</v>
      </c>
    </row>
    <row r="11" spans="1:8" x14ac:dyDescent="0.25">
      <c r="A11" s="1" t="s">
        <v>13</v>
      </c>
      <c r="B11" s="1">
        <v>117</v>
      </c>
      <c r="C11" s="1">
        <f t="shared" si="0"/>
        <v>8.0500119030090531E-4</v>
      </c>
      <c r="D11" s="1">
        <v>23.169</v>
      </c>
      <c r="E11" s="1">
        <v>37.003300000000003</v>
      </c>
      <c r="G11" s="3" t="s">
        <v>92</v>
      </c>
      <c r="H11" s="1">
        <f>100/(H7-H3)*((H7-H5)/(H7-H3)*H4+H6+(H5-H3)/(H7-H3)*H8)</f>
        <v>0.41657009393588146</v>
      </c>
    </row>
    <row r="12" spans="1:8" x14ac:dyDescent="0.25">
      <c r="A12" s="1" t="s">
        <v>14</v>
      </c>
      <c r="B12" s="1">
        <v>142.19999999999999</v>
      </c>
      <c r="C12" s="1">
        <f t="shared" si="0"/>
        <v>9.7838606205802336E-4</v>
      </c>
      <c r="D12" s="1">
        <v>32.115000000000002</v>
      </c>
      <c r="E12" s="1">
        <v>37.006599999999999</v>
      </c>
    </row>
    <row r="13" spans="1:8" x14ac:dyDescent="0.25">
      <c r="A13" s="1" t="s">
        <v>15</v>
      </c>
      <c r="B13" s="1">
        <v>140.9</v>
      </c>
      <c r="C13" s="1">
        <f t="shared" si="0"/>
        <v>9.6944160438801341E-4</v>
      </c>
      <c r="D13" s="1">
        <v>35.137999999999998</v>
      </c>
      <c r="E13" s="1">
        <v>37.006599999999999</v>
      </c>
    </row>
    <row r="14" spans="1:8" x14ac:dyDescent="0.25">
      <c r="A14" s="1" t="s">
        <v>16</v>
      </c>
      <c r="B14" s="1">
        <v>184.8</v>
      </c>
      <c r="C14" s="1">
        <f t="shared" si="0"/>
        <v>1.2714890595521993E-3</v>
      </c>
      <c r="D14" s="1">
        <v>16.904</v>
      </c>
      <c r="E14" s="1">
        <v>37.006599999999999</v>
      </c>
    </row>
    <row r="15" spans="1:8" x14ac:dyDescent="0.25">
      <c r="A15" s="2" t="s">
        <v>17</v>
      </c>
      <c r="B15" s="2">
        <v>74</v>
      </c>
      <c r="C15" s="1">
        <f t="shared" si="0"/>
        <v>5.09146051985188E-4</v>
      </c>
      <c r="D15" s="2">
        <v>23.41</v>
      </c>
      <c r="E15" s="2">
        <v>37.006599999999999</v>
      </c>
    </row>
    <row r="16" spans="1:8" x14ac:dyDescent="0.25">
      <c r="A16" s="2" t="s">
        <v>18</v>
      </c>
      <c r="B16" s="2">
        <v>26210.1</v>
      </c>
      <c r="C16" s="1">
        <f t="shared" si="0"/>
        <v>0.18033471536671589</v>
      </c>
      <c r="D16" s="2">
        <v>3323.6</v>
      </c>
      <c r="E16" s="2">
        <v>37.006599999999999</v>
      </c>
    </row>
    <row r="17" spans="1:5" x14ac:dyDescent="0.25">
      <c r="A17" s="2" t="s">
        <v>19</v>
      </c>
      <c r="B17" s="2">
        <v>39285.199999999997</v>
      </c>
      <c r="C17" s="1">
        <f t="shared" si="0"/>
        <v>0.27029600650606089</v>
      </c>
      <c r="D17" s="2">
        <v>1733.5</v>
      </c>
      <c r="E17" s="2">
        <v>37.006599999999999</v>
      </c>
    </row>
    <row r="18" spans="1:5" x14ac:dyDescent="0.25">
      <c r="A18" s="2" t="s">
        <v>20</v>
      </c>
      <c r="B18" s="2">
        <v>45993</v>
      </c>
      <c r="C18" s="1">
        <f t="shared" si="0"/>
        <v>0.31644803201290206</v>
      </c>
      <c r="D18" s="2">
        <v>223.99</v>
      </c>
      <c r="E18" s="2">
        <v>37.01</v>
      </c>
    </row>
    <row r="19" spans="1:5" x14ac:dyDescent="0.25">
      <c r="A19" s="2" t="s">
        <v>21</v>
      </c>
      <c r="B19" s="2">
        <v>45445.3</v>
      </c>
      <c r="C19" s="1">
        <f t="shared" si="0"/>
        <v>0.31267966319300627</v>
      </c>
      <c r="D19" s="2">
        <v>218.78</v>
      </c>
      <c r="E19" s="2">
        <v>37.01</v>
      </c>
    </row>
    <row r="20" spans="1:5" x14ac:dyDescent="0.25">
      <c r="A20" s="1" t="s">
        <v>22</v>
      </c>
      <c r="B20" s="1">
        <v>45850</v>
      </c>
      <c r="C20" s="1">
        <f t="shared" si="0"/>
        <v>0.31546414166920095</v>
      </c>
      <c r="D20" s="1">
        <v>240.71</v>
      </c>
      <c r="E20" s="1">
        <v>37.01</v>
      </c>
    </row>
    <row r="21" spans="1:5" x14ac:dyDescent="0.25">
      <c r="A21" s="1" t="s">
        <v>23</v>
      </c>
      <c r="B21" s="1">
        <v>45201</v>
      </c>
      <c r="C21" s="1">
        <f t="shared" si="0"/>
        <v>0.31099879318624979</v>
      </c>
      <c r="D21" s="1">
        <v>174.56</v>
      </c>
      <c r="E21" s="1">
        <v>37.01</v>
      </c>
    </row>
    <row r="22" spans="1:5" x14ac:dyDescent="0.25">
      <c r="A22" s="1" t="s">
        <v>24</v>
      </c>
      <c r="B22" s="1">
        <v>45625.4</v>
      </c>
      <c r="C22" s="1">
        <f t="shared" si="0"/>
        <v>0.31391881459790538</v>
      </c>
      <c r="D22" s="1">
        <v>293.62</v>
      </c>
      <c r="E22" s="1">
        <v>37.01</v>
      </c>
    </row>
    <row r="23" spans="1:5" x14ac:dyDescent="0.25">
      <c r="A23" s="1" t="s">
        <v>25</v>
      </c>
      <c r="B23" s="1">
        <v>45485.2</v>
      </c>
      <c r="C23" s="1">
        <f t="shared" si="0"/>
        <v>0.31295418923995505</v>
      </c>
      <c r="D23" s="1">
        <v>186.93</v>
      </c>
      <c r="E23" s="1">
        <v>37.01</v>
      </c>
    </row>
    <row r="24" spans="1:5" x14ac:dyDescent="0.25">
      <c r="A24" s="1" t="s">
        <v>26</v>
      </c>
      <c r="B24" s="1">
        <v>45817</v>
      </c>
      <c r="C24" s="1">
        <f t="shared" si="0"/>
        <v>0.31523709005142375</v>
      </c>
      <c r="D24" s="1">
        <v>203.53</v>
      </c>
      <c r="E24" s="1">
        <v>37.01</v>
      </c>
    </row>
    <row r="25" spans="1:5" x14ac:dyDescent="0.25">
      <c r="A25" s="1" t="s">
        <v>27</v>
      </c>
      <c r="B25" s="1">
        <v>45456.7</v>
      </c>
      <c r="C25" s="1">
        <f t="shared" si="0"/>
        <v>0.31275809920642017</v>
      </c>
      <c r="D25" s="1">
        <v>214.41</v>
      </c>
      <c r="E25" s="1">
        <v>37.01</v>
      </c>
    </row>
    <row r="26" spans="1:5" x14ac:dyDescent="0.25">
      <c r="A26" s="1" t="s">
        <v>28</v>
      </c>
      <c r="B26" s="1">
        <v>46094.3</v>
      </c>
      <c r="C26" s="1">
        <f t="shared" si="0"/>
        <v>0.31714501167595749</v>
      </c>
      <c r="D26" s="1">
        <v>292.72000000000003</v>
      </c>
      <c r="E26" s="1">
        <v>37.01</v>
      </c>
    </row>
    <row r="27" spans="1:5" x14ac:dyDescent="0.25">
      <c r="A27" s="1" t="s">
        <v>29</v>
      </c>
      <c r="B27" s="1">
        <v>45936.6</v>
      </c>
      <c r="C27" s="1">
        <f t="shared" si="0"/>
        <v>0.31605998015706466</v>
      </c>
      <c r="D27" s="1">
        <v>199.36</v>
      </c>
      <c r="E27" s="1">
        <v>37.01</v>
      </c>
    </row>
    <row r="28" spans="1:5" x14ac:dyDescent="0.25">
      <c r="A28" s="1" t="s">
        <v>30</v>
      </c>
      <c r="B28" s="1">
        <v>46284.4</v>
      </c>
      <c r="C28" s="1">
        <f t="shared" si="0"/>
        <v>0.3184529666013951</v>
      </c>
      <c r="D28" s="1">
        <v>184.73</v>
      </c>
      <c r="E28" s="1">
        <v>37.01</v>
      </c>
    </row>
    <row r="29" spans="1:5" x14ac:dyDescent="0.25">
      <c r="A29" s="1" t="s">
        <v>31</v>
      </c>
      <c r="B29" s="1">
        <v>46037.3</v>
      </c>
      <c r="C29" s="1">
        <f t="shared" si="0"/>
        <v>0.31675283160888779</v>
      </c>
      <c r="D29" s="1">
        <v>168.18</v>
      </c>
      <c r="E29" s="1">
        <v>37.01</v>
      </c>
    </row>
    <row r="30" spans="1:5" x14ac:dyDescent="0.25">
      <c r="A30" s="1" t="s">
        <v>32</v>
      </c>
      <c r="B30" s="1">
        <v>46184.5</v>
      </c>
      <c r="C30" s="1">
        <f t="shared" si="0"/>
        <v>0.31776561943121506</v>
      </c>
      <c r="D30" s="1">
        <v>140.01</v>
      </c>
      <c r="E30" s="1">
        <v>37.01</v>
      </c>
    </row>
    <row r="31" spans="1:5" x14ac:dyDescent="0.25">
      <c r="A31" s="1" t="s">
        <v>33</v>
      </c>
      <c r="B31" s="1">
        <v>46521.2</v>
      </c>
      <c r="C31" s="1">
        <f t="shared" si="0"/>
        <v>0.32008223396774765</v>
      </c>
      <c r="D31" s="1">
        <v>236.03</v>
      </c>
      <c r="E31" s="1">
        <v>37.01</v>
      </c>
    </row>
    <row r="32" spans="1:5" x14ac:dyDescent="0.25">
      <c r="A32" s="1" t="s">
        <v>34</v>
      </c>
      <c r="B32" s="1">
        <v>46888.2</v>
      </c>
      <c r="C32" s="1">
        <f t="shared" si="0"/>
        <v>0.32260732317151203</v>
      </c>
      <c r="D32" s="1">
        <v>184.44</v>
      </c>
      <c r="E32" s="1">
        <v>37.01</v>
      </c>
    </row>
    <row r="33" spans="1:5" x14ac:dyDescent="0.25">
      <c r="A33" s="2" t="s">
        <v>35</v>
      </c>
      <c r="B33" s="2">
        <v>46368.5</v>
      </c>
      <c r="C33" s="1">
        <f t="shared" si="0"/>
        <v>0.31903160420912419</v>
      </c>
      <c r="D33" s="2">
        <v>232.62</v>
      </c>
      <c r="E33" s="2">
        <v>37.01</v>
      </c>
    </row>
    <row r="34" spans="1:5" x14ac:dyDescent="0.25">
      <c r="A34" s="2" t="s">
        <v>36</v>
      </c>
      <c r="B34" s="2">
        <v>48654</v>
      </c>
      <c r="C34" s="1">
        <f t="shared" si="0"/>
        <v>0.33475664882820727</v>
      </c>
      <c r="D34" s="2">
        <v>1187.0999999999999</v>
      </c>
      <c r="E34" s="2">
        <v>37.01</v>
      </c>
    </row>
    <row r="35" spans="1:5" x14ac:dyDescent="0.25">
      <c r="A35" s="2" t="s">
        <v>37</v>
      </c>
      <c r="B35" s="2">
        <v>53445.2</v>
      </c>
      <c r="C35" s="1">
        <f t="shared" si="0"/>
        <v>0.367721791588632</v>
      </c>
      <c r="D35" s="2">
        <v>486.3</v>
      </c>
      <c r="E35" s="2">
        <v>37.01</v>
      </c>
    </row>
    <row r="36" spans="1:5" x14ac:dyDescent="0.25">
      <c r="A36" s="2" t="s">
        <v>38</v>
      </c>
      <c r="B36" s="2">
        <v>55822</v>
      </c>
      <c r="C36" s="1">
        <f t="shared" si="0"/>
        <v>0.38407501235023195</v>
      </c>
      <c r="D36" s="2">
        <v>223.08</v>
      </c>
      <c r="E36" s="2">
        <v>37.01</v>
      </c>
    </row>
    <row r="37" spans="1:5" x14ac:dyDescent="0.25">
      <c r="A37" s="2" t="s">
        <v>39</v>
      </c>
      <c r="B37" s="2">
        <v>56957.7</v>
      </c>
      <c r="C37" s="1">
        <f t="shared" si="0"/>
        <v>0.39188902817779381</v>
      </c>
      <c r="D37" s="2">
        <v>269.73</v>
      </c>
      <c r="E37" s="2">
        <v>37.01</v>
      </c>
    </row>
    <row r="38" spans="1:5" x14ac:dyDescent="0.25">
      <c r="A38" s="2" t="s">
        <v>40</v>
      </c>
      <c r="B38" s="2">
        <v>57840.5</v>
      </c>
      <c r="C38" s="1">
        <f t="shared" si="0"/>
        <v>0.39796300297093601</v>
      </c>
      <c r="D38" s="2">
        <v>298.69</v>
      </c>
      <c r="E38" s="2">
        <v>37.01</v>
      </c>
    </row>
    <row r="39" spans="1:5" x14ac:dyDescent="0.25">
      <c r="A39" s="2" t="s">
        <v>41</v>
      </c>
      <c r="B39" s="2">
        <v>58237.8</v>
      </c>
      <c r="C39" s="1">
        <f t="shared" si="0"/>
        <v>0.40069656684193222</v>
      </c>
      <c r="D39" s="2">
        <v>157.27000000000001</v>
      </c>
      <c r="E39" s="2">
        <v>37.01</v>
      </c>
    </row>
    <row r="40" spans="1:5" x14ac:dyDescent="0.25">
      <c r="A40" s="2" t="s">
        <v>42</v>
      </c>
      <c r="B40" s="2">
        <v>58629.9</v>
      </c>
      <c r="C40" s="1">
        <f t="shared" si="0"/>
        <v>0.40339435288224829</v>
      </c>
      <c r="D40" s="2">
        <v>239.07</v>
      </c>
      <c r="E40" s="2">
        <v>37.01</v>
      </c>
    </row>
    <row r="41" spans="1:5" x14ac:dyDescent="0.25">
      <c r="A41" s="1" t="s">
        <v>43</v>
      </c>
      <c r="B41" s="1">
        <v>59501.4</v>
      </c>
      <c r="C41" s="1">
        <f t="shared" si="0"/>
        <v>0.40939057969718196</v>
      </c>
      <c r="D41" s="1">
        <v>141.08000000000001</v>
      </c>
      <c r="E41" s="1">
        <v>37.01</v>
      </c>
    </row>
    <row r="42" spans="1:5" x14ac:dyDescent="0.25">
      <c r="A42" s="1" t="s">
        <v>44</v>
      </c>
      <c r="B42" s="1">
        <v>59945.3</v>
      </c>
      <c r="C42" s="1">
        <f t="shared" si="0"/>
        <v>0.41244476797388774</v>
      </c>
      <c r="D42" s="1">
        <v>205.65</v>
      </c>
      <c r="E42" s="1">
        <v>37.01</v>
      </c>
    </row>
    <row r="43" spans="1:5" x14ac:dyDescent="0.25">
      <c r="A43" s="1" t="s">
        <v>45</v>
      </c>
      <c r="B43" s="1">
        <v>61072.5</v>
      </c>
      <c r="C43" s="1">
        <f t="shared" si="0"/>
        <v>0.42020030080899179</v>
      </c>
      <c r="D43" s="1">
        <v>168.98</v>
      </c>
      <c r="E43" s="1">
        <v>37.01</v>
      </c>
    </row>
    <row r="44" spans="1:5" x14ac:dyDescent="0.25">
      <c r="A44" s="2" t="s">
        <v>46</v>
      </c>
      <c r="B44" s="2">
        <v>61449.4</v>
      </c>
      <c r="C44" s="1">
        <f t="shared" si="0"/>
        <v>0.42279350549808936</v>
      </c>
      <c r="D44" s="2">
        <v>397.79</v>
      </c>
      <c r="E44" s="2">
        <v>37.01</v>
      </c>
    </row>
    <row r="45" spans="1:5" x14ac:dyDescent="0.25">
      <c r="A45" s="2" t="s">
        <v>47</v>
      </c>
      <c r="B45" s="2">
        <v>85133</v>
      </c>
      <c r="C45" s="1">
        <f t="shared" si="0"/>
        <v>0.58574501140074342</v>
      </c>
      <c r="D45" s="2">
        <v>5362</v>
      </c>
      <c r="E45" s="2">
        <v>37.01</v>
      </c>
    </row>
    <row r="46" spans="1:5" x14ac:dyDescent="0.25">
      <c r="A46" s="2" t="s">
        <v>48</v>
      </c>
      <c r="B46" s="2">
        <v>145604.29999999999</v>
      </c>
      <c r="C46" s="1">
        <f t="shared" si="0"/>
        <v>1.0018088445549582</v>
      </c>
      <c r="D46" s="2">
        <v>850.47</v>
      </c>
      <c r="E46" s="2">
        <v>37.006599999999999</v>
      </c>
    </row>
    <row r="47" spans="1:5" x14ac:dyDescent="0.25">
      <c r="A47" s="1" t="s">
        <v>49</v>
      </c>
      <c r="B47" s="1">
        <v>147056.5</v>
      </c>
      <c r="C47" s="1">
        <f t="shared" si="0"/>
        <v>1.0118004918075649</v>
      </c>
      <c r="D47" s="1">
        <v>365.37</v>
      </c>
      <c r="E47" s="1">
        <v>37.006599999999999</v>
      </c>
    </row>
    <row r="48" spans="1:5" x14ac:dyDescent="0.25">
      <c r="A48" s="1" t="s">
        <v>50</v>
      </c>
      <c r="B48" s="1">
        <v>146062.1</v>
      </c>
      <c r="C48" s="1">
        <f t="shared" si="0"/>
        <v>1.0049586697252126</v>
      </c>
      <c r="D48" s="1">
        <v>333.29</v>
      </c>
      <c r="E48" s="1">
        <v>37.006599999999999</v>
      </c>
    </row>
    <row r="49" spans="1:5" x14ac:dyDescent="0.25">
      <c r="A49" s="1" t="s">
        <v>51</v>
      </c>
      <c r="B49" s="1">
        <v>146906.1</v>
      </c>
      <c r="C49" s="1">
        <f t="shared" si="0"/>
        <v>1.0107656868586652</v>
      </c>
      <c r="D49" s="1">
        <v>560.13</v>
      </c>
      <c r="E49" s="1">
        <v>37.006599999999999</v>
      </c>
    </row>
    <row r="50" spans="1:5" x14ac:dyDescent="0.25">
      <c r="A50" s="1" t="s">
        <v>52</v>
      </c>
      <c r="B50" s="1">
        <v>146437.5</v>
      </c>
      <c r="C50" s="1">
        <f t="shared" si="0"/>
        <v>1.0075415538862293</v>
      </c>
      <c r="D50" s="1">
        <v>414.24</v>
      </c>
      <c r="E50" s="1">
        <v>37.006599999999999</v>
      </c>
    </row>
    <row r="51" spans="1:5" x14ac:dyDescent="0.25">
      <c r="A51" s="1" t="s">
        <v>53</v>
      </c>
      <c r="B51" s="1">
        <v>145201.60000000001</v>
      </c>
      <c r="C51" s="1">
        <f t="shared" si="0"/>
        <v>0.99903812678287129</v>
      </c>
      <c r="D51" s="1">
        <v>567.29999999999995</v>
      </c>
      <c r="E51" s="1">
        <v>37.006599999999999</v>
      </c>
    </row>
    <row r="52" spans="1:5" x14ac:dyDescent="0.25">
      <c r="A52" s="1" t="s">
        <v>54</v>
      </c>
      <c r="B52" s="1">
        <v>145521.20000000001</v>
      </c>
      <c r="C52" s="1">
        <f t="shared" si="0"/>
        <v>1.0012370872992831</v>
      </c>
      <c r="D52" s="1">
        <v>300.83</v>
      </c>
      <c r="E52" s="1">
        <v>37.006599999999999</v>
      </c>
    </row>
    <row r="53" spans="1:5" x14ac:dyDescent="0.25">
      <c r="A53" s="1" t="s">
        <v>55</v>
      </c>
      <c r="B53" s="1">
        <v>144949.1</v>
      </c>
      <c r="C53" s="1">
        <f t="shared" si="0"/>
        <v>0.99730083788927315</v>
      </c>
      <c r="D53" s="1">
        <v>309.33</v>
      </c>
      <c r="E53" s="1">
        <v>37.006599999999999</v>
      </c>
    </row>
    <row r="54" spans="1:5" x14ac:dyDescent="0.25">
      <c r="A54" s="1" t="s">
        <v>56</v>
      </c>
      <c r="B54" s="1">
        <v>144837.1</v>
      </c>
      <c r="C54" s="1">
        <f t="shared" si="0"/>
        <v>0.9965302384592416</v>
      </c>
      <c r="D54" s="1">
        <v>451.76</v>
      </c>
      <c r="E54" s="1">
        <v>37.006599999999999</v>
      </c>
    </row>
    <row r="55" spans="1:5" x14ac:dyDescent="0.25">
      <c r="A55" s="1" t="s">
        <v>57</v>
      </c>
      <c r="B55" s="1">
        <v>144256.5</v>
      </c>
      <c r="C55" s="1">
        <f t="shared" si="0"/>
        <v>0.99253550605677399</v>
      </c>
      <c r="D55" s="1">
        <v>567.66999999999996</v>
      </c>
      <c r="E55" s="1">
        <v>37.006599999999999</v>
      </c>
    </row>
    <row r="56" spans="1:5" x14ac:dyDescent="0.25">
      <c r="A56" s="1" t="s">
        <v>58</v>
      </c>
      <c r="B56" s="1">
        <v>144289</v>
      </c>
      <c r="C56" s="1">
        <f t="shared" si="0"/>
        <v>0.99275911749852419</v>
      </c>
      <c r="D56" s="1">
        <v>516.46</v>
      </c>
      <c r="E56" s="1">
        <v>37.006599999999999</v>
      </c>
    </row>
    <row r="57" spans="1:5" x14ac:dyDescent="0.25">
      <c r="A57" s="1" t="s">
        <v>59</v>
      </c>
      <c r="B57" s="1">
        <v>144457.1</v>
      </c>
      <c r="C57" s="1">
        <f t="shared" si="0"/>
        <v>0.9939157046787771</v>
      </c>
      <c r="D57" s="1">
        <v>418.77</v>
      </c>
      <c r="E57" s="1">
        <v>37.006599999999999</v>
      </c>
    </row>
    <row r="58" spans="1:5" x14ac:dyDescent="0.25">
      <c r="A58" s="1" t="s">
        <v>60</v>
      </c>
      <c r="B58" s="1">
        <v>144972.70000000001</v>
      </c>
      <c r="C58" s="1">
        <f t="shared" si="0"/>
        <v>0.9974632141977442</v>
      </c>
      <c r="D58" s="1">
        <v>551.13</v>
      </c>
      <c r="E58" s="1">
        <v>37.006599999999999</v>
      </c>
    </row>
    <row r="59" spans="1:5" x14ac:dyDescent="0.25">
      <c r="A59" s="1" t="s">
        <v>61</v>
      </c>
      <c r="B59" s="1">
        <v>144491.70000000001</v>
      </c>
      <c r="C59" s="1">
        <f t="shared" si="0"/>
        <v>0.99415376485984042</v>
      </c>
      <c r="D59" s="1">
        <v>356.7</v>
      </c>
      <c r="E59" s="1">
        <v>37.006599999999999</v>
      </c>
    </row>
    <row r="60" spans="1:5" x14ac:dyDescent="0.25">
      <c r="A60" s="1" t="s">
        <v>62</v>
      </c>
      <c r="B60" s="1">
        <v>143528.9</v>
      </c>
      <c r="C60" s="1">
        <f t="shared" si="0"/>
        <v>0.98752936190238982</v>
      </c>
      <c r="D60" s="1">
        <v>442.46</v>
      </c>
      <c r="E60" s="1">
        <v>37.006599999999999</v>
      </c>
    </row>
    <row r="61" spans="1:5" x14ac:dyDescent="0.25">
      <c r="A61" s="1" t="s">
        <v>63</v>
      </c>
      <c r="B61" s="1">
        <v>143220.5</v>
      </c>
      <c r="C61" s="1">
        <f t="shared" si="0"/>
        <v>0.98540746132898127</v>
      </c>
      <c r="D61" s="1">
        <v>313.92</v>
      </c>
      <c r="E61" s="1">
        <v>37.006599999999999</v>
      </c>
    </row>
    <row r="62" spans="1:5" x14ac:dyDescent="0.25">
      <c r="A62" s="1" t="s">
        <v>64</v>
      </c>
      <c r="B62" s="1">
        <v>143488.6</v>
      </c>
      <c r="C62" s="1">
        <f t="shared" si="0"/>
        <v>0.98725208371461959</v>
      </c>
      <c r="D62" s="1">
        <v>274.5</v>
      </c>
      <c r="E62" s="1">
        <v>37.006599999999999</v>
      </c>
    </row>
    <row r="63" spans="1:5" x14ac:dyDescent="0.25">
      <c r="A63" s="1" t="s">
        <v>65</v>
      </c>
      <c r="B63" s="1">
        <v>143483.6</v>
      </c>
      <c r="C63" s="1">
        <f t="shared" si="0"/>
        <v>0.98721768195435033</v>
      </c>
      <c r="D63" s="1">
        <v>371.51</v>
      </c>
      <c r="E63" s="1">
        <v>37.006599999999999</v>
      </c>
    </row>
    <row r="64" spans="1:5" x14ac:dyDescent="0.25">
      <c r="A64" s="1" t="s">
        <v>66</v>
      </c>
      <c r="B64" s="1">
        <v>142868.6</v>
      </c>
      <c r="C64" s="1">
        <f t="shared" si="0"/>
        <v>0.98298626544123013</v>
      </c>
      <c r="D64" s="1">
        <v>448.38</v>
      </c>
      <c r="E64" s="1">
        <v>37.003300000000003</v>
      </c>
    </row>
    <row r="65" spans="1:5" x14ac:dyDescent="0.25">
      <c r="A65" s="1" t="s">
        <v>67</v>
      </c>
      <c r="B65" s="1">
        <v>143036.5</v>
      </c>
      <c r="C65" s="1">
        <f t="shared" si="0"/>
        <v>0.9841414765510722</v>
      </c>
      <c r="D65" s="1">
        <v>418.41</v>
      </c>
      <c r="E65" s="1">
        <v>37.003300000000003</v>
      </c>
    </row>
    <row r="66" spans="1:5" x14ac:dyDescent="0.25">
      <c r="A66" s="1" t="s">
        <v>68</v>
      </c>
      <c r="B66" s="1">
        <v>142813.70000000001</v>
      </c>
      <c r="C66" s="1">
        <f t="shared" si="0"/>
        <v>0.9826085341134736</v>
      </c>
      <c r="D66" s="1">
        <v>545.78</v>
      </c>
      <c r="E66" s="1">
        <v>37.003300000000003</v>
      </c>
    </row>
    <row r="67" spans="1:5" x14ac:dyDescent="0.25">
      <c r="A67" s="1" t="s">
        <v>69</v>
      </c>
      <c r="B67" s="1">
        <v>141712.79999999999</v>
      </c>
      <c r="C67" s="1">
        <f t="shared" ref="C67:C68" si="1">B67/$H$7</f>
        <v>0.97503395453738573</v>
      </c>
      <c r="D67" s="1">
        <v>489.25</v>
      </c>
      <c r="E67" s="1">
        <v>37.003300000000003</v>
      </c>
    </row>
    <row r="68" spans="1:5" x14ac:dyDescent="0.25">
      <c r="A68" s="1" t="s">
        <v>70</v>
      </c>
      <c r="B68" s="1">
        <v>142296.70000000001</v>
      </c>
      <c r="C68" s="1">
        <f t="shared" si="1"/>
        <v>0.97905139210163117</v>
      </c>
      <c r="D68" s="1">
        <v>407.12</v>
      </c>
      <c r="E68" s="1">
        <v>37.006599999999999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A95B-5D26-4457-9DC8-17BEE5DBDED6}">
  <dimension ref="A1:H68"/>
  <sheetViews>
    <sheetView workbookViewId="0">
      <selection activeCell="E22" sqref="E22"/>
    </sheetView>
  </sheetViews>
  <sheetFormatPr baseColWidth="10" defaultRowHeight="15" x14ac:dyDescent="0.25"/>
  <cols>
    <col min="5" max="5" width="12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258.19230769230768</v>
      </c>
    </row>
    <row r="2" spans="1:8" x14ac:dyDescent="0.25">
      <c r="A2" s="1" t="s">
        <v>4</v>
      </c>
      <c r="B2" s="1">
        <v>283.3</v>
      </c>
      <c r="C2" s="1">
        <f>B2/$H$7</f>
        <v>1.9352568132925982E-3</v>
      </c>
      <c r="D2" s="1">
        <v>23.823</v>
      </c>
      <c r="E2" s="1">
        <v>36.9666</v>
      </c>
      <c r="G2" s="1" t="s">
        <v>92</v>
      </c>
      <c r="H2" s="1">
        <f>AVERAGE(D2:D14)</f>
        <v>25.545692307692306</v>
      </c>
    </row>
    <row r="3" spans="1:8" x14ac:dyDescent="0.25">
      <c r="A3" s="1" t="s">
        <v>5</v>
      </c>
      <c r="B3" s="1">
        <v>243.2</v>
      </c>
      <c r="C3" s="1">
        <f t="shared" ref="C3:C66" si="0">B3/$H$7</f>
        <v>1.6613288280718666E-3</v>
      </c>
      <c r="D3" s="1">
        <v>26.603000000000002</v>
      </c>
      <c r="E3" s="1">
        <v>36.97</v>
      </c>
      <c r="G3" s="1" t="s">
        <v>90</v>
      </c>
      <c r="H3" s="1">
        <f>AVERAGE(B18:B34)</f>
        <v>40864.300000000003</v>
      </c>
    </row>
    <row r="4" spans="1:8" x14ac:dyDescent="0.25">
      <c r="A4" s="1" t="s">
        <v>6</v>
      </c>
      <c r="B4" s="1">
        <v>272</v>
      </c>
      <c r="C4" s="1">
        <f t="shared" si="0"/>
        <v>1.8580651366593246E-3</v>
      </c>
      <c r="D4" s="1">
        <v>33.898000000000003</v>
      </c>
      <c r="E4" s="1">
        <v>36.973300000000002</v>
      </c>
      <c r="G4" s="1" t="s">
        <v>92</v>
      </c>
      <c r="H4" s="1">
        <f>AVERAGE(D18:D34)</f>
        <v>211.98058823529414</v>
      </c>
    </row>
    <row r="5" spans="1:8" x14ac:dyDescent="0.25">
      <c r="A5" s="1" t="s">
        <v>7</v>
      </c>
      <c r="B5" s="1">
        <v>298.7</v>
      </c>
      <c r="C5" s="1">
        <f t="shared" si="0"/>
        <v>2.0404560894122805E-3</v>
      </c>
      <c r="D5" s="1">
        <v>23.588999999999999</v>
      </c>
      <c r="E5" s="1">
        <v>36.986600000000003</v>
      </c>
      <c r="G5" s="3" t="s">
        <v>94</v>
      </c>
      <c r="H5" s="1">
        <f>AVERAGE(B42:B53)</f>
        <v>55042.899999999994</v>
      </c>
    </row>
    <row r="6" spans="1:8" x14ac:dyDescent="0.25">
      <c r="A6" s="1" t="s">
        <v>8</v>
      </c>
      <c r="B6" s="1">
        <v>227.7</v>
      </c>
      <c r="C6" s="1">
        <f t="shared" si="0"/>
        <v>1.5554464397695891E-3</v>
      </c>
      <c r="D6" s="1">
        <v>20.864000000000001</v>
      </c>
      <c r="E6" s="1">
        <v>36.979999999999997</v>
      </c>
      <c r="G6" s="3" t="s">
        <v>92</v>
      </c>
      <c r="H6" s="1">
        <f>AVERAGE(D42:D53)</f>
        <v>240.49583333333331</v>
      </c>
    </row>
    <row r="7" spans="1:8" x14ac:dyDescent="0.25">
      <c r="A7" s="1" t="s">
        <v>9</v>
      </c>
      <c r="B7" s="1">
        <v>279.8</v>
      </c>
      <c r="C7" s="1">
        <f t="shared" si="0"/>
        <v>1.9113478869017611E-3</v>
      </c>
      <c r="D7" s="1">
        <v>32.343000000000004</v>
      </c>
      <c r="E7" s="1">
        <v>36.979999999999997</v>
      </c>
      <c r="G7" s="1" t="s">
        <v>91</v>
      </c>
      <c r="H7" s="1">
        <f>AVERAGE(B59:B63)</f>
        <v>146388.84</v>
      </c>
    </row>
    <row r="8" spans="1:8" x14ac:dyDescent="0.25">
      <c r="A8" s="1" t="s">
        <v>10</v>
      </c>
      <c r="B8" s="1">
        <v>283.89999999999998</v>
      </c>
      <c r="C8" s="1">
        <f t="shared" si="0"/>
        <v>1.93935548638817E-3</v>
      </c>
      <c r="D8" s="1">
        <v>25.146000000000001</v>
      </c>
      <c r="E8" s="1">
        <v>36.993299999999998</v>
      </c>
      <c r="G8" s="1" t="s">
        <v>92</v>
      </c>
      <c r="H8" s="1">
        <f>AVERAGE(D59:D683)</f>
        <v>397.86599999999999</v>
      </c>
    </row>
    <row r="9" spans="1:8" x14ac:dyDescent="0.25">
      <c r="A9" s="1" t="s">
        <v>11</v>
      </c>
      <c r="B9" s="1">
        <v>243.2</v>
      </c>
      <c r="C9" s="1">
        <f t="shared" si="0"/>
        <v>1.6613288280718666E-3</v>
      </c>
      <c r="D9" s="1">
        <v>23.646999999999998</v>
      </c>
      <c r="E9" s="1">
        <v>36.996600000000001</v>
      </c>
    </row>
    <row r="10" spans="1:8" x14ac:dyDescent="0.25">
      <c r="A10" s="1" t="s">
        <v>12</v>
      </c>
      <c r="B10" s="1">
        <v>264.39999999999998</v>
      </c>
      <c r="C10" s="1">
        <f t="shared" si="0"/>
        <v>1.8061486107820786E-3</v>
      </c>
      <c r="D10" s="1">
        <v>28.632999999999999</v>
      </c>
      <c r="E10" s="1">
        <v>36.996600000000001</v>
      </c>
      <c r="G10" s="1" t="s">
        <v>95</v>
      </c>
      <c r="H10" s="1">
        <f>(H5-H3)/(H7-H3)* 100</f>
        <v>13.436305905716331</v>
      </c>
    </row>
    <row r="11" spans="1:8" x14ac:dyDescent="0.25">
      <c r="A11" s="1" t="s">
        <v>13</v>
      </c>
      <c r="B11" s="1">
        <v>271.39999999999998</v>
      </c>
      <c r="C11" s="1">
        <f t="shared" si="0"/>
        <v>1.8539664635637523E-3</v>
      </c>
      <c r="D11" s="1">
        <v>23.186</v>
      </c>
      <c r="E11" s="1">
        <v>36.99</v>
      </c>
      <c r="G11" s="3" t="s">
        <v>92</v>
      </c>
      <c r="H11" s="1">
        <f>100/(H7-H3)*((H7-H5)/(H7-H3)*H4+H6+(H5-H3)/(H7-H3)*H8)</f>
        <v>0.45245641831505146</v>
      </c>
    </row>
    <row r="12" spans="1:8" x14ac:dyDescent="0.25">
      <c r="A12" s="1" t="s">
        <v>14</v>
      </c>
      <c r="B12" s="1">
        <v>228.1</v>
      </c>
      <c r="C12" s="1">
        <f t="shared" si="0"/>
        <v>1.5581788884999703E-3</v>
      </c>
      <c r="D12" s="1">
        <v>30</v>
      </c>
      <c r="E12" s="1">
        <v>37</v>
      </c>
    </row>
    <row r="13" spans="1:8" x14ac:dyDescent="0.25">
      <c r="A13" s="1" t="s">
        <v>15</v>
      </c>
      <c r="B13" s="1">
        <v>202.4</v>
      </c>
      <c r="C13" s="1">
        <f t="shared" si="0"/>
        <v>1.3826190575729682E-3</v>
      </c>
      <c r="D13" s="1">
        <v>15.628</v>
      </c>
      <c r="E13" s="1">
        <v>37.003300000000003</v>
      </c>
    </row>
    <row r="14" spans="1:8" x14ac:dyDescent="0.25">
      <c r="A14" s="1" t="s">
        <v>16</v>
      </c>
      <c r="B14" s="1">
        <v>258.39999999999998</v>
      </c>
      <c r="C14" s="1">
        <f t="shared" si="0"/>
        <v>1.7651618798263582E-3</v>
      </c>
      <c r="D14" s="1">
        <v>24.734000000000002</v>
      </c>
      <c r="E14" s="1">
        <v>37.003300000000003</v>
      </c>
    </row>
    <row r="15" spans="1:8" x14ac:dyDescent="0.25">
      <c r="A15" s="2" t="s">
        <v>17</v>
      </c>
      <c r="B15" s="2">
        <v>239.5</v>
      </c>
      <c r="C15" s="1">
        <f t="shared" si="0"/>
        <v>1.6360536773158392E-3</v>
      </c>
      <c r="D15" s="2">
        <v>16.731999999999999</v>
      </c>
      <c r="E15" s="2">
        <v>37.003300000000003</v>
      </c>
    </row>
    <row r="16" spans="1:8" x14ac:dyDescent="0.25">
      <c r="A16" s="2" t="s">
        <v>18</v>
      </c>
      <c r="B16" s="2">
        <v>7139.7</v>
      </c>
      <c r="C16" s="1">
        <f t="shared" si="0"/>
        <v>4.8772160500759484E-2</v>
      </c>
      <c r="D16" s="2">
        <v>901.14</v>
      </c>
      <c r="E16" s="2">
        <v>37.006599999999999</v>
      </c>
    </row>
    <row r="17" spans="1:5" x14ac:dyDescent="0.25">
      <c r="A17" s="2" t="s">
        <v>19</v>
      </c>
      <c r="B17" s="2">
        <v>39315.300000000003</v>
      </c>
      <c r="C17" s="1">
        <f t="shared" si="0"/>
        <v>0.26856760392390572</v>
      </c>
      <c r="D17" s="2">
        <v>1688.7</v>
      </c>
      <c r="E17" s="2">
        <v>37.006599999999999</v>
      </c>
    </row>
    <row r="18" spans="1:5" x14ac:dyDescent="0.25">
      <c r="A18" s="1" t="s">
        <v>20</v>
      </c>
      <c r="B18" s="1">
        <v>41943.8</v>
      </c>
      <c r="C18" s="1">
        <f t="shared" si="0"/>
        <v>0.2865232076434242</v>
      </c>
      <c r="D18" s="1">
        <v>223.15</v>
      </c>
      <c r="E18" s="1">
        <v>37.006599999999999</v>
      </c>
    </row>
    <row r="19" spans="1:5" x14ac:dyDescent="0.25">
      <c r="A19" s="1" t="s">
        <v>21</v>
      </c>
      <c r="B19" s="1">
        <v>41131</v>
      </c>
      <c r="C19" s="1">
        <f t="shared" si="0"/>
        <v>0.28097087182328928</v>
      </c>
      <c r="D19" s="1">
        <v>296.92</v>
      </c>
      <c r="E19" s="1">
        <v>37.006599999999999</v>
      </c>
    </row>
    <row r="20" spans="1:5" x14ac:dyDescent="0.25">
      <c r="A20" s="1" t="s">
        <v>22</v>
      </c>
      <c r="B20" s="1">
        <v>40491.9</v>
      </c>
      <c r="C20" s="1">
        <f t="shared" si="0"/>
        <v>0.27660510186432247</v>
      </c>
      <c r="D20" s="1">
        <v>193.31</v>
      </c>
      <c r="E20" s="1">
        <v>37.01</v>
      </c>
    </row>
    <row r="21" spans="1:5" x14ac:dyDescent="0.25">
      <c r="A21" s="1" t="s">
        <v>23</v>
      </c>
      <c r="B21" s="1">
        <v>40668.199999999997</v>
      </c>
      <c r="C21" s="1">
        <f t="shared" si="0"/>
        <v>0.27780942864223801</v>
      </c>
      <c r="D21" s="1">
        <v>214.82</v>
      </c>
      <c r="E21" s="1">
        <v>37.01</v>
      </c>
    </row>
    <row r="22" spans="1:5" x14ac:dyDescent="0.25">
      <c r="A22" s="1" t="s">
        <v>24</v>
      </c>
      <c r="B22" s="1">
        <v>40663.5</v>
      </c>
      <c r="C22" s="1">
        <f t="shared" si="0"/>
        <v>0.27777732236965608</v>
      </c>
      <c r="D22" s="1">
        <v>221.08</v>
      </c>
      <c r="E22" s="1">
        <v>37.01</v>
      </c>
    </row>
    <row r="23" spans="1:5" x14ac:dyDescent="0.25">
      <c r="A23" s="1" t="s">
        <v>25</v>
      </c>
      <c r="B23" s="1">
        <v>40339.199999999997</v>
      </c>
      <c r="C23" s="1">
        <f t="shared" si="0"/>
        <v>0.27556198956149935</v>
      </c>
      <c r="D23" s="1">
        <v>287.67</v>
      </c>
      <c r="E23" s="1">
        <v>37.01</v>
      </c>
    </row>
    <row r="24" spans="1:5" x14ac:dyDescent="0.25">
      <c r="A24" s="1" t="s">
        <v>26</v>
      </c>
      <c r="B24" s="1">
        <v>40667.199999999997</v>
      </c>
      <c r="C24" s="1">
        <f t="shared" si="0"/>
        <v>0.27780259752041209</v>
      </c>
      <c r="D24" s="1">
        <v>206.95</v>
      </c>
      <c r="E24" s="1">
        <v>37.01</v>
      </c>
    </row>
    <row r="25" spans="1:5" x14ac:dyDescent="0.25">
      <c r="A25" s="1" t="s">
        <v>27</v>
      </c>
      <c r="B25" s="1">
        <v>40643.4</v>
      </c>
      <c r="C25" s="1">
        <f t="shared" si="0"/>
        <v>0.27764001682095441</v>
      </c>
      <c r="D25" s="1">
        <v>143.46</v>
      </c>
      <c r="E25" s="1">
        <v>37.01</v>
      </c>
    </row>
    <row r="26" spans="1:5" x14ac:dyDescent="0.25">
      <c r="A26" s="1" t="s">
        <v>28</v>
      </c>
      <c r="B26" s="1">
        <v>40666.5</v>
      </c>
      <c r="C26" s="1">
        <f t="shared" si="0"/>
        <v>0.2777978157351339</v>
      </c>
      <c r="D26" s="1">
        <v>175.63</v>
      </c>
      <c r="E26" s="1">
        <v>37.01</v>
      </c>
    </row>
    <row r="27" spans="1:5" x14ac:dyDescent="0.25">
      <c r="A27" s="1" t="s">
        <v>29</v>
      </c>
      <c r="B27" s="1">
        <v>40358.9</v>
      </c>
      <c r="C27" s="1">
        <f t="shared" si="0"/>
        <v>0.27569656266147063</v>
      </c>
      <c r="D27" s="1">
        <v>224.96</v>
      </c>
      <c r="E27" s="1">
        <v>37.01</v>
      </c>
    </row>
    <row r="28" spans="1:5" x14ac:dyDescent="0.25">
      <c r="A28" s="1" t="s">
        <v>30</v>
      </c>
      <c r="B28" s="1">
        <v>40839.5</v>
      </c>
      <c r="C28" s="1">
        <f t="shared" si="0"/>
        <v>0.27897959981102383</v>
      </c>
      <c r="D28" s="1">
        <v>171.61</v>
      </c>
      <c r="E28" s="1">
        <v>37.01</v>
      </c>
    </row>
    <row r="29" spans="1:5" x14ac:dyDescent="0.25">
      <c r="A29" s="1" t="s">
        <v>31</v>
      </c>
      <c r="B29" s="1">
        <v>40983.1</v>
      </c>
      <c r="C29" s="1">
        <f t="shared" si="0"/>
        <v>0.27996054890523075</v>
      </c>
      <c r="D29" s="1">
        <v>192.72</v>
      </c>
      <c r="E29" s="1">
        <v>37.01</v>
      </c>
    </row>
    <row r="30" spans="1:5" x14ac:dyDescent="0.25">
      <c r="A30" s="1" t="s">
        <v>32</v>
      </c>
      <c r="B30" s="1">
        <v>41031.5</v>
      </c>
      <c r="C30" s="1">
        <f t="shared" si="0"/>
        <v>0.2802911752016069</v>
      </c>
      <c r="D30" s="1">
        <v>224.94</v>
      </c>
      <c r="E30" s="1">
        <v>37.01</v>
      </c>
    </row>
    <row r="31" spans="1:5" x14ac:dyDescent="0.25">
      <c r="A31" s="1" t="s">
        <v>33</v>
      </c>
      <c r="B31" s="1">
        <v>40847</v>
      </c>
      <c r="C31" s="1">
        <f t="shared" si="0"/>
        <v>0.2790308332247185</v>
      </c>
      <c r="D31" s="1">
        <v>162.31</v>
      </c>
      <c r="E31" s="1">
        <v>37.01</v>
      </c>
    </row>
    <row r="32" spans="1:5" x14ac:dyDescent="0.25">
      <c r="A32" s="1" t="s">
        <v>34</v>
      </c>
      <c r="B32" s="1">
        <v>41135.9</v>
      </c>
      <c r="C32" s="1">
        <f t="shared" si="0"/>
        <v>0.28100434432023647</v>
      </c>
      <c r="D32" s="1">
        <v>245.48</v>
      </c>
      <c r="E32" s="1">
        <v>37.01</v>
      </c>
    </row>
    <row r="33" spans="1:5" x14ac:dyDescent="0.25">
      <c r="A33" s="1" t="s">
        <v>35</v>
      </c>
      <c r="B33" s="1">
        <v>41051.4</v>
      </c>
      <c r="C33" s="1">
        <f t="shared" si="0"/>
        <v>0.28042711452594338</v>
      </c>
      <c r="D33" s="1">
        <v>228.43</v>
      </c>
      <c r="E33" s="1">
        <v>37.01</v>
      </c>
    </row>
    <row r="34" spans="1:5" x14ac:dyDescent="0.25">
      <c r="A34" s="1" t="s">
        <v>36</v>
      </c>
      <c r="B34" s="1">
        <v>41231.1</v>
      </c>
      <c r="C34" s="1">
        <f t="shared" si="0"/>
        <v>0.28165466711806719</v>
      </c>
      <c r="D34" s="1">
        <v>190.23</v>
      </c>
      <c r="E34" s="1">
        <v>37.01</v>
      </c>
    </row>
    <row r="35" spans="1:5" x14ac:dyDescent="0.25">
      <c r="A35" s="2" t="s">
        <v>37</v>
      </c>
      <c r="B35" s="2">
        <v>41015.9</v>
      </c>
      <c r="C35" s="1">
        <f t="shared" si="0"/>
        <v>0.28018460970112202</v>
      </c>
      <c r="D35" s="2">
        <v>137.87</v>
      </c>
      <c r="E35" s="2">
        <v>37.01</v>
      </c>
    </row>
    <row r="36" spans="1:5" x14ac:dyDescent="0.25">
      <c r="A36" s="2" t="s">
        <v>38</v>
      </c>
      <c r="B36" s="2">
        <v>43324.4</v>
      </c>
      <c r="C36" s="1">
        <f t="shared" si="0"/>
        <v>0.29595425443633544</v>
      </c>
      <c r="D36" s="2">
        <v>871.55</v>
      </c>
      <c r="E36" s="2">
        <v>37.01</v>
      </c>
    </row>
    <row r="37" spans="1:5" x14ac:dyDescent="0.25">
      <c r="A37" s="2" t="s">
        <v>39</v>
      </c>
      <c r="B37" s="2">
        <v>48703.3</v>
      </c>
      <c r="C37" s="1">
        <f t="shared" si="0"/>
        <v>0.33269817562595622</v>
      </c>
      <c r="D37" s="2">
        <v>111.17</v>
      </c>
      <c r="E37" s="2">
        <v>37.01</v>
      </c>
    </row>
    <row r="38" spans="1:5" x14ac:dyDescent="0.25">
      <c r="A38" s="2" t="s">
        <v>40</v>
      </c>
      <c r="B38" s="2">
        <v>50103.6</v>
      </c>
      <c r="C38" s="1">
        <f t="shared" si="0"/>
        <v>0.34226379551883873</v>
      </c>
      <c r="D38" s="2">
        <v>139.36000000000001</v>
      </c>
      <c r="E38" s="2">
        <v>37.01</v>
      </c>
    </row>
    <row r="39" spans="1:5" x14ac:dyDescent="0.25">
      <c r="A39" s="2" t="s">
        <v>41</v>
      </c>
      <c r="B39" s="2">
        <v>51319.6</v>
      </c>
      <c r="C39" s="1">
        <f t="shared" si="0"/>
        <v>0.35057043965919804</v>
      </c>
      <c r="D39" s="2">
        <v>176.28</v>
      </c>
      <c r="E39" s="2">
        <v>37.01</v>
      </c>
    </row>
    <row r="40" spans="1:5" x14ac:dyDescent="0.25">
      <c r="A40" s="2" t="s">
        <v>42</v>
      </c>
      <c r="B40" s="2">
        <v>51655.199999999997</v>
      </c>
      <c r="C40" s="1">
        <f t="shared" si="0"/>
        <v>0.35286296414398799</v>
      </c>
      <c r="D40" s="2">
        <v>294.16000000000003</v>
      </c>
      <c r="E40" s="2">
        <v>37.01</v>
      </c>
    </row>
    <row r="41" spans="1:5" x14ac:dyDescent="0.25">
      <c r="A41" s="2" t="s">
        <v>43</v>
      </c>
      <c r="B41" s="2">
        <v>52318.9</v>
      </c>
      <c r="C41" s="1">
        <f t="shared" si="0"/>
        <v>0.35739677969987332</v>
      </c>
      <c r="D41" s="2">
        <v>177.99</v>
      </c>
      <c r="E41" s="2">
        <v>37.01</v>
      </c>
    </row>
    <row r="42" spans="1:5" x14ac:dyDescent="0.25">
      <c r="A42" s="1" t="s">
        <v>44</v>
      </c>
      <c r="B42" s="1">
        <v>53098.9</v>
      </c>
      <c r="C42" s="1">
        <f t="shared" si="0"/>
        <v>0.36272505472411698</v>
      </c>
      <c r="D42" s="1">
        <v>291.56</v>
      </c>
      <c r="E42" s="1">
        <v>37.01</v>
      </c>
    </row>
    <row r="43" spans="1:5" x14ac:dyDescent="0.25">
      <c r="A43" s="1" t="s">
        <v>45</v>
      </c>
      <c r="B43" s="1">
        <v>53578.9</v>
      </c>
      <c r="C43" s="1">
        <f t="shared" si="0"/>
        <v>0.36600399320057458</v>
      </c>
      <c r="D43" s="1">
        <v>267.48</v>
      </c>
      <c r="E43" s="1">
        <v>37.01</v>
      </c>
    </row>
    <row r="44" spans="1:5" x14ac:dyDescent="0.25">
      <c r="A44" s="1" t="s">
        <v>46</v>
      </c>
      <c r="B44" s="1">
        <v>54067.1</v>
      </c>
      <c r="C44" s="1">
        <f t="shared" si="0"/>
        <v>0.36933894687600505</v>
      </c>
      <c r="D44" s="1">
        <v>203.21</v>
      </c>
      <c r="E44" s="1">
        <v>37.01</v>
      </c>
    </row>
    <row r="45" spans="1:5" x14ac:dyDescent="0.25">
      <c r="A45" s="1" t="s">
        <v>47</v>
      </c>
      <c r="B45" s="1">
        <v>54419.199999999997</v>
      </c>
      <c r="C45" s="1">
        <f t="shared" si="0"/>
        <v>0.3717441848709232</v>
      </c>
      <c r="D45" s="1">
        <v>208.52</v>
      </c>
      <c r="E45" s="1">
        <v>37.01</v>
      </c>
    </row>
    <row r="46" spans="1:5" x14ac:dyDescent="0.25">
      <c r="A46" s="1" t="s">
        <v>48</v>
      </c>
      <c r="B46" s="1">
        <v>54583.7</v>
      </c>
      <c r="C46" s="1">
        <f t="shared" si="0"/>
        <v>0.37286790441129253</v>
      </c>
      <c r="D46" s="1">
        <v>178.55</v>
      </c>
      <c r="E46" s="1">
        <v>37.01</v>
      </c>
    </row>
    <row r="47" spans="1:5" x14ac:dyDescent="0.25">
      <c r="A47" s="1" t="s">
        <v>49</v>
      </c>
      <c r="B47" s="1">
        <v>54935.4</v>
      </c>
      <c r="C47" s="1">
        <f t="shared" si="0"/>
        <v>0.3752704099574804</v>
      </c>
      <c r="D47" s="1">
        <v>354.22</v>
      </c>
      <c r="E47" s="1">
        <v>37.01</v>
      </c>
    </row>
    <row r="48" spans="1:5" x14ac:dyDescent="0.25">
      <c r="A48" s="1" t="s">
        <v>50</v>
      </c>
      <c r="B48" s="1">
        <v>55499.1</v>
      </c>
      <c r="C48" s="1">
        <f t="shared" si="0"/>
        <v>0.37912111333077031</v>
      </c>
      <c r="D48" s="1">
        <v>298.5</v>
      </c>
      <c r="E48" s="1">
        <v>37.01</v>
      </c>
    </row>
    <row r="49" spans="1:5" x14ac:dyDescent="0.25">
      <c r="A49" s="1" t="s">
        <v>51</v>
      </c>
      <c r="B49" s="1">
        <v>55642.1</v>
      </c>
      <c r="C49" s="1">
        <f t="shared" si="0"/>
        <v>0.38009796375188165</v>
      </c>
      <c r="D49" s="1">
        <v>170.97</v>
      </c>
      <c r="E49" s="1">
        <v>37.01</v>
      </c>
    </row>
    <row r="50" spans="1:5" x14ac:dyDescent="0.25">
      <c r="A50" s="1" t="s">
        <v>52</v>
      </c>
      <c r="B50" s="1">
        <v>55859.7</v>
      </c>
      <c r="C50" s="1">
        <f t="shared" si="0"/>
        <v>0.38158441586120906</v>
      </c>
      <c r="D50" s="1">
        <v>254.9</v>
      </c>
      <c r="E50" s="1">
        <v>37.006599999999999</v>
      </c>
    </row>
    <row r="51" spans="1:5" x14ac:dyDescent="0.25">
      <c r="A51" s="1" t="s">
        <v>53</v>
      </c>
      <c r="B51" s="1">
        <v>56279</v>
      </c>
      <c r="C51" s="1">
        <f t="shared" si="0"/>
        <v>0.38444870524283137</v>
      </c>
      <c r="D51" s="1">
        <v>166.29</v>
      </c>
      <c r="E51" s="1">
        <v>37.006599999999999</v>
      </c>
    </row>
    <row r="52" spans="1:5" x14ac:dyDescent="0.25">
      <c r="A52" s="1" t="s">
        <v>54</v>
      </c>
      <c r="B52" s="1">
        <v>56068.5</v>
      </c>
      <c r="C52" s="1">
        <f t="shared" si="0"/>
        <v>0.38301075409846819</v>
      </c>
      <c r="D52" s="1">
        <v>173.32</v>
      </c>
      <c r="E52" s="1">
        <v>37.006599999999999</v>
      </c>
    </row>
    <row r="53" spans="1:5" x14ac:dyDescent="0.25">
      <c r="A53" s="1" t="s">
        <v>55</v>
      </c>
      <c r="B53" s="1">
        <v>56483.199999999997</v>
      </c>
      <c r="C53" s="1">
        <f t="shared" si="0"/>
        <v>0.38584362031969105</v>
      </c>
      <c r="D53" s="1">
        <v>318.43</v>
      </c>
      <c r="E53" s="1">
        <v>37.006599999999999</v>
      </c>
    </row>
    <row r="54" spans="1:5" x14ac:dyDescent="0.25">
      <c r="A54" s="2" t="s">
        <v>56</v>
      </c>
      <c r="B54" s="2">
        <v>55211.9</v>
      </c>
      <c r="C54" s="1">
        <f t="shared" si="0"/>
        <v>0.37715921514235651</v>
      </c>
      <c r="D54" s="2">
        <v>676.8</v>
      </c>
      <c r="E54" s="2">
        <v>37.006599999999999</v>
      </c>
    </row>
    <row r="55" spans="1:5" x14ac:dyDescent="0.25">
      <c r="A55" s="2" t="s">
        <v>57</v>
      </c>
      <c r="B55" s="2">
        <v>104938.6</v>
      </c>
      <c r="C55" s="1">
        <f t="shared" si="0"/>
        <v>0.71684836084499348</v>
      </c>
      <c r="D55" s="2">
        <v>8992</v>
      </c>
      <c r="E55" s="2">
        <v>37.006599999999999</v>
      </c>
    </row>
    <row r="56" spans="1:5" x14ac:dyDescent="0.25">
      <c r="A56" s="2" t="s">
        <v>58</v>
      </c>
      <c r="B56" s="2">
        <v>147171</v>
      </c>
      <c r="C56" s="1">
        <f t="shared" si="0"/>
        <v>1.0053430302473878</v>
      </c>
      <c r="D56" s="2">
        <v>430.39</v>
      </c>
      <c r="E56" s="2">
        <v>37.006599999999999</v>
      </c>
    </row>
    <row r="57" spans="1:5" x14ac:dyDescent="0.25">
      <c r="A57" s="1" t="s">
        <v>59</v>
      </c>
      <c r="B57" s="1">
        <v>147235.5</v>
      </c>
      <c r="C57" s="1">
        <f t="shared" si="0"/>
        <v>1.0057836376051617</v>
      </c>
      <c r="D57" s="1">
        <v>428.01</v>
      </c>
      <c r="E57" s="1">
        <v>37.006599999999999</v>
      </c>
    </row>
    <row r="58" spans="1:5" x14ac:dyDescent="0.25">
      <c r="A58" s="1" t="s">
        <v>60</v>
      </c>
      <c r="B58" s="1">
        <v>146874.9</v>
      </c>
      <c r="C58" s="1">
        <f t="shared" si="0"/>
        <v>1.0033203350747228</v>
      </c>
      <c r="D58" s="1">
        <v>325.04000000000002</v>
      </c>
      <c r="E58" s="1">
        <v>37.006599999999999</v>
      </c>
    </row>
    <row r="59" spans="1:5" x14ac:dyDescent="0.25">
      <c r="A59" s="1" t="s">
        <v>61</v>
      </c>
      <c r="B59" s="1">
        <v>146919.6</v>
      </c>
      <c r="C59" s="1">
        <f t="shared" si="0"/>
        <v>1.003625686220343</v>
      </c>
      <c r="D59" s="1">
        <v>602.48</v>
      </c>
      <c r="E59" s="1">
        <v>37.006599999999999</v>
      </c>
    </row>
    <row r="60" spans="1:5" x14ac:dyDescent="0.25">
      <c r="A60" s="1" t="s">
        <v>62</v>
      </c>
      <c r="B60" s="1">
        <v>146611.29999999999</v>
      </c>
      <c r="C60" s="1">
        <f t="shared" si="0"/>
        <v>1.0015196513614015</v>
      </c>
      <c r="D60" s="1">
        <v>279.39999999999998</v>
      </c>
      <c r="E60" s="1">
        <v>37.006599999999999</v>
      </c>
    </row>
    <row r="61" spans="1:5" x14ac:dyDescent="0.25">
      <c r="A61" s="1" t="s">
        <v>63</v>
      </c>
      <c r="B61" s="1">
        <v>146043.6</v>
      </c>
      <c r="C61" s="1">
        <f t="shared" si="0"/>
        <v>0.99764162350080787</v>
      </c>
      <c r="D61" s="1">
        <v>292.18</v>
      </c>
      <c r="E61" s="1">
        <v>37.006599999999999</v>
      </c>
    </row>
    <row r="62" spans="1:5" x14ac:dyDescent="0.25">
      <c r="A62" s="1" t="s">
        <v>64</v>
      </c>
      <c r="B62" s="1">
        <v>145978.70000000001</v>
      </c>
      <c r="C62" s="1">
        <f t="shared" si="0"/>
        <v>0.99719828369430352</v>
      </c>
      <c r="D62" s="1">
        <v>390.96</v>
      </c>
      <c r="E62" s="1">
        <v>37.006599999999999</v>
      </c>
    </row>
    <row r="63" spans="1:5" x14ac:dyDescent="0.25">
      <c r="A63" s="1" t="s">
        <v>65</v>
      </c>
      <c r="B63" s="1">
        <v>146391</v>
      </c>
      <c r="C63" s="1">
        <f t="shared" si="0"/>
        <v>1.000014755223144</v>
      </c>
      <c r="D63" s="1">
        <v>411.39</v>
      </c>
      <c r="E63" s="1">
        <v>37.006599999999999</v>
      </c>
    </row>
    <row r="64" spans="1:5" x14ac:dyDescent="0.25">
      <c r="A64" s="1" t="s">
        <v>66</v>
      </c>
      <c r="B64" s="1">
        <v>145335.6</v>
      </c>
      <c r="C64" s="1">
        <f t="shared" si="0"/>
        <v>0.99280518924803296</v>
      </c>
      <c r="D64" s="1">
        <v>147.22999999999999</v>
      </c>
      <c r="E64" s="1">
        <v>37.006599999999999</v>
      </c>
    </row>
    <row r="65" spans="1:5" x14ac:dyDescent="0.25">
      <c r="A65" s="1" t="s">
        <v>67</v>
      </c>
      <c r="B65" s="1">
        <v>145343</v>
      </c>
      <c r="C65" s="1">
        <f t="shared" si="0"/>
        <v>0.99285573954954487</v>
      </c>
      <c r="D65" s="1">
        <v>419.13</v>
      </c>
      <c r="E65" s="1">
        <v>37.006599999999999</v>
      </c>
    </row>
    <row r="66" spans="1:5" x14ac:dyDescent="0.25">
      <c r="A66" s="1" t="s">
        <v>68</v>
      </c>
      <c r="B66" s="1">
        <v>145438.5</v>
      </c>
      <c r="C66" s="1">
        <f t="shared" si="0"/>
        <v>0.9935081116839235</v>
      </c>
      <c r="D66" s="1">
        <v>435.21</v>
      </c>
      <c r="E66" s="1">
        <v>37.003300000000003</v>
      </c>
    </row>
    <row r="67" spans="1:5" x14ac:dyDescent="0.25">
      <c r="A67" s="1" t="s">
        <v>69</v>
      </c>
      <c r="B67" s="1">
        <v>145022.6</v>
      </c>
      <c r="C67" s="1">
        <f t="shared" ref="C67:C68" si="1">B67/$H$7</f>
        <v>0.99066704811650952</v>
      </c>
      <c r="D67" s="1">
        <v>437.13</v>
      </c>
      <c r="E67" s="1">
        <v>37.006599999999999</v>
      </c>
    </row>
    <row r="68" spans="1:5" x14ac:dyDescent="0.25">
      <c r="A68" s="1" t="s">
        <v>70</v>
      </c>
      <c r="B68" s="1">
        <v>145439.20000000001</v>
      </c>
      <c r="C68" s="1">
        <f t="shared" si="1"/>
        <v>0.99351289346920169</v>
      </c>
      <c r="D68" s="1">
        <v>563.54999999999995</v>
      </c>
      <c r="E68" s="1">
        <v>37.006599999999999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C46C-76BA-4764-ACF9-266C1A5C7F0A}">
  <dimension ref="A1:H67"/>
  <sheetViews>
    <sheetView workbookViewId="0">
      <selection activeCell="H18" sqref="H18"/>
    </sheetView>
  </sheetViews>
  <sheetFormatPr baseColWidth="10" defaultRowHeight="15" x14ac:dyDescent="0.25"/>
  <cols>
    <col min="5" max="5" width="13.71093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378.78461538461528</v>
      </c>
    </row>
    <row r="2" spans="1:8" x14ac:dyDescent="0.25">
      <c r="A2" s="1" t="s">
        <v>4</v>
      </c>
      <c r="B2" s="1">
        <v>355.8</v>
      </c>
      <c r="C2" s="1">
        <f>B2/$H$7</f>
        <v>2.2701520658759541E-3</v>
      </c>
      <c r="D2" s="1">
        <v>33.162999999999997</v>
      </c>
      <c r="E2" s="1">
        <v>36.979999999999997</v>
      </c>
      <c r="G2" s="1" t="s">
        <v>92</v>
      </c>
      <c r="H2" s="1">
        <f>AVERAGE(D2:D14)</f>
        <v>31.544230769230765</v>
      </c>
    </row>
    <row r="3" spans="1:8" x14ac:dyDescent="0.25">
      <c r="A3" s="1" t="s">
        <v>5</v>
      </c>
      <c r="B3" s="1">
        <v>359.2</v>
      </c>
      <c r="C3" s="1">
        <f t="shared" ref="C3:C66" si="0">B3/$H$7</f>
        <v>2.291845480783144E-3</v>
      </c>
      <c r="D3" s="1">
        <v>34.128</v>
      </c>
      <c r="E3" s="1">
        <v>36.993299999999998</v>
      </c>
      <c r="G3" s="1" t="s">
        <v>90</v>
      </c>
      <c r="H3" s="1">
        <f>AVERAGE(B20:B32)</f>
        <v>42893.876923076925</v>
      </c>
    </row>
    <row r="4" spans="1:8" x14ac:dyDescent="0.25">
      <c r="A4" s="1" t="s">
        <v>6</v>
      </c>
      <c r="B4" s="1">
        <v>362.7</v>
      </c>
      <c r="C4" s="1">
        <f t="shared" si="0"/>
        <v>2.3141769373052515E-3</v>
      </c>
      <c r="D4" s="1">
        <v>41.465000000000003</v>
      </c>
      <c r="E4" s="1">
        <v>36.993299999999998</v>
      </c>
      <c r="G4" s="1" t="s">
        <v>92</v>
      </c>
      <c r="H4" s="1">
        <f>AVERAGE(D20:D32)</f>
        <v>232.28</v>
      </c>
    </row>
    <row r="5" spans="1:8" x14ac:dyDescent="0.25">
      <c r="A5" s="1" t="s">
        <v>7</v>
      </c>
      <c r="B5" s="1">
        <v>463.4</v>
      </c>
      <c r="C5" s="1">
        <f t="shared" si="0"/>
        <v>2.9566848435270293E-3</v>
      </c>
      <c r="D5" s="1">
        <v>28.385000000000002</v>
      </c>
      <c r="E5" s="1">
        <v>36.996600000000001</v>
      </c>
      <c r="G5" s="3" t="s">
        <v>94</v>
      </c>
      <c r="H5" s="1">
        <f>AVERAGE(B40:B50)</f>
        <v>49101.518181818188</v>
      </c>
    </row>
    <row r="6" spans="1:8" x14ac:dyDescent="0.25">
      <c r="A6" s="1" t="s">
        <v>8</v>
      </c>
      <c r="B6" s="1">
        <v>363.8</v>
      </c>
      <c r="C6" s="1">
        <f t="shared" si="0"/>
        <v>2.3211953950693425E-3</v>
      </c>
      <c r="D6" s="1">
        <v>37.445999999999998</v>
      </c>
      <c r="E6" s="1">
        <v>36.996600000000001</v>
      </c>
      <c r="G6" s="3" t="s">
        <v>92</v>
      </c>
      <c r="H6" s="1">
        <f>AVERAGE(D40:D50)</f>
        <v>224.89454545454547</v>
      </c>
    </row>
    <row r="7" spans="1:8" x14ac:dyDescent="0.25">
      <c r="A7" s="1" t="s">
        <v>9</v>
      </c>
      <c r="B7" s="1">
        <v>372.3</v>
      </c>
      <c r="C7" s="1">
        <f t="shared" si="0"/>
        <v>2.3754289323373178E-3</v>
      </c>
      <c r="D7" s="1">
        <v>32.884999999999998</v>
      </c>
      <c r="E7" s="1">
        <v>36.99</v>
      </c>
      <c r="G7" s="1" t="s">
        <v>91</v>
      </c>
      <c r="H7" s="1">
        <f>AVERAGE(B55:B63)</f>
        <v>156729.58888888886</v>
      </c>
    </row>
    <row r="8" spans="1:8" x14ac:dyDescent="0.25">
      <c r="A8" s="1" t="s">
        <v>10</v>
      </c>
      <c r="B8" s="1">
        <v>399.5</v>
      </c>
      <c r="C8" s="1">
        <f t="shared" si="0"/>
        <v>2.5489762515948388E-3</v>
      </c>
      <c r="D8" s="1">
        <v>38.176000000000002</v>
      </c>
      <c r="E8" s="1">
        <v>36.99</v>
      </c>
      <c r="G8" s="1" t="s">
        <v>92</v>
      </c>
      <c r="H8" s="1">
        <f>AVERAGE(D55:D62)</f>
        <v>400.69624999999996</v>
      </c>
    </row>
    <row r="9" spans="1:8" x14ac:dyDescent="0.25">
      <c r="A9" s="1" t="s">
        <v>11</v>
      </c>
      <c r="B9" s="1">
        <v>339</v>
      </c>
      <c r="C9" s="1">
        <f t="shared" si="0"/>
        <v>2.1629610745698383E-3</v>
      </c>
      <c r="D9" s="1">
        <v>26.09</v>
      </c>
      <c r="E9" s="1">
        <v>37</v>
      </c>
    </row>
    <row r="10" spans="1:8" x14ac:dyDescent="0.25">
      <c r="A10" s="1" t="s">
        <v>12</v>
      </c>
      <c r="B10" s="1">
        <v>383.4</v>
      </c>
      <c r="C10" s="1">
        <f t="shared" si="0"/>
        <v>2.446251551593144E-3</v>
      </c>
      <c r="D10" s="1">
        <v>24.463999999999999</v>
      </c>
      <c r="E10" s="1">
        <v>37.003300000000003</v>
      </c>
      <c r="G10" s="1" t="s">
        <v>95</v>
      </c>
      <c r="H10" s="1">
        <f>(H5-H3)/(H7-H3)* 100</f>
        <v>5.4531580218039073</v>
      </c>
    </row>
    <row r="11" spans="1:8" x14ac:dyDescent="0.25">
      <c r="A11" s="1" t="s">
        <v>13</v>
      </c>
      <c r="B11" s="1">
        <v>375.2</v>
      </c>
      <c r="C11" s="1">
        <f t="shared" si="0"/>
        <v>2.3939321391699209E-3</v>
      </c>
      <c r="D11" s="1">
        <v>28.695</v>
      </c>
      <c r="E11" s="1">
        <v>37.003300000000003</v>
      </c>
      <c r="G11" s="3" t="s">
        <v>92</v>
      </c>
      <c r="H11" s="1">
        <f>100/(H7-H3)*((H7-H5)/(H7-H3)*H4+H6+(H5-H3)/(H7-H3)*H8)</f>
        <v>0.40967684186971343</v>
      </c>
    </row>
    <row r="12" spans="1:8" x14ac:dyDescent="0.25">
      <c r="A12" s="1" t="s">
        <v>14</v>
      </c>
      <c r="B12" s="1">
        <v>408</v>
      </c>
      <c r="C12" s="1">
        <f t="shared" si="0"/>
        <v>2.603209788862814E-3</v>
      </c>
      <c r="D12" s="1">
        <v>27.994</v>
      </c>
      <c r="E12" s="1">
        <v>37.006599999999999</v>
      </c>
    </row>
    <row r="13" spans="1:8" x14ac:dyDescent="0.25">
      <c r="A13" s="1" t="s">
        <v>15</v>
      </c>
      <c r="B13" s="1">
        <v>367.5</v>
      </c>
      <c r="C13" s="1">
        <f t="shared" si="0"/>
        <v>2.3448029348212846E-3</v>
      </c>
      <c r="D13" s="1">
        <v>28.198</v>
      </c>
      <c r="E13" s="1">
        <v>37.006599999999999</v>
      </c>
    </row>
    <row r="14" spans="1:8" x14ac:dyDescent="0.25">
      <c r="A14" s="1" t="s">
        <v>16</v>
      </c>
      <c r="B14" s="1">
        <v>374.4</v>
      </c>
      <c r="C14" s="1">
        <f t="shared" si="0"/>
        <v>2.388827806250582E-3</v>
      </c>
      <c r="D14" s="1">
        <v>28.986000000000001</v>
      </c>
      <c r="E14" s="1">
        <v>37.006599999999999</v>
      </c>
    </row>
    <row r="15" spans="1:8" x14ac:dyDescent="0.25">
      <c r="A15" s="2" t="s">
        <v>17</v>
      </c>
      <c r="B15" s="2">
        <v>366.6</v>
      </c>
      <c r="C15" s="1">
        <f t="shared" si="0"/>
        <v>2.3390605602870286E-3</v>
      </c>
      <c r="D15" s="2">
        <v>25.059000000000001</v>
      </c>
      <c r="E15" s="2">
        <v>37.006599999999999</v>
      </c>
    </row>
    <row r="16" spans="1:8" x14ac:dyDescent="0.25">
      <c r="A16" s="2" t="s">
        <v>18</v>
      </c>
      <c r="B16" s="2">
        <v>7983.1</v>
      </c>
      <c r="C16" s="1">
        <f t="shared" si="0"/>
        <v>5.0935500160467481E-2</v>
      </c>
      <c r="D16" s="2">
        <v>7703.3</v>
      </c>
      <c r="E16" s="2">
        <v>37.006599999999999</v>
      </c>
    </row>
    <row r="17" spans="1:5" x14ac:dyDescent="0.25">
      <c r="A17" s="2" t="s">
        <v>20</v>
      </c>
      <c r="B17" s="2">
        <v>47132</v>
      </c>
      <c r="C17" s="1">
        <f t="shared" si="0"/>
        <v>0.30072177394284838</v>
      </c>
      <c r="D17" s="2">
        <v>262.29000000000002</v>
      </c>
      <c r="E17" s="2">
        <v>37.01</v>
      </c>
    </row>
    <row r="18" spans="1:5" x14ac:dyDescent="0.25">
      <c r="A18" s="2" t="s">
        <v>21</v>
      </c>
      <c r="B18" s="2">
        <v>44964.4</v>
      </c>
      <c r="C18" s="1">
        <f t="shared" si="0"/>
        <v>0.28689158389789982</v>
      </c>
      <c r="D18" s="2">
        <v>239.79</v>
      </c>
      <c r="E18" s="2">
        <v>37.01</v>
      </c>
    </row>
    <row r="19" spans="1:5" x14ac:dyDescent="0.25">
      <c r="A19" s="2" t="s">
        <v>22</v>
      </c>
      <c r="B19" s="2">
        <v>43755.8</v>
      </c>
      <c r="C19" s="1">
        <f t="shared" si="0"/>
        <v>0.27918021294000861</v>
      </c>
      <c r="D19" s="2">
        <v>281.55</v>
      </c>
      <c r="E19" s="2">
        <v>37.01</v>
      </c>
    </row>
    <row r="20" spans="1:5" x14ac:dyDescent="0.25">
      <c r="A20" s="1" t="s">
        <v>23</v>
      </c>
      <c r="B20" s="1">
        <v>42919.5</v>
      </c>
      <c r="C20" s="1">
        <f t="shared" si="0"/>
        <v>0.27384427091445479</v>
      </c>
      <c r="D20" s="1">
        <v>253.34</v>
      </c>
      <c r="E20" s="1">
        <v>37.01</v>
      </c>
    </row>
    <row r="21" spans="1:5" x14ac:dyDescent="0.25">
      <c r="A21" s="1" t="s">
        <v>24</v>
      </c>
      <c r="B21" s="1">
        <v>42379.6</v>
      </c>
      <c r="C21" s="1">
        <f t="shared" si="0"/>
        <v>0.27039948423551596</v>
      </c>
      <c r="D21" s="1">
        <v>225.22</v>
      </c>
      <c r="E21" s="1">
        <v>37.01</v>
      </c>
    </row>
    <row r="22" spans="1:5" x14ac:dyDescent="0.25">
      <c r="A22" s="1" t="s">
        <v>25</v>
      </c>
      <c r="B22" s="1">
        <v>42899.5</v>
      </c>
      <c r="C22" s="1">
        <f t="shared" si="0"/>
        <v>0.27371666259147132</v>
      </c>
      <c r="D22" s="1">
        <v>162.49</v>
      </c>
      <c r="E22" s="1">
        <v>37.01</v>
      </c>
    </row>
    <row r="23" spans="1:5" x14ac:dyDescent="0.25">
      <c r="A23" s="1" t="s">
        <v>26</v>
      </c>
      <c r="B23" s="1">
        <v>42459.5</v>
      </c>
      <c r="C23" s="1">
        <f t="shared" si="0"/>
        <v>0.27090927948583493</v>
      </c>
      <c r="D23" s="1">
        <v>251.67</v>
      </c>
      <c r="E23" s="1">
        <v>37.01</v>
      </c>
    </row>
    <row r="24" spans="1:5" x14ac:dyDescent="0.25">
      <c r="A24" s="1" t="s">
        <v>27</v>
      </c>
      <c r="B24" s="1">
        <v>42503.9</v>
      </c>
      <c r="C24" s="1">
        <f t="shared" si="0"/>
        <v>0.27119256996285823</v>
      </c>
      <c r="D24" s="1">
        <v>190.21</v>
      </c>
      <c r="E24" s="1">
        <v>37.01</v>
      </c>
    </row>
    <row r="25" spans="1:5" x14ac:dyDescent="0.25">
      <c r="A25" s="1" t="s">
        <v>28</v>
      </c>
      <c r="B25" s="1">
        <v>42762.9</v>
      </c>
      <c r="C25" s="1">
        <f t="shared" si="0"/>
        <v>0.2728450977454942</v>
      </c>
      <c r="D25" s="1">
        <v>234.97</v>
      </c>
      <c r="E25" s="1">
        <v>37.01</v>
      </c>
    </row>
    <row r="26" spans="1:5" x14ac:dyDescent="0.25">
      <c r="A26" s="1" t="s">
        <v>29</v>
      </c>
      <c r="B26" s="1">
        <v>43028</v>
      </c>
      <c r="C26" s="1">
        <f t="shared" si="0"/>
        <v>0.27453654606664007</v>
      </c>
      <c r="D26" s="1">
        <v>191.28</v>
      </c>
      <c r="E26" s="1">
        <v>37.01</v>
      </c>
    </row>
    <row r="27" spans="1:5" x14ac:dyDescent="0.25">
      <c r="A27" s="1" t="s">
        <v>30</v>
      </c>
      <c r="B27" s="1">
        <v>42984.3</v>
      </c>
      <c r="C27" s="1">
        <f t="shared" si="0"/>
        <v>0.27425772188092123</v>
      </c>
      <c r="D27" s="1">
        <v>302.57</v>
      </c>
      <c r="E27" s="1">
        <v>37.01</v>
      </c>
    </row>
    <row r="28" spans="1:5" x14ac:dyDescent="0.25">
      <c r="A28" s="1" t="s">
        <v>31</v>
      </c>
      <c r="B28" s="1">
        <v>42823.8</v>
      </c>
      <c r="C28" s="1">
        <f t="shared" si="0"/>
        <v>0.27323366508897889</v>
      </c>
      <c r="D28" s="1">
        <v>270.73</v>
      </c>
      <c r="E28" s="1">
        <v>37.01</v>
      </c>
    </row>
    <row r="29" spans="1:5" x14ac:dyDescent="0.25">
      <c r="A29" s="1" t="s">
        <v>32</v>
      </c>
      <c r="B29" s="1">
        <v>43027.7</v>
      </c>
      <c r="C29" s="1">
        <f t="shared" si="0"/>
        <v>0.27453463194179534</v>
      </c>
      <c r="D29" s="1">
        <v>250.78</v>
      </c>
      <c r="E29" s="1">
        <v>37.01</v>
      </c>
    </row>
    <row r="30" spans="1:5" x14ac:dyDescent="0.25">
      <c r="A30" s="1" t="s">
        <v>33</v>
      </c>
      <c r="B30" s="1">
        <v>43228.800000000003</v>
      </c>
      <c r="C30" s="1">
        <f t="shared" si="0"/>
        <v>0.27581773362939416</v>
      </c>
      <c r="D30" s="1">
        <v>248.44</v>
      </c>
      <c r="E30" s="1">
        <v>37.01</v>
      </c>
    </row>
    <row r="31" spans="1:5" x14ac:dyDescent="0.25">
      <c r="A31" s="1" t="s">
        <v>34</v>
      </c>
      <c r="B31" s="1">
        <v>43331</v>
      </c>
      <c r="C31" s="1">
        <f t="shared" si="0"/>
        <v>0.27646981215983968</v>
      </c>
      <c r="D31" s="1">
        <v>214.64</v>
      </c>
      <c r="E31" s="1">
        <v>37.01</v>
      </c>
    </row>
    <row r="32" spans="1:5" x14ac:dyDescent="0.25">
      <c r="A32" s="1" t="s">
        <v>35</v>
      </c>
      <c r="B32" s="1">
        <v>43271.9</v>
      </c>
      <c r="C32" s="1">
        <f t="shared" si="0"/>
        <v>0.27609272956542352</v>
      </c>
      <c r="D32" s="1">
        <v>223.3</v>
      </c>
      <c r="E32" s="1">
        <v>37.01</v>
      </c>
    </row>
    <row r="33" spans="1:5" x14ac:dyDescent="0.25">
      <c r="A33" s="2" t="s">
        <v>36</v>
      </c>
      <c r="B33" s="2">
        <v>42823.6</v>
      </c>
      <c r="C33" s="1">
        <f t="shared" si="0"/>
        <v>0.27323238900574903</v>
      </c>
      <c r="D33" s="2">
        <v>166.82</v>
      </c>
      <c r="E33" s="2">
        <v>37.01</v>
      </c>
    </row>
    <row r="34" spans="1:5" x14ac:dyDescent="0.25">
      <c r="A34" s="2" t="s">
        <v>37</v>
      </c>
      <c r="B34" s="2">
        <v>46206.6</v>
      </c>
      <c r="C34" s="1">
        <f t="shared" si="0"/>
        <v>0.29481733683840317</v>
      </c>
      <c r="D34" s="2">
        <v>859.89</v>
      </c>
      <c r="E34" s="2">
        <v>37.01</v>
      </c>
    </row>
    <row r="35" spans="1:5" x14ac:dyDescent="0.25">
      <c r="A35" s="2" t="s">
        <v>38</v>
      </c>
      <c r="B35" s="2">
        <v>45922.3</v>
      </c>
      <c r="C35" s="1">
        <f t="shared" si="0"/>
        <v>0.29300338452719316</v>
      </c>
      <c r="D35" s="2">
        <v>180.59</v>
      </c>
      <c r="E35" s="2">
        <v>37.01</v>
      </c>
    </row>
    <row r="36" spans="1:5" x14ac:dyDescent="0.25">
      <c r="A36" s="2" t="s">
        <v>39</v>
      </c>
      <c r="B36" s="2">
        <v>46423.5</v>
      </c>
      <c r="C36" s="1">
        <f t="shared" si="0"/>
        <v>0.29620124910115891</v>
      </c>
      <c r="D36" s="2">
        <v>290.32</v>
      </c>
      <c r="E36" s="2">
        <v>37.01</v>
      </c>
    </row>
    <row r="37" spans="1:5" x14ac:dyDescent="0.25">
      <c r="A37" s="2" t="s">
        <v>40</v>
      </c>
      <c r="B37" s="2">
        <v>46767.3</v>
      </c>
      <c r="C37" s="1">
        <f t="shared" si="0"/>
        <v>0.2983948361732448</v>
      </c>
      <c r="D37" s="2">
        <v>305.79000000000002</v>
      </c>
      <c r="E37" s="2">
        <v>37.01</v>
      </c>
    </row>
    <row r="38" spans="1:5" x14ac:dyDescent="0.25">
      <c r="A38" s="2" t="s">
        <v>41</v>
      </c>
      <c r="B38" s="2">
        <v>47431.7</v>
      </c>
      <c r="C38" s="1">
        <f t="shared" si="0"/>
        <v>0.30263398466275571</v>
      </c>
      <c r="D38" s="2">
        <v>219.63</v>
      </c>
      <c r="E38" s="2">
        <v>37.01</v>
      </c>
    </row>
    <row r="39" spans="1:5" x14ac:dyDescent="0.25">
      <c r="A39" s="2" t="s">
        <v>42</v>
      </c>
      <c r="B39" s="2">
        <v>47256.6</v>
      </c>
      <c r="C39" s="1">
        <f t="shared" si="0"/>
        <v>0.30151677379503544</v>
      </c>
      <c r="D39" s="2">
        <v>330.28</v>
      </c>
      <c r="E39" s="2">
        <v>37.01</v>
      </c>
    </row>
    <row r="40" spans="1:5" x14ac:dyDescent="0.25">
      <c r="A40" s="1" t="s">
        <v>43</v>
      </c>
      <c r="B40" s="1">
        <v>48075.1</v>
      </c>
      <c r="C40" s="1">
        <f t="shared" si="0"/>
        <v>0.30673914441313399</v>
      </c>
      <c r="D40" s="1">
        <v>229.77</v>
      </c>
      <c r="E40" s="1">
        <v>37.01</v>
      </c>
    </row>
    <row r="41" spans="1:5" x14ac:dyDescent="0.25">
      <c r="A41" s="1" t="s">
        <v>44</v>
      </c>
      <c r="B41" s="1">
        <v>48105.1</v>
      </c>
      <c r="C41" s="1">
        <f t="shared" si="0"/>
        <v>0.30693055689760917</v>
      </c>
      <c r="D41" s="1">
        <v>225.92</v>
      </c>
      <c r="E41" s="1">
        <v>37.006599999999999</v>
      </c>
    </row>
    <row r="42" spans="1:5" x14ac:dyDescent="0.25">
      <c r="A42" s="1" t="s">
        <v>45</v>
      </c>
      <c r="B42" s="1">
        <v>48572.2</v>
      </c>
      <c r="C42" s="1">
        <f t="shared" si="0"/>
        <v>0.30991084928088813</v>
      </c>
      <c r="D42" s="1">
        <v>298.3</v>
      </c>
      <c r="E42" s="1">
        <v>37.006599999999999</v>
      </c>
    </row>
    <row r="43" spans="1:5" x14ac:dyDescent="0.25">
      <c r="A43" s="1" t="s">
        <v>46</v>
      </c>
      <c r="B43" s="1">
        <v>48876.3</v>
      </c>
      <c r="C43" s="1">
        <f t="shared" si="0"/>
        <v>0.31185113383185187</v>
      </c>
      <c r="D43" s="1">
        <v>110.11</v>
      </c>
      <c r="E43" s="1">
        <v>37.006599999999999</v>
      </c>
    </row>
    <row r="44" spans="1:5" x14ac:dyDescent="0.25">
      <c r="A44" s="1" t="s">
        <v>47</v>
      </c>
      <c r="B44" s="1">
        <v>49295.3</v>
      </c>
      <c r="C44" s="1">
        <f t="shared" si="0"/>
        <v>0.31452452819835558</v>
      </c>
      <c r="D44" s="1">
        <v>219.89</v>
      </c>
      <c r="E44" s="1">
        <v>37.006599999999999</v>
      </c>
    </row>
    <row r="45" spans="1:5" x14ac:dyDescent="0.25">
      <c r="A45" s="1" t="s">
        <v>48</v>
      </c>
      <c r="B45" s="1">
        <v>49235</v>
      </c>
      <c r="C45" s="1">
        <f t="shared" si="0"/>
        <v>0.31413978910456042</v>
      </c>
      <c r="D45" s="1">
        <v>231.89</v>
      </c>
      <c r="E45" s="1">
        <v>37.006599999999999</v>
      </c>
    </row>
    <row r="46" spans="1:5" x14ac:dyDescent="0.25">
      <c r="A46" s="1" t="s">
        <v>49</v>
      </c>
      <c r="B46" s="1">
        <v>49187.3</v>
      </c>
      <c r="C46" s="1">
        <f t="shared" si="0"/>
        <v>0.31383544325424484</v>
      </c>
      <c r="D46" s="1">
        <v>308.20999999999998</v>
      </c>
      <c r="E46" s="1">
        <v>37.006599999999999</v>
      </c>
    </row>
    <row r="47" spans="1:5" x14ac:dyDescent="0.25">
      <c r="A47" s="1" t="s">
        <v>50</v>
      </c>
      <c r="B47" s="1">
        <v>49659.9</v>
      </c>
      <c r="C47" s="1">
        <f t="shared" si="0"/>
        <v>0.31685082792634428</v>
      </c>
      <c r="D47" s="1">
        <v>230.21</v>
      </c>
      <c r="E47" s="1">
        <v>37.006599999999999</v>
      </c>
    </row>
    <row r="48" spans="1:5" x14ac:dyDescent="0.25">
      <c r="A48" s="1" t="s">
        <v>51</v>
      </c>
      <c r="B48" s="1">
        <v>49379.3</v>
      </c>
      <c r="C48" s="1">
        <f t="shared" si="0"/>
        <v>0.31506048315488616</v>
      </c>
      <c r="D48" s="1">
        <v>264.17</v>
      </c>
      <c r="E48" s="1">
        <v>37.006599999999999</v>
      </c>
    </row>
    <row r="49" spans="1:5" x14ac:dyDescent="0.25">
      <c r="A49" s="1" t="s">
        <v>52</v>
      </c>
      <c r="B49" s="1">
        <v>50016.9</v>
      </c>
      <c r="C49" s="1">
        <f t="shared" si="0"/>
        <v>0.31912863649159923</v>
      </c>
      <c r="D49" s="1">
        <v>184.81</v>
      </c>
      <c r="E49" s="1">
        <v>37.006599999999999</v>
      </c>
    </row>
    <row r="50" spans="1:5" x14ac:dyDescent="0.25">
      <c r="A50" s="1" t="s">
        <v>53</v>
      </c>
      <c r="B50" s="1">
        <v>49714.3</v>
      </c>
      <c r="C50" s="1">
        <f t="shared" si="0"/>
        <v>0.31719792256485929</v>
      </c>
      <c r="D50" s="1">
        <v>170.56</v>
      </c>
      <c r="E50" s="1">
        <v>37.006599999999999</v>
      </c>
    </row>
    <row r="51" spans="1:5" x14ac:dyDescent="0.25">
      <c r="A51" s="2" t="s">
        <v>54</v>
      </c>
      <c r="B51" s="2">
        <v>50195</v>
      </c>
      <c r="C51" s="1">
        <f t="shared" si="0"/>
        <v>0.32026498860776703</v>
      </c>
      <c r="D51" s="2">
        <v>209.01</v>
      </c>
      <c r="E51" s="2">
        <v>37.006599999999999</v>
      </c>
    </row>
    <row r="52" spans="1:5" x14ac:dyDescent="0.25">
      <c r="A52" s="2" t="s">
        <v>55</v>
      </c>
      <c r="B52" s="2">
        <v>98580.7</v>
      </c>
      <c r="C52" s="1">
        <f t="shared" si="0"/>
        <v>0.62898589027683427</v>
      </c>
      <c r="D52" s="2">
        <v>12700</v>
      </c>
      <c r="E52" s="2">
        <v>37.006599999999999</v>
      </c>
    </row>
    <row r="53" spans="1:5" x14ac:dyDescent="0.25">
      <c r="A53" s="2" t="s">
        <v>56</v>
      </c>
      <c r="B53" s="2">
        <v>158499.9</v>
      </c>
      <c r="C53" s="1">
        <f t="shared" si="0"/>
        <v>1.011295321602395</v>
      </c>
      <c r="D53" s="2">
        <v>381.6</v>
      </c>
      <c r="E53" s="2">
        <v>37.006599999999999</v>
      </c>
    </row>
    <row r="54" spans="1:5" x14ac:dyDescent="0.25">
      <c r="A54" s="2" t="s">
        <v>57</v>
      </c>
      <c r="B54" s="2">
        <v>158439.5</v>
      </c>
      <c r="C54" s="1">
        <f t="shared" si="0"/>
        <v>1.0109099444669849</v>
      </c>
      <c r="D54" s="2">
        <v>389.08</v>
      </c>
      <c r="E54" s="2">
        <v>37.006599999999999</v>
      </c>
    </row>
    <row r="55" spans="1:5" x14ac:dyDescent="0.25">
      <c r="A55" s="1" t="s">
        <v>58</v>
      </c>
      <c r="B55" s="1">
        <v>158216</v>
      </c>
      <c r="C55" s="1">
        <f t="shared" si="0"/>
        <v>1.0094839214576445</v>
      </c>
      <c r="D55" s="1">
        <v>493.04</v>
      </c>
      <c r="E55" s="1">
        <v>37.006599999999999</v>
      </c>
    </row>
    <row r="56" spans="1:5" x14ac:dyDescent="0.25">
      <c r="A56" s="1" t="s">
        <v>59</v>
      </c>
      <c r="B56" s="1">
        <v>157434.6</v>
      </c>
      <c r="C56" s="1">
        <f t="shared" si="0"/>
        <v>1.0044982642786804</v>
      </c>
      <c r="D56" s="1">
        <v>306.74</v>
      </c>
      <c r="E56" s="1">
        <v>37.003300000000003</v>
      </c>
    </row>
    <row r="57" spans="1:5" x14ac:dyDescent="0.25">
      <c r="A57" s="1" t="s">
        <v>60</v>
      </c>
      <c r="B57" s="1">
        <v>158083.70000000001</v>
      </c>
      <c r="C57" s="1">
        <f t="shared" si="0"/>
        <v>1.008639792401109</v>
      </c>
      <c r="D57" s="1">
        <v>389.92</v>
      </c>
      <c r="E57" s="1">
        <v>37.003300000000003</v>
      </c>
    </row>
    <row r="58" spans="1:5" x14ac:dyDescent="0.25">
      <c r="A58" s="1" t="s">
        <v>61</v>
      </c>
      <c r="B58" s="1">
        <v>157172.29999999999</v>
      </c>
      <c r="C58" s="1">
        <f t="shared" si="0"/>
        <v>1.0028246811227519</v>
      </c>
      <c r="D58" s="1">
        <v>366.51</v>
      </c>
      <c r="E58" s="1">
        <v>37.003300000000003</v>
      </c>
    </row>
    <row r="59" spans="1:5" x14ac:dyDescent="0.25">
      <c r="A59" s="1" t="s">
        <v>62</v>
      </c>
      <c r="B59" s="1">
        <v>156615.5</v>
      </c>
      <c r="C59" s="1">
        <f t="shared" si="0"/>
        <v>0.99927206541089231</v>
      </c>
      <c r="D59" s="1">
        <v>309.48</v>
      </c>
      <c r="E59" s="1">
        <v>37.003300000000003</v>
      </c>
    </row>
    <row r="60" spans="1:5" x14ac:dyDescent="0.25">
      <c r="A60" s="1" t="s">
        <v>63</v>
      </c>
      <c r="B60" s="1">
        <v>156555.70000000001</v>
      </c>
      <c r="C60" s="1">
        <f t="shared" si="0"/>
        <v>0.9988905165251718</v>
      </c>
      <c r="D60" s="1">
        <v>397.51</v>
      </c>
      <c r="E60" s="1">
        <v>37.006599999999999</v>
      </c>
    </row>
    <row r="61" spans="1:5" x14ac:dyDescent="0.25">
      <c r="A61" s="1" t="s">
        <v>64</v>
      </c>
      <c r="B61" s="1">
        <v>156327.70000000001</v>
      </c>
      <c r="C61" s="1">
        <f t="shared" si="0"/>
        <v>0.99743578164316016</v>
      </c>
      <c r="D61" s="1">
        <v>576.41</v>
      </c>
      <c r="E61" s="1">
        <v>37.006599999999999</v>
      </c>
    </row>
    <row r="62" spans="1:5" x14ac:dyDescent="0.25">
      <c r="A62" s="1" t="s">
        <v>65</v>
      </c>
      <c r="B62" s="1">
        <v>155571.4</v>
      </c>
      <c r="C62" s="1">
        <f t="shared" si="0"/>
        <v>0.99261027290954007</v>
      </c>
      <c r="D62" s="1">
        <v>365.96</v>
      </c>
      <c r="E62" s="1">
        <v>37.003300000000003</v>
      </c>
    </row>
    <row r="63" spans="1:5" x14ac:dyDescent="0.25">
      <c r="A63" s="1" t="s">
        <v>66</v>
      </c>
      <c r="B63" s="1">
        <v>154589.4</v>
      </c>
      <c r="C63" s="1">
        <f t="shared" si="0"/>
        <v>0.9863447042510517</v>
      </c>
      <c r="D63" s="1">
        <v>317.27</v>
      </c>
      <c r="E63" s="1">
        <v>37.003300000000003</v>
      </c>
    </row>
    <row r="64" spans="1:5" x14ac:dyDescent="0.25">
      <c r="A64" s="1" t="s">
        <v>67</v>
      </c>
      <c r="B64" s="1">
        <v>155675.5</v>
      </c>
      <c r="C64" s="1">
        <f t="shared" si="0"/>
        <v>0.99327447423066906</v>
      </c>
      <c r="D64" s="1">
        <v>260.44</v>
      </c>
      <c r="E64" s="1">
        <v>37.003300000000003</v>
      </c>
    </row>
    <row r="65" spans="1:5" x14ac:dyDescent="0.25">
      <c r="A65" s="1" t="s">
        <v>68</v>
      </c>
      <c r="B65" s="1">
        <v>154900.29999999999</v>
      </c>
      <c r="C65" s="1">
        <f t="shared" si="0"/>
        <v>0.98832837563182974</v>
      </c>
      <c r="D65" s="1">
        <v>357.42</v>
      </c>
      <c r="E65" s="1">
        <v>37.003300000000003</v>
      </c>
    </row>
    <row r="66" spans="1:5" x14ac:dyDescent="0.25">
      <c r="A66" s="1" t="s">
        <v>69</v>
      </c>
      <c r="B66" s="1">
        <v>154868.1</v>
      </c>
      <c r="C66" s="1">
        <f t="shared" si="0"/>
        <v>0.9881229262318264</v>
      </c>
      <c r="D66" s="1">
        <v>466.95</v>
      </c>
      <c r="E66" s="1">
        <v>37.003300000000003</v>
      </c>
    </row>
    <row r="67" spans="1:5" x14ac:dyDescent="0.25">
      <c r="A67" s="1" t="s">
        <v>70</v>
      </c>
      <c r="B67" s="1">
        <v>155362.79999999999</v>
      </c>
      <c r="C67" s="1">
        <f t="shared" ref="C67" si="1">B67/$H$7</f>
        <v>0.99127931810082248</v>
      </c>
      <c r="D67" s="1">
        <v>342.89</v>
      </c>
      <c r="E67" s="1">
        <v>37.003300000000003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CD95-67B9-4384-A482-2E65AD695EAC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2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AVERAGE(B2:B16)</f>
        <v>234.71999999999997</v>
      </c>
    </row>
    <row r="2" spans="1:8" x14ac:dyDescent="0.25">
      <c r="A2" s="1" t="s">
        <v>4</v>
      </c>
      <c r="B2" s="1">
        <v>235.2</v>
      </c>
      <c r="C2" s="1">
        <f>B2/$H$7</f>
        <v>1.5347039402852515E-3</v>
      </c>
      <c r="D2" s="1">
        <v>23.245999999999999</v>
      </c>
      <c r="E2" s="1">
        <v>36.9666</v>
      </c>
      <c r="G2" s="1" t="s">
        <v>92</v>
      </c>
      <c r="H2" s="1">
        <f>AVERAGE(D2:D16)</f>
        <v>25.489266666666669</v>
      </c>
    </row>
    <row r="3" spans="1:8" x14ac:dyDescent="0.25">
      <c r="A3" s="1" t="s">
        <v>5</v>
      </c>
      <c r="B3" s="1">
        <v>234.8</v>
      </c>
      <c r="C3" s="1">
        <f t="shared" ref="C3:C66" si="0">B3/$H$7</f>
        <v>1.5320938995704808E-3</v>
      </c>
      <c r="D3" s="1">
        <v>29.376999999999999</v>
      </c>
      <c r="E3" s="1">
        <v>36.97</v>
      </c>
      <c r="G3" s="1" t="s">
        <v>90</v>
      </c>
      <c r="H3" s="1">
        <f>AVERAGE(B24:B35)</f>
        <v>47117.933333333327</v>
      </c>
    </row>
    <row r="4" spans="1:8" x14ac:dyDescent="0.25">
      <c r="A4" s="1" t="s">
        <v>6</v>
      </c>
      <c r="B4" s="1">
        <v>231.4</v>
      </c>
      <c r="C4" s="1">
        <f t="shared" si="0"/>
        <v>1.5099085534949286E-3</v>
      </c>
      <c r="D4" s="1">
        <v>28.759</v>
      </c>
      <c r="E4" s="1">
        <v>36.97</v>
      </c>
      <c r="G4" s="1" t="s">
        <v>92</v>
      </c>
      <c r="H4" s="1">
        <f>AVERAGE(D24:D35)</f>
        <v>255.11666666666665</v>
      </c>
    </row>
    <row r="5" spans="1:8" x14ac:dyDescent="0.25">
      <c r="A5" s="1" t="s">
        <v>7</v>
      </c>
      <c r="B5" s="1">
        <v>268.8</v>
      </c>
      <c r="C5" s="1">
        <f t="shared" si="0"/>
        <v>1.7539473603260017E-3</v>
      </c>
      <c r="D5" s="1">
        <v>19.684000000000001</v>
      </c>
      <c r="E5" s="1">
        <v>36.986600000000003</v>
      </c>
      <c r="G5" s="3" t="s">
        <v>94</v>
      </c>
      <c r="H5" s="1">
        <f>AVERAGE(B40:B52)</f>
        <v>56198.56923076923</v>
      </c>
    </row>
    <row r="6" spans="1:8" x14ac:dyDescent="0.25">
      <c r="A6" s="1" t="s">
        <v>8</v>
      </c>
      <c r="B6" s="1">
        <v>284.39999999999998</v>
      </c>
      <c r="C6" s="1">
        <f t="shared" si="0"/>
        <v>1.8557389482020642E-3</v>
      </c>
      <c r="D6" s="1">
        <v>40.573</v>
      </c>
      <c r="E6" s="1">
        <v>36.979999999999997</v>
      </c>
      <c r="G6" s="3" t="s">
        <v>92</v>
      </c>
      <c r="H6" s="1">
        <f>AVERAGE(D40:D52)</f>
        <v>219.87153846153845</v>
      </c>
    </row>
    <row r="7" spans="1:8" x14ac:dyDescent="0.25">
      <c r="A7" s="1" t="s">
        <v>9</v>
      </c>
      <c r="B7" s="1">
        <v>237.1</v>
      </c>
      <c r="C7" s="1">
        <f t="shared" si="0"/>
        <v>1.547101633680413E-3</v>
      </c>
      <c r="D7" s="1">
        <v>18.774000000000001</v>
      </c>
      <c r="E7" s="1">
        <v>36.979999999999997</v>
      </c>
      <c r="G7" s="1" t="s">
        <v>91</v>
      </c>
      <c r="H7" s="1">
        <f>AVERAGE(B58:B64)</f>
        <v>153254.31428571427</v>
      </c>
    </row>
    <row r="8" spans="1:8" x14ac:dyDescent="0.25">
      <c r="A8" s="1" t="s">
        <v>10</v>
      </c>
      <c r="B8" s="1">
        <v>273.10000000000002</v>
      </c>
      <c r="C8" s="1">
        <f t="shared" si="0"/>
        <v>1.7820052980097884E-3</v>
      </c>
      <c r="D8" s="1">
        <v>19.25</v>
      </c>
      <c r="E8" s="1">
        <v>36.979999999999997</v>
      </c>
      <c r="G8" s="1" t="s">
        <v>92</v>
      </c>
      <c r="H8" s="1">
        <f>AVERAGE(D58:D64)</f>
        <v>375.98571428571421</v>
      </c>
    </row>
    <row r="9" spans="1:8" x14ac:dyDescent="0.25">
      <c r="A9" s="1" t="s">
        <v>11</v>
      </c>
      <c r="B9" s="1">
        <v>231</v>
      </c>
      <c r="C9" s="1">
        <f t="shared" si="0"/>
        <v>1.5072985127801578E-3</v>
      </c>
      <c r="D9" s="1">
        <v>21.06</v>
      </c>
      <c r="E9" s="1">
        <v>36.993299999999998</v>
      </c>
    </row>
    <row r="10" spans="1:8" x14ac:dyDescent="0.25">
      <c r="A10" s="1" t="s">
        <v>12</v>
      </c>
      <c r="B10" s="1">
        <v>207.8</v>
      </c>
      <c r="C10" s="1">
        <f t="shared" si="0"/>
        <v>1.3559161513234494E-3</v>
      </c>
      <c r="D10" s="1">
        <v>31.613</v>
      </c>
      <c r="E10" s="1">
        <v>36.996600000000001</v>
      </c>
      <c r="G10" s="1" t="s">
        <v>95</v>
      </c>
      <c r="H10" s="1">
        <f>(H5-H3)/(H7-H3)* 100</f>
        <v>8.5556298565616373</v>
      </c>
    </row>
    <row r="11" spans="1:8" x14ac:dyDescent="0.25">
      <c r="A11" s="1" t="s">
        <v>13</v>
      </c>
      <c r="B11" s="1">
        <v>255.7</v>
      </c>
      <c r="C11" s="1">
        <f t="shared" si="0"/>
        <v>1.6684685269172568E-3</v>
      </c>
      <c r="D11" s="1">
        <v>29.184000000000001</v>
      </c>
      <c r="E11" s="1">
        <v>36.99</v>
      </c>
      <c r="G11" s="3" t="s">
        <v>92</v>
      </c>
      <c r="H11" s="1">
        <f>100/(H7-H3)*((H7-H5)/(H7-H3)*H4+H6+(H5-H3)/(H7-H3)*H8)</f>
        <v>0.45726951408997962</v>
      </c>
    </row>
    <row r="12" spans="1:8" x14ac:dyDescent="0.25">
      <c r="A12" s="1" t="s">
        <v>14</v>
      </c>
      <c r="B12" s="1">
        <v>219.6</v>
      </c>
      <c r="C12" s="1">
        <f t="shared" si="0"/>
        <v>1.4329123524091888E-3</v>
      </c>
      <c r="D12" s="1">
        <v>20.324000000000002</v>
      </c>
      <c r="E12" s="1">
        <v>37</v>
      </c>
    </row>
    <row r="13" spans="1:8" x14ac:dyDescent="0.25">
      <c r="A13" s="1" t="s">
        <v>15</v>
      </c>
      <c r="B13" s="1">
        <v>247.2</v>
      </c>
      <c r="C13" s="1">
        <f t="shared" si="0"/>
        <v>1.6130051617283766E-3</v>
      </c>
      <c r="D13" s="1">
        <v>23.071999999999999</v>
      </c>
      <c r="E13" s="1">
        <v>37</v>
      </c>
    </row>
    <row r="14" spans="1:8" x14ac:dyDescent="0.25">
      <c r="A14" s="1" t="s">
        <v>16</v>
      </c>
      <c r="B14" s="1">
        <v>215.9</v>
      </c>
      <c r="C14" s="1">
        <f t="shared" si="0"/>
        <v>1.4087694757975587E-3</v>
      </c>
      <c r="D14" s="1">
        <v>24.744</v>
      </c>
      <c r="E14" s="1">
        <v>37</v>
      </c>
    </row>
    <row r="15" spans="1:8" x14ac:dyDescent="0.25">
      <c r="A15" s="1" t="s">
        <v>17</v>
      </c>
      <c r="B15" s="1">
        <v>190.9</v>
      </c>
      <c r="C15" s="1">
        <f t="shared" si="0"/>
        <v>1.2456419311243814E-3</v>
      </c>
      <c r="D15" s="1">
        <v>32.81</v>
      </c>
      <c r="E15" s="1">
        <v>37.003300000000003</v>
      </c>
    </row>
    <row r="16" spans="1:8" x14ac:dyDescent="0.25">
      <c r="A16" s="1" t="s">
        <v>18</v>
      </c>
      <c r="B16" s="1">
        <v>187.9</v>
      </c>
      <c r="C16" s="1">
        <f t="shared" si="0"/>
        <v>1.2260666257636003E-3</v>
      </c>
      <c r="D16" s="1">
        <v>19.869</v>
      </c>
      <c r="E16" s="1">
        <v>37.003300000000003</v>
      </c>
    </row>
    <row r="17" spans="1:5" x14ac:dyDescent="0.25">
      <c r="A17" s="2" t="s">
        <v>19</v>
      </c>
      <c r="B17" s="2">
        <v>267.89999999999998</v>
      </c>
      <c r="C17" s="1">
        <f t="shared" si="0"/>
        <v>1.7480747687177672E-3</v>
      </c>
      <c r="D17" s="2">
        <v>22.576000000000001</v>
      </c>
      <c r="E17" s="2">
        <v>37.003300000000003</v>
      </c>
    </row>
    <row r="18" spans="1:5" x14ac:dyDescent="0.25">
      <c r="A18" s="2" t="s">
        <v>20</v>
      </c>
      <c r="B18" s="2">
        <v>14948.3</v>
      </c>
      <c r="C18" s="1">
        <f t="shared" si="0"/>
        <v>9.753917904152222E-2</v>
      </c>
      <c r="D18" s="2">
        <v>5926.6</v>
      </c>
      <c r="E18" s="2">
        <v>37.006599999999999</v>
      </c>
    </row>
    <row r="19" spans="1:5" x14ac:dyDescent="0.25">
      <c r="A19" s="2" t="s">
        <v>21</v>
      </c>
      <c r="B19" s="2">
        <v>51746.8</v>
      </c>
      <c r="C19" s="1">
        <f t="shared" si="0"/>
        <v>0.33765313714775874</v>
      </c>
      <c r="D19" s="2">
        <v>692.66</v>
      </c>
      <c r="E19" s="2">
        <v>37.006599999999999</v>
      </c>
    </row>
    <row r="20" spans="1:5" x14ac:dyDescent="0.25">
      <c r="A20" s="2" t="s">
        <v>22</v>
      </c>
      <c r="B20" s="2">
        <v>50587.7</v>
      </c>
      <c r="C20" s="1">
        <f t="shared" si="0"/>
        <v>0.33008989166653152</v>
      </c>
      <c r="D20" s="2">
        <v>737.95</v>
      </c>
      <c r="E20" s="2">
        <v>37.01</v>
      </c>
    </row>
    <row r="21" spans="1:5" x14ac:dyDescent="0.25">
      <c r="A21" s="2" t="s">
        <v>23</v>
      </c>
      <c r="B21" s="2">
        <v>47892.5</v>
      </c>
      <c r="C21" s="1">
        <f t="shared" si="0"/>
        <v>0.31250343733040564</v>
      </c>
      <c r="D21" s="2">
        <v>381.88</v>
      </c>
      <c r="E21" s="2">
        <v>37.01</v>
      </c>
    </row>
    <row r="22" spans="1:5" x14ac:dyDescent="0.25">
      <c r="A22" s="2" t="s">
        <v>24</v>
      </c>
      <c r="B22" s="2">
        <v>48304.800000000003</v>
      </c>
      <c r="C22" s="1">
        <f t="shared" si="0"/>
        <v>0.31519373679715573</v>
      </c>
      <c r="D22" s="2">
        <v>269.74</v>
      </c>
      <c r="E22" s="2">
        <v>37.01</v>
      </c>
    </row>
    <row r="23" spans="1:5" x14ac:dyDescent="0.25">
      <c r="A23" s="2" t="s">
        <v>25</v>
      </c>
      <c r="B23" s="2">
        <v>46992.4</v>
      </c>
      <c r="C23" s="1">
        <f t="shared" si="0"/>
        <v>0.30663019321199259</v>
      </c>
      <c r="D23" s="2">
        <v>198.68</v>
      </c>
      <c r="E23" s="2">
        <v>37.01</v>
      </c>
    </row>
    <row r="24" spans="1:5" x14ac:dyDescent="0.25">
      <c r="A24" s="1" t="s">
        <v>26</v>
      </c>
      <c r="B24" s="1">
        <v>47044.1</v>
      </c>
      <c r="C24" s="1">
        <f t="shared" si="0"/>
        <v>0.30696754097437667</v>
      </c>
      <c r="D24" s="1">
        <v>304.89999999999998</v>
      </c>
      <c r="E24" s="1">
        <v>37.01</v>
      </c>
    </row>
    <row r="25" spans="1:5" x14ac:dyDescent="0.25">
      <c r="A25" s="1" t="s">
        <v>27</v>
      </c>
      <c r="B25" s="1">
        <v>47147.3</v>
      </c>
      <c r="C25" s="1">
        <f t="shared" si="0"/>
        <v>0.30764093147878763</v>
      </c>
      <c r="D25" s="1">
        <v>256.23</v>
      </c>
      <c r="E25" s="1">
        <v>37.01</v>
      </c>
    </row>
    <row r="26" spans="1:5" x14ac:dyDescent="0.25">
      <c r="A26" s="1" t="s">
        <v>28</v>
      </c>
      <c r="B26" s="1">
        <v>46959.5</v>
      </c>
      <c r="C26" s="1">
        <f t="shared" si="0"/>
        <v>0.30641551736320266</v>
      </c>
      <c r="D26" s="1">
        <v>282.44</v>
      </c>
      <c r="E26" s="1">
        <v>37.01</v>
      </c>
    </row>
    <row r="27" spans="1:5" x14ac:dyDescent="0.25">
      <c r="A27" s="1" t="s">
        <v>29</v>
      </c>
      <c r="B27" s="1">
        <v>47055.8</v>
      </c>
      <c r="C27" s="1">
        <f t="shared" si="0"/>
        <v>0.30704388466528376</v>
      </c>
      <c r="D27" s="1">
        <v>279.27999999999997</v>
      </c>
      <c r="E27" s="1">
        <v>37.01</v>
      </c>
    </row>
    <row r="28" spans="1:5" x14ac:dyDescent="0.25">
      <c r="A28" s="1" t="s">
        <v>30</v>
      </c>
      <c r="B28" s="1">
        <v>46855.9</v>
      </c>
      <c r="C28" s="1">
        <f t="shared" si="0"/>
        <v>0.30573951681807704</v>
      </c>
      <c r="D28" s="1">
        <v>266.89</v>
      </c>
      <c r="E28" s="1">
        <v>37.01</v>
      </c>
    </row>
    <row r="29" spans="1:5" x14ac:dyDescent="0.25">
      <c r="A29" s="1" t="s">
        <v>31</v>
      </c>
      <c r="B29" s="1">
        <v>46887.5</v>
      </c>
      <c r="C29" s="1">
        <f t="shared" si="0"/>
        <v>0.30594571003454391</v>
      </c>
      <c r="D29" s="1">
        <v>319.79000000000002</v>
      </c>
      <c r="E29" s="1">
        <v>37.01</v>
      </c>
    </row>
    <row r="30" spans="1:5" x14ac:dyDescent="0.25">
      <c r="A30" s="1" t="s">
        <v>32</v>
      </c>
      <c r="B30" s="1">
        <v>47176.3</v>
      </c>
      <c r="C30" s="1">
        <f t="shared" si="0"/>
        <v>0.30783015943060849</v>
      </c>
      <c r="D30" s="1">
        <v>200.15</v>
      </c>
      <c r="E30" s="1">
        <v>37.01</v>
      </c>
    </row>
    <row r="31" spans="1:5" x14ac:dyDescent="0.25">
      <c r="A31" s="1" t="s">
        <v>33</v>
      </c>
      <c r="B31" s="1">
        <v>47015.4</v>
      </c>
      <c r="C31" s="1">
        <f t="shared" si="0"/>
        <v>0.30678027055309193</v>
      </c>
      <c r="D31" s="1">
        <v>202.11</v>
      </c>
      <c r="E31" s="1">
        <v>37.01</v>
      </c>
    </row>
    <row r="32" spans="1:5" x14ac:dyDescent="0.25">
      <c r="A32" s="1" t="s">
        <v>34</v>
      </c>
      <c r="B32" s="1">
        <v>47385.1</v>
      </c>
      <c r="C32" s="1">
        <f t="shared" si="0"/>
        <v>0.30919260068371884</v>
      </c>
      <c r="D32" s="1">
        <v>277.02</v>
      </c>
      <c r="E32" s="1">
        <v>37.01</v>
      </c>
    </row>
    <row r="33" spans="1:5" x14ac:dyDescent="0.25">
      <c r="A33" s="1" t="s">
        <v>35</v>
      </c>
      <c r="B33" s="1">
        <v>47155.9</v>
      </c>
      <c r="C33" s="1">
        <f t="shared" si="0"/>
        <v>0.30769704735415515</v>
      </c>
      <c r="D33" s="1">
        <v>180.27</v>
      </c>
      <c r="E33" s="1">
        <v>37.01</v>
      </c>
    </row>
    <row r="34" spans="1:5" x14ac:dyDescent="0.25">
      <c r="A34" s="1" t="s">
        <v>36</v>
      </c>
      <c r="B34" s="1">
        <v>47204.2</v>
      </c>
      <c r="C34" s="1">
        <f t="shared" si="0"/>
        <v>0.30801220977046373</v>
      </c>
      <c r="D34" s="1">
        <v>306.81</v>
      </c>
      <c r="E34" s="1">
        <v>37.01</v>
      </c>
    </row>
    <row r="35" spans="1:5" x14ac:dyDescent="0.25">
      <c r="A35" s="1" t="s">
        <v>37</v>
      </c>
      <c r="B35" s="1">
        <v>47528.2</v>
      </c>
      <c r="C35" s="1">
        <f t="shared" si="0"/>
        <v>0.31012634274942807</v>
      </c>
      <c r="D35" s="1">
        <v>185.51</v>
      </c>
      <c r="E35" s="1">
        <v>37.01</v>
      </c>
    </row>
    <row r="36" spans="1:5" x14ac:dyDescent="0.25">
      <c r="A36" s="2" t="s">
        <v>38</v>
      </c>
      <c r="B36" s="2">
        <v>47396.6</v>
      </c>
      <c r="C36" s="1">
        <f t="shared" si="0"/>
        <v>0.30926763935426849</v>
      </c>
      <c r="D36" s="2">
        <v>149.15</v>
      </c>
      <c r="E36" s="2">
        <v>37.01</v>
      </c>
    </row>
    <row r="37" spans="1:5" x14ac:dyDescent="0.25">
      <c r="A37" s="2" t="s">
        <v>39</v>
      </c>
      <c r="B37" s="2">
        <v>50372.2</v>
      </c>
      <c r="C37" s="1">
        <f t="shared" si="0"/>
        <v>0.32868373223144876</v>
      </c>
      <c r="D37" s="2">
        <v>1078.0999999999999</v>
      </c>
      <c r="E37" s="2">
        <v>37.01</v>
      </c>
    </row>
    <row r="38" spans="1:5" x14ac:dyDescent="0.25">
      <c r="A38" s="2" t="s">
        <v>40</v>
      </c>
      <c r="B38" s="2">
        <v>51948.2</v>
      </c>
      <c r="C38" s="1">
        <f t="shared" si="0"/>
        <v>0.33896729264764586</v>
      </c>
      <c r="D38" s="2">
        <v>224.05</v>
      </c>
      <c r="E38" s="2">
        <v>37.01</v>
      </c>
    </row>
    <row r="39" spans="1:5" x14ac:dyDescent="0.25">
      <c r="A39" s="2" t="s">
        <v>41</v>
      </c>
      <c r="B39" s="2">
        <v>53343.9</v>
      </c>
      <c r="C39" s="1">
        <f t="shared" si="0"/>
        <v>0.34807437721166001</v>
      </c>
      <c r="D39" s="2">
        <v>161.38999999999999</v>
      </c>
      <c r="E39" s="2">
        <v>37.01</v>
      </c>
    </row>
    <row r="40" spans="1:5" x14ac:dyDescent="0.25">
      <c r="A40" s="3" t="s">
        <v>42</v>
      </c>
      <c r="B40" s="3">
        <v>53732</v>
      </c>
      <c r="C40" s="1">
        <f t="shared" si="0"/>
        <v>0.35060676921516637</v>
      </c>
      <c r="D40" s="3">
        <v>225.99</v>
      </c>
      <c r="E40" s="3">
        <v>37.006599999999999</v>
      </c>
    </row>
    <row r="41" spans="1:5" x14ac:dyDescent="0.25">
      <c r="A41" s="3" t="s">
        <v>43</v>
      </c>
      <c r="B41" s="3">
        <v>54644.3</v>
      </c>
      <c r="C41" s="1">
        <f t="shared" si="0"/>
        <v>0.35655961957538002</v>
      </c>
      <c r="D41" s="3">
        <v>270.26</v>
      </c>
      <c r="E41" s="3">
        <v>37.006599999999999</v>
      </c>
    </row>
    <row r="42" spans="1:5" x14ac:dyDescent="0.25">
      <c r="A42" s="3" t="s">
        <v>44</v>
      </c>
      <c r="B42" s="3">
        <v>54740.800000000003</v>
      </c>
      <c r="C42" s="1">
        <f t="shared" si="0"/>
        <v>0.35718929189781845</v>
      </c>
      <c r="D42" s="3">
        <v>212.06</v>
      </c>
      <c r="E42" s="3">
        <v>37.006599999999999</v>
      </c>
    </row>
    <row r="43" spans="1:5" x14ac:dyDescent="0.25">
      <c r="A43" s="3" t="s">
        <v>45</v>
      </c>
      <c r="B43" s="3">
        <v>55352.4</v>
      </c>
      <c r="C43" s="1">
        <f t="shared" si="0"/>
        <v>0.36118004415070304</v>
      </c>
      <c r="D43" s="3">
        <v>239.81</v>
      </c>
      <c r="E43" s="3">
        <v>37.01</v>
      </c>
    </row>
    <row r="44" spans="1:5" x14ac:dyDescent="0.25">
      <c r="A44" s="1" t="s">
        <v>46</v>
      </c>
      <c r="B44" s="1">
        <v>56003.7</v>
      </c>
      <c r="C44" s="1">
        <f t="shared" si="0"/>
        <v>0.36542984294452863</v>
      </c>
      <c r="D44" s="1">
        <v>252.03</v>
      </c>
      <c r="E44" s="1">
        <v>37.01</v>
      </c>
    </row>
    <row r="45" spans="1:5" x14ac:dyDescent="0.25">
      <c r="A45" s="1" t="s">
        <v>47</v>
      </c>
      <c r="B45" s="1">
        <v>55779.6</v>
      </c>
      <c r="C45" s="1">
        <f t="shared" si="0"/>
        <v>0.36396756763407828</v>
      </c>
      <c r="D45" s="1">
        <v>233.73</v>
      </c>
      <c r="E45" s="1">
        <v>37.01</v>
      </c>
    </row>
    <row r="46" spans="1:5" x14ac:dyDescent="0.25">
      <c r="A46" s="1" t="s">
        <v>48</v>
      </c>
      <c r="B46" s="1">
        <v>56631.8</v>
      </c>
      <c r="C46" s="1">
        <f t="shared" si="0"/>
        <v>0.36952825937689759</v>
      </c>
      <c r="D46" s="1">
        <v>193.77</v>
      </c>
      <c r="E46" s="1">
        <v>37.01</v>
      </c>
    </row>
    <row r="47" spans="1:5" x14ac:dyDescent="0.25">
      <c r="A47" s="1" t="s">
        <v>49</v>
      </c>
      <c r="B47" s="1">
        <v>56334.7</v>
      </c>
      <c r="C47" s="1">
        <f t="shared" si="0"/>
        <v>0.36758965163600149</v>
      </c>
      <c r="D47" s="1">
        <v>222.27</v>
      </c>
      <c r="E47" s="1">
        <v>37.006599999999999</v>
      </c>
    </row>
    <row r="48" spans="1:5" x14ac:dyDescent="0.25">
      <c r="A48" s="1" t="s">
        <v>50</v>
      </c>
      <c r="B48" s="1">
        <v>56959.5</v>
      </c>
      <c r="C48" s="1">
        <f t="shared" si="0"/>
        <v>0.37166653523247356</v>
      </c>
      <c r="D48" s="1">
        <v>271.69</v>
      </c>
      <c r="E48" s="1">
        <v>37.006599999999999</v>
      </c>
    </row>
    <row r="49" spans="1:5" x14ac:dyDescent="0.25">
      <c r="A49" s="1" t="s">
        <v>51</v>
      </c>
      <c r="B49" s="1">
        <v>57821.599999999999</v>
      </c>
      <c r="C49" s="1">
        <f t="shared" si="0"/>
        <v>0.3772918254829834</v>
      </c>
      <c r="D49" s="1">
        <v>132.21</v>
      </c>
      <c r="E49" s="1">
        <v>37.006599999999999</v>
      </c>
    </row>
    <row r="50" spans="1:5" x14ac:dyDescent="0.25">
      <c r="A50" s="1" t="s">
        <v>52</v>
      </c>
      <c r="B50" s="1">
        <v>57179</v>
      </c>
      <c r="C50" s="1">
        <f t="shared" si="0"/>
        <v>0.37309879507470406</v>
      </c>
      <c r="D50" s="1">
        <v>135.28</v>
      </c>
      <c r="E50" s="1">
        <v>37.006599999999999</v>
      </c>
    </row>
    <row r="51" spans="1:5" x14ac:dyDescent="0.25">
      <c r="A51" s="1" t="s">
        <v>53</v>
      </c>
      <c r="B51" s="1">
        <v>57568.9</v>
      </c>
      <c r="C51" s="1">
        <f t="shared" si="0"/>
        <v>0.37564293226142698</v>
      </c>
      <c r="D51" s="1">
        <v>257.47000000000003</v>
      </c>
      <c r="E51" s="1">
        <v>37.006599999999999</v>
      </c>
    </row>
    <row r="52" spans="1:5" x14ac:dyDescent="0.25">
      <c r="A52" s="1" t="s">
        <v>54</v>
      </c>
      <c r="B52" s="1">
        <v>57833.1</v>
      </c>
      <c r="C52" s="1">
        <f t="shared" si="0"/>
        <v>0.3773668641535331</v>
      </c>
      <c r="D52" s="1">
        <v>211.76</v>
      </c>
      <c r="E52" s="1">
        <v>37.006599999999999</v>
      </c>
    </row>
    <row r="53" spans="1:5" x14ac:dyDescent="0.25">
      <c r="A53" s="2" t="s">
        <v>55</v>
      </c>
      <c r="B53" s="2">
        <v>58036.2</v>
      </c>
      <c r="C53" s="1">
        <f t="shared" si="0"/>
        <v>0.37869211232645794</v>
      </c>
      <c r="D53" s="2">
        <v>219.11</v>
      </c>
      <c r="E53" s="2">
        <v>37.006599999999999</v>
      </c>
    </row>
    <row r="54" spans="1:5" x14ac:dyDescent="0.25">
      <c r="A54" s="2" t="s">
        <v>56</v>
      </c>
      <c r="B54" s="2">
        <v>65944.100000000006</v>
      </c>
      <c r="C54" s="1">
        <f t="shared" si="0"/>
        <v>0.43029196474729875</v>
      </c>
      <c r="D54" s="2">
        <v>5198.3999999999996</v>
      </c>
      <c r="E54" s="2">
        <v>37.006599999999999</v>
      </c>
    </row>
    <row r="55" spans="1:5" x14ac:dyDescent="0.25">
      <c r="A55" s="2" t="s">
        <v>57</v>
      </c>
      <c r="B55" s="2">
        <v>151136.20000000001</v>
      </c>
      <c r="C55" s="1">
        <f t="shared" si="0"/>
        <v>0.9861790886893701</v>
      </c>
      <c r="D55" s="2">
        <v>919.02</v>
      </c>
      <c r="E55" s="2">
        <v>37.006599999999999</v>
      </c>
    </row>
    <row r="56" spans="1:5" x14ac:dyDescent="0.25">
      <c r="A56" s="2" t="s">
        <v>58</v>
      </c>
      <c r="B56" s="2">
        <v>153587.79999999999</v>
      </c>
      <c r="C56" s="1">
        <f t="shared" si="0"/>
        <v>1.0021760282302004</v>
      </c>
      <c r="D56" s="2">
        <v>396.97</v>
      </c>
      <c r="E56" s="2">
        <v>37.006599999999999</v>
      </c>
    </row>
    <row r="57" spans="1:5" x14ac:dyDescent="0.25">
      <c r="A57" s="2" t="s">
        <v>59</v>
      </c>
      <c r="B57" s="2">
        <v>153684.29999999999</v>
      </c>
      <c r="C57" s="1">
        <f t="shared" si="0"/>
        <v>1.002805700552639</v>
      </c>
      <c r="D57" s="2">
        <v>472.95</v>
      </c>
      <c r="E57" s="2">
        <v>37.01</v>
      </c>
    </row>
    <row r="58" spans="1:5" x14ac:dyDescent="0.25">
      <c r="A58" s="1" t="s">
        <v>60</v>
      </c>
      <c r="B58" s="1">
        <v>154559.70000000001</v>
      </c>
      <c r="C58" s="1">
        <f t="shared" si="0"/>
        <v>1.0085177746569149</v>
      </c>
      <c r="D58" s="1">
        <v>267.39</v>
      </c>
      <c r="E58" s="1">
        <v>37.006599999999999</v>
      </c>
    </row>
    <row r="59" spans="1:5" x14ac:dyDescent="0.25">
      <c r="A59" s="1" t="s">
        <v>61</v>
      </c>
      <c r="B59" s="1">
        <v>153775.79999999999</v>
      </c>
      <c r="C59" s="1">
        <f t="shared" si="0"/>
        <v>1.0034027473661427</v>
      </c>
      <c r="D59" s="1">
        <v>299.73</v>
      </c>
      <c r="E59" s="1">
        <v>37.006599999999999</v>
      </c>
    </row>
    <row r="60" spans="1:5" x14ac:dyDescent="0.25">
      <c r="A60" s="1" t="s">
        <v>62</v>
      </c>
      <c r="B60" s="1">
        <v>153803.70000000001</v>
      </c>
      <c r="C60" s="1">
        <f t="shared" si="0"/>
        <v>1.0035847977059982</v>
      </c>
      <c r="D60" s="1">
        <v>293.66000000000003</v>
      </c>
      <c r="E60" s="1">
        <v>37.006599999999999</v>
      </c>
    </row>
    <row r="61" spans="1:5" x14ac:dyDescent="0.25">
      <c r="A61" s="1" t="s">
        <v>63</v>
      </c>
      <c r="B61" s="1">
        <v>153215.9</v>
      </c>
      <c r="C61" s="1">
        <f t="shared" si="0"/>
        <v>0.99974934287564232</v>
      </c>
      <c r="D61" s="1">
        <v>339.58</v>
      </c>
      <c r="E61" s="1">
        <v>37.006599999999999</v>
      </c>
    </row>
    <row r="62" spans="1:5" x14ac:dyDescent="0.25">
      <c r="A62" s="1" t="s">
        <v>64</v>
      </c>
      <c r="B62" s="1">
        <v>152256.29999999999</v>
      </c>
      <c r="C62" s="1">
        <f t="shared" si="0"/>
        <v>0.99348785520090699</v>
      </c>
      <c r="D62" s="1">
        <v>539.97</v>
      </c>
      <c r="E62" s="1">
        <v>37.006599999999999</v>
      </c>
    </row>
    <row r="63" spans="1:5" x14ac:dyDescent="0.25">
      <c r="A63" s="1" t="s">
        <v>65</v>
      </c>
      <c r="B63" s="1">
        <v>152080.4</v>
      </c>
      <c r="C63" s="1">
        <f t="shared" si="0"/>
        <v>0.99234008979658661</v>
      </c>
      <c r="D63" s="1">
        <v>588.91</v>
      </c>
      <c r="E63" s="1">
        <v>37.006599999999999</v>
      </c>
    </row>
    <row r="64" spans="1:5" x14ac:dyDescent="0.25">
      <c r="A64" s="1" t="s">
        <v>66</v>
      </c>
      <c r="B64" s="1">
        <v>153088.4</v>
      </c>
      <c r="C64" s="1">
        <f t="shared" si="0"/>
        <v>0.99891739239780908</v>
      </c>
      <c r="D64" s="1">
        <v>302.66000000000003</v>
      </c>
      <c r="E64" s="1">
        <v>37.006599999999999</v>
      </c>
    </row>
    <row r="65" spans="1:5" x14ac:dyDescent="0.25">
      <c r="A65" s="1" t="s">
        <v>67</v>
      </c>
      <c r="B65" s="1">
        <v>152151.70000000001</v>
      </c>
      <c r="C65" s="1">
        <f t="shared" si="0"/>
        <v>0.99280532955399459</v>
      </c>
      <c r="D65" s="1">
        <v>358.16</v>
      </c>
      <c r="E65" s="1">
        <v>37.006599999999999</v>
      </c>
    </row>
    <row r="66" spans="1:5" x14ac:dyDescent="0.25">
      <c r="A66" s="1" t="s">
        <v>68</v>
      </c>
      <c r="B66" s="1">
        <v>151502.39999999999</v>
      </c>
      <c r="C66" s="1">
        <f t="shared" si="0"/>
        <v>0.98856858096374267</v>
      </c>
      <c r="D66" s="1">
        <v>261.31</v>
      </c>
      <c r="E66" s="1">
        <v>37.006599999999999</v>
      </c>
    </row>
    <row r="67" spans="1:5" x14ac:dyDescent="0.25">
      <c r="A67" s="1" t="s">
        <v>69</v>
      </c>
      <c r="B67" s="1">
        <v>151187.29999999999</v>
      </c>
      <c r="C67" s="1">
        <f t="shared" ref="C67:C68" si="1">B67/$H$7</f>
        <v>0.98651252139068191</v>
      </c>
      <c r="D67" s="1">
        <v>508.23</v>
      </c>
      <c r="E67" s="1">
        <v>37.006599999999999</v>
      </c>
    </row>
    <row r="68" spans="1:5" x14ac:dyDescent="0.25">
      <c r="A68" s="1" t="s">
        <v>70</v>
      </c>
      <c r="B68" s="1">
        <v>152227</v>
      </c>
      <c r="C68" s="1">
        <f t="shared" si="1"/>
        <v>0.99329666971855013</v>
      </c>
      <c r="D68" s="1">
        <v>343.87</v>
      </c>
      <c r="E68" s="1">
        <v>37.006599999999999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3C81-F366-4BB4-8625-B9005D99C05E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3.570312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AVERAGE(B2:B15)</f>
        <v>328.39285714285717</v>
      </c>
    </row>
    <row r="2" spans="1:8" x14ac:dyDescent="0.25">
      <c r="A2" s="1" t="s">
        <v>4</v>
      </c>
      <c r="B2" s="1">
        <v>344.8</v>
      </c>
      <c r="C2" s="1">
        <f>B2/$H$7</f>
        <v>2.4111030081446993E-3</v>
      </c>
      <c r="D2" s="1">
        <v>34.755000000000003</v>
      </c>
      <c r="E2" s="1">
        <v>37.006599999999999</v>
      </c>
      <c r="G2" s="1" t="s">
        <v>92</v>
      </c>
      <c r="H2" s="1">
        <f>AVERAGE(D2:D15)</f>
        <v>29.257071428571432</v>
      </c>
    </row>
    <row r="3" spans="1:8" x14ac:dyDescent="0.25">
      <c r="A3" s="1" t="s">
        <v>5</v>
      </c>
      <c r="B3" s="1">
        <v>396.7</v>
      </c>
      <c r="C3" s="1">
        <f t="shared" ref="C3:C66" si="0">B3/$H$7</f>
        <v>2.7740271558323727E-3</v>
      </c>
      <c r="D3" s="1">
        <v>21.016999999999999</v>
      </c>
      <c r="E3" s="1">
        <v>37.01</v>
      </c>
      <c r="G3" s="1" t="s">
        <v>90</v>
      </c>
      <c r="H3" s="1">
        <f>AVERAGE(B23:B37)</f>
        <v>41423.546666666669</v>
      </c>
    </row>
    <row r="4" spans="1:8" x14ac:dyDescent="0.25">
      <c r="A4" s="1" t="s">
        <v>6</v>
      </c>
      <c r="B4" s="1">
        <v>319.5</v>
      </c>
      <c r="C4" s="1">
        <f t="shared" si="0"/>
        <v>2.2341862270946387E-3</v>
      </c>
      <c r="D4" s="1">
        <v>33.710999999999999</v>
      </c>
      <c r="E4" s="1">
        <v>37.01</v>
      </c>
      <c r="G4" s="1" t="s">
        <v>92</v>
      </c>
      <c r="H4" s="1">
        <f>AVERAGE(D23:D37)</f>
        <v>219.29866666666669</v>
      </c>
    </row>
    <row r="5" spans="1:8" x14ac:dyDescent="0.25">
      <c r="A5" s="1" t="s">
        <v>7</v>
      </c>
      <c r="B5" s="1">
        <v>312.5</v>
      </c>
      <c r="C5" s="1">
        <f t="shared" si="0"/>
        <v>2.1852369200847403E-3</v>
      </c>
      <c r="D5" s="1">
        <v>31.789000000000001</v>
      </c>
      <c r="E5" s="1">
        <v>37.01</v>
      </c>
      <c r="G5" s="3" t="s">
        <v>94</v>
      </c>
      <c r="H5" s="1">
        <f>AVERAGE(B43:B53)</f>
        <v>44034.054545454543</v>
      </c>
    </row>
    <row r="6" spans="1:8" x14ac:dyDescent="0.25">
      <c r="A6" s="1" t="s">
        <v>8</v>
      </c>
      <c r="B6" s="1">
        <v>327.7</v>
      </c>
      <c r="C6" s="1">
        <f t="shared" si="0"/>
        <v>2.2915268438776621E-3</v>
      </c>
      <c r="D6" s="1">
        <v>31.646000000000001</v>
      </c>
      <c r="E6" s="1">
        <v>37.01</v>
      </c>
      <c r="G6" s="3" t="s">
        <v>92</v>
      </c>
      <c r="H6" s="1">
        <f>AVERAGE(D43:D53)</f>
        <v>187.52363636363634</v>
      </c>
    </row>
    <row r="7" spans="1:8" x14ac:dyDescent="0.25">
      <c r="A7" s="1" t="s">
        <v>9</v>
      </c>
      <c r="B7" s="1">
        <v>279.10000000000002</v>
      </c>
      <c r="C7" s="1">
        <f t="shared" si="0"/>
        <v>1.9516787980660834E-3</v>
      </c>
      <c r="D7" s="1">
        <v>29.358000000000001</v>
      </c>
      <c r="E7" s="1">
        <v>37.01</v>
      </c>
      <c r="G7" s="1" t="s">
        <v>91</v>
      </c>
      <c r="H7" s="1">
        <f>AVERAGE(B57:B65)</f>
        <v>143005.08888888886</v>
      </c>
    </row>
    <row r="8" spans="1:8" x14ac:dyDescent="0.25">
      <c r="A8" s="1" t="s">
        <v>10</v>
      </c>
      <c r="B8" s="1">
        <v>345.3</v>
      </c>
      <c r="C8" s="1">
        <f t="shared" si="0"/>
        <v>2.4145993872168345E-3</v>
      </c>
      <c r="D8" s="1">
        <v>26.274000000000001</v>
      </c>
      <c r="E8" s="1">
        <v>37.01</v>
      </c>
      <c r="G8" s="1" t="s">
        <v>92</v>
      </c>
      <c r="H8" s="1">
        <f>AVERAGE(D57:D65)</f>
        <v>323.46777777777777</v>
      </c>
    </row>
    <row r="9" spans="1:8" x14ac:dyDescent="0.25">
      <c r="A9" s="1" t="s">
        <v>11</v>
      </c>
      <c r="B9" s="1">
        <v>360.4</v>
      </c>
      <c r="C9" s="1">
        <f t="shared" si="0"/>
        <v>2.5201900351953291E-3</v>
      </c>
      <c r="D9" s="1">
        <v>31.463000000000001</v>
      </c>
      <c r="E9" s="1">
        <v>37.01</v>
      </c>
    </row>
    <row r="10" spans="1:8" x14ac:dyDescent="0.25">
      <c r="A10" s="1" t="s">
        <v>12</v>
      </c>
      <c r="B10" s="1">
        <v>343.4</v>
      </c>
      <c r="C10" s="1">
        <f t="shared" si="0"/>
        <v>2.4013131467427191E-3</v>
      </c>
      <c r="D10" s="1">
        <v>25.577000000000002</v>
      </c>
      <c r="E10" s="1">
        <v>37.01</v>
      </c>
      <c r="G10" s="1" t="s">
        <v>95</v>
      </c>
      <c r="H10" s="1">
        <f>(H5-H3)/(H7-H3)* 100</f>
        <v>2.5698643884309855</v>
      </c>
    </row>
    <row r="11" spans="1:8" x14ac:dyDescent="0.25">
      <c r="A11" s="1" t="s">
        <v>13</v>
      </c>
      <c r="B11" s="1">
        <v>300.7</v>
      </c>
      <c r="C11" s="1">
        <f t="shared" si="0"/>
        <v>2.1027223739823403E-3</v>
      </c>
      <c r="D11" s="1">
        <v>32.695999999999998</v>
      </c>
      <c r="E11" s="1">
        <v>37.01</v>
      </c>
      <c r="G11" s="3" t="s">
        <v>92</v>
      </c>
      <c r="H11" s="1">
        <f>100/(H7-H3)*((H7-H5)/(H7-H3)*H4+H6+(H5-H3)/(H7-H3)*H8)</f>
        <v>0.40312373583053318</v>
      </c>
    </row>
    <row r="12" spans="1:8" x14ac:dyDescent="0.25">
      <c r="A12" s="1" t="s">
        <v>14</v>
      </c>
      <c r="B12" s="1">
        <v>319.5</v>
      </c>
      <c r="C12" s="1">
        <f t="shared" si="0"/>
        <v>2.2341862270946387E-3</v>
      </c>
      <c r="D12" s="1">
        <v>28.021999999999998</v>
      </c>
      <c r="E12" s="1">
        <v>37.01</v>
      </c>
    </row>
    <row r="13" spans="1:8" x14ac:dyDescent="0.25">
      <c r="A13" s="1" t="s">
        <v>15</v>
      </c>
      <c r="B13" s="1">
        <v>259.89999999999998</v>
      </c>
      <c r="C13" s="1">
        <f t="shared" si="0"/>
        <v>1.8174178416960765E-3</v>
      </c>
      <c r="D13" s="1">
        <v>31.483000000000001</v>
      </c>
      <c r="E13" s="1">
        <v>37.01</v>
      </c>
    </row>
    <row r="14" spans="1:8" x14ac:dyDescent="0.25">
      <c r="A14" s="1" t="s">
        <v>16</v>
      </c>
      <c r="B14" s="1">
        <v>339.6</v>
      </c>
      <c r="C14" s="1">
        <f t="shared" si="0"/>
        <v>2.3747406657944892E-3</v>
      </c>
      <c r="D14" s="1">
        <v>19.448</v>
      </c>
      <c r="E14" s="1">
        <v>37.01</v>
      </c>
    </row>
    <row r="15" spans="1:8" x14ac:dyDescent="0.25">
      <c r="A15" s="1" t="s">
        <v>17</v>
      </c>
      <c r="B15" s="1">
        <v>348.4</v>
      </c>
      <c r="C15" s="1">
        <f t="shared" si="0"/>
        <v>2.4362769374640749E-3</v>
      </c>
      <c r="D15" s="1">
        <v>32.36</v>
      </c>
      <c r="E15" s="1">
        <v>37.01</v>
      </c>
    </row>
    <row r="16" spans="1:8" x14ac:dyDescent="0.25">
      <c r="A16" s="2" t="s">
        <v>18</v>
      </c>
      <c r="B16" s="2">
        <v>352</v>
      </c>
      <c r="C16" s="1">
        <f t="shared" si="0"/>
        <v>2.4614508667834514E-3</v>
      </c>
      <c r="D16" s="2">
        <v>36.219000000000001</v>
      </c>
      <c r="E16" s="2">
        <v>37.01</v>
      </c>
    </row>
    <row r="17" spans="1:5" x14ac:dyDescent="0.25">
      <c r="A17" s="2" t="s">
        <v>19</v>
      </c>
      <c r="B17" s="2">
        <v>26871.9</v>
      </c>
      <c r="C17" s="1">
        <f t="shared" si="0"/>
        <v>0.18790869757704043</v>
      </c>
      <c r="D17" s="2">
        <v>7925.5</v>
      </c>
      <c r="E17" s="2">
        <v>37.01</v>
      </c>
    </row>
    <row r="18" spans="1:5" x14ac:dyDescent="0.25">
      <c r="A18" s="2" t="s">
        <v>20</v>
      </c>
      <c r="B18" s="2">
        <v>45508.5</v>
      </c>
      <c r="C18" s="1">
        <f t="shared" si="0"/>
        <v>0.31822993400856447</v>
      </c>
      <c r="D18" s="2">
        <v>674.19</v>
      </c>
      <c r="E18" s="2">
        <v>37.01</v>
      </c>
    </row>
    <row r="19" spans="1:5" x14ac:dyDescent="0.25">
      <c r="A19" s="2" t="s">
        <v>21</v>
      </c>
      <c r="B19" s="2">
        <v>43683.6</v>
      </c>
      <c r="C19" s="1">
        <f t="shared" si="0"/>
        <v>0.30546884967108401</v>
      </c>
      <c r="D19" s="2">
        <v>368.85</v>
      </c>
      <c r="E19" s="2">
        <v>37.01</v>
      </c>
    </row>
    <row r="20" spans="1:5" x14ac:dyDescent="0.25">
      <c r="A20" s="2" t="s">
        <v>22</v>
      </c>
      <c r="B20" s="2">
        <v>43028.7</v>
      </c>
      <c r="C20" s="1">
        <f t="shared" si="0"/>
        <v>0.30088929236240081</v>
      </c>
      <c r="D20" s="2">
        <v>266.83</v>
      </c>
      <c r="E20" s="2">
        <v>37.01</v>
      </c>
    </row>
    <row r="21" spans="1:5" x14ac:dyDescent="0.25">
      <c r="A21" s="2" t="s">
        <v>23</v>
      </c>
      <c r="B21" s="2">
        <v>42152.800000000003</v>
      </c>
      <c r="C21" s="1">
        <f t="shared" si="0"/>
        <v>0.29476433550383374</v>
      </c>
      <c r="D21" s="2">
        <v>312.66000000000003</v>
      </c>
      <c r="E21" s="2">
        <v>37.01</v>
      </c>
    </row>
    <row r="22" spans="1:5" x14ac:dyDescent="0.25">
      <c r="A22" s="2" t="s">
        <v>24</v>
      </c>
      <c r="B22" s="2">
        <v>41555.800000000003</v>
      </c>
      <c r="C22" s="1">
        <f t="shared" si="0"/>
        <v>0.29058965889170385</v>
      </c>
      <c r="D22" s="2">
        <v>247.7</v>
      </c>
      <c r="E22" s="2">
        <v>37.01</v>
      </c>
    </row>
    <row r="23" spans="1:5" x14ac:dyDescent="0.25">
      <c r="A23" s="1" t="s">
        <v>25</v>
      </c>
      <c r="B23" s="1">
        <v>41392.300000000003</v>
      </c>
      <c r="C23" s="1">
        <f t="shared" si="0"/>
        <v>0.28944634293511551</v>
      </c>
      <c r="D23" s="1">
        <v>271.66000000000003</v>
      </c>
      <c r="E23" s="1">
        <v>37.01</v>
      </c>
    </row>
    <row r="24" spans="1:5" x14ac:dyDescent="0.25">
      <c r="A24" s="1" t="s">
        <v>26</v>
      </c>
      <c r="B24" s="1">
        <v>41145</v>
      </c>
      <c r="C24" s="1">
        <f t="shared" si="0"/>
        <v>0.28771703384603725</v>
      </c>
      <c r="D24" s="1">
        <v>214.55</v>
      </c>
      <c r="E24" s="1">
        <v>37.01</v>
      </c>
    </row>
    <row r="25" spans="1:5" x14ac:dyDescent="0.25">
      <c r="A25" s="1" t="s">
        <v>27</v>
      </c>
      <c r="B25" s="1">
        <v>41967.6</v>
      </c>
      <c r="C25" s="1">
        <f t="shared" si="0"/>
        <v>0.2934692766955147</v>
      </c>
      <c r="D25" s="1">
        <v>219.4</v>
      </c>
      <c r="E25" s="1">
        <v>37.01</v>
      </c>
    </row>
    <row r="26" spans="1:5" x14ac:dyDescent="0.25">
      <c r="A26" s="1" t="s">
        <v>28</v>
      </c>
      <c r="B26" s="1">
        <v>41652.400000000001</v>
      </c>
      <c r="C26" s="1">
        <f t="shared" si="0"/>
        <v>0.29126515932844044</v>
      </c>
      <c r="D26" s="1">
        <v>263.58999999999997</v>
      </c>
      <c r="E26" s="1">
        <v>37.01</v>
      </c>
    </row>
    <row r="27" spans="1:5" x14ac:dyDescent="0.25">
      <c r="A27" s="1" t="s">
        <v>29</v>
      </c>
      <c r="B27" s="1">
        <v>40607.9</v>
      </c>
      <c r="C27" s="1">
        <f t="shared" si="0"/>
        <v>0.28396122344674923</v>
      </c>
      <c r="D27" s="1">
        <v>256.20999999999998</v>
      </c>
      <c r="E27" s="1">
        <v>37.01</v>
      </c>
    </row>
    <row r="28" spans="1:5" x14ac:dyDescent="0.25">
      <c r="A28" s="1" t="s">
        <v>30</v>
      </c>
      <c r="B28" s="1">
        <v>41121.300000000003</v>
      </c>
      <c r="C28" s="1">
        <f t="shared" si="0"/>
        <v>0.28755130547801805</v>
      </c>
      <c r="D28" s="1">
        <v>200.44</v>
      </c>
      <c r="E28" s="1">
        <v>37.01</v>
      </c>
    </row>
    <row r="29" spans="1:5" x14ac:dyDescent="0.25">
      <c r="A29" s="1" t="s">
        <v>31</v>
      </c>
      <c r="B29" s="1">
        <v>41711.800000000003</v>
      </c>
      <c r="C29" s="1">
        <f t="shared" si="0"/>
        <v>0.29168052916221016</v>
      </c>
      <c r="D29" s="1">
        <v>237.34</v>
      </c>
      <c r="E29" s="1">
        <v>37.01</v>
      </c>
    </row>
    <row r="30" spans="1:5" x14ac:dyDescent="0.25">
      <c r="A30" s="1" t="s">
        <v>32</v>
      </c>
      <c r="B30" s="1">
        <v>41260.699999999997</v>
      </c>
      <c r="C30" s="1">
        <f t="shared" si="0"/>
        <v>0.2885260959633294</v>
      </c>
      <c r="D30" s="1">
        <v>221.82</v>
      </c>
      <c r="E30" s="1">
        <v>37.01</v>
      </c>
    </row>
    <row r="31" spans="1:5" x14ac:dyDescent="0.25">
      <c r="A31" s="1" t="s">
        <v>33</v>
      </c>
      <c r="B31" s="1">
        <v>41508.9</v>
      </c>
      <c r="C31" s="1">
        <f t="shared" si="0"/>
        <v>0.29026169853473754</v>
      </c>
      <c r="D31" s="1">
        <v>175.57</v>
      </c>
      <c r="E31" s="1">
        <v>37.01</v>
      </c>
    </row>
    <row r="32" spans="1:5" x14ac:dyDescent="0.25">
      <c r="A32" s="1" t="s">
        <v>34</v>
      </c>
      <c r="B32" s="1">
        <v>41580.300000000003</v>
      </c>
      <c r="C32" s="1">
        <f t="shared" si="0"/>
        <v>0.29076098146623852</v>
      </c>
      <c r="D32" s="1">
        <v>150</v>
      </c>
      <c r="E32" s="1">
        <v>37.01</v>
      </c>
    </row>
    <row r="33" spans="1:5" x14ac:dyDescent="0.25">
      <c r="A33" s="1" t="s">
        <v>35</v>
      </c>
      <c r="B33" s="1">
        <v>41156.400000000001</v>
      </c>
      <c r="C33" s="1">
        <f t="shared" si="0"/>
        <v>0.28779675128888194</v>
      </c>
      <c r="D33" s="1">
        <v>176.55</v>
      </c>
      <c r="E33" s="1">
        <v>37.006599999999999</v>
      </c>
    </row>
    <row r="34" spans="1:5" x14ac:dyDescent="0.25">
      <c r="A34" s="1" t="s">
        <v>36</v>
      </c>
      <c r="B34" s="1">
        <v>41552</v>
      </c>
      <c r="C34" s="1">
        <f t="shared" si="0"/>
        <v>0.29056308641075562</v>
      </c>
      <c r="D34" s="1">
        <v>249.82</v>
      </c>
      <c r="E34" s="1">
        <v>37.006599999999999</v>
      </c>
    </row>
    <row r="35" spans="1:5" x14ac:dyDescent="0.25">
      <c r="A35" s="1" t="s">
        <v>37</v>
      </c>
      <c r="B35" s="1">
        <v>41283.699999999997</v>
      </c>
      <c r="C35" s="1">
        <f t="shared" si="0"/>
        <v>0.28868692940064761</v>
      </c>
      <c r="D35" s="1">
        <v>212.36</v>
      </c>
      <c r="E35" s="1">
        <v>37.006599999999999</v>
      </c>
    </row>
    <row r="36" spans="1:5" x14ac:dyDescent="0.25">
      <c r="A36" s="1" t="s">
        <v>38</v>
      </c>
      <c r="B36" s="1">
        <v>41612.5</v>
      </c>
      <c r="C36" s="1">
        <f t="shared" si="0"/>
        <v>0.29098614827848401</v>
      </c>
      <c r="D36" s="1">
        <v>190.34</v>
      </c>
      <c r="E36" s="1">
        <v>37.006599999999999</v>
      </c>
    </row>
    <row r="37" spans="1:5" x14ac:dyDescent="0.25">
      <c r="A37" s="1" t="s">
        <v>39</v>
      </c>
      <c r="B37" s="1">
        <v>41800.400000000001</v>
      </c>
      <c r="C37" s="1">
        <f t="shared" si="0"/>
        <v>0.29230008753379255</v>
      </c>
      <c r="D37" s="1">
        <v>249.83</v>
      </c>
      <c r="E37" s="1">
        <v>37.006599999999999</v>
      </c>
    </row>
    <row r="38" spans="1:5" x14ac:dyDescent="0.25">
      <c r="A38" s="2" t="s">
        <v>40</v>
      </c>
      <c r="B38" s="2">
        <v>42124.2</v>
      </c>
      <c r="C38" s="1">
        <f t="shared" si="0"/>
        <v>0.29456434262090753</v>
      </c>
      <c r="D38" s="2">
        <v>540.47</v>
      </c>
      <c r="E38" s="2">
        <v>37.006599999999999</v>
      </c>
    </row>
    <row r="39" spans="1:5" x14ac:dyDescent="0.25">
      <c r="A39" s="2" t="s">
        <v>41</v>
      </c>
      <c r="B39" s="2">
        <v>42600.2</v>
      </c>
      <c r="C39" s="1">
        <f t="shared" si="0"/>
        <v>0.29789289549758063</v>
      </c>
      <c r="D39" s="2">
        <v>217.5</v>
      </c>
      <c r="E39" s="2">
        <v>37.006599999999999</v>
      </c>
    </row>
    <row r="40" spans="1:5" x14ac:dyDescent="0.25">
      <c r="A40" s="2" t="s">
        <v>42</v>
      </c>
      <c r="B40" s="2">
        <v>43144</v>
      </c>
      <c r="C40" s="1">
        <f t="shared" si="0"/>
        <v>0.30169555737643533</v>
      </c>
      <c r="D40" s="2">
        <v>177.45</v>
      </c>
      <c r="E40" s="2">
        <v>37.006599999999999</v>
      </c>
    </row>
    <row r="41" spans="1:5" x14ac:dyDescent="0.25">
      <c r="A41" s="2" t="s">
        <v>43</v>
      </c>
      <c r="B41" s="2">
        <v>43428.5</v>
      </c>
      <c r="C41" s="1">
        <f t="shared" si="0"/>
        <v>0.30368499706848046</v>
      </c>
      <c r="D41" s="2">
        <v>242.82</v>
      </c>
      <c r="E41" s="2">
        <v>37.006599999999999</v>
      </c>
    </row>
    <row r="42" spans="1:5" x14ac:dyDescent="0.25">
      <c r="A42" s="2" t="s">
        <v>44</v>
      </c>
      <c r="B42" s="2">
        <v>43532.6</v>
      </c>
      <c r="C42" s="1">
        <f t="shared" si="0"/>
        <v>0.30441294319129908</v>
      </c>
      <c r="D42" s="2">
        <v>205.77</v>
      </c>
      <c r="E42" s="2">
        <v>37.006599999999999</v>
      </c>
    </row>
    <row r="43" spans="1:5" x14ac:dyDescent="0.25">
      <c r="A43" s="1" t="s">
        <v>45</v>
      </c>
      <c r="B43" s="1">
        <v>43236.7</v>
      </c>
      <c r="C43" s="1">
        <f t="shared" si="0"/>
        <v>0.30234378605640921</v>
      </c>
      <c r="D43" s="1">
        <v>238.93</v>
      </c>
      <c r="E43" s="1">
        <v>37.006599999999999</v>
      </c>
    </row>
    <row r="44" spans="1:5" x14ac:dyDescent="0.25">
      <c r="A44" s="1" t="s">
        <v>46</v>
      </c>
      <c r="B44" s="1">
        <v>43847.3</v>
      </c>
      <c r="C44" s="1">
        <f t="shared" si="0"/>
        <v>0.30661356417930125</v>
      </c>
      <c r="D44" s="1">
        <v>178.9</v>
      </c>
      <c r="E44" s="1">
        <v>37.006599999999999</v>
      </c>
    </row>
    <row r="45" spans="1:5" x14ac:dyDescent="0.25">
      <c r="A45" s="1" t="s">
        <v>47</v>
      </c>
      <c r="B45" s="1">
        <v>43828.2</v>
      </c>
      <c r="C45" s="1">
        <f t="shared" si="0"/>
        <v>0.30648000249874563</v>
      </c>
      <c r="D45" s="1">
        <v>141.44</v>
      </c>
      <c r="E45" s="1">
        <v>37.006599999999999</v>
      </c>
    </row>
    <row r="46" spans="1:5" x14ac:dyDescent="0.25">
      <c r="A46" s="1" t="s">
        <v>48</v>
      </c>
      <c r="B46" s="1">
        <v>43728.7</v>
      </c>
      <c r="C46" s="1">
        <f t="shared" si="0"/>
        <v>0.30578422306339065</v>
      </c>
      <c r="D46" s="1">
        <v>227.53</v>
      </c>
      <c r="E46" s="1">
        <v>37.006599999999999</v>
      </c>
    </row>
    <row r="47" spans="1:5" x14ac:dyDescent="0.25">
      <c r="A47" s="1" t="s">
        <v>49</v>
      </c>
      <c r="B47" s="1">
        <v>43787.7</v>
      </c>
      <c r="C47" s="1">
        <f t="shared" si="0"/>
        <v>0.30619679579390263</v>
      </c>
      <c r="D47" s="1">
        <v>149.52000000000001</v>
      </c>
      <c r="E47" s="1">
        <v>37.006599999999999</v>
      </c>
    </row>
    <row r="48" spans="1:5" x14ac:dyDescent="0.25">
      <c r="A48" s="1" t="s">
        <v>50</v>
      </c>
      <c r="B48" s="1">
        <v>44459.5</v>
      </c>
      <c r="C48" s="1">
        <f t="shared" si="0"/>
        <v>0.31089453071522405</v>
      </c>
      <c r="D48" s="1">
        <v>208.74</v>
      </c>
      <c r="E48" s="1">
        <v>37.006599999999999</v>
      </c>
    </row>
    <row r="49" spans="1:5" x14ac:dyDescent="0.25">
      <c r="A49" s="1" t="s">
        <v>51</v>
      </c>
      <c r="B49" s="1">
        <v>44052.2</v>
      </c>
      <c r="C49" s="1">
        <f t="shared" si="0"/>
        <v>0.30804638032306236</v>
      </c>
      <c r="D49" s="1">
        <v>190.94</v>
      </c>
      <c r="E49" s="1">
        <v>37.006599999999999</v>
      </c>
    </row>
    <row r="50" spans="1:5" x14ac:dyDescent="0.25">
      <c r="A50" s="1" t="s">
        <v>52</v>
      </c>
      <c r="B50" s="1">
        <v>44032.800000000003</v>
      </c>
      <c r="C50" s="1">
        <f t="shared" si="0"/>
        <v>0.30791072081506354</v>
      </c>
      <c r="D50" s="1">
        <v>187.66</v>
      </c>
      <c r="E50" s="1">
        <v>37.006599999999999</v>
      </c>
    </row>
    <row r="51" spans="1:5" x14ac:dyDescent="0.25">
      <c r="A51" s="1" t="s">
        <v>53</v>
      </c>
      <c r="B51" s="1">
        <v>44460.7</v>
      </c>
      <c r="C51" s="1">
        <f t="shared" si="0"/>
        <v>0.31090292202499714</v>
      </c>
      <c r="D51" s="1">
        <v>172.88</v>
      </c>
      <c r="E51" s="1">
        <v>37.006599999999999</v>
      </c>
    </row>
    <row r="52" spans="1:5" x14ac:dyDescent="0.25">
      <c r="A52" s="1" t="s">
        <v>54</v>
      </c>
      <c r="B52" s="1">
        <v>44441.3</v>
      </c>
      <c r="C52" s="1">
        <f t="shared" si="0"/>
        <v>0.31076726251699832</v>
      </c>
      <c r="D52" s="1">
        <v>163.52000000000001</v>
      </c>
      <c r="E52" s="1">
        <v>37.006599999999999</v>
      </c>
    </row>
    <row r="53" spans="1:5" x14ac:dyDescent="0.25">
      <c r="A53" s="1" t="s">
        <v>55</v>
      </c>
      <c r="B53" s="1">
        <v>44499.5</v>
      </c>
      <c r="C53" s="1">
        <f t="shared" si="0"/>
        <v>0.31117424104099489</v>
      </c>
      <c r="D53" s="1">
        <v>202.7</v>
      </c>
      <c r="E53" s="1">
        <v>37.003300000000003</v>
      </c>
    </row>
    <row r="54" spans="1:5" x14ac:dyDescent="0.25">
      <c r="A54" s="2" t="s">
        <v>56</v>
      </c>
      <c r="B54" s="2">
        <v>44179.6</v>
      </c>
      <c r="C54" s="1">
        <f t="shared" si="0"/>
        <v>0.30893725771064251</v>
      </c>
      <c r="D54" s="2">
        <v>321.64999999999998</v>
      </c>
      <c r="E54" s="2">
        <v>37.006599999999999</v>
      </c>
    </row>
    <row r="55" spans="1:5" x14ac:dyDescent="0.25">
      <c r="A55" s="2" t="s">
        <v>57</v>
      </c>
      <c r="B55" s="2">
        <v>68740.2</v>
      </c>
      <c r="C55" s="1">
        <f t="shared" si="0"/>
        <v>0.48068359338882899</v>
      </c>
      <c r="D55" s="2">
        <v>9679.9</v>
      </c>
      <c r="E55" s="2">
        <v>37.006599999999999</v>
      </c>
    </row>
    <row r="56" spans="1:5" x14ac:dyDescent="0.25">
      <c r="A56" s="2" t="s">
        <v>58</v>
      </c>
      <c r="B56" s="2">
        <v>143728.29999999999</v>
      </c>
      <c r="C56" s="1">
        <f t="shared" si="0"/>
        <v>1.0050572403872498</v>
      </c>
      <c r="D56" s="2">
        <v>492.62</v>
      </c>
      <c r="E56" s="2">
        <v>37.003300000000003</v>
      </c>
    </row>
    <row r="57" spans="1:5" x14ac:dyDescent="0.25">
      <c r="A57" s="1" t="s">
        <v>59</v>
      </c>
      <c r="B57" s="1">
        <v>144152.5</v>
      </c>
      <c r="C57" s="1">
        <f t="shared" si="0"/>
        <v>1.0080235683920498</v>
      </c>
      <c r="D57" s="1">
        <v>389.75</v>
      </c>
      <c r="E57" s="1">
        <v>37.003300000000003</v>
      </c>
    </row>
    <row r="58" spans="1:5" x14ac:dyDescent="0.25">
      <c r="A58" s="1" t="s">
        <v>60</v>
      </c>
      <c r="B58" s="1">
        <v>143892.4</v>
      </c>
      <c r="C58" s="1">
        <f t="shared" si="0"/>
        <v>1.0062047519987247</v>
      </c>
      <c r="D58" s="1">
        <v>225.1</v>
      </c>
      <c r="E58" s="1">
        <v>37.003300000000003</v>
      </c>
    </row>
    <row r="59" spans="1:5" x14ac:dyDescent="0.25">
      <c r="A59" s="1" t="s">
        <v>61</v>
      </c>
      <c r="B59" s="1">
        <v>143547.79999999999</v>
      </c>
      <c r="C59" s="1">
        <f t="shared" si="0"/>
        <v>1.0037950475422088</v>
      </c>
      <c r="D59" s="1">
        <v>411.83</v>
      </c>
      <c r="E59" s="1">
        <v>37.003300000000003</v>
      </c>
    </row>
    <row r="60" spans="1:5" x14ac:dyDescent="0.25">
      <c r="A60" s="1" t="s">
        <v>62</v>
      </c>
      <c r="B60" s="1">
        <v>143544.5</v>
      </c>
      <c r="C60" s="1">
        <f t="shared" si="0"/>
        <v>1.0037719714403328</v>
      </c>
      <c r="D60" s="1">
        <v>356.11</v>
      </c>
      <c r="E60" s="1">
        <v>37.003300000000003</v>
      </c>
    </row>
    <row r="61" spans="1:5" x14ac:dyDescent="0.25">
      <c r="A61" s="1" t="s">
        <v>63</v>
      </c>
      <c r="B61" s="1">
        <v>142915.5</v>
      </c>
      <c r="C61" s="1">
        <f t="shared" si="0"/>
        <v>0.99937352656758627</v>
      </c>
      <c r="D61" s="1">
        <v>272.04000000000002</v>
      </c>
      <c r="E61" s="1">
        <v>37.006599999999999</v>
      </c>
    </row>
    <row r="62" spans="1:5" x14ac:dyDescent="0.25">
      <c r="A62" s="1" t="s">
        <v>64</v>
      </c>
      <c r="B62" s="1">
        <v>142096.1</v>
      </c>
      <c r="C62" s="1">
        <f t="shared" si="0"/>
        <v>0.99364366054417053</v>
      </c>
      <c r="D62" s="1">
        <v>378.25</v>
      </c>
      <c r="E62" s="1">
        <v>37.006599999999999</v>
      </c>
    </row>
    <row r="63" spans="1:5" x14ac:dyDescent="0.25">
      <c r="A63" s="1" t="s">
        <v>65</v>
      </c>
      <c r="B63" s="1">
        <v>142053.1</v>
      </c>
      <c r="C63" s="1">
        <f t="shared" si="0"/>
        <v>0.99334297194396681</v>
      </c>
      <c r="D63" s="1">
        <v>313.12</v>
      </c>
      <c r="E63" s="1">
        <v>37.006599999999999</v>
      </c>
    </row>
    <row r="64" spans="1:5" x14ac:dyDescent="0.25">
      <c r="A64" s="1" t="s">
        <v>66</v>
      </c>
      <c r="B64" s="1">
        <v>142080.4</v>
      </c>
      <c r="C64" s="1">
        <f t="shared" si="0"/>
        <v>0.99353387424130535</v>
      </c>
      <c r="D64" s="1">
        <v>259.54000000000002</v>
      </c>
      <c r="E64" s="1">
        <v>37.006599999999999</v>
      </c>
    </row>
    <row r="65" spans="1:5" x14ac:dyDescent="0.25">
      <c r="A65" s="1" t="s">
        <v>67</v>
      </c>
      <c r="B65" s="1">
        <v>142763.5</v>
      </c>
      <c r="C65" s="1">
        <f t="shared" si="0"/>
        <v>0.99831062732965703</v>
      </c>
      <c r="D65" s="1">
        <v>305.47000000000003</v>
      </c>
      <c r="E65" s="1">
        <v>37.003300000000003</v>
      </c>
    </row>
    <row r="66" spans="1:5" x14ac:dyDescent="0.25">
      <c r="A66" s="1" t="s">
        <v>68</v>
      </c>
      <c r="B66" s="1">
        <v>142292.79999999999</v>
      </c>
      <c r="C66" s="1">
        <f t="shared" si="0"/>
        <v>0.99501913607114845</v>
      </c>
      <c r="D66" s="1">
        <v>503.31</v>
      </c>
      <c r="E66" s="1">
        <v>37.003300000000003</v>
      </c>
    </row>
    <row r="67" spans="1:5" x14ac:dyDescent="0.25">
      <c r="A67" s="1" t="s">
        <v>69</v>
      </c>
      <c r="B67" s="1">
        <v>142128.6</v>
      </c>
      <c r="C67" s="1">
        <f t="shared" ref="C67:C68" si="1">B67/$H$7</f>
        <v>0.99387092518385933</v>
      </c>
      <c r="D67" s="1">
        <v>404.33</v>
      </c>
      <c r="E67" s="1">
        <v>37.003300000000003</v>
      </c>
    </row>
    <row r="68" spans="1:5" x14ac:dyDescent="0.25">
      <c r="A68" s="1" t="s">
        <v>70</v>
      </c>
      <c r="B68" s="1">
        <v>141596.4</v>
      </c>
      <c r="C68" s="1">
        <f t="shared" si="1"/>
        <v>0.99014937929947811</v>
      </c>
      <c r="D68" s="1">
        <v>459.23</v>
      </c>
      <c r="E68" s="1">
        <v>37.003300000000003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0A68-5C6A-4F7D-B3BF-1D54D8BE7F0B}">
  <dimension ref="A1:H68"/>
  <sheetViews>
    <sheetView workbookViewId="0">
      <selection activeCell="C2" sqref="C2:C68"/>
    </sheetView>
  </sheetViews>
  <sheetFormatPr baseColWidth="10" defaultRowHeight="15" x14ac:dyDescent="0.25"/>
  <cols>
    <col min="5" max="5" width="13.7109375" customWidth="1"/>
  </cols>
  <sheetData>
    <row r="1" spans="1:8" x14ac:dyDescent="0.25">
      <c r="A1" s="1" t="s">
        <v>3</v>
      </c>
      <c r="B1" s="1" t="s">
        <v>0</v>
      </c>
      <c r="C1" s="1" t="s">
        <v>87</v>
      </c>
      <c r="D1" s="1" t="s">
        <v>1</v>
      </c>
      <c r="E1" s="1" t="s">
        <v>2</v>
      </c>
      <c r="G1" s="1" t="s">
        <v>89</v>
      </c>
      <c r="H1" s="1">
        <f>AVERAGE(B2:B14)</f>
        <v>183.21538461538464</v>
      </c>
    </row>
    <row r="2" spans="1:8" x14ac:dyDescent="0.25">
      <c r="A2" s="1" t="s">
        <v>4</v>
      </c>
      <c r="B2" s="1">
        <v>187.6</v>
      </c>
      <c r="C2" s="1">
        <f>B2/$H$7</f>
        <v>1.2503519947479882E-3</v>
      </c>
      <c r="D2" s="1">
        <v>36.659999999999997</v>
      </c>
      <c r="E2" s="1">
        <v>36.979999999999997</v>
      </c>
      <c r="G2" s="1" t="s">
        <v>92</v>
      </c>
      <c r="H2" s="1">
        <f>AVERAGE(D2:D14)</f>
        <v>26.571923076923078</v>
      </c>
    </row>
    <row r="3" spans="1:8" x14ac:dyDescent="0.25">
      <c r="A3" s="1" t="s">
        <v>5</v>
      </c>
      <c r="B3" s="1">
        <v>158.9</v>
      </c>
      <c r="C3" s="1">
        <f t="shared" ref="C3:C66" si="0">B3/$H$7</f>
        <v>1.0590668015216169E-3</v>
      </c>
      <c r="D3" s="1">
        <v>28.402000000000001</v>
      </c>
      <c r="E3" s="1">
        <v>36.993299999999998</v>
      </c>
      <c r="G3" s="1" t="s">
        <v>90</v>
      </c>
      <c r="H3" s="1">
        <f>AVERAGE(B20:B34)</f>
        <v>52601.466666666667</v>
      </c>
    </row>
    <row r="4" spans="1:8" x14ac:dyDescent="0.25">
      <c r="A4" s="1" t="s">
        <v>6</v>
      </c>
      <c r="B4" s="1">
        <v>179.8</v>
      </c>
      <c r="C4" s="1">
        <f t="shared" si="0"/>
        <v>1.1983650781220059E-3</v>
      </c>
      <c r="D4" s="1">
        <v>29.856000000000002</v>
      </c>
      <c r="E4" s="1">
        <v>36.996600000000001</v>
      </c>
      <c r="G4" s="1" t="s">
        <v>92</v>
      </c>
      <c r="H4" s="1">
        <f>AVERAGE(D24:D35)</f>
        <v>227.5616666666667</v>
      </c>
    </row>
    <row r="5" spans="1:8" x14ac:dyDescent="0.25">
      <c r="A5" s="1" t="s">
        <v>7</v>
      </c>
      <c r="B5" s="1">
        <v>212.7</v>
      </c>
      <c r="C5" s="1">
        <f t="shared" si="0"/>
        <v>1.4176432264546752E-3</v>
      </c>
      <c r="D5" s="1">
        <v>20.154</v>
      </c>
      <c r="E5" s="1">
        <v>36.99</v>
      </c>
      <c r="G5" s="3" t="s">
        <v>94</v>
      </c>
      <c r="H5" s="1">
        <f>AVERAGE(B41:B55)</f>
        <v>55112.96666666666</v>
      </c>
    </row>
    <row r="6" spans="1:8" x14ac:dyDescent="0.25">
      <c r="A6" s="1" t="s">
        <v>8</v>
      </c>
      <c r="B6" s="1">
        <v>195.6</v>
      </c>
      <c r="C6" s="1">
        <f t="shared" si="0"/>
        <v>1.3036719092361752E-3</v>
      </c>
      <c r="D6" s="1">
        <v>29.279</v>
      </c>
      <c r="E6" s="1">
        <v>36.99</v>
      </c>
      <c r="G6" s="3" t="s">
        <v>92</v>
      </c>
      <c r="H6" s="1">
        <f>AVERAGE(D41:D55)</f>
        <v>218.93266666666662</v>
      </c>
    </row>
    <row r="7" spans="1:8" x14ac:dyDescent="0.25">
      <c r="A7" s="1" t="s">
        <v>9</v>
      </c>
      <c r="B7" s="1">
        <v>131.69999999999999</v>
      </c>
      <c r="C7" s="1">
        <f t="shared" si="0"/>
        <v>8.7777909226178054E-4</v>
      </c>
      <c r="D7" s="1">
        <v>21.245999999999999</v>
      </c>
      <c r="E7" s="1">
        <v>37</v>
      </c>
      <c r="G7" s="1" t="s">
        <v>91</v>
      </c>
      <c r="H7" s="1">
        <f>AVERAGE(B59:B68)</f>
        <v>150037.75000000003</v>
      </c>
    </row>
    <row r="8" spans="1:8" x14ac:dyDescent="0.25">
      <c r="A8" s="1" t="s">
        <v>10</v>
      </c>
      <c r="B8" s="1">
        <v>195.4</v>
      </c>
      <c r="C8" s="1">
        <f t="shared" si="0"/>
        <v>1.3023389113739708E-3</v>
      </c>
      <c r="D8" s="1">
        <v>17.873000000000001</v>
      </c>
      <c r="E8" s="1">
        <v>37.003300000000003</v>
      </c>
      <c r="G8" s="1" t="s">
        <v>92</v>
      </c>
      <c r="H8" s="1">
        <f>AVERAGE(D59:D68)</f>
        <v>358.91199999999998</v>
      </c>
    </row>
    <row r="9" spans="1:8" x14ac:dyDescent="0.25">
      <c r="A9" s="1" t="s">
        <v>11</v>
      </c>
      <c r="B9" s="1">
        <v>176.1</v>
      </c>
      <c r="C9" s="1">
        <f t="shared" si="0"/>
        <v>1.1737046176712191E-3</v>
      </c>
      <c r="D9" s="1">
        <v>31.04</v>
      </c>
      <c r="E9" s="1">
        <v>37.003300000000003</v>
      </c>
    </row>
    <row r="10" spans="1:8" x14ac:dyDescent="0.25">
      <c r="A10" s="1" t="s">
        <v>12</v>
      </c>
      <c r="B10" s="1">
        <v>168.7</v>
      </c>
      <c r="C10" s="1">
        <f t="shared" si="0"/>
        <v>1.124383696769646E-3</v>
      </c>
      <c r="D10" s="1">
        <v>23.460999999999999</v>
      </c>
      <c r="E10" s="1">
        <v>37.003300000000003</v>
      </c>
      <c r="G10" s="1" t="s">
        <v>95</v>
      </c>
      <c r="H10" s="1">
        <f>(H5-H3)/(H7-H3)* 100</f>
        <v>2.5775818966822168</v>
      </c>
    </row>
    <row r="11" spans="1:8" x14ac:dyDescent="0.25">
      <c r="A11" s="1" t="s">
        <v>13</v>
      </c>
      <c r="B11" s="1">
        <v>144</v>
      </c>
      <c r="C11" s="1">
        <f t="shared" si="0"/>
        <v>9.5975846078736834E-4</v>
      </c>
      <c r="D11" s="1">
        <v>23.119</v>
      </c>
      <c r="E11" s="1">
        <v>37.003300000000003</v>
      </c>
      <c r="G11" s="3" t="s">
        <v>92</v>
      </c>
      <c r="H11" s="1">
        <f>100/(H7-H3)*((H7-H5)/(H7-H3)*H4+H6+(H5-H3)/(H7-H3)*H8)</f>
        <v>0.46171711436027169</v>
      </c>
    </row>
    <row r="12" spans="1:8" x14ac:dyDescent="0.25">
      <c r="A12" s="1" t="s">
        <v>14</v>
      </c>
      <c r="B12" s="1">
        <v>238.6</v>
      </c>
      <c r="C12" s="1">
        <f t="shared" si="0"/>
        <v>1.590266449610181E-3</v>
      </c>
      <c r="D12" s="1">
        <v>30.876000000000001</v>
      </c>
      <c r="E12" s="1">
        <v>37.006599999999999</v>
      </c>
    </row>
    <row r="13" spans="1:8" x14ac:dyDescent="0.25">
      <c r="A13" s="1" t="s">
        <v>15</v>
      </c>
      <c r="B13" s="1">
        <v>240.4</v>
      </c>
      <c r="C13" s="1">
        <f t="shared" si="0"/>
        <v>1.6022634303700233E-3</v>
      </c>
      <c r="D13" s="1">
        <v>28.297999999999998</v>
      </c>
      <c r="E13" s="1">
        <v>37.006599999999999</v>
      </c>
    </row>
    <row r="14" spans="1:8" x14ac:dyDescent="0.25">
      <c r="A14" s="1" t="s">
        <v>16</v>
      </c>
      <c r="B14" s="1">
        <v>152.30000000000001</v>
      </c>
      <c r="C14" s="1">
        <f t="shared" si="0"/>
        <v>1.0150778720688625E-3</v>
      </c>
      <c r="D14" s="1">
        <v>25.170999999999999</v>
      </c>
      <c r="E14" s="1">
        <v>37.006599999999999</v>
      </c>
    </row>
    <row r="15" spans="1:8" x14ac:dyDescent="0.25">
      <c r="A15" s="2" t="s">
        <v>17</v>
      </c>
      <c r="B15" s="2">
        <v>187.5</v>
      </c>
      <c r="C15" s="1">
        <f t="shared" si="0"/>
        <v>1.2496854958168858E-3</v>
      </c>
      <c r="D15" s="2">
        <v>31.288</v>
      </c>
      <c r="E15" s="2">
        <v>37.01</v>
      </c>
    </row>
    <row r="16" spans="1:8" x14ac:dyDescent="0.25">
      <c r="A16" s="2" t="s">
        <v>18</v>
      </c>
      <c r="B16" s="2">
        <v>70576</v>
      </c>
      <c r="C16" s="1">
        <f t="shared" si="0"/>
        <v>0.47038828561478685</v>
      </c>
      <c r="D16" s="2">
        <v>9747.2000000000007</v>
      </c>
      <c r="E16" s="2">
        <v>37.01</v>
      </c>
    </row>
    <row r="17" spans="1:5" x14ac:dyDescent="0.25">
      <c r="A17" s="2" t="s">
        <v>19</v>
      </c>
      <c r="B17" s="2">
        <v>56104.6</v>
      </c>
      <c r="C17" s="1">
        <f t="shared" si="0"/>
        <v>0.37393655929924297</v>
      </c>
      <c r="D17" s="2">
        <v>1350.7</v>
      </c>
      <c r="E17" s="2">
        <v>37.01</v>
      </c>
    </row>
    <row r="18" spans="1:5" x14ac:dyDescent="0.25">
      <c r="A18" s="2" t="s">
        <v>20</v>
      </c>
      <c r="B18" s="2">
        <v>55232.4</v>
      </c>
      <c r="C18" s="1">
        <f t="shared" si="0"/>
        <v>0.36812335562216836</v>
      </c>
      <c r="D18" s="2">
        <v>709.95</v>
      </c>
      <c r="E18" s="2">
        <v>37.01</v>
      </c>
    </row>
    <row r="19" spans="1:5" x14ac:dyDescent="0.25">
      <c r="A19" s="2" t="s">
        <v>21</v>
      </c>
      <c r="B19" s="2">
        <v>54515.199999999997</v>
      </c>
      <c r="C19" s="1">
        <f t="shared" si="0"/>
        <v>0.36334322528830237</v>
      </c>
      <c r="D19" s="2">
        <v>311.98</v>
      </c>
      <c r="E19" s="2">
        <v>37.01</v>
      </c>
    </row>
    <row r="20" spans="1:5" x14ac:dyDescent="0.25">
      <c r="A20" s="1" t="s">
        <v>22</v>
      </c>
      <c r="B20" s="1">
        <v>52688.5</v>
      </c>
      <c r="C20" s="1">
        <f t="shared" si="0"/>
        <v>0.35116828931385596</v>
      </c>
      <c r="D20" s="1">
        <v>290.26</v>
      </c>
      <c r="E20" s="1">
        <v>37.01</v>
      </c>
    </row>
    <row r="21" spans="1:5" x14ac:dyDescent="0.25">
      <c r="A21" s="1" t="s">
        <v>23</v>
      </c>
      <c r="B21" s="1">
        <v>52736.9</v>
      </c>
      <c r="C21" s="1">
        <f t="shared" si="0"/>
        <v>0.35149087479650948</v>
      </c>
      <c r="D21" s="1">
        <v>189.23</v>
      </c>
      <c r="E21" s="1">
        <v>37.01</v>
      </c>
    </row>
    <row r="22" spans="1:5" x14ac:dyDescent="0.25">
      <c r="A22" s="1" t="s">
        <v>24</v>
      </c>
      <c r="B22" s="1">
        <v>52467</v>
      </c>
      <c r="C22" s="1">
        <f t="shared" si="0"/>
        <v>0.34969199418146424</v>
      </c>
      <c r="D22" s="1">
        <v>267.55</v>
      </c>
      <c r="E22" s="1">
        <v>37.01</v>
      </c>
    </row>
    <row r="23" spans="1:5" x14ac:dyDescent="0.25">
      <c r="A23" s="1" t="s">
        <v>25</v>
      </c>
      <c r="B23" s="1">
        <v>52489.2</v>
      </c>
      <c r="C23" s="1">
        <f t="shared" si="0"/>
        <v>0.34983995694416897</v>
      </c>
      <c r="D23" s="1">
        <v>202.19</v>
      </c>
      <c r="E23" s="1">
        <v>37.01</v>
      </c>
    </row>
    <row r="24" spans="1:5" x14ac:dyDescent="0.25">
      <c r="A24" s="1" t="s">
        <v>26</v>
      </c>
      <c r="B24" s="1">
        <v>52427.9</v>
      </c>
      <c r="C24" s="1">
        <f t="shared" si="0"/>
        <v>0.34943139309940324</v>
      </c>
      <c r="D24" s="1">
        <v>247.46</v>
      </c>
      <c r="E24" s="1">
        <v>37.01</v>
      </c>
    </row>
    <row r="25" spans="1:5" x14ac:dyDescent="0.25">
      <c r="A25" s="1" t="s">
        <v>27</v>
      </c>
      <c r="B25" s="1">
        <v>52142.8</v>
      </c>
      <c r="C25" s="1">
        <f t="shared" si="0"/>
        <v>0.34753120464683052</v>
      </c>
      <c r="D25" s="1">
        <v>173.35</v>
      </c>
      <c r="E25" s="1">
        <v>37.01</v>
      </c>
    </row>
    <row r="26" spans="1:5" x14ac:dyDescent="0.25">
      <c r="A26" s="1" t="s">
        <v>28</v>
      </c>
      <c r="B26" s="1">
        <v>52948</v>
      </c>
      <c r="C26" s="1">
        <f t="shared" si="0"/>
        <v>0.35289785404006652</v>
      </c>
      <c r="D26" s="1">
        <v>230.33</v>
      </c>
      <c r="E26" s="1">
        <v>37.01</v>
      </c>
    </row>
    <row r="27" spans="1:5" x14ac:dyDescent="0.25">
      <c r="A27" s="1" t="s">
        <v>29</v>
      </c>
      <c r="B27" s="1">
        <v>52711.5</v>
      </c>
      <c r="C27" s="1">
        <f t="shared" si="0"/>
        <v>0.35132158406800951</v>
      </c>
      <c r="D27" s="1">
        <v>266.83</v>
      </c>
      <c r="E27" s="1">
        <v>37.01</v>
      </c>
    </row>
    <row r="28" spans="1:5" x14ac:dyDescent="0.25">
      <c r="A28" s="1" t="s">
        <v>30</v>
      </c>
      <c r="B28" s="1">
        <v>52539.3</v>
      </c>
      <c r="C28" s="1">
        <f t="shared" si="0"/>
        <v>0.35017387290865126</v>
      </c>
      <c r="D28" s="1">
        <v>260.92</v>
      </c>
      <c r="E28" s="1">
        <v>37.01</v>
      </c>
    </row>
    <row r="29" spans="1:5" x14ac:dyDescent="0.25">
      <c r="A29" s="1" t="s">
        <v>31</v>
      </c>
      <c r="B29" s="1">
        <v>52575.9</v>
      </c>
      <c r="C29" s="1">
        <f t="shared" si="0"/>
        <v>0.35041781151743473</v>
      </c>
      <c r="D29" s="1">
        <v>132</v>
      </c>
      <c r="E29" s="1">
        <v>37.01</v>
      </c>
    </row>
    <row r="30" spans="1:5" x14ac:dyDescent="0.25">
      <c r="A30" s="1" t="s">
        <v>32</v>
      </c>
      <c r="B30" s="1">
        <v>52923.6</v>
      </c>
      <c r="C30" s="1">
        <f t="shared" si="0"/>
        <v>0.35273522830087756</v>
      </c>
      <c r="D30" s="1">
        <v>197.61</v>
      </c>
      <c r="E30" s="1">
        <v>37.01</v>
      </c>
    </row>
    <row r="31" spans="1:5" x14ac:dyDescent="0.25">
      <c r="A31" s="1" t="s">
        <v>33</v>
      </c>
      <c r="B31" s="1">
        <v>52476.1</v>
      </c>
      <c r="C31" s="1">
        <f t="shared" si="0"/>
        <v>0.34975264558419455</v>
      </c>
      <c r="D31" s="1">
        <v>282.19</v>
      </c>
      <c r="E31" s="1">
        <v>37.01</v>
      </c>
    </row>
    <row r="32" spans="1:5" x14ac:dyDescent="0.25">
      <c r="A32" s="1" t="s">
        <v>34</v>
      </c>
      <c r="B32" s="1">
        <v>52642.8</v>
      </c>
      <c r="C32" s="1">
        <f t="shared" si="0"/>
        <v>0.35086369930234218</v>
      </c>
      <c r="D32" s="1">
        <v>239.13</v>
      </c>
      <c r="E32" s="1">
        <v>37.01</v>
      </c>
    </row>
    <row r="33" spans="1:5" x14ac:dyDescent="0.25">
      <c r="A33" s="1" t="s">
        <v>35</v>
      </c>
      <c r="B33" s="1">
        <v>52472.9</v>
      </c>
      <c r="C33" s="1">
        <f t="shared" si="0"/>
        <v>0.34973131761839932</v>
      </c>
      <c r="D33" s="1">
        <v>244.45</v>
      </c>
      <c r="E33" s="1">
        <v>37.01</v>
      </c>
    </row>
    <row r="34" spans="1:5" x14ac:dyDescent="0.25">
      <c r="A34" s="1" t="s">
        <v>36</v>
      </c>
      <c r="B34" s="1">
        <v>52779.6</v>
      </c>
      <c r="C34" s="1">
        <f t="shared" si="0"/>
        <v>0.35177546984009017</v>
      </c>
      <c r="D34" s="1">
        <v>169.32</v>
      </c>
      <c r="E34" s="1">
        <v>37.01</v>
      </c>
    </row>
    <row r="35" spans="1:5" x14ac:dyDescent="0.25">
      <c r="A35" s="2" t="s">
        <v>37</v>
      </c>
      <c r="B35" s="2">
        <v>52943.8</v>
      </c>
      <c r="C35" s="1">
        <f t="shared" si="0"/>
        <v>0.35286986108496021</v>
      </c>
      <c r="D35" s="2">
        <v>287.14999999999998</v>
      </c>
      <c r="E35" s="2">
        <v>37.01</v>
      </c>
    </row>
    <row r="36" spans="1:5" x14ac:dyDescent="0.25">
      <c r="A36" s="2" t="s">
        <v>38</v>
      </c>
      <c r="B36" s="2">
        <v>54264.2</v>
      </c>
      <c r="C36" s="1">
        <f t="shared" si="0"/>
        <v>0.36167031297123547</v>
      </c>
      <c r="D36" s="2">
        <v>792.4</v>
      </c>
      <c r="E36" s="2">
        <v>37.01</v>
      </c>
    </row>
    <row r="37" spans="1:5" x14ac:dyDescent="0.25">
      <c r="A37" s="2" t="s">
        <v>39</v>
      </c>
      <c r="B37" s="2">
        <v>53727</v>
      </c>
      <c r="C37" s="1">
        <f t="shared" si="0"/>
        <v>0.35808988071335374</v>
      </c>
      <c r="D37" s="2">
        <v>198.19</v>
      </c>
      <c r="E37" s="2">
        <v>37.01</v>
      </c>
    </row>
    <row r="38" spans="1:5" x14ac:dyDescent="0.25">
      <c r="A38" s="2" t="s">
        <v>40</v>
      </c>
      <c r="B38" s="2">
        <v>54491.7</v>
      </c>
      <c r="C38" s="1">
        <f t="shared" si="0"/>
        <v>0.36318659803949332</v>
      </c>
      <c r="D38" s="2">
        <v>120.26</v>
      </c>
      <c r="E38" s="2">
        <v>37.006599999999999</v>
      </c>
    </row>
    <row r="39" spans="1:5" x14ac:dyDescent="0.25">
      <c r="A39" s="2" t="s">
        <v>41</v>
      </c>
      <c r="B39" s="2">
        <v>54681.4</v>
      </c>
      <c r="C39" s="1">
        <f t="shared" si="0"/>
        <v>0.36445094651179449</v>
      </c>
      <c r="D39" s="2">
        <v>345.02</v>
      </c>
      <c r="E39" s="2">
        <v>37.006599999999999</v>
      </c>
    </row>
    <row r="40" spans="1:5" x14ac:dyDescent="0.25">
      <c r="A40" s="2" t="s">
        <v>42</v>
      </c>
      <c r="B40" s="2">
        <v>54819.6</v>
      </c>
      <c r="C40" s="1">
        <f t="shared" si="0"/>
        <v>0.3653720480345779</v>
      </c>
      <c r="D40" s="2">
        <v>172.52</v>
      </c>
      <c r="E40" s="2">
        <v>37.006599999999999</v>
      </c>
    </row>
    <row r="41" spans="1:5" x14ac:dyDescent="0.25">
      <c r="A41" s="1" t="s">
        <v>43</v>
      </c>
      <c r="B41" s="1">
        <v>54792.9</v>
      </c>
      <c r="C41" s="1">
        <f t="shared" si="0"/>
        <v>0.36519409281997356</v>
      </c>
      <c r="D41" s="1">
        <v>224.12</v>
      </c>
      <c r="E41" s="1">
        <v>37.006599999999999</v>
      </c>
    </row>
    <row r="42" spans="1:5" x14ac:dyDescent="0.25">
      <c r="A42" s="1" t="s">
        <v>44</v>
      </c>
      <c r="B42" s="1">
        <v>54180.2</v>
      </c>
      <c r="C42" s="1">
        <f t="shared" si="0"/>
        <v>0.3611104538691095</v>
      </c>
      <c r="D42" s="1">
        <v>253.02</v>
      </c>
      <c r="E42" s="1">
        <v>37.006599999999999</v>
      </c>
    </row>
    <row r="43" spans="1:5" x14ac:dyDescent="0.25">
      <c r="A43" s="1" t="s">
        <v>45</v>
      </c>
      <c r="B43" s="1">
        <v>54760</v>
      </c>
      <c r="C43" s="1">
        <f t="shared" si="0"/>
        <v>0.36497481467164089</v>
      </c>
      <c r="D43" s="1">
        <v>139.02000000000001</v>
      </c>
      <c r="E43" s="1">
        <v>37.006599999999999</v>
      </c>
    </row>
    <row r="44" spans="1:5" x14ac:dyDescent="0.25">
      <c r="A44" s="1" t="s">
        <v>46</v>
      </c>
      <c r="B44" s="1">
        <v>54639.199999999997</v>
      </c>
      <c r="C44" s="1">
        <f t="shared" si="0"/>
        <v>0.36416968396286925</v>
      </c>
      <c r="D44" s="1">
        <v>234.7</v>
      </c>
      <c r="E44" s="1">
        <v>37.006599999999999</v>
      </c>
    </row>
    <row r="45" spans="1:5" x14ac:dyDescent="0.25">
      <c r="A45" s="1" t="s">
        <v>47</v>
      </c>
      <c r="B45" s="1">
        <v>55101.3</v>
      </c>
      <c r="C45" s="1">
        <f t="shared" si="0"/>
        <v>0.36724957552349319</v>
      </c>
      <c r="D45" s="1">
        <v>246.29</v>
      </c>
      <c r="E45" s="1">
        <v>37.006599999999999</v>
      </c>
    </row>
    <row r="46" spans="1:5" x14ac:dyDescent="0.25">
      <c r="A46" s="1" t="s">
        <v>48</v>
      </c>
      <c r="B46" s="1">
        <v>55067.1</v>
      </c>
      <c r="C46" s="1">
        <f t="shared" si="0"/>
        <v>0.36702163288905615</v>
      </c>
      <c r="D46" s="1">
        <v>164.28</v>
      </c>
      <c r="E46" s="1">
        <v>37.006599999999999</v>
      </c>
    </row>
    <row r="47" spans="1:5" x14ac:dyDescent="0.25">
      <c r="A47" s="1" t="s">
        <v>49</v>
      </c>
      <c r="B47" s="1">
        <v>54784</v>
      </c>
      <c r="C47" s="1">
        <f t="shared" si="0"/>
        <v>0.36513477441510545</v>
      </c>
      <c r="D47" s="1">
        <v>224.53</v>
      </c>
      <c r="E47" s="1">
        <v>37.01</v>
      </c>
    </row>
    <row r="48" spans="1:5" x14ac:dyDescent="0.25">
      <c r="A48" s="1" t="s">
        <v>50</v>
      </c>
      <c r="B48" s="1">
        <v>55512.9</v>
      </c>
      <c r="C48" s="1">
        <f t="shared" si="0"/>
        <v>0.36999288512391043</v>
      </c>
      <c r="D48" s="1">
        <v>226.43</v>
      </c>
      <c r="E48" s="1">
        <v>37.006599999999999</v>
      </c>
    </row>
    <row r="49" spans="1:5" x14ac:dyDescent="0.25">
      <c r="A49" s="1" t="s">
        <v>51</v>
      </c>
      <c r="B49" s="1">
        <v>55483.5</v>
      </c>
      <c r="C49" s="1">
        <f t="shared" si="0"/>
        <v>0.3697969344381663</v>
      </c>
      <c r="D49" s="1">
        <v>142.97999999999999</v>
      </c>
      <c r="E49" s="1">
        <v>37.006599999999999</v>
      </c>
    </row>
    <row r="50" spans="1:5" x14ac:dyDescent="0.25">
      <c r="A50" s="1" t="s">
        <v>52</v>
      </c>
      <c r="B50" s="1">
        <v>55568.6</v>
      </c>
      <c r="C50" s="1">
        <f t="shared" si="0"/>
        <v>0.37036412502853439</v>
      </c>
      <c r="D50" s="1">
        <v>241.96</v>
      </c>
      <c r="E50" s="1">
        <v>37.006599999999999</v>
      </c>
    </row>
    <row r="51" spans="1:5" x14ac:dyDescent="0.25">
      <c r="A51" s="1" t="s">
        <v>53</v>
      </c>
      <c r="B51" s="1">
        <v>54896.6</v>
      </c>
      <c r="C51" s="1">
        <f t="shared" si="0"/>
        <v>0.36588525221152668</v>
      </c>
      <c r="D51" s="1">
        <v>181.24</v>
      </c>
      <c r="E51" s="1">
        <v>37.006599999999999</v>
      </c>
    </row>
    <row r="52" spans="1:5" x14ac:dyDescent="0.25">
      <c r="A52" s="1" t="s">
        <v>54</v>
      </c>
      <c r="B52" s="1">
        <v>55728.6</v>
      </c>
      <c r="C52" s="1">
        <f t="shared" si="0"/>
        <v>0.37143052331829812</v>
      </c>
      <c r="D52" s="1">
        <v>240.18</v>
      </c>
      <c r="E52" s="1">
        <v>37.006599999999999</v>
      </c>
    </row>
    <row r="53" spans="1:5" x14ac:dyDescent="0.25">
      <c r="A53" s="1" t="s">
        <v>55</v>
      </c>
      <c r="B53" s="1">
        <v>55316.6</v>
      </c>
      <c r="C53" s="1">
        <f t="shared" si="0"/>
        <v>0.36868454772215653</v>
      </c>
      <c r="D53" s="1">
        <v>219</v>
      </c>
      <c r="E53" s="1">
        <v>37.006599999999999</v>
      </c>
    </row>
    <row r="54" spans="1:5" x14ac:dyDescent="0.25">
      <c r="A54" s="1" t="s">
        <v>56</v>
      </c>
      <c r="B54" s="1">
        <v>55286.7</v>
      </c>
      <c r="C54" s="1">
        <f t="shared" si="0"/>
        <v>0.3684852645417569</v>
      </c>
      <c r="D54" s="1">
        <v>326.43</v>
      </c>
      <c r="E54" s="1">
        <v>37.006599999999999</v>
      </c>
    </row>
    <row r="55" spans="1:5" x14ac:dyDescent="0.25">
      <c r="A55" s="1" t="s">
        <v>57</v>
      </c>
      <c r="B55" s="1">
        <v>55576.3</v>
      </c>
      <c r="C55" s="1">
        <f t="shared" si="0"/>
        <v>0.37041544544622929</v>
      </c>
      <c r="D55" s="1">
        <v>219.81</v>
      </c>
      <c r="E55" s="1">
        <v>37.006599999999999</v>
      </c>
    </row>
    <row r="56" spans="1:5" x14ac:dyDescent="0.25">
      <c r="A56" s="2" t="s">
        <v>58</v>
      </c>
      <c r="B56" s="2">
        <v>54687.8</v>
      </c>
      <c r="C56" s="1">
        <f t="shared" si="0"/>
        <v>0.36449360244338502</v>
      </c>
      <c r="D56" s="2">
        <v>504.92</v>
      </c>
      <c r="E56" s="2">
        <v>37.006599999999999</v>
      </c>
    </row>
    <row r="57" spans="1:5" x14ac:dyDescent="0.25">
      <c r="A57" s="2" t="s">
        <v>59</v>
      </c>
      <c r="B57" s="2">
        <v>123388.7</v>
      </c>
      <c r="C57" s="1">
        <f t="shared" si="0"/>
        <v>0.82238436660107184</v>
      </c>
      <c r="D57" s="2">
        <v>9257.4</v>
      </c>
      <c r="E57" s="2">
        <v>37.006599999999999</v>
      </c>
    </row>
    <row r="58" spans="1:5" x14ac:dyDescent="0.25">
      <c r="A58" s="2" t="s">
        <v>60</v>
      </c>
      <c r="B58" s="2">
        <v>151765</v>
      </c>
      <c r="C58" s="1">
        <f t="shared" si="0"/>
        <v>1.011512102787465</v>
      </c>
      <c r="D58" s="2">
        <v>534.70000000000005</v>
      </c>
      <c r="E58" s="2">
        <v>37.006599999999999</v>
      </c>
    </row>
    <row r="59" spans="1:5" x14ac:dyDescent="0.25">
      <c r="A59" s="1" t="s">
        <v>61</v>
      </c>
      <c r="B59" s="1">
        <v>151475.20000000001</v>
      </c>
      <c r="C59" s="1">
        <f t="shared" si="0"/>
        <v>1.0095805888851304</v>
      </c>
      <c r="D59" s="1">
        <v>253.95</v>
      </c>
      <c r="E59" s="1">
        <v>37.006599999999999</v>
      </c>
    </row>
    <row r="60" spans="1:5" x14ac:dyDescent="0.25">
      <c r="A60" s="1" t="s">
        <v>62</v>
      </c>
      <c r="B60" s="1">
        <v>151744.29999999999</v>
      </c>
      <c r="C60" s="1">
        <f t="shared" si="0"/>
        <v>1.0113741375087266</v>
      </c>
      <c r="D60" s="1">
        <v>445.82</v>
      </c>
      <c r="E60" s="1">
        <v>37.006599999999999</v>
      </c>
    </row>
    <row r="61" spans="1:5" x14ac:dyDescent="0.25">
      <c r="A61" s="1" t="s">
        <v>63</v>
      </c>
      <c r="B61" s="1">
        <v>150884.9</v>
      </c>
      <c r="C61" s="1">
        <f t="shared" si="0"/>
        <v>1.0056462456948332</v>
      </c>
      <c r="D61" s="1">
        <v>299.08999999999997</v>
      </c>
      <c r="E61" s="1">
        <v>37.006599999999999</v>
      </c>
    </row>
    <row r="62" spans="1:5" x14ac:dyDescent="0.25">
      <c r="A62" s="1" t="s">
        <v>64</v>
      </c>
      <c r="B62" s="1">
        <v>150459.20000000001</v>
      </c>
      <c r="C62" s="1">
        <f t="shared" si="0"/>
        <v>1.0028089597451306</v>
      </c>
      <c r="D62" s="1">
        <v>431.79</v>
      </c>
      <c r="E62" s="1">
        <v>37.006599999999999</v>
      </c>
    </row>
    <row r="63" spans="1:5" x14ac:dyDescent="0.25">
      <c r="A63" s="1" t="s">
        <v>65</v>
      </c>
      <c r="B63" s="1">
        <v>149966.20000000001</v>
      </c>
      <c r="C63" s="1">
        <f t="shared" si="0"/>
        <v>0.99952312001479615</v>
      </c>
      <c r="D63" s="1">
        <v>313.52999999999997</v>
      </c>
      <c r="E63" s="1">
        <v>37.006599999999999</v>
      </c>
    </row>
    <row r="64" spans="1:5" x14ac:dyDescent="0.25">
      <c r="A64" s="1" t="s">
        <v>66</v>
      </c>
      <c r="B64" s="1">
        <v>149859.9</v>
      </c>
      <c r="C64" s="1">
        <f t="shared" si="0"/>
        <v>0.99881463165103423</v>
      </c>
      <c r="D64" s="1">
        <v>336.12</v>
      </c>
      <c r="E64" s="1">
        <v>37.006599999999999</v>
      </c>
    </row>
    <row r="65" spans="1:5" x14ac:dyDescent="0.25">
      <c r="A65" s="1" t="s">
        <v>67</v>
      </c>
      <c r="B65" s="1">
        <v>149676.20000000001</v>
      </c>
      <c r="C65" s="1">
        <f t="shared" si="0"/>
        <v>0.99759027311459936</v>
      </c>
      <c r="D65" s="1">
        <v>280.77</v>
      </c>
      <c r="E65" s="1">
        <v>37.006599999999999</v>
      </c>
    </row>
    <row r="66" spans="1:5" x14ac:dyDescent="0.25">
      <c r="A66" s="1" t="s">
        <v>68</v>
      </c>
      <c r="B66" s="1">
        <v>148764.6</v>
      </c>
      <c r="C66" s="1">
        <f t="shared" si="0"/>
        <v>0.99151446885867045</v>
      </c>
      <c r="D66" s="1">
        <v>363.15</v>
      </c>
      <c r="E66" s="1">
        <v>37.006599999999999</v>
      </c>
    </row>
    <row r="67" spans="1:5" x14ac:dyDescent="0.25">
      <c r="A67" s="1" t="s">
        <v>69</v>
      </c>
      <c r="B67" s="1">
        <v>148970.9</v>
      </c>
      <c r="C67" s="1">
        <f t="shared" ref="C67:C68" si="1">B67/$H$7</f>
        <v>0.99288945615353441</v>
      </c>
      <c r="D67" s="1">
        <v>356.23</v>
      </c>
      <c r="E67" s="1">
        <v>37.006599999999999</v>
      </c>
    </row>
    <row r="68" spans="1:5" x14ac:dyDescent="0.25">
      <c r="A68" s="1" t="s">
        <v>70</v>
      </c>
      <c r="B68" s="1">
        <v>148576.1</v>
      </c>
      <c r="C68" s="1">
        <f t="shared" si="1"/>
        <v>0.9902581183735425</v>
      </c>
      <c r="D68" s="1">
        <v>508.67</v>
      </c>
      <c r="E68" s="1">
        <v>37.003300000000003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Resumen</vt:lpstr>
      <vt:lpstr>01 B + L + T</vt:lpstr>
      <vt:lpstr>02 B + L + T</vt:lpstr>
      <vt:lpstr>03 B + L + 10mM(5ul) + T</vt:lpstr>
      <vt:lpstr>04 B + L + 10mM(5ul) + T</vt:lpstr>
      <vt:lpstr>05 B + L + 10mM(2ul) + T</vt:lpstr>
      <vt:lpstr>06 B + L + 10mM(2ul) + T</vt:lpstr>
      <vt:lpstr>07 B + L + 10mM(2ul) + T</vt:lpstr>
      <vt:lpstr>08 B + L + A(5ul) + T</vt:lpstr>
      <vt:lpstr>A(5ul)</vt:lpstr>
      <vt:lpstr>A(2ul)</vt:lpstr>
      <vt:lpstr>A(2ul)-1</vt:lpstr>
      <vt:lpstr>B(5ul)</vt:lpstr>
      <vt:lpstr>B(5ul)-1</vt:lpstr>
      <vt:lpstr>B(5ul)-2</vt:lpstr>
      <vt:lpstr>B(2ul)</vt:lpstr>
      <vt:lpstr>B(2ul)-1</vt:lpstr>
      <vt:lpstr>C(5ul)</vt:lpstr>
      <vt:lpstr>C(5ul)-1</vt:lpstr>
      <vt:lpstr>C(2ul)-1</vt:lpstr>
      <vt:lpstr>C(2ul)-2</vt:lpstr>
      <vt:lpstr>D(5ul)</vt:lpstr>
      <vt:lpstr>D(5ul)-1</vt:lpstr>
      <vt:lpstr>D(2ul)</vt:lpstr>
      <vt:lpstr>D(2ul)-1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2022-02-18T00:26:34Z</dcterms:created>
  <dcterms:modified xsi:type="dcterms:W3CDTF">2022-03-11T03:25:24Z</dcterms:modified>
</cp:coreProperties>
</file>