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e24de5bf14dc496/TESTING/"/>
    </mc:Choice>
  </mc:AlternateContent>
  <xr:revisionPtr revIDLastSave="284" documentId="11_F25DC773A252ABDACC10484B511F7A745BDE58E4" xr6:coauthVersionLast="47" xr6:coauthVersionMax="47" xr10:uidLastSave="{CB3E2BA5-3ED8-4F7C-AC2C-86186628E51E}"/>
  <bookViews>
    <workbookView xWindow="-108" yWindow="-108" windowWidth="23256" windowHeight="12456" xr2:uid="{00000000-000D-0000-FFFF-FFFF00000000}"/>
  </bookViews>
  <sheets>
    <sheet name="OVER ALL DATA" sheetId="1" r:id="rId1"/>
    <sheet name="SALES DATA" sheetId="2" r:id="rId2"/>
    <sheet name="Backup" sheetId="3" r:id="rId3"/>
  </sheets>
  <definedNames>
    <definedName name="_xlnm._FilterDatabase" localSheetId="0" hidden="1">'OVER ALL DATA'!$A:$A</definedName>
    <definedName name="ExternalData_1" localSheetId="0" hidden="1">'OVER ALL DATA'!$A$1:$H$876</definedName>
    <definedName name="_xlnm.Extract" localSheetId="0">'OVER ALL DATA'!$L:$L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6" i="1" l="1"/>
  <c r="O891" i="1"/>
  <c r="J134" i="1"/>
  <c r="M897" i="1"/>
  <c r="N897" i="1" s="1"/>
  <c r="O897" i="1" s="1"/>
  <c r="O922" i="1" l="1"/>
  <c r="O921" i="1"/>
  <c r="M923" i="1"/>
  <c r="N909" i="1"/>
  <c r="O916" i="1"/>
  <c r="O917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19" i="1" l="1"/>
  <c r="N886" i="1"/>
  <c r="L932" i="1"/>
  <c r="L934" i="1"/>
  <c r="O894" i="1"/>
  <c r="O898" i="1" s="1"/>
  <c r="L917" i="1"/>
  <c r="N887" i="1"/>
  <c r="L915" i="1"/>
  <c r="L914" i="1"/>
  <c r="D10" i="2"/>
  <c r="M887" i="1"/>
  <c r="L887" i="1"/>
  <c r="L886" i="1"/>
  <c r="N898" i="1" l="1"/>
  <c r="M898" i="1"/>
  <c r="O923" i="1"/>
  <c r="L935" i="1"/>
  <c r="L890" i="1"/>
  <c r="L905" i="1" l="1"/>
  <c r="O888" i="1" l="1"/>
  <c r="O889" i="1"/>
  <c r="O890" i="1"/>
  <c r="O905" i="1"/>
  <c r="O906" i="1"/>
  <c r="O907" i="1"/>
  <c r="O908" i="1"/>
  <c r="O909" i="1"/>
  <c r="O910" i="1"/>
  <c r="O911" i="1"/>
  <c r="O912" i="1"/>
  <c r="O913" i="1"/>
  <c r="O915" i="1"/>
  <c r="O914" i="1"/>
  <c r="N888" i="1"/>
  <c r="N889" i="1"/>
  <c r="N891" i="1"/>
  <c r="N890" i="1"/>
  <c r="N905" i="1"/>
  <c r="N906" i="1"/>
  <c r="N907" i="1"/>
  <c r="N908" i="1"/>
  <c r="N910" i="1"/>
  <c r="N911" i="1"/>
  <c r="N912" i="1"/>
  <c r="N913" i="1"/>
  <c r="N915" i="1"/>
  <c r="N914" i="1"/>
  <c r="N916" i="1"/>
  <c r="M890" i="1"/>
  <c r="L891" i="1"/>
  <c r="L888" i="1"/>
  <c r="L889" i="1"/>
  <c r="L906" i="1"/>
  <c r="L907" i="1"/>
  <c r="L908" i="1"/>
  <c r="L909" i="1"/>
  <c r="L910" i="1"/>
  <c r="L911" i="1"/>
  <c r="L912" i="1"/>
  <c r="L913" i="1"/>
  <c r="L916" i="1"/>
  <c r="M886" i="1"/>
  <c r="M891" i="1"/>
  <c r="M889" i="1"/>
  <c r="M888" i="1"/>
  <c r="O887" i="1"/>
  <c r="O886" i="1"/>
  <c r="M892" i="1" l="1"/>
  <c r="M901" i="1" s="1"/>
  <c r="N892" i="1"/>
  <c r="N901" i="1" s="1"/>
  <c r="O892" i="1"/>
  <c r="O901" i="1" s="1"/>
  <c r="M926" i="1" l="1"/>
  <c r="O919" i="1"/>
  <c r="O926" i="1" s="1"/>
  <c r="N929" i="1" s="1"/>
  <c r="N93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02025-3912-4C3A-BDA1-5EBB42E2EDAB}" keepAlive="1" name="Query - OVER ALL DATA" description="Connection to the 'OVER ALL DATA' query in the workbook." type="5" refreshedVersion="8" background="1" saveData="1">
    <dbPr connection="Provider=Microsoft.Mashup.OleDb.1;Data Source=$Workbook$;Location=&quot;OVER ALL DATA&quot;;Extended Properties=&quot;&quot;" command="SELECT * FROM [OVER ALL DATA]"/>
  </connection>
</connections>
</file>

<file path=xl/sharedStrings.xml><?xml version="1.0" encoding="utf-8"?>
<sst xmlns="http://schemas.openxmlformats.org/spreadsheetml/2006/main" count="1157" uniqueCount="923">
  <si>
    <t>GOLD RING</t>
  </si>
  <si>
    <t>WEIGHT</t>
  </si>
  <si>
    <t>MELTING</t>
  </si>
  <si>
    <t>PURE RATE</t>
  </si>
  <si>
    <t>TOT AMOUNT</t>
  </si>
  <si>
    <t>PURE</t>
  </si>
  <si>
    <t>G-RING-G1</t>
  </si>
  <si>
    <t>G-RING-G2</t>
  </si>
  <si>
    <t>G-RING-G3</t>
  </si>
  <si>
    <t>G-RING-G4</t>
  </si>
  <si>
    <t>G-RING-G7</t>
  </si>
  <si>
    <t>G-RING-G9</t>
  </si>
  <si>
    <t>G-RING-G10</t>
  </si>
  <si>
    <t>G-RING-G11</t>
  </si>
  <si>
    <t>G-RING-G12</t>
  </si>
  <si>
    <t>G-RING-G13</t>
  </si>
  <si>
    <t>G-RING-G14</t>
  </si>
  <si>
    <t>G-RING-G15</t>
  </si>
  <si>
    <t>G-RING-G17</t>
  </si>
  <si>
    <t>G-RING-G18</t>
  </si>
  <si>
    <t>G-RING-G21</t>
  </si>
  <si>
    <t>G-RING-G23</t>
  </si>
  <si>
    <t>G-RING-G24</t>
  </si>
  <si>
    <t>G-RING-G25</t>
  </si>
  <si>
    <t>G-RING-G26</t>
  </si>
  <si>
    <t>G-RING-G27</t>
  </si>
  <si>
    <t>G-RING-G29</t>
  </si>
  <si>
    <t>G-RING-G30</t>
  </si>
  <si>
    <t>G-RING-G31</t>
  </si>
  <si>
    <t>G-RING-G32</t>
  </si>
  <si>
    <t>G-RING-G35</t>
  </si>
  <si>
    <t>G-RING-G36</t>
  </si>
  <si>
    <t>G-RING-B1</t>
  </si>
  <si>
    <t>G-RING-B2</t>
  </si>
  <si>
    <t>G-RING-B3</t>
  </si>
  <si>
    <t>G-RING-B4</t>
  </si>
  <si>
    <t>G-RING-B5</t>
  </si>
  <si>
    <t>G-RING-B6</t>
  </si>
  <si>
    <t>G-RING-B8</t>
  </si>
  <si>
    <t>G-RING-B9</t>
  </si>
  <si>
    <t>G-RING-B10</t>
  </si>
  <si>
    <t>G-RING-B12</t>
  </si>
  <si>
    <t>G-RING-B13</t>
  </si>
  <si>
    <t>G-RING-B14</t>
  </si>
  <si>
    <t>G-RING-B15</t>
  </si>
  <si>
    <t>G-RING-B16</t>
  </si>
  <si>
    <t>G-RING-B17</t>
  </si>
  <si>
    <t>G-RING-B18</t>
  </si>
  <si>
    <t>G-RING-57</t>
  </si>
  <si>
    <t>G-RING-59-O</t>
  </si>
  <si>
    <t>G-RING-60</t>
  </si>
  <si>
    <t>G-RING-61</t>
  </si>
  <si>
    <t>G-RING-62</t>
  </si>
  <si>
    <t>G-RING-64</t>
  </si>
  <si>
    <t>G-RING-65</t>
  </si>
  <si>
    <t>G-RING-66</t>
  </si>
  <si>
    <t>G-RING-67</t>
  </si>
  <si>
    <t>G-RING-68</t>
  </si>
  <si>
    <t>G-RING-69-O</t>
  </si>
  <si>
    <t>G-STUD-2</t>
  </si>
  <si>
    <t>G-STUD-3</t>
  </si>
  <si>
    <t>G-STUD-4</t>
  </si>
  <si>
    <t>G-STUD-5</t>
  </si>
  <si>
    <t>G-STUD-7</t>
  </si>
  <si>
    <t>G-STUD-8</t>
  </si>
  <si>
    <t>G-STUD-9</t>
  </si>
  <si>
    <t>G-STUD-11</t>
  </si>
  <si>
    <t>G-STUD-12</t>
  </si>
  <si>
    <t>G-STUD-14</t>
  </si>
  <si>
    <t>G-STUD-15</t>
  </si>
  <si>
    <t>G-STUD-16</t>
  </si>
  <si>
    <t>G-STUD-17</t>
  </si>
  <si>
    <t>G-STUD-18</t>
  </si>
  <si>
    <t>G-STUD-21</t>
  </si>
  <si>
    <t>G-STUD-22</t>
  </si>
  <si>
    <t>G-STUD-24</t>
  </si>
  <si>
    <t>G-STUD-25</t>
  </si>
  <si>
    <t>G-STUD-26</t>
  </si>
  <si>
    <t>G-STUD-27</t>
  </si>
  <si>
    <t>G-STUD-PC-29</t>
  </si>
  <si>
    <t>G-STUD-PC-30</t>
  </si>
  <si>
    <t>G-STUD-33</t>
  </si>
  <si>
    <t>G-STUD-34</t>
  </si>
  <si>
    <t>G-STUD-36</t>
  </si>
  <si>
    <t>G-STUD-37</t>
  </si>
  <si>
    <t>G-STUD-38</t>
  </si>
  <si>
    <t>G-STUD-39</t>
  </si>
  <si>
    <t>G-STUD-40</t>
  </si>
  <si>
    <t>G-STUD-41-N</t>
  </si>
  <si>
    <t>G-STUD-42</t>
  </si>
  <si>
    <t>G-STUD-43</t>
  </si>
  <si>
    <t>G-STUD-44</t>
  </si>
  <si>
    <t>G-STUD-45</t>
  </si>
  <si>
    <t>G-STUD-46</t>
  </si>
  <si>
    <t>G-STUD-47</t>
  </si>
  <si>
    <t>G-STUD-49</t>
  </si>
  <si>
    <t>G-STUD-50</t>
  </si>
  <si>
    <t>G-STUD-52</t>
  </si>
  <si>
    <t>G-STUD-53</t>
  </si>
  <si>
    <t>G-STUD-54</t>
  </si>
  <si>
    <t>G-STUD-55</t>
  </si>
  <si>
    <t>G-STUD-57</t>
  </si>
  <si>
    <t>G-STUD-58</t>
  </si>
  <si>
    <t>G-STUD-59</t>
  </si>
  <si>
    <t>G-STUD-60</t>
  </si>
  <si>
    <t>G-STUD-61</t>
  </si>
  <si>
    <t>G-STUD-62</t>
  </si>
  <si>
    <t>G-STUD-63</t>
  </si>
  <si>
    <t>G-STUD-64</t>
  </si>
  <si>
    <t>G-STUD-66</t>
  </si>
  <si>
    <t>G-TLI-MNI-THAYTH-1</t>
  </si>
  <si>
    <t>G-TLI-MNI-THAYTH-4</t>
  </si>
  <si>
    <t>G-TLI-MNI-THAYTH-5</t>
  </si>
  <si>
    <t>G-TLI-MNI-THAYTH-6</t>
  </si>
  <si>
    <t>G-TLI-MNI-THAYTH-7</t>
  </si>
  <si>
    <t>G-TLI-MNI-THAYTH-8</t>
  </si>
  <si>
    <t>G-TLI-MNI-THAYTH-11</t>
  </si>
  <si>
    <t>G-TLI-MNI-THAYTH-12</t>
  </si>
  <si>
    <t>G-TLI-MNI-THAYTH-13</t>
  </si>
  <si>
    <t>G-TLI-MNI-THAYTH-14</t>
  </si>
  <si>
    <t>G-TLI-MNI-THAYTH-15</t>
  </si>
  <si>
    <t>G-TLI-MNI-THAYTH-16</t>
  </si>
  <si>
    <t>G-TLI-MNI-THAYTH-17</t>
  </si>
  <si>
    <t>G-TLI-MNI-THAYTH-18</t>
  </si>
  <si>
    <t>G-TLI-MNI-THAYTH-20</t>
  </si>
  <si>
    <t>G-TLI-MNI-THAYTH-21</t>
  </si>
  <si>
    <t>G-TLI-MNI-THAYTH-22</t>
  </si>
  <si>
    <t>G-TLI-MNI-THAYTH-23</t>
  </si>
  <si>
    <t>G-TLI-MNI-THAYTH-24</t>
  </si>
  <si>
    <t>G-TLI-MNI-THAYTH-25</t>
  </si>
  <si>
    <t>G-TLI-MNI-THAYTH-26</t>
  </si>
  <si>
    <t>G-TLI-MNI-THAYTH-27</t>
  </si>
  <si>
    <t>G-TLI-MNI-THAYTH-28</t>
  </si>
  <si>
    <t>G-TLI-MNI-THAYTH-29</t>
  </si>
  <si>
    <t>G-TLI-MNI-THAYTH-30</t>
  </si>
  <si>
    <t>G-CHAIN-1</t>
  </si>
  <si>
    <t>G-CHAIN-3</t>
  </si>
  <si>
    <t>G-CHAIN-5</t>
  </si>
  <si>
    <t>G-CHAIN-6</t>
  </si>
  <si>
    <t>G-CHAIN-11</t>
  </si>
  <si>
    <t>G-PESERI-1-1</t>
  </si>
  <si>
    <t>G-PESERI-1-2</t>
  </si>
  <si>
    <t>G-PESERI-2-1</t>
  </si>
  <si>
    <t>G-PESERI-2-2</t>
  </si>
  <si>
    <t>G-PESERI-3-1</t>
  </si>
  <si>
    <t>G-PESERI-3-2</t>
  </si>
  <si>
    <t>G-PESERI-4-1</t>
  </si>
  <si>
    <t>G-PESERI-4-2</t>
  </si>
  <si>
    <t>G-PESERI-5-1</t>
  </si>
  <si>
    <t>G-PESERI-5-2</t>
  </si>
  <si>
    <t>G-PESERI-6-1</t>
  </si>
  <si>
    <t>G-PESERI-6-2</t>
  </si>
  <si>
    <t>G-PESERI-7-1</t>
  </si>
  <si>
    <t>G-PESERI-7-2</t>
  </si>
  <si>
    <t>G-PESERI-8-1</t>
  </si>
  <si>
    <t>G-PESERI-8-2</t>
  </si>
  <si>
    <t>G-PESERI-9-1</t>
  </si>
  <si>
    <t>G-PESERI-9-2</t>
  </si>
  <si>
    <t>G-PESERI-10-1</t>
  </si>
  <si>
    <t>G-PESERI-10-2</t>
  </si>
  <si>
    <t>G-PESERI-11-1</t>
  </si>
  <si>
    <t>G-PESERI-11-2</t>
  </si>
  <si>
    <t>G-PESERI-12-1</t>
  </si>
  <si>
    <t>G-PESERI-12-2</t>
  </si>
  <si>
    <t>G-PESERI-13-1</t>
  </si>
  <si>
    <t>G-PESERI-13-2</t>
  </si>
  <si>
    <t>G-PESERI-15-1</t>
  </si>
  <si>
    <t>G-PESERI-15-2</t>
  </si>
  <si>
    <t>G-PESERI-16-1</t>
  </si>
  <si>
    <t>G-PESERI-16-2</t>
  </si>
  <si>
    <t>G-PESERI-17-1</t>
  </si>
  <si>
    <t>G-PESERI-17-2</t>
  </si>
  <si>
    <t>G-PESERI-18-1</t>
  </si>
  <si>
    <t>G-PESERI-18-2</t>
  </si>
  <si>
    <t>G-PESERI-19-1</t>
  </si>
  <si>
    <t>G-PESERI-19-2</t>
  </si>
  <si>
    <t>G-PESERI-20-1</t>
  </si>
  <si>
    <t>G-PESERI-20-2</t>
  </si>
  <si>
    <t>G-PESERI-21-1</t>
  </si>
  <si>
    <t>G-PESERI-21-2</t>
  </si>
  <si>
    <t>G-PESERI-23-2</t>
  </si>
  <si>
    <t>G-PESERI-24-1</t>
  </si>
  <si>
    <t>G-PESERI-24-2</t>
  </si>
  <si>
    <t>G-PESERI-25-1</t>
  </si>
  <si>
    <t>G-PESERI-25-2</t>
  </si>
  <si>
    <t>G-PESERI-26-1</t>
  </si>
  <si>
    <t>G-PESERI-26-2</t>
  </si>
  <si>
    <t>G-PESERI-27-1</t>
  </si>
  <si>
    <t>G-PESERI-27-2</t>
  </si>
  <si>
    <t>G-PESERI-28-1</t>
  </si>
  <si>
    <t>G-PESERI-28-2</t>
  </si>
  <si>
    <t>G-PESERI-29-1</t>
  </si>
  <si>
    <t>G-PESERI-29-2</t>
  </si>
  <si>
    <t>G-PESERI-30-1</t>
  </si>
  <si>
    <t>G-PESERI-31</t>
  </si>
  <si>
    <t>G-PESERI-32</t>
  </si>
  <si>
    <t>G-PESERI-33-1</t>
  </si>
  <si>
    <t>G-PESERI-34</t>
  </si>
  <si>
    <t>G-PESERI-35-1</t>
  </si>
  <si>
    <t>G-PESERI-36</t>
  </si>
  <si>
    <t>G-PESERI-37-1</t>
  </si>
  <si>
    <t>G-PESERI-37-2</t>
  </si>
  <si>
    <t>G-PESERI-40-1</t>
  </si>
  <si>
    <t>G-PESERI-40-2</t>
  </si>
  <si>
    <t>G-PESERI-41-1</t>
  </si>
  <si>
    <t>G-PESERI-41-2</t>
  </si>
  <si>
    <t>G-PESERI-42-1</t>
  </si>
  <si>
    <t>G-PESERI-42-2</t>
  </si>
  <si>
    <t>G-PESERI-43-1</t>
  </si>
  <si>
    <t>G-PESERI-43-2</t>
  </si>
  <si>
    <t>G-PESERI-44-1</t>
  </si>
  <si>
    <t>G-PESERI-44-2</t>
  </si>
  <si>
    <t>G-PESERI-45-1</t>
  </si>
  <si>
    <t>G-PESERI-45-2</t>
  </si>
  <si>
    <t>G-PESERI-48-1</t>
  </si>
  <si>
    <t>G-MATTAL</t>
  </si>
  <si>
    <t>WEIGHT2</t>
  </si>
  <si>
    <t>G-MATTAL-1</t>
  </si>
  <si>
    <t>G-MATTAL-2</t>
  </si>
  <si>
    <t>G-MATTAL-3-916</t>
  </si>
  <si>
    <t>S-RING-5</t>
  </si>
  <si>
    <t>S-RING-6</t>
  </si>
  <si>
    <t>S-RING-7</t>
  </si>
  <si>
    <t>S-RING-9</t>
  </si>
  <si>
    <t>S-RING-10</t>
  </si>
  <si>
    <t>S-RING-11</t>
  </si>
  <si>
    <t>S-RING-14</t>
  </si>
  <si>
    <t>S-RING-16</t>
  </si>
  <si>
    <t>S-RING-18</t>
  </si>
  <si>
    <t>S-RING-20</t>
  </si>
  <si>
    <t>S-RING-26</t>
  </si>
  <si>
    <t>S-RING-32</t>
  </si>
  <si>
    <t>S-RING-35</t>
  </si>
  <si>
    <t>S-RING-36</t>
  </si>
  <si>
    <t>S-RING-38</t>
  </si>
  <si>
    <t>S-RING-40</t>
  </si>
  <si>
    <t>S-RING-42</t>
  </si>
  <si>
    <t>S-RING-43</t>
  </si>
  <si>
    <t>S-RING-46</t>
  </si>
  <si>
    <t>S-RING-49</t>
  </si>
  <si>
    <t>S-RING-53</t>
  </si>
  <si>
    <t>S-RING-55</t>
  </si>
  <si>
    <t>S-RING-56</t>
  </si>
  <si>
    <t>S-RING-57</t>
  </si>
  <si>
    <t>S-RING-58</t>
  </si>
  <si>
    <t>S-RING-59</t>
  </si>
  <si>
    <t>S-RING-60</t>
  </si>
  <si>
    <t>S-RING-61</t>
  </si>
  <si>
    <t>S-RING-62</t>
  </si>
  <si>
    <t>S-RING-63</t>
  </si>
  <si>
    <t>S-RING-64</t>
  </si>
  <si>
    <t>S-RING-65</t>
  </si>
  <si>
    <t>S-RING-66</t>
  </si>
  <si>
    <t>S-RING-67</t>
  </si>
  <si>
    <t>S-RING-68</t>
  </si>
  <si>
    <t>S-RING-69</t>
  </si>
  <si>
    <t>S-RING-70</t>
  </si>
  <si>
    <t>S-RING-71</t>
  </si>
  <si>
    <t>S-RING-72</t>
  </si>
  <si>
    <t>S-RING-74</t>
  </si>
  <si>
    <t>S-RING-76</t>
  </si>
  <si>
    <t>S-RING-78</t>
  </si>
  <si>
    <t>S-RING-79</t>
  </si>
  <si>
    <t>S-RING-80</t>
  </si>
  <si>
    <t>S-RING-81</t>
  </si>
  <si>
    <t>S-RING-84</t>
  </si>
  <si>
    <t>S-RING-88</t>
  </si>
  <si>
    <t>S-RING-90</t>
  </si>
  <si>
    <t>S-RING-93</t>
  </si>
  <si>
    <t>S-RING-94</t>
  </si>
  <si>
    <t>S-RING-95</t>
  </si>
  <si>
    <t>S-RING-96</t>
  </si>
  <si>
    <t>S-RING-97</t>
  </si>
  <si>
    <t>S-RING-98</t>
  </si>
  <si>
    <t>S-RING-99</t>
  </si>
  <si>
    <t>S-RING-100</t>
  </si>
  <si>
    <t>S-RING-101</t>
  </si>
  <si>
    <t>S-RING-106</t>
  </si>
  <si>
    <t>S-RING-107</t>
  </si>
  <si>
    <t>S-RING-108</t>
  </si>
  <si>
    <t>S-RING-111</t>
  </si>
  <si>
    <t>S-RING-114</t>
  </si>
  <si>
    <t>S-RING-115</t>
  </si>
  <si>
    <t>S-RING-116</t>
  </si>
  <si>
    <t>S-RING-119</t>
  </si>
  <si>
    <t>S-RING-120</t>
  </si>
  <si>
    <t>S-RING-123</t>
  </si>
  <si>
    <t>S-RING-125</t>
  </si>
  <si>
    <t>S-RING-127</t>
  </si>
  <si>
    <t>S-RING-129</t>
  </si>
  <si>
    <t>S-RING-133</t>
  </si>
  <si>
    <t>S-RING-134</t>
  </si>
  <si>
    <t>S-RING-137</t>
  </si>
  <si>
    <t>S-RING-141</t>
  </si>
  <si>
    <t>S-RING-145</t>
  </si>
  <si>
    <t>S-RING-146</t>
  </si>
  <si>
    <t>S-RING-149</t>
  </si>
  <si>
    <t>S-RING-152</t>
  </si>
  <si>
    <t>S-RING-155</t>
  </si>
  <si>
    <t>S-RING-157</t>
  </si>
  <si>
    <t>S-RING-158</t>
  </si>
  <si>
    <t>S-RING-161</t>
  </si>
  <si>
    <t>S-RING-162</t>
  </si>
  <si>
    <t>S-RING-164</t>
  </si>
  <si>
    <t>S-RING-167</t>
  </si>
  <si>
    <t>S-RING-168</t>
  </si>
  <si>
    <t>S-RING-172</t>
  </si>
  <si>
    <t>S-RING-176</t>
  </si>
  <si>
    <t>S-RING-177</t>
  </si>
  <si>
    <t>S-RING-178</t>
  </si>
  <si>
    <t>S-RING-179</t>
  </si>
  <si>
    <t>S-RING-180</t>
  </si>
  <si>
    <t>S-RING-181</t>
  </si>
  <si>
    <t>S-RING-183</t>
  </si>
  <si>
    <t>S-RING-188</t>
  </si>
  <si>
    <t>S-RING-189</t>
  </si>
  <si>
    <t>S-RING-190</t>
  </si>
  <si>
    <t>S-RING-191</t>
  </si>
  <si>
    <t>S-RING-193</t>
  </si>
  <si>
    <t>S-RING-194</t>
  </si>
  <si>
    <t>S-RING-198</t>
  </si>
  <si>
    <t>S-RING-199</t>
  </si>
  <si>
    <t>S-RING-200</t>
  </si>
  <si>
    <t>S-RING-201</t>
  </si>
  <si>
    <t>S-RING-202</t>
  </si>
  <si>
    <t>S-RING-204</t>
  </si>
  <si>
    <t>S-RING-206</t>
  </si>
  <si>
    <t>S-RING-208</t>
  </si>
  <si>
    <t>S-RING-209</t>
  </si>
  <si>
    <t>S-RING-211</t>
  </si>
  <si>
    <t>S-RING-213</t>
  </si>
  <si>
    <t>S-RING-215</t>
  </si>
  <si>
    <t>S-RING-216</t>
  </si>
  <si>
    <t>S-RING-217</t>
  </si>
  <si>
    <t>S-RING-218</t>
  </si>
  <si>
    <t>S-RING-219</t>
  </si>
  <si>
    <t>S-RING-220</t>
  </si>
  <si>
    <t>S-RING-224</t>
  </si>
  <si>
    <t>S-RING-225</t>
  </si>
  <si>
    <t>S-RING-226</t>
  </si>
  <si>
    <t>S-RING-231</t>
  </si>
  <si>
    <t>S-RING-233</t>
  </si>
  <si>
    <t>S-RING-234</t>
  </si>
  <si>
    <t>S-RING-235</t>
  </si>
  <si>
    <t>S-RING-236</t>
  </si>
  <si>
    <t>S-RING-238</t>
  </si>
  <si>
    <t>S-RING-239</t>
  </si>
  <si>
    <t>S-RING-241</t>
  </si>
  <si>
    <t>S-RING-242</t>
  </si>
  <si>
    <t>S-RING-243</t>
  </si>
  <si>
    <t>S-RING-245</t>
  </si>
  <si>
    <t>S-RING-246</t>
  </si>
  <si>
    <t>S-RING-247</t>
  </si>
  <si>
    <t>S-RING-248</t>
  </si>
  <si>
    <t>S-RING-249</t>
  </si>
  <si>
    <t>S-RING-250</t>
  </si>
  <si>
    <t>S-RING-252</t>
  </si>
  <si>
    <t>S-RING-253</t>
  </si>
  <si>
    <t>S-RING-254</t>
  </si>
  <si>
    <t>S-RING-255</t>
  </si>
  <si>
    <t>S-RING-256</t>
  </si>
  <si>
    <t>S-RING-257</t>
  </si>
  <si>
    <t>S-RING-258</t>
  </si>
  <si>
    <t>S-RING-259</t>
  </si>
  <si>
    <t>S-RING-260</t>
  </si>
  <si>
    <t>S-RING-261</t>
  </si>
  <si>
    <t>S-RING-262</t>
  </si>
  <si>
    <t>S-RING-264</t>
  </si>
  <si>
    <t>S-RING-265</t>
  </si>
  <si>
    <t>S-RING-266</t>
  </si>
  <si>
    <t>S-RING-267</t>
  </si>
  <si>
    <t>S-RING-268</t>
  </si>
  <si>
    <t>S-RING-269</t>
  </si>
  <si>
    <t>S-RING-270</t>
  </si>
  <si>
    <t>S-RING-271</t>
  </si>
  <si>
    <t>S-RING-272</t>
  </si>
  <si>
    <t>S-RING-273</t>
  </si>
  <si>
    <t>S-RING-274</t>
  </si>
  <si>
    <t>S-RING-275</t>
  </si>
  <si>
    <t>S-RING-276</t>
  </si>
  <si>
    <t>S-RING-277</t>
  </si>
  <si>
    <t>S-RING-279</t>
  </si>
  <si>
    <t>S-RING-280</t>
  </si>
  <si>
    <t>S-RING-281</t>
  </si>
  <si>
    <t>S-RING-282</t>
  </si>
  <si>
    <t>S-RING-283</t>
  </si>
  <si>
    <t>S-RING-284</t>
  </si>
  <si>
    <t>S-RING-285</t>
  </si>
  <si>
    <t>S-RING-286</t>
  </si>
  <si>
    <t>S-RING-287</t>
  </si>
  <si>
    <t>S-RING-288</t>
  </si>
  <si>
    <t>S-RING-289</t>
  </si>
  <si>
    <t>S-RING-290</t>
  </si>
  <si>
    <t>S-RING-291</t>
  </si>
  <si>
    <t>S-RING-292</t>
  </si>
  <si>
    <t>S-RING-293</t>
  </si>
  <si>
    <t>S-RING-294</t>
  </si>
  <si>
    <t>S-RING-295</t>
  </si>
  <si>
    <t>S-RING-296</t>
  </si>
  <si>
    <t>S-RING-297</t>
  </si>
  <si>
    <t>S-RING-298</t>
  </si>
  <si>
    <t>S-RING-299</t>
  </si>
  <si>
    <t>S-RING-300</t>
  </si>
  <si>
    <t>S-RING-301</t>
  </si>
  <si>
    <t>S-RING-302</t>
  </si>
  <si>
    <t>S-RING-303</t>
  </si>
  <si>
    <t>S-RING-304</t>
  </si>
  <si>
    <t>S-RING-305</t>
  </si>
  <si>
    <t>S-RING-306</t>
  </si>
  <si>
    <t>S-RING-307</t>
  </si>
  <si>
    <t>S-RING-308</t>
  </si>
  <si>
    <t>S-RING-310</t>
  </si>
  <si>
    <t>S-RING-311</t>
  </si>
  <si>
    <t>S-RING-313</t>
  </si>
  <si>
    <t>S-RING-314</t>
  </si>
  <si>
    <t>S-RING-315</t>
  </si>
  <si>
    <t>S-RING-317</t>
  </si>
  <si>
    <t>S-RING-319</t>
  </si>
  <si>
    <t>S-RING-321</t>
  </si>
  <si>
    <t>S-RING-322</t>
  </si>
  <si>
    <t>S-RING-323</t>
  </si>
  <si>
    <t>S-RING-324</t>
  </si>
  <si>
    <t>S-RING-325</t>
  </si>
  <si>
    <t>S-RING-326</t>
  </si>
  <si>
    <t>S-RING-327</t>
  </si>
  <si>
    <t>S-RING-328</t>
  </si>
  <si>
    <t>S-RING-329</t>
  </si>
  <si>
    <t>S-RING-330</t>
  </si>
  <si>
    <t>S-RING-331</t>
  </si>
  <si>
    <t>S-RING-332</t>
  </si>
  <si>
    <t>S-RING-333</t>
  </si>
  <si>
    <t>S-RING-335</t>
  </si>
  <si>
    <t>S-RING-336</t>
  </si>
  <si>
    <t>S-RING-337</t>
  </si>
  <si>
    <t>S-RING-338</t>
  </si>
  <si>
    <t>S-RING-339</t>
  </si>
  <si>
    <t>S-RING-340</t>
  </si>
  <si>
    <t>S-RING-341</t>
  </si>
  <si>
    <t>S-RING-342</t>
  </si>
  <si>
    <t>S-RING-344</t>
  </si>
  <si>
    <t>S-RING-345</t>
  </si>
  <si>
    <t>S-RING-347</t>
  </si>
  <si>
    <t>S-RING-348</t>
  </si>
  <si>
    <t>S-RING-349</t>
  </si>
  <si>
    <t>S-RING-352</t>
  </si>
  <si>
    <t>S-RING-353</t>
  </si>
  <si>
    <t>S-RING-354</t>
  </si>
  <si>
    <t>S-RING-355</t>
  </si>
  <si>
    <t>S-RING-356</t>
  </si>
  <si>
    <t>S-RING-357</t>
  </si>
  <si>
    <t>S-RING-358</t>
  </si>
  <si>
    <t>SILVER CHAIN</t>
  </si>
  <si>
    <t>S-CHAIN-N-5</t>
  </si>
  <si>
    <t>S-CHAIN-N-9</t>
  </si>
  <si>
    <t>S-CHAIN-N-13</t>
  </si>
  <si>
    <t>S-CHAIN-N-14</t>
  </si>
  <si>
    <t>S-CHAIN-92.5-L-1</t>
  </si>
  <si>
    <t>S-CHAIN-92.5-L-2</t>
  </si>
  <si>
    <t>S-CHAIN-92.5-L-4</t>
  </si>
  <si>
    <t>S-CHAIN-92.5-L-5</t>
  </si>
  <si>
    <t>S-CHAIN-92.5-L-6</t>
  </si>
  <si>
    <t>S-CHAIN-92.5-L-8</t>
  </si>
  <si>
    <t>S-CHAIN-NN-11</t>
  </si>
  <si>
    <t>S-CHAIN-NN-15</t>
  </si>
  <si>
    <t>S-CHAIN-NN-16</t>
  </si>
  <si>
    <t>S-CHAIN-NN-18</t>
  </si>
  <si>
    <t>S-CHAIN-92.5-B-1</t>
  </si>
  <si>
    <t>S-CHAIN-92.5-B-2</t>
  </si>
  <si>
    <t>S-CHAIN-92.5-B-3</t>
  </si>
  <si>
    <t>S-CHAIN-N-46</t>
  </si>
  <si>
    <t>S-CHAIN-N-47</t>
  </si>
  <si>
    <t>S-CHAIN-N-49</t>
  </si>
  <si>
    <t>S-CHAIN-N-52</t>
  </si>
  <si>
    <t>S-CHAIN-N-54</t>
  </si>
  <si>
    <t>S-CHAIN-N-56</t>
  </si>
  <si>
    <t>S-CHAIN-N-60</t>
  </si>
  <si>
    <t>S-CHAIN-N-62</t>
  </si>
  <si>
    <t>S-CHAIN-N-64</t>
  </si>
  <si>
    <t>S-CHAIN-N-66</t>
  </si>
  <si>
    <t>S-CHAIN-N-67</t>
  </si>
  <si>
    <t>S-CHAIN-N-68</t>
  </si>
  <si>
    <t>S-CHAIN-N-69</t>
  </si>
  <si>
    <t>S-CHAIN-N-70</t>
  </si>
  <si>
    <t>S-CHAIN-N-71</t>
  </si>
  <si>
    <t>S-CHAIN-N-74</t>
  </si>
  <si>
    <t>S-CHAIN-N-75</t>
  </si>
  <si>
    <t>S-CHAIN-N-76</t>
  </si>
  <si>
    <t>S-CHAIN-N-77</t>
  </si>
  <si>
    <t>S-CHAIN-N-78</t>
  </si>
  <si>
    <t>S-CHAIN-N-79</t>
  </si>
  <si>
    <t>S-CHAIN-92.5-81</t>
  </si>
  <si>
    <t>S-CHAIN-92.5-82</t>
  </si>
  <si>
    <t>S-CHAIN-92.5-83</t>
  </si>
  <si>
    <t>S-CHAIN-92.5-84</t>
  </si>
  <si>
    <t>SILVER BRACELET BOYS</t>
  </si>
  <si>
    <t>S-BARACELET-B-3</t>
  </si>
  <si>
    <t>S-BARACELET-B-7</t>
  </si>
  <si>
    <t>S-BARACELET-B-8</t>
  </si>
  <si>
    <t>S-BARACELET-B-9</t>
  </si>
  <si>
    <t>S-BARACELET-B-11</t>
  </si>
  <si>
    <t>S-BARACELET-B-13</t>
  </si>
  <si>
    <t>S-BARACELET-B-14</t>
  </si>
  <si>
    <t>S-BARACELET-B-15</t>
  </si>
  <si>
    <t>S-BARACELET-B-18</t>
  </si>
  <si>
    <t>S-BARACELET-B-19</t>
  </si>
  <si>
    <t>S-BARACELET-B-20</t>
  </si>
  <si>
    <t>S-BARACELET-B-21</t>
  </si>
  <si>
    <t>S-BARACELET-B-24</t>
  </si>
  <si>
    <t>S-BARACELET-B-26</t>
  </si>
  <si>
    <t>S-BARACELET-B-28</t>
  </si>
  <si>
    <t>S-BARACELET-B-29</t>
  </si>
  <si>
    <t>S-BARACELET-B-31</t>
  </si>
  <si>
    <t>S-BARACELET-B-32</t>
  </si>
  <si>
    <t>S-BARACELET-B-33</t>
  </si>
  <si>
    <t>S-BARACELET-B-34</t>
  </si>
  <si>
    <t>S-BARACELET-B-35</t>
  </si>
  <si>
    <t>S-BARACELET-B-36</t>
  </si>
  <si>
    <t>S-BARACELET-B-37</t>
  </si>
  <si>
    <t>S-BARACELET-B-38</t>
  </si>
  <si>
    <t>S-BARACELET-B-39</t>
  </si>
  <si>
    <t>S-BARACELET-B-40</t>
  </si>
  <si>
    <t>S-BARACELET-B-41</t>
  </si>
  <si>
    <t>SILVER BRACELET GIRLS</t>
  </si>
  <si>
    <t>S-BARACELET-G-92.5-1</t>
  </si>
  <si>
    <t>S-BARACELET-G-92.5-4</t>
  </si>
  <si>
    <t>S-BARACELET-G-92.5-5</t>
  </si>
  <si>
    <t>S-BARACELET-G-92.5-9</t>
  </si>
  <si>
    <t>S-BARACELET-G-92.5-12</t>
  </si>
  <si>
    <t>S-BARACELET-G-92.5-14</t>
  </si>
  <si>
    <t>S-BARACELET-G-92.5-15</t>
  </si>
  <si>
    <t>S-BARACELET-G-92.5-18</t>
  </si>
  <si>
    <t>S-BARACELET-G-92.5-20</t>
  </si>
  <si>
    <t>S-BARACELET-G-92.5-21</t>
  </si>
  <si>
    <t>S-BARACELET-G-92.5-22</t>
  </si>
  <si>
    <t>S-BARACELET-G-92.5-24</t>
  </si>
  <si>
    <t>S-BARACELET-G-92.5-25</t>
  </si>
  <si>
    <t>S-BARACELET-G-92.5-26</t>
  </si>
  <si>
    <t>S-BARACELET-G-nrml27</t>
  </si>
  <si>
    <t>S-BARACELET-G-nrml28</t>
  </si>
  <si>
    <t>S-BARACELET-G-nrml29</t>
  </si>
  <si>
    <t>S-BARACELET-G-nrml30</t>
  </si>
  <si>
    <t>S-BARACELET-G-nrml31</t>
  </si>
  <si>
    <t>S-BARACELET-G-92.532</t>
  </si>
  <si>
    <t>S-BARACELET-G-92.533</t>
  </si>
  <si>
    <t>S-BARACELET-G-92.534</t>
  </si>
  <si>
    <t>S-BARACELET-G-92.535</t>
  </si>
  <si>
    <t>S-BARACELET-G-92.536</t>
  </si>
  <si>
    <t>S-BARACELET-G-92.537</t>
  </si>
  <si>
    <t>S-BARACELET-G-92.538</t>
  </si>
  <si>
    <t>S-BARACELET-G-92.539</t>
  </si>
  <si>
    <t>S-BARACELET-G-92.540</t>
  </si>
  <si>
    <t>S-KAPPU</t>
  </si>
  <si>
    <t>S-KAPPU-92.5-2</t>
  </si>
  <si>
    <t>S-KAPPU-N-5</t>
  </si>
  <si>
    <t>S-KAPPU-N-6</t>
  </si>
  <si>
    <t>S-KAPPU-N-7</t>
  </si>
  <si>
    <t>S-KAPPU-N-8</t>
  </si>
  <si>
    <t>S-KAPPU-N-9</t>
  </si>
  <si>
    <t>S-KAPPU-N-12</t>
  </si>
  <si>
    <t>S-KAPPU-N-13</t>
  </si>
  <si>
    <t>S-KAPPU-N-14</t>
  </si>
  <si>
    <t>S-KAPPU-N-16-1</t>
  </si>
  <si>
    <t>S-KAPPU-N-17</t>
  </si>
  <si>
    <t>S-KAPPU-N-18</t>
  </si>
  <si>
    <t>S-KAPPU-N-20</t>
  </si>
  <si>
    <t>S-KAPPU-N-22</t>
  </si>
  <si>
    <t>S-KAPPU-N-25</t>
  </si>
  <si>
    <t>SALEM KOLUSU</t>
  </si>
  <si>
    <t>S-S-KOLUSU-1</t>
  </si>
  <si>
    <t>S-S-KOLUSU-2</t>
  </si>
  <si>
    <t>S-S-KOLUSU-3</t>
  </si>
  <si>
    <t>S-S-KOLUSU-4</t>
  </si>
  <si>
    <t>S-S-KOLUSU-5</t>
  </si>
  <si>
    <t>S-S-KOLUSU-6</t>
  </si>
  <si>
    <t>S-S-KOLUSU-7</t>
  </si>
  <si>
    <t>S-S-KOLUSU-10</t>
  </si>
  <si>
    <t>S-S-KOLUSU-12</t>
  </si>
  <si>
    <t>S-S-KOLUSU-13</t>
  </si>
  <si>
    <t>S-S-KOLUSU-15</t>
  </si>
  <si>
    <t>S-S-KOLUSU-17</t>
  </si>
  <si>
    <t>S-S-KOLUSU-19</t>
  </si>
  <si>
    <t>S-S-KOLUSU-22</t>
  </si>
  <si>
    <t>S-S-KOLUSU-23</t>
  </si>
  <si>
    <t>S-S-KOLUSU-25</t>
  </si>
  <si>
    <t>S-S-KOLUSU-28</t>
  </si>
  <si>
    <t>S-S-KOLUSU-29</t>
  </si>
  <si>
    <t>S-S-KOLUSU-30</t>
  </si>
  <si>
    <t>S-S-KOLUSU-32</t>
  </si>
  <si>
    <t>S-S-KOLUSU-33</t>
  </si>
  <si>
    <t>S-S-KOLUSU-34</t>
  </si>
  <si>
    <t>S-S-KOLUSU-36</t>
  </si>
  <si>
    <t>S-S-KOLUSU-37</t>
  </si>
  <si>
    <t>S-S-KOLUSU-38</t>
  </si>
  <si>
    <t>S-S-KOLUSU-39</t>
  </si>
  <si>
    <t>S-S-KOLUSU-41</t>
  </si>
  <si>
    <t>S-S-KOLUSU-43</t>
  </si>
  <si>
    <t>S-S-KOLUSU-44</t>
  </si>
  <si>
    <t>S-S-KOLUSU-45</t>
  </si>
  <si>
    <t>S-S-KOLUSU-46</t>
  </si>
  <si>
    <t>S-S-KOLUSU-47</t>
  </si>
  <si>
    <t>S-S-KOLUSU-55</t>
  </si>
  <si>
    <t>S-S-KOLUSU-56</t>
  </si>
  <si>
    <t>S-S-KOLUSU-57</t>
  </si>
  <si>
    <t>S-S-KOLUSU-58</t>
  </si>
  <si>
    <t>S-S-KOLUSU-62</t>
  </si>
  <si>
    <t>S-S-KOLUSU-63</t>
  </si>
  <si>
    <t>S-S-KOLUSU-65</t>
  </si>
  <si>
    <t>S-S-KOLUSU-67</t>
  </si>
  <si>
    <t>S-S-KOLUSU-70</t>
  </si>
  <si>
    <t>S-S-KOLUSU-72</t>
  </si>
  <si>
    <t>S-S-KOLUSU-73</t>
  </si>
  <si>
    <t>S-S-KOLUSU-75</t>
  </si>
  <si>
    <t>S-S-KOLUSU-76</t>
  </si>
  <si>
    <t>S-S-KOLUSU-77</t>
  </si>
  <si>
    <t>S-S-KOLUSU-79</t>
  </si>
  <si>
    <t>S-S-KOLUSU-82</t>
  </si>
  <si>
    <t>S-S-KOLUSU-83</t>
  </si>
  <si>
    <t>S-S-KOLUSU-84</t>
  </si>
  <si>
    <t>S-S-KOLUSU-85</t>
  </si>
  <si>
    <t>S-S-KOLUSU-86</t>
  </si>
  <si>
    <t>S-S-KOLUSU-87</t>
  </si>
  <si>
    <t>S-S-KOLUSU-88</t>
  </si>
  <si>
    <t>S-S-KOLUSU-89</t>
  </si>
  <si>
    <t>S-S-KOLUSU-90</t>
  </si>
  <si>
    <t>S-S-KOLUSU-91</t>
  </si>
  <si>
    <t>S-S-KOLUSU-93</t>
  </si>
  <si>
    <t>S-S-KOLUSU-94</t>
  </si>
  <si>
    <t>S-S-KOLUSU-95</t>
  </si>
  <si>
    <t>S-S-KOLUSU-96</t>
  </si>
  <si>
    <t>S-S-KOLUSU-97</t>
  </si>
  <si>
    <t>S-S-KOLUSU-98</t>
  </si>
  <si>
    <t>S-S-KOLUSU-99</t>
  </si>
  <si>
    <t>S-S-KOLUSU-101</t>
  </si>
  <si>
    <t>S-S-KOLUSU-102</t>
  </si>
  <si>
    <t>S-S-KOLUSU-103</t>
  </si>
  <si>
    <t>S-S-KOLUSU-104</t>
  </si>
  <si>
    <t>S-S-KOLUSU-105</t>
  </si>
  <si>
    <t>S-S-KOLUSU-106</t>
  </si>
  <si>
    <t>S-S-KOLUSU-107</t>
  </si>
  <si>
    <t>S-S-KOLUSU-108</t>
  </si>
  <si>
    <t>S-S-KOLUSU-109</t>
  </si>
  <si>
    <t>S-S-KOLUSU-110</t>
  </si>
  <si>
    <t>S-S-KOLUSU-111</t>
  </si>
  <si>
    <t>BOMBAY KOLUSU</t>
  </si>
  <si>
    <t>S-B-KOLUSU--1</t>
  </si>
  <si>
    <t>S-B-KOLUSU--2</t>
  </si>
  <si>
    <t>S-B-KOLUSU--3</t>
  </si>
  <si>
    <t>S-B-KOLUSU--5</t>
  </si>
  <si>
    <t>S-B-KOLUSU--8</t>
  </si>
  <si>
    <t>S-B-KOLUSU--11</t>
  </si>
  <si>
    <t>S-B-KOLUSU--14</t>
  </si>
  <si>
    <t>S-B-KOLUSU--17</t>
  </si>
  <si>
    <t>S-B-KOLUSU--19</t>
  </si>
  <si>
    <t>S-B-KOLUSU--23</t>
  </si>
  <si>
    <t>S-B-KOLUSU--24</t>
  </si>
  <si>
    <t>S-B-KOLUSU--26</t>
  </si>
  <si>
    <t>S-B-KOLUSU--28</t>
  </si>
  <si>
    <t>S-B-KOLUSU--29</t>
  </si>
  <si>
    <t>S-B-KOLUSU--31</t>
  </si>
  <si>
    <t>S-B-KOLUSU--36</t>
  </si>
  <si>
    <t>S-B-KOLUSU--37</t>
  </si>
  <si>
    <t>S-B-KOLUSU--39</t>
  </si>
  <si>
    <t>S-B-KOLUSU--40</t>
  </si>
  <si>
    <t>S-B-KOLUSU--41</t>
  </si>
  <si>
    <t>S-B-KOLUSU--43</t>
  </si>
  <si>
    <t>S-B-KOLUSU--44</t>
  </si>
  <si>
    <t>S-B-KOLUSU--45</t>
  </si>
  <si>
    <t>S-B-KOLUSU--46</t>
  </si>
  <si>
    <t>S-B-KOLUSU--47</t>
  </si>
  <si>
    <t>S-B-KOLUSU--49</t>
  </si>
  <si>
    <t>S-B-KOLUSU--50</t>
  </si>
  <si>
    <t>S-B-KOLUSU--51</t>
  </si>
  <si>
    <t>S-B-KOLUSU--52</t>
  </si>
  <si>
    <t>S-B-KOLUSU--55</t>
  </si>
  <si>
    <t>S-B-KOLUSU--56</t>
  </si>
  <si>
    <t>S-B-KOLUSU--58</t>
  </si>
  <si>
    <t>S-B-KOLUSU--59</t>
  </si>
  <si>
    <t>S-B-KOLUSU--60</t>
  </si>
  <si>
    <t>S-B-KOLUSU--61</t>
  </si>
  <si>
    <t>S-B-KOLUSU--62</t>
  </si>
  <si>
    <t>S-B-KOLUSU--63</t>
  </si>
  <si>
    <t>S-B-KOLUSU--64</t>
  </si>
  <si>
    <t>S-B-KOLUSU--65</t>
  </si>
  <si>
    <t>S-B-KOLUSU--66</t>
  </si>
  <si>
    <t>S-B-KOLUSU--67</t>
  </si>
  <si>
    <t>S-B-KOLUSU--68</t>
  </si>
  <si>
    <t>S-B-KOLUSU--69</t>
  </si>
  <si>
    <t>S-B-KOLUSU--70</t>
  </si>
  <si>
    <t>S-B-KOLUSU--71</t>
  </si>
  <si>
    <t>S-B-KOLUSU--73</t>
  </si>
  <si>
    <t>S-B-KOLUSU--74</t>
  </si>
  <si>
    <t>S-B-KOLUSU--75</t>
  </si>
  <si>
    <t>S-B-KOLUSU--77</t>
  </si>
  <si>
    <t>S-B-KOLUSU--78</t>
  </si>
  <si>
    <t>S-B-KOLUSU--79</t>
  </si>
  <si>
    <t>S-B-KOLUSU--80</t>
  </si>
  <si>
    <t>S-B-KOLUSU--81</t>
  </si>
  <si>
    <t>S-B-KOLUSU--82</t>
  </si>
  <si>
    <t>S-B-KOLUSU--83</t>
  </si>
  <si>
    <t>S-B-KOLUSU--84</t>
  </si>
  <si>
    <t>S-B-KOLUSU--85</t>
  </si>
  <si>
    <t>S-B-KOLUSU--86</t>
  </si>
  <si>
    <t>S-B-KOLUSU--88</t>
  </si>
  <si>
    <t>S-B-KOLUSU--89</t>
  </si>
  <si>
    <t>S-B-KOLUSU--90</t>
  </si>
  <si>
    <t>S-B-KOLUSU--91</t>
  </si>
  <si>
    <t>S-B-KOLUSU--92</t>
  </si>
  <si>
    <t>S-B-KOLUSU--93</t>
  </si>
  <si>
    <t>SILVER DOLLER</t>
  </si>
  <si>
    <t>S-DOLLER-1</t>
  </si>
  <si>
    <t>S-DOLLER-3</t>
  </si>
  <si>
    <t>S-DOLLER-4</t>
  </si>
  <si>
    <t>S-DOLLER-8</t>
  </si>
  <si>
    <t>S-DOLLER-10</t>
  </si>
  <si>
    <t>S-DOLLER-11</t>
  </si>
  <si>
    <t>S-DOLLER-13</t>
  </si>
  <si>
    <t>S-DOLLER-14</t>
  </si>
  <si>
    <t>S-DOLLER-16</t>
  </si>
  <si>
    <t>S-DOLLER-17</t>
  </si>
  <si>
    <t>S-DOLLER-18</t>
  </si>
  <si>
    <t>S-DOLLER-19</t>
  </si>
  <si>
    <t>S-DOLLER-21</t>
  </si>
  <si>
    <t>S-DOLLER-22</t>
  </si>
  <si>
    <t>S-DOLLER-26</t>
  </si>
  <si>
    <t>S-DOLLER-27</t>
  </si>
  <si>
    <t>S-DOLLER-30</t>
  </si>
  <si>
    <t>S-DOLLER-32</t>
  </si>
  <si>
    <t>S-DOLLER-33</t>
  </si>
  <si>
    <t>S-DOLLER-36</t>
  </si>
  <si>
    <t>S-DOLLER-37</t>
  </si>
  <si>
    <t>S-DOLLER-38</t>
  </si>
  <si>
    <t>S-DOLLER-39</t>
  </si>
  <si>
    <t>S-DOLLER-40</t>
  </si>
  <si>
    <t>S-DOLLER-41</t>
  </si>
  <si>
    <t>S-DOLLER-42</t>
  </si>
  <si>
    <t>AARUNA</t>
  </si>
  <si>
    <t>S-AARUNA-1</t>
  </si>
  <si>
    <t>S-AARUNA-4</t>
  </si>
  <si>
    <t>S-AARUNA-7</t>
  </si>
  <si>
    <t>S-AARUNA-11</t>
  </si>
  <si>
    <t>S-AARUNA-13</t>
  </si>
  <si>
    <t>S-AARUNA-15</t>
  </si>
  <si>
    <t>S-AARUNA-16</t>
  </si>
  <si>
    <t>S-AARUNA-17</t>
  </si>
  <si>
    <t>S-AARUNA-18</t>
  </si>
  <si>
    <t>S-AARUNA-ROLL</t>
  </si>
  <si>
    <t>THANDAI</t>
  </si>
  <si>
    <t>S-THANDA-K1</t>
  </si>
  <si>
    <t>S-THANDA-K2</t>
  </si>
  <si>
    <t>S-THANDA-K3</t>
  </si>
  <si>
    <t>S-THANDA-K6</t>
  </si>
  <si>
    <t>S-THANDA-K8</t>
  </si>
  <si>
    <t>S-THANDA-K9</t>
  </si>
  <si>
    <t>S-THANDA-10</t>
  </si>
  <si>
    <t>S-THANDA-11</t>
  </si>
  <si>
    <t>S-THANDA-12</t>
  </si>
  <si>
    <t>S-THANDA-13</t>
  </si>
  <si>
    <t>S-THANDA-14</t>
  </si>
  <si>
    <t>S-THANDA-15</t>
  </si>
  <si>
    <t>BANGLE</t>
  </si>
  <si>
    <t>MC</t>
  </si>
  <si>
    <t>S-BANGLE-2</t>
  </si>
  <si>
    <t>S-BANGLE-5</t>
  </si>
  <si>
    <t>S-BANGLE-7</t>
  </si>
  <si>
    <t>S-BANGLE-8</t>
  </si>
  <si>
    <t>S-BANGLE-9</t>
  </si>
  <si>
    <t>S-BANGLE-10</t>
  </si>
  <si>
    <t>S-BANGLE-11</t>
  </si>
  <si>
    <t>S-BANGLE-12</t>
  </si>
  <si>
    <t>S-BANGLE-13</t>
  </si>
  <si>
    <t>S-BANGLE-15</t>
  </si>
  <si>
    <t>S-BANGLE-17</t>
  </si>
  <si>
    <t>S-BANGLE-18</t>
  </si>
  <si>
    <t>S-BANGLE-19</t>
  </si>
  <si>
    <t>S-BANGLE-20</t>
  </si>
  <si>
    <t>S-BANGLE-21</t>
  </si>
  <si>
    <t>S-BANGLE-22</t>
  </si>
  <si>
    <t>S-BANGLE-23</t>
  </si>
  <si>
    <t>S-BANGLE-24</t>
  </si>
  <si>
    <t>S-BANGLE-25</t>
  </si>
  <si>
    <t>S-BANGLE-26</t>
  </si>
  <si>
    <t>S-BANGLE-27</t>
  </si>
  <si>
    <t>S-BANGLE-28</t>
  </si>
  <si>
    <t>METTI</t>
  </si>
  <si>
    <t>S-METTI</t>
  </si>
  <si>
    <t>WASTAGE</t>
  </si>
  <si>
    <t>ITEMS</t>
  </si>
  <si>
    <t xml:space="preserve">PURE </t>
  </si>
  <si>
    <t>AMOUNT</t>
  </si>
  <si>
    <t>G-RING</t>
  </si>
  <si>
    <t>G-STUD</t>
  </si>
  <si>
    <t>G-TLI-MNI-THAYTH</t>
  </si>
  <si>
    <t>G-CHAIN</t>
  </si>
  <si>
    <t>S-RING</t>
  </si>
  <si>
    <t>S-CHAIN</t>
  </si>
  <si>
    <t>S-BARACELET-B</t>
  </si>
  <si>
    <t>S-BARACELET-G</t>
  </si>
  <si>
    <t>S-B-KOLUSU</t>
  </si>
  <si>
    <t>S-S-KOLUSU</t>
  </si>
  <si>
    <t>S-DOLLER</t>
  </si>
  <si>
    <t>S-AARUNA</t>
  </si>
  <si>
    <t>S-BANGLE</t>
  </si>
  <si>
    <t>TOTAL</t>
  </si>
  <si>
    <t>G-PESERI</t>
  </si>
  <si>
    <t>S-THANDA</t>
  </si>
  <si>
    <t>S-METTI-17-01</t>
  </si>
  <si>
    <t>S-STUD-PRI-3</t>
  </si>
  <si>
    <t>BAG</t>
  </si>
  <si>
    <t>S-METTI-19-01</t>
  </si>
  <si>
    <t>S-METTI-20-01</t>
  </si>
  <si>
    <t>GOLD STUD</t>
  </si>
  <si>
    <t>G-THAALI</t>
  </si>
  <si>
    <t>GOLD CHAIN</t>
  </si>
  <si>
    <t>GOLD PESERI</t>
  </si>
  <si>
    <t>GOLD MATTAL</t>
  </si>
  <si>
    <t>SILVER RING</t>
  </si>
  <si>
    <t>SILVER KAPPU</t>
  </si>
  <si>
    <t>OVER ALL GOLD AND SILVER</t>
  </si>
  <si>
    <t>S-B-KOLUSU--32</t>
  </si>
  <si>
    <t>FREE THAMBALAM</t>
  </si>
  <si>
    <t>OLD</t>
  </si>
  <si>
    <t>OLD SILVER</t>
  </si>
  <si>
    <t>916 COIN</t>
  </si>
  <si>
    <t>PURCHING NEW</t>
  </si>
  <si>
    <t>MIX ITEMS</t>
  </si>
  <si>
    <t>G-RING-70</t>
  </si>
  <si>
    <t>G-RING-71</t>
  </si>
  <si>
    <t>G-RING-72</t>
  </si>
  <si>
    <t>G-RING-73</t>
  </si>
  <si>
    <t>G-TLI-MNI-THAYTH-31</t>
  </si>
  <si>
    <t>G-TLI-MNI-THAYTH-32</t>
  </si>
  <si>
    <t>G-TLI-MNI-THAYTH-33</t>
  </si>
  <si>
    <t>G-CHAIN-12</t>
  </si>
  <si>
    <t>G-CHAIN-13</t>
  </si>
  <si>
    <t>G-CHAIN-14</t>
  </si>
  <si>
    <t>G-CHAIN-15</t>
  </si>
  <si>
    <t>S-RING-350</t>
  </si>
  <si>
    <t>S-METTI-21-01</t>
  </si>
  <si>
    <t>RAMESH-KOLUSU</t>
  </si>
  <si>
    <t>SILVER COIN 999</t>
  </si>
  <si>
    <t>S-STUD-PRI-2</t>
  </si>
  <si>
    <t>S-METTI-06-02</t>
  </si>
  <si>
    <t>OLD-THAALI-POTTU</t>
  </si>
  <si>
    <t>S-METTI-07-02</t>
  </si>
  <si>
    <t>Column1</t>
  </si>
  <si>
    <t>Column8</t>
  </si>
  <si>
    <t>S-CHAIN-N-86</t>
  </si>
  <si>
    <t>S-CHAIN-N-87</t>
  </si>
  <si>
    <t>S-CHAIN-N-88</t>
  </si>
  <si>
    <t>S-CHAIN-N-89</t>
  </si>
  <si>
    <t>S-CHAIN-N-90</t>
  </si>
  <si>
    <t>S-CHAIN-N-91</t>
  </si>
  <si>
    <t>S-CHAIN-N-92</t>
  </si>
  <si>
    <t>S-CHAIN-N-93</t>
  </si>
  <si>
    <t>S-CHAIN-N-94</t>
  </si>
  <si>
    <t>S-CHAIN-N-95</t>
  </si>
  <si>
    <t>S-CHAIN-N-96</t>
  </si>
  <si>
    <t>S-CHAIN-N-97</t>
  </si>
  <si>
    <t>S-CHAIN-N-98</t>
  </si>
  <si>
    <t>S-CHAIN-N-99</t>
  </si>
  <si>
    <t>S-CHAIN-N-100</t>
  </si>
  <si>
    <t>S-CHAIN-N-101</t>
  </si>
  <si>
    <t>S-CHAIN-N-102</t>
  </si>
  <si>
    <t>S-CHAIN-N-103</t>
  </si>
  <si>
    <t>S-CHAIN-N-104</t>
  </si>
  <si>
    <t>S-CHAIN-N-105</t>
  </si>
  <si>
    <t>S-CHAIN-N-106</t>
  </si>
  <si>
    <t>S-CHAIN-N-107</t>
  </si>
  <si>
    <t>S-CHAIN-N-108</t>
  </si>
  <si>
    <t>S-CHAIN-N-109</t>
  </si>
  <si>
    <t>S-CHAIN-N-110</t>
  </si>
  <si>
    <t>S-CHAIN-N-111</t>
  </si>
  <si>
    <t>S-CHAIN-N-112</t>
  </si>
  <si>
    <t>S-CHAIN-N-113</t>
  </si>
  <si>
    <t>S-CHAIN-N-114</t>
  </si>
  <si>
    <t>S-CHAIN-N-115</t>
  </si>
  <si>
    <t>S-KAPPU-N-27</t>
  </si>
  <si>
    <t>S-KAPPU-N-28</t>
  </si>
  <si>
    <t>S-KAPPU-N-29</t>
  </si>
  <si>
    <t>S-KAPPU-N-30</t>
  </si>
  <si>
    <t>S-KAPPU-N-31</t>
  </si>
  <si>
    <t>S-KAPPU-N-32</t>
  </si>
  <si>
    <t>S-KAPPU-N-33</t>
  </si>
  <si>
    <t>S-KAPPU-N-34</t>
  </si>
  <si>
    <t>S-KAPPU-N-35</t>
  </si>
  <si>
    <t>S-KAPPU-N-36</t>
  </si>
  <si>
    <t>S-KAPPU-N-37</t>
  </si>
  <si>
    <t>S-KAPPU-N-38</t>
  </si>
  <si>
    <t>S-KAPPU-N-39</t>
  </si>
  <si>
    <t>S-KAPPU-N-40</t>
  </si>
  <si>
    <t>S-KAPPU-N-41</t>
  </si>
  <si>
    <t>S-KAPPU-N-42</t>
  </si>
  <si>
    <t>S-THANDA-K16</t>
  </si>
  <si>
    <t>S-THANDA-K17</t>
  </si>
  <si>
    <t>S-THANDA-K18</t>
  </si>
  <si>
    <t>S-THANDA-K19</t>
  </si>
  <si>
    <t>KALMACHI LAMP</t>
  </si>
  <si>
    <t>S-KAMACHI-LAMP-1</t>
  </si>
  <si>
    <t>S-KAMACHI-LAMP-2</t>
  </si>
  <si>
    <t>S-KAMACHI-LAMP-3</t>
  </si>
  <si>
    <t>S-KAMACHI-LAMP-4</t>
  </si>
  <si>
    <t>Original Row</t>
  </si>
  <si>
    <t>Data</t>
  </si>
  <si>
    <t>GOLD KATCHA</t>
  </si>
  <si>
    <t>S-METTI-10-2</t>
  </si>
  <si>
    <t>S-METTI-11-02</t>
  </si>
  <si>
    <t>OLD GOLD14-02</t>
  </si>
  <si>
    <t>S-METTI-15.2</t>
  </si>
  <si>
    <t>S-METTI-15-02</t>
  </si>
  <si>
    <t xml:space="preserve"> </t>
  </si>
  <si>
    <t>999 PURE</t>
  </si>
  <si>
    <t>S-KAMACHI-LAMP</t>
  </si>
  <si>
    <t>SEAT</t>
  </si>
  <si>
    <t>KADAN</t>
  </si>
  <si>
    <t>APPA</t>
  </si>
  <si>
    <t>IN HAND</t>
  </si>
  <si>
    <t>TOTAL GOLD</t>
  </si>
  <si>
    <t>SILVER ITEMS TOTAL</t>
  </si>
  <si>
    <t>OLD SILVER TOTAL</t>
  </si>
  <si>
    <t>TOTAL SILVER</t>
  </si>
  <si>
    <t>OVER-ALLAMOUNT STOCK</t>
  </si>
  <si>
    <t>PESERRI</t>
  </si>
  <si>
    <t>G-PESERI-75-M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</si>
</sst>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0.000"/>
    <numFmt numFmtId="165" formatCode="&quot;₹&quot;\ #,##0.00"/>
    <numFmt numFmtId="166" formatCode="_ &quot;₹&quot;\ * #,##0_ ;_ &quot;₹&quot;\ * \-#,##0_ ;_ &quot;₹&quot;\ * &quot;-&quot;??_ ;_ @_ "/>
  </numFmts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Aptos Narrow"/>
      <family val="2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BC2E6"/>
      </left>
      <right/>
      <top/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4B3E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1" xfId="0" applyFont="1" applyBorder="1"/>
    <xf numFmtId="0" fontId="4" fillId="3" borderId="2" xfId="0" applyFont="1" applyFill="1" applyBorder="1"/>
    <xf numFmtId="44" fontId="1" fillId="0" borderId="0" xfId="1" applyFont="1"/>
    <xf numFmtId="44" fontId="4" fillId="3" borderId="2" xfId="1" applyFont="1" applyFill="1" applyBorder="1"/>
    <xf numFmtId="0" fontId="1" fillId="0" borderId="2" xfId="0" applyFont="1" applyBorder="1"/>
    <xf numFmtId="0" fontId="1" fillId="2" borderId="2" xfId="0" applyNumberFormat="1" applyFont="1" applyFill="1" applyBorder="1"/>
    <xf numFmtId="0" fontId="1" fillId="0" borderId="2" xfId="0" applyNumberFormat="1" applyFont="1" applyBorder="1"/>
    <xf numFmtId="44" fontId="1" fillId="0" borderId="2" xfId="1" applyFont="1" applyBorder="1"/>
    <xf numFmtId="0" fontId="1" fillId="0" borderId="2" xfId="0" applyNumberFormat="1" applyFont="1" applyFill="1" applyBorder="1"/>
    <xf numFmtId="0" fontId="1" fillId="0" borderId="3" xfId="0" applyNumberFormat="1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5" fontId="1" fillId="0" borderId="2" xfId="0" applyNumberFormat="1" applyFont="1" applyBorder="1"/>
    <xf numFmtId="7" fontId="1" fillId="0" borderId="5" xfId="1" applyNumberFormat="1" applyFont="1" applyFill="1" applyBorder="1"/>
    <xf numFmtId="44" fontId="4" fillId="3" borderId="2" xfId="1" applyFont="1" applyFill="1" applyBorder="1" applyAlignment="1">
      <alignment horizontal="center"/>
    </xf>
    <xf numFmtId="0" fontId="1" fillId="0" borderId="4" xfId="0" applyNumberFormat="1" applyFont="1" applyBorder="1"/>
    <xf numFmtId="7" fontId="1" fillId="0" borderId="0" xfId="0" applyNumberFormat="1" applyFont="1"/>
    <xf numFmtId="0" fontId="2" fillId="0" borderId="6" xfId="0" applyFont="1" applyBorder="1"/>
    <xf numFmtId="0" fontId="6" fillId="0" borderId="7" xfId="0" applyFont="1" applyBorder="1"/>
    <xf numFmtId="0" fontId="1" fillId="2" borderId="2" xfId="0" applyFont="1" applyFill="1" applyBorder="1"/>
    <xf numFmtId="44" fontId="1" fillId="2" borderId="2" xfId="1" applyNumberFormat="1" applyFont="1" applyFill="1" applyBorder="1"/>
    <xf numFmtId="0" fontId="1" fillId="0" borderId="3" xfId="0" applyFont="1" applyBorder="1"/>
    <xf numFmtId="0" fontId="1" fillId="2" borderId="3" xfId="0" applyNumberFormat="1" applyFont="1" applyFill="1" applyBorder="1"/>
    <xf numFmtId="44" fontId="1" fillId="0" borderId="3" xfId="1" applyFont="1" applyBorder="1"/>
    <xf numFmtId="0" fontId="4" fillId="3" borderId="0" xfId="0" applyFont="1" applyFill="1"/>
    <xf numFmtId="0" fontId="4" fillId="3" borderId="3" xfId="0" applyNumberFormat="1" applyFont="1" applyFill="1" applyBorder="1"/>
    <xf numFmtId="0" fontId="8" fillId="3" borderId="2" xfId="0" applyFont="1" applyFill="1" applyBorder="1"/>
    <xf numFmtId="44" fontId="8" fillId="3" borderId="2" xfId="1" applyFont="1" applyFill="1" applyBorder="1"/>
    <xf numFmtId="0" fontId="1" fillId="0" borderId="2" xfId="1" applyNumberFormat="1" applyFont="1" applyBorder="1"/>
    <xf numFmtId="0" fontId="4" fillId="0" borderId="2" xfId="0" applyFont="1" applyFill="1" applyBorder="1"/>
    <xf numFmtId="44" fontId="4" fillId="0" borderId="2" xfId="1" applyFont="1" applyFill="1" applyBorder="1"/>
    <xf numFmtId="0" fontId="1" fillId="0" borderId="8" xfId="0" applyFont="1" applyBorder="1"/>
    <xf numFmtId="0" fontId="1" fillId="0" borderId="9" xfId="0" applyFont="1" applyBorder="1"/>
    <xf numFmtId="44" fontId="1" fillId="0" borderId="10" xfId="1" applyFont="1" applyBorder="1"/>
    <xf numFmtId="0" fontId="1" fillId="0" borderId="4" xfId="0" applyNumberFormat="1" applyFont="1" applyFill="1" applyBorder="1"/>
    <xf numFmtId="44" fontId="1" fillId="0" borderId="5" xfId="1" applyFont="1" applyBorder="1"/>
    <xf numFmtId="0" fontId="1" fillId="0" borderId="4" xfId="0" applyFont="1" applyFill="1" applyBorder="1"/>
    <xf numFmtId="0" fontId="1" fillId="0" borderId="4" xfId="0" applyFont="1" applyBorder="1"/>
    <xf numFmtId="44" fontId="1" fillId="0" borderId="5" xfId="1" applyNumberFormat="1" applyFont="1" applyBorder="1"/>
    <xf numFmtId="0" fontId="4" fillId="3" borderId="11" xfId="0" applyFont="1" applyFill="1" applyBorder="1"/>
    <xf numFmtId="44" fontId="4" fillId="3" borderId="12" xfId="0" applyNumberFormat="1" applyFont="1" applyFill="1" applyBorder="1"/>
    <xf numFmtId="44" fontId="8" fillId="3" borderId="2" xfId="1" applyFont="1" applyFill="1" applyBorder="1" applyAlignment="1">
      <alignment horizontal="center"/>
    </xf>
    <xf numFmtId="44" fontId="9" fillId="5" borderId="2" xfId="1" applyFont="1" applyFill="1" applyBorder="1"/>
    <xf numFmtId="0" fontId="7" fillId="4" borderId="2" xfId="0" applyFont="1" applyFill="1" applyBorder="1"/>
    <xf numFmtId="0" fontId="7" fillId="4" borderId="2" xfId="0" applyNumberFormat="1" applyFont="1" applyFill="1" applyBorder="1"/>
    <xf numFmtId="44" fontId="7" fillId="4" borderId="2" xfId="1" applyFont="1" applyFill="1" applyBorder="1"/>
    <xf numFmtId="0" fontId="7" fillId="4" borderId="2" xfId="0" applyFont="1" applyFill="1" applyBorder="1" applyAlignment="1">
      <alignment horizontal="center" vertical="center"/>
    </xf>
    <xf numFmtId="44" fontId="7" fillId="4" borderId="2" xfId="1" applyFont="1" applyFill="1" applyBorder="1" applyAlignment="1">
      <alignment horizontal="center" vertical="center"/>
    </xf>
    <xf numFmtId="164" fontId="7" fillId="4" borderId="2" xfId="0" applyNumberFormat="1" applyFont="1" applyFill="1" applyBorder="1"/>
    <xf numFmtId="164" fontId="4" fillId="3" borderId="3" xfId="0" applyNumberFormat="1" applyFont="1" applyFill="1" applyBorder="1"/>
    <xf numFmtId="164" fontId="8" fillId="3" borderId="2" xfId="0" applyNumberFormat="1" applyFont="1" applyFill="1" applyBorder="1"/>
    <xf numFmtId="166" fontId="1" fillId="0" borderId="0" xfId="1" applyNumberFormat="1" applyFont="1"/>
    <xf numFmtId="166" fontId="4" fillId="0" borderId="0" xfId="1" applyNumberFormat="1" applyFont="1"/>
    <xf numFmtId="166" fontId="4" fillId="3" borderId="0" xfId="1" applyNumberFormat="1" applyFont="1" applyFill="1"/>
    <xf numFmtId="0" fontId="8" fillId="3" borderId="5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44" fontId="9" fillId="5" borderId="2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border outline="0"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border outline="0"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numFmt numFmtId="34" formatCode="_ &quot;₹&quot;\ * #,##0.00_ ;_ &quot;₹&quot;\ * \-#,##0.00_ ;_ &quot;₹&quot;\ * &quot;-&quot;??_ ;_ @_ 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numFmt numFmtId="164" formatCode="0.0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E5ADF3-3DEA-46DD-A032-35EFD85C2548}" autoFormatId="16" applyNumberFormats="0" applyBorderFormats="0" applyFontFormats="0" applyPatternFormats="0" applyAlignmentFormats="0" applyWidthHeightFormats="0">
  <queryTableRefresh nextId="9">
    <queryTableFields count="8">
      <queryTableField id="1" name="GOLD RING" tableColumnId="1"/>
      <queryTableField id="2" name="WEIGHT" tableColumnId="2"/>
      <queryTableField id="3" name="MELTING" tableColumnId="3"/>
      <queryTableField id="4" name="WASTAGE" tableColumnId="4"/>
      <queryTableField id="5" name="PURE RATE" tableColumnId="5"/>
      <queryTableField id="6" name="TOT AMOUNT" tableColumnId="6"/>
      <queryTableField id="7" name="PURE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16F76-7518-42F3-A2A5-81EC8697FEBE}" name="OVER_ALL_DATA" displayName="OVER_ALL_DATA" ref="A1:H876" tableType="queryTable" totalsRowShown="0" headerRowDxfId="35" dataDxfId="34">
  <autoFilter ref="A1:H876" xr:uid="{1E016F76-7518-42F3-A2A5-81EC8697FEBE}"/>
  <tableColumns count="8">
    <tableColumn id="1" xr3:uid="{12FE2BC2-CC32-45CF-8807-DF7BF8E252EC}" uniqueName="1" name="GOLD RING" queryTableFieldId="1" dataDxfId="6"/>
    <tableColumn id="2" xr3:uid="{47AF94C6-44E3-4915-9196-997A13047937}" uniqueName="2" name="WEIGHT" queryTableFieldId="2" dataDxfId="5"/>
    <tableColumn id="3" xr3:uid="{922D00FC-D8F4-4076-8A4D-AD15BB2336CB}" uniqueName="3" name="MELTING" queryTableFieldId="3" dataDxfId="4"/>
    <tableColumn id="4" xr3:uid="{C1A9408B-9A0D-4D9F-850E-E6982649117B}" uniqueName="4" name="WASTAGE" queryTableFieldId="4" dataDxfId="3"/>
    <tableColumn id="5" xr3:uid="{B94BCBD2-5C4F-42E7-AB4A-2E755A9DC052}" uniqueName="5" name="PURE RATE" queryTableFieldId="5" dataDxfId="2"/>
    <tableColumn id="6" xr3:uid="{D27F6D5D-25FF-4C07-A2B9-6FB712729A00}" uniqueName="6" name="TOT AMOUNT" queryTableFieldId="6" dataDxfId="1"/>
    <tableColumn id="7" xr3:uid="{6A8560F7-A353-485B-869F-0111EBF80EBD}" uniqueName="7" name="PURE" queryTableFieldId="7" dataDxfId="0"/>
    <tableColumn id="8" xr3:uid="{36A0777B-875A-4D65-A423-FAD4553B9126}" uniqueName="8" name="Column8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C8FC7-E86B-4846-A761-45F8284F21C9}" name="Table2" displayName="Table2" ref="K885:O892" totalsRowCount="1" headerRowDxfId="33" totalsRowDxfId="30" headerRowBorderDxfId="32" tableBorderDxfId="31" totalsRowBorderDxfId="29">
  <autoFilter ref="K885:O891" xr:uid="{D58C8FC7-E86B-4846-A761-45F8284F21C9}"/>
  <tableColumns count="5">
    <tableColumn id="1" xr3:uid="{4C229C09-651D-4873-AD53-474801761A1F}" name="ITEMS" totalsRowLabel="TOTAL" dataDxfId="28" totalsRowDxfId="27"/>
    <tableColumn id="2" xr3:uid="{50B6EEB2-8DF6-4AE2-85BE-870ED93DBE95}" name="TOTAL" dataDxfId="26" totalsRowDxfId="25">
      <calculatedColumnFormula>COUNTIF(A:A, K886&amp;"*")</calculatedColumnFormula>
    </tableColumn>
    <tableColumn id="3" xr3:uid="{7AD821E6-0992-4FB3-970F-9766D55F8726}" name="WEIGHT" totalsRowFunction="custom" dataDxfId="24" totalsRowDxfId="23">
      <calculatedColumnFormula>SUMIF(A:A, K886 &amp; "*", B:B)</calculatedColumnFormula>
      <totalsRowFormula>SUM(Table2[WEIGHT])</totalsRowFormula>
    </tableColumn>
    <tableColumn id="4" xr3:uid="{E1027979-01DC-4F6B-9CF3-3C96F42F84E4}" name="PURE " totalsRowFunction="custom" dataDxfId="22" totalsRowDxfId="21">
      <calculatedColumnFormula>SUMIF(A:A, K886 &amp; "*", G:G)</calculatedColumnFormula>
      <totalsRowFormula>SUM(Table2[[PURE ]])</totalsRowFormula>
    </tableColumn>
    <tableColumn id="5" xr3:uid="{C56F5823-9600-4D85-AE23-34DCCD9F937C}" name="AMOUNT" totalsRowFunction="custom" dataDxfId="20" totalsRowDxfId="19" dataCellStyle="Currency">
      <calculatedColumnFormula>SUMIF(A:A, K886 &amp; "*", F:F)</calculatedColumnFormula>
      <totalsRowFormula>SUM(Table2[AMOUNT])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21BB9-D36C-4D1F-BF80-8DA9931EE199}" name="Table3" displayName="Table3" ref="K904:O917" totalsRowShown="0" headerRowDxfId="18" dataDxfId="17">
  <autoFilter ref="K904:O917" xr:uid="{01521BB9-D36C-4D1F-BF80-8DA9931EE199}"/>
  <tableColumns count="5">
    <tableColumn id="1" xr3:uid="{8F7D98F5-BBCB-4CE6-8259-D9E42C607D31}" name="ITEMS" dataDxfId="16"/>
    <tableColumn id="2" xr3:uid="{224A3B5D-3062-460D-B40E-01D79C3B609E}" name="TOTAL" dataDxfId="15">
      <calculatedColumnFormula>COUNTIF(A:A, K905&amp;"*")</calculatedColumnFormula>
    </tableColumn>
    <tableColumn id="3" xr3:uid="{2C61C68C-E3EE-42AD-9E20-A47B5F1B94BD}" name="WEIGHT" dataDxfId="14">
      <calculatedColumnFormula>SUMIF(A:A, K905 &amp; "*", B:B)</calculatedColumnFormula>
    </tableColumn>
    <tableColumn id="4" xr3:uid="{31746748-8303-4370-9D48-90D8FFECBC02}" name="PURE " dataDxfId="13">
      <calculatedColumnFormula>SUMIF(A:A, K905 &amp; "*", G:G)</calculatedColumnFormula>
    </tableColumn>
    <tableColumn id="5" xr3:uid="{EB24C6EE-B02A-4ADC-98B2-E2F0C05F35DA}" name="AMOUNT" dataDxfId="12" dataCellStyle="Currency">
      <calculatedColumnFormula>SUMIF(A:A, K905 &amp; "*", F:F)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430C8-6BE0-4CFC-94AA-F127A3AD4366}" name="Table4" displayName="Table4" ref="A1:A1048576" totalsRowShown="0" headerRowDxfId="11" dataDxfId="9" headerRowBorderDxfId="10" tableBorderDxfId="8">
  <autoFilter ref="A1:A1048576" xr:uid="{91B430C8-6BE0-4CFC-94AA-F127A3AD4366}"/>
  <tableColumns count="1">
    <tableColumn id="1" xr3:uid="{092380DB-D747-40FB-AE26-4679E9A894EB}" name="Column1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937"/>
  <sheetViews>
    <sheetView tabSelected="1" topLeftCell="F862" zoomScaleNormal="100" workbookViewId="0">
      <selection activeCell="N873" sqref="N873"/>
    </sheetView>
  </sheetViews>
  <sheetFormatPr defaultRowHeight="23.4" x14ac:dyDescent="0.45"/>
  <cols>
    <col min="1" max="1" width="34.44140625" style="1" bestFit="1" customWidth="1"/>
    <col min="2" max="2" width="14.88671875" style="1" bestFit="1" customWidth="1"/>
    <col min="3" max="3" width="16.44140625" style="1" bestFit="1" customWidth="1"/>
    <col min="4" max="4" width="17.5546875" style="1" bestFit="1" customWidth="1"/>
    <col min="5" max="5" width="19.109375" style="1" bestFit="1" customWidth="1"/>
    <col min="6" max="6" width="23.21875" style="1" bestFit="1" customWidth="1"/>
    <col min="7" max="7" width="16.44140625" style="1" bestFit="1" customWidth="1"/>
    <col min="8" max="8" width="10.77734375" style="1" bestFit="1" customWidth="1"/>
    <col min="9" max="9" width="5.77734375" style="1" customWidth="1"/>
    <col min="10" max="10" width="27.77734375" style="1" bestFit="1" customWidth="1"/>
    <col min="11" max="11" width="27.77734375" style="1" customWidth="1"/>
    <col min="12" max="12" width="15.44140625" style="1" bestFit="1" customWidth="1"/>
    <col min="13" max="13" width="16.33203125" style="1" bestFit="1" customWidth="1"/>
    <col min="14" max="14" width="26.109375" style="5" bestFit="1" customWidth="1"/>
    <col min="15" max="15" width="23.21875" style="1" bestFit="1" customWidth="1"/>
    <col min="16" max="16384" width="8.88671875" style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785</v>
      </c>
      <c r="E1" s="1" t="s">
        <v>3</v>
      </c>
      <c r="F1" s="1" t="s">
        <v>4</v>
      </c>
      <c r="G1" s="1" t="s">
        <v>5</v>
      </c>
      <c r="H1" t="s">
        <v>845</v>
      </c>
    </row>
    <row r="2" spans="1:8" x14ac:dyDescent="0.45">
      <c r="A2" s="2" t="s">
        <v>6</v>
      </c>
      <c r="B2" s="1">
        <v>2.0299999999999998</v>
      </c>
      <c r="C2" s="1">
        <v>96.75</v>
      </c>
      <c r="D2" s="1">
        <v>-4.75</v>
      </c>
      <c r="E2" s="1">
        <v>7218.2</v>
      </c>
      <c r="F2" s="1">
        <v>14176.725254999998</v>
      </c>
      <c r="G2" s="1">
        <v>1.9640249999999997</v>
      </c>
      <c r="H2"/>
    </row>
    <row r="3" spans="1:8" x14ac:dyDescent="0.45">
      <c r="A3" s="2" t="s">
        <v>7</v>
      </c>
      <c r="B3" s="1">
        <v>2.2200000000000002</v>
      </c>
      <c r="C3" s="1">
        <v>96.75</v>
      </c>
      <c r="D3" s="1">
        <v>-4.75</v>
      </c>
      <c r="E3" s="1">
        <v>7218.2</v>
      </c>
      <c r="F3" s="1">
        <v>15503.61</v>
      </c>
      <c r="G3" s="1">
        <v>2.14785</v>
      </c>
      <c r="H3"/>
    </row>
    <row r="4" spans="1:8" x14ac:dyDescent="0.45">
      <c r="A4" s="2" t="s">
        <v>8</v>
      </c>
      <c r="B4" s="1">
        <v>2.1</v>
      </c>
      <c r="C4" s="1">
        <v>96.75</v>
      </c>
      <c r="D4" s="1">
        <v>-4.75</v>
      </c>
      <c r="E4" s="1">
        <v>7218.2</v>
      </c>
      <c r="F4" s="1">
        <v>14665.57785</v>
      </c>
      <c r="G4" s="1">
        <v>2.0317500000000002</v>
      </c>
      <c r="H4"/>
    </row>
    <row r="5" spans="1:8" x14ac:dyDescent="0.45">
      <c r="A5" s="2" t="s">
        <v>9</v>
      </c>
      <c r="B5" s="1">
        <v>1.98</v>
      </c>
      <c r="C5" s="1">
        <v>96.75</v>
      </c>
      <c r="D5" s="1">
        <v>-4.75</v>
      </c>
      <c r="E5" s="1">
        <v>7218.2</v>
      </c>
      <c r="F5" s="1">
        <v>13827.544830000001</v>
      </c>
      <c r="G5" s="1">
        <v>1.9156500000000001</v>
      </c>
      <c r="H5"/>
    </row>
    <row r="6" spans="1:8" x14ac:dyDescent="0.45">
      <c r="A6" s="2" t="s">
        <v>10</v>
      </c>
      <c r="B6" s="1">
        <v>2.06</v>
      </c>
      <c r="C6" s="1">
        <v>96.75</v>
      </c>
      <c r="D6" s="1">
        <v>-4.75</v>
      </c>
      <c r="E6" s="1">
        <v>7218.2</v>
      </c>
      <c r="F6" s="1">
        <v>14386.23351</v>
      </c>
      <c r="G6" s="1">
        <v>1.99305</v>
      </c>
      <c r="H6"/>
    </row>
    <row r="7" spans="1:8" x14ac:dyDescent="0.45">
      <c r="A7" s="2" t="s">
        <v>11</v>
      </c>
      <c r="B7" s="1">
        <v>2.11</v>
      </c>
      <c r="C7" s="1">
        <v>96.75</v>
      </c>
      <c r="D7" s="1">
        <v>-4.75</v>
      </c>
      <c r="E7" s="1">
        <v>7218.2</v>
      </c>
      <c r="F7" s="1">
        <v>14735.413935</v>
      </c>
      <c r="G7" s="1">
        <v>2.0414249999999998</v>
      </c>
      <c r="H7"/>
    </row>
    <row r="8" spans="1:8" x14ac:dyDescent="0.45">
      <c r="A8" s="2" t="s">
        <v>12</v>
      </c>
      <c r="B8" s="1">
        <v>2.0499999999999998</v>
      </c>
      <c r="C8" s="1">
        <v>96.75</v>
      </c>
      <c r="D8" s="1">
        <v>-4.75</v>
      </c>
      <c r="E8" s="1">
        <v>7218.2</v>
      </c>
      <c r="F8" s="1">
        <v>14316.397424999996</v>
      </c>
      <c r="G8" s="1">
        <v>1.9833749999999997</v>
      </c>
      <c r="H8"/>
    </row>
    <row r="9" spans="1:8" x14ac:dyDescent="0.45">
      <c r="A9" s="2" t="s">
        <v>13</v>
      </c>
      <c r="B9" s="1">
        <v>2.97</v>
      </c>
      <c r="C9" s="1">
        <v>96.75</v>
      </c>
      <c r="D9" s="1">
        <v>-4.75</v>
      </c>
      <c r="E9" s="1">
        <v>7218.2</v>
      </c>
      <c r="F9" s="1">
        <v>20741.317244999998</v>
      </c>
      <c r="G9" s="1">
        <v>2.8734750000000004</v>
      </c>
      <c r="H9"/>
    </row>
    <row r="10" spans="1:8" x14ac:dyDescent="0.45">
      <c r="A10" s="2" t="s">
        <v>14</v>
      </c>
      <c r="B10" s="1">
        <v>0.92</v>
      </c>
      <c r="C10" s="1">
        <v>96.75</v>
      </c>
      <c r="D10" s="1">
        <v>-4.75</v>
      </c>
      <c r="E10" s="1">
        <v>7218.2</v>
      </c>
      <c r="F10" s="1">
        <v>6424.9198200000001</v>
      </c>
      <c r="G10" s="1">
        <v>0.8901</v>
      </c>
      <c r="H10"/>
    </row>
    <row r="11" spans="1:8" x14ac:dyDescent="0.45">
      <c r="A11" s="2" t="s">
        <v>15</v>
      </c>
      <c r="B11" s="1">
        <v>1.48</v>
      </c>
      <c r="C11" s="1">
        <v>96.75</v>
      </c>
      <c r="D11" s="1">
        <v>-4.75</v>
      </c>
      <c r="E11" s="1">
        <v>7218.2</v>
      </c>
      <c r="F11" s="1">
        <v>10335.74058</v>
      </c>
      <c r="G11" s="1">
        <v>1.4319</v>
      </c>
      <c r="H11"/>
    </row>
    <row r="12" spans="1:8" x14ac:dyDescent="0.45">
      <c r="A12" s="2" t="s">
        <v>16</v>
      </c>
      <c r="B12" s="1">
        <v>1.1299999999999999</v>
      </c>
      <c r="C12" s="1">
        <v>96.75</v>
      </c>
      <c r="D12" s="1">
        <v>-4.75</v>
      </c>
      <c r="E12" s="1">
        <v>7218.2</v>
      </c>
      <c r="F12" s="1">
        <v>7891.4776049999982</v>
      </c>
      <c r="G12" s="1">
        <v>1.0932749999999998</v>
      </c>
      <c r="H12"/>
    </row>
    <row r="13" spans="1:8" x14ac:dyDescent="0.45">
      <c r="A13" s="2" t="s">
        <v>17</v>
      </c>
      <c r="B13" s="1">
        <v>0.97</v>
      </c>
      <c r="C13" s="1">
        <v>96.75</v>
      </c>
      <c r="D13" s="1">
        <v>-4.75</v>
      </c>
      <c r="E13" s="1">
        <v>7218.2</v>
      </c>
      <c r="F13" s="1">
        <v>6774.1002449999996</v>
      </c>
      <c r="G13" s="1">
        <v>0.93847499999999995</v>
      </c>
      <c r="H13"/>
    </row>
    <row r="14" spans="1:8" x14ac:dyDescent="0.45">
      <c r="A14" s="2" t="s">
        <v>18</v>
      </c>
      <c r="B14" s="1">
        <v>0.93</v>
      </c>
      <c r="C14" s="1">
        <v>96.75</v>
      </c>
      <c r="D14" s="1">
        <v>-4.75</v>
      </c>
      <c r="E14" s="1">
        <v>7218.2</v>
      </c>
      <c r="F14" s="1">
        <v>6494.7559050000009</v>
      </c>
      <c r="G14" s="1">
        <v>0.8997750000000001</v>
      </c>
      <c r="H14"/>
    </row>
    <row r="15" spans="1:8" x14ac:dyDescent="0.45">
      <c r="A15" s="2" t="s">
        <v>19</v>
      </c>
      <c r="B15" s="1">
        <v>1.02</v>
      </c>
      <c r="C15" s="1">
        <v>96.75</v>
      </c>
      <c r="D15" s="1">
        <v>-4.75</v>
      </c>
      <c r="E15" s="1">
        <v>7218.2</v>
      </c>
      <c r="F15" s="1">
        <v>7123.2806700000001</v>
      </c>
      <c r="G15" s="1">
        <v>0.98685</v>
      </c>
      <c r="H15"/>
    </row>
    <row r="16" spans="1:8" x14ac:dyDescent="0.45">
      <c r="A16" s="2" t="s">
        <v>20</v>
      </c>
      <c r="B16" s="1">
        <v>1.46</v>
      </c>
      <c r="C16" s="1">
        <v>96.75</v>
      </c>
      <c r="D16" s="1">
        <v>-4.75</v>
      </c>
      <c r="E16" s="1">
        <v>7218.2</v>
      </c>
      <c r="F16" s="1">
        <v>10196.06841</v>
      </c>
      <c r="G16" s="1">
        <v>1.41255</v>
      </c>
      <c r="H16"/>
    </row>
    <row r="17" spans="1:12" x14ac:dyDescent="0.45">
      <c r="A17" s="2" t="s">
        <v>21</v>
      </c>
      <c r="B17" s="1">
        <v>1.54</v>
      </c>
      <c r="C17" s="1">
        <v>96.75</v>
      </c>
      <c r="D17" s="1">
        <v>-4.75</v>
      </c>
      <c r="E17" s="1">
        <v>7218.2</v>
      </c>
      <c r="F17" s="1">
        <v>10754.757089999999</v>
      </c>
      <c r="G17" s="1">
        <v>1.4899500000000001</v>
      </c>
      <c r="H17"/>
    </row>
    <row r="18" spans="1:12" x14ac:dyDescent="0.45">
      <c r="A18" s="2" t="s">
        <v>22</v>
      </c>
      <c r="B18" s="1">
        <v>1.02</v>
      </c>
      <c r="C18" s="1">
        <v>96.75</v>
      </c>
      <c r="D18" s="1">
        <v>-4.75</v>
      </c>
      <c r="E18" s="1">
        <v>7218.2</v>
      </c>
      <c r="F18" s="1">
        <v>7123.2806700000001</v>
      </c>
      <c r="G18" s="1">
        <v>0.98685</v>
      </c>
      <c r="H18"/>
    </row>
    <row r="19" spans="1:12" x14ac:dyDescent="0.45">
      <c r="A19" s="2" t="s">
        <v>23</v>
      </c>
      <c r="B19" s="1">
        <v>1.2</v>
      </c>
      <c r="C19" s="1">
        <v>96.75</v>
      </c>
      <c r="D19" s="1">
        <v>-4.75</v>
      </c>
      <c r="E19" s="1">
        <v>7218.2</v>
      </c>
      <c r="F19" s="1">
        <v>8380.3302000000003</v>
      </c>
      <c r="G19" s="1">
        <v>1.161</v>
      </c>
      <c r="H19"/>
    </row>
    <row r="20" spans="1:12" x14ac:dyDescent="0.45">
      <c r="A20" s="2" t="s">
        <v>24</v>
      </c>
      <c r="B20" s="1">
        <v>1.47</v>
      </c>
      <c r="C20" s="1">
        <v>96.75</v>
      </c>
      <c r="D20" s="1">
        <v>-4.75</v>
      </c>
      <c r="E20" s="1">
        <v>7218.2</v>
      </c>
      <c r="F20" s="1">
        <v>10265.904495000001</v>
      </c>
      <c r="G20" s="1">
        <v>1.4222250000000001</v>
      </c>
      <c r="H20"/>
    </row>
    <row r="21" spans="1:12" x14ac:dyDescent="0.45">
      <c r="A21" s="2" t="s">
        <v>25</v>
      </c>
      <c r="B21" s="1">
        <v>1.08</v>
      </c>
      <c r="C21" s="1">
        <v>96.75</v>
      </c>
      <c r="D21" s="1">
        <v>-4.75</v>
      </c>
      <c r="E21" s="1">
        <v>7218.2</v>
      </c>
      <c r="F21" s="1">
        <v>7542.2971800000014</v>
      </c>
      <c r="G21" s="1">
        <v>1.0449000000000002</v>
      </c>
      <c r="H21"/>
    </row>
    <row r="22" spans="1:12" x14ac:dyDescent="0.45">
      <c r="A22" s="2" t="s">
        <v>26</v>
      </c>
      <c r="B22" s="1">
        <v>1.02</v>
      </c>
      <c r="C22" s="1">
        <v>96.75</v>
      </c>
      <c r="D22" s="1">
        <v>-4.75</v>
      </c>
      <c r="E22" s="1">
        <v>7218.2</v>
      </c>
      <c r="F22" s="1">
        <v>7123.2806700000001</v>
      </c>
      <c r="G22" s="1">
        <v>0.98685</v>
      </c>
      <c r="H22"/>
    </row>
    <row r="23" spans="1:12" x14ac:dyDescent="0.45">
      <c r="A23" s="2" t="s">
        <v>27</v>
      </c>
      <c r="B23" s="1">
        <v>1</v>
      </c>
      <c r="C23" s="1">
        <v>96.75</v>
      </c>
      <c r="D23" s="1">
        <v>-4.75</v>
      </c>
      <c r="E23" s="1">
        <v>7218.2</v>
      </c>
      <c r="F23" s="1">
        <v>6983.6085000000003</v>
      </c>
      <c r="G23" s="1">
        <v>0.96750000000000003</v>
      </c>
      <c r="H23"/>
    </row>
    <row r="24" spans="1:12" x14ac:dyDescent="0.45">
      <c r="A24" s="2" t="s">
        <v>28</v>
      </c>
      <c r="B24" s="1">
        <v>0.52</v>
      </c>
      <c r="C24" s="1">
        <v>96.75</v>
      </c>
      <c r="D24" s="1">
        <v>-4.75</v>
      </c>
      <c r="E24" s="1">
        <v>7218.2</v>
      </c>
      <c r="F24" s="1">
        <v>3631.47642</v>
      </c>
      <c r="G24" s="1">
        <v>0.50309999999999999</v>
      </c>
      <c r="H24"/>
    </row>
    <row r="25" spans="1:12" x14ac:dyDescent="0.45">
      <c r="A25" s="2" t="s">
        <v>29</v>
      </c>
      <c r="B25" s="1">
        <v>0.51</v>
      </c>
      <c r="C25" s="1">
        <v>96.75</v>
      </c>
      <c r="D25" s="1">
        <v>-4.75</v>
      </c>
      <c r="E25" s="1">
        <v>7218.2</v>
      </c>
      <c r="F25" s="1">
        <v>3561.6403350000001</v>
      </c>
      <c r="G25" s="1">
        <v>0.493425</v>
      </c>
      <c r="H25"/>
    </row>
    <row r="26" spans="1:12" x14ac:dyDescent="0.45">
      <c r="A26" s="2" t="s">
        <v>30</v>
      </c>
      <c r="B26" s="1">
        <v>0.61</v>
      </c>
      <c r="C26" s="1">
        <v>96.75</v>
      </c>
      <c r="D26" s="1">
        <v>-4.75</v>
      </c>
      <c r="E26" s="1">
        <v>7218.2</v>
      </c>
      <c r="F26" s="1">
        <v>4260.0011850000001</v>
      </c>
      <c r="G26" s="1">
        <v>0.59017500000000001</v>
      </c>
      <c r="H26"/>
    </row>
    <row r="27" spans="1:12" x14ac:dyDescent="0.45">
      <c r="A27" s="2" t="s">
        <v>31</v>
      </c>
      <c r="B27" s="1">
        <v>1</v>
      </c>
      <c r="C27" s="1">
        <v>96.75</v>
      </c>
      <c r="D27" s="1">
        <v>-4.75</v>
      </c>
      <c r="E27" s="1">
        <v>7218.2</v>
      </c>
      <c r="F27" s="1">
        <v>6983.6085000000003</v>
      </c>
      <c r="G27" s="1">
        <v>0.96750000000000003</v>
      </c>
      <c r="H27"/>
    </row>
    <row r="28" spans="1:12" x14ac:dyDescent="0.45">
      <c r="A28" s="2" t="s">
        <v>32</v>
      </c>
      <c r="B28" s="1">
        <v>4.0199999999999996</v>
      </c>
      <c r="C28" s="1">
        <v>95.5</v>
      </c>
      <c r="D28" s="1">
        <v>-3.5</v>
      </c>
      <c r="E28" s="1">
        <v>7218.2</v>
      </c>
      <c r="F28" s="1">
        <v>27711.391619999999</v>
      </c>
      <c r="G28" s="1">
        <v>3.8391000000000002</v>
      </c>
      <c r="H28"/>
    </row>
    <row r="29" spans="1:12" x14ac:dyDescent="0.45">
      <c r="A29" s="2" t="s">
        <v>33</v>
      </c>
      <c r="B29" s="1">
        <v>4.01</v>
      </c>
      <c r="C29" s="1">
        <v>95.5</v>
      </c>
      <c r="D29" s="1">
        <v>-3.5</v>
      </c>
      <c r="E29" s="1">
        <v>7218.2</v>
      </c>
      <c r="F29" s="1">
        <v>27642.457809999996</v>
      </c>
      <c r="G29" s="1">
        <v>3.8295499999999998</v>
      </c>
      <c r="H29"/>
      <c r="L29" s="2"/>
    </row>
    <row r="30" spans="1:12" x14ac:dyDescent="0.45">
      <c r="A30" s="2" t="s">
        <v>34</v>
      </c>
      <c r="B30" s="1">
        <v>4.03</v>
      </c>
      <c r="C30" s="1">
        <v>95.5</v>
      </c>
      <c r="D30" s="1">
        <v>-3.5</v>
      </c>
      <c r="E30" s="1">
        <v>7218.2</v>
      </c>
      <c r="F30" s="1">
        <v>27780.325430000001</v>
      </c>
      <c r="G30" s="1">
        <v>3.8486500000000001</v>
      </c>
      <c r="H30"/>
      <c r="L30" s="2"/>
    </row>
    <row r="31" spans="1:12" x14ac:dyDescent="0.45">
      <c r="A31" s="2" t="s">
        <v>35</v>
      </c>
      <c r="B31" s="1">
        <v>4.0199999999999996</v>
      </c>
      <c r="C31" s="1">
        <v>95.5</v>
      </c>
      <c r="D31" s="1">
        <v>-3.5</v>
      </c>
      <c r="E31" s="1">
        <v>7218.2</v>
      </c>
      <c r="F31" s="1">
        <v>27711.391619999999</v>
      </c>
      <c r="G31" s="1">
        <v>3.8391000000000002</v>
      </c>
      <c r="H31"/>
      <c r="L31" s="2"/>
    </row>
    <row r="32" spans="1:12" x14ac:dyDescent="0.45">
      <c r="A32" s="2" t="s">
        <v>36</v>
      </c>
      <c r="B32" s="1">
        <v>3.99</v>
      </c>
      <c r="C32" s="1">
        <v>95.5</v>
      </c>
      <c r="D32" s="1">
        <v>-3.5</v>
      </c>
      <c r="E32" s="1">
        <v>7218.2</v>
      </c>
      <c r="F32" s="1">
        <v>27504.590190000003</v>
      </c>
      <c r="G32" s="1">
        <v>3.8104499999999999</v>
      </c>
      <c r="H32"/>
      <c r="L32" s="2"/>
    </row>
    <row r="33" spans="1:14" x14ac:dyDescent="0.45">
      <c r="A33" s="2" t="s">
        <v>37</v>
      </c>
      <c r="B33" s="1">
        <v>4</v>
      </c>
      <c r="C33" s="1">
        <v>95.5</v>
      </c>
      <c r="D33" s="1">
        <v>-3.5</v>
      </c>
      <c r="E33" s="1">
        <v>7218.2</v>
      </c>
      <c r="F33" s="1">
        <v>27573.524000000001</v>
      </c>
      <c r="G33" s="1">
        <v>3.82</v>
      </c>
      <c r="H33"/>
      <c r="L33" s="2"/>
    </row>
    <row r="34" spans="1:14" x14ac:dyDescent="0.45">
      <c r="A34" s="2" t="s">
        <v>38</v>
      </c>
      <c r="B34" s="1">
        <v>4</v>
      </c>
      <c r="C34" s="1">
        <v>95.5</v>
      </c>
      <c r="D34" s="1">
        <v>-3.5</v>
      </c>
      <c r="E34" s="1">
        <v>7218.2</v>
      </c>
      <c r="F34" s="1">
        <v>27573.524000000001</v>
      </c>
      <c r="G34" s="1">
        <v>3.82</v>
      </c>
      <c r="H34"/>
      <c r="L34" s="2"/>
    </row>
    <row r="35" spans="1:14" x14ac:dyDescent="0.45">
      <c r="A35" s="2" t="s">
        <v>39</v>
      </c>
      <c r="B35" s="1">
        <v>4.0199999999999996</v>
      </c>
      <c r="C35" s="1">
        <v>95.5</v>
      </c>
      <c r="D35" s="1">
        <v>-3.5</v>
      </c>
      <c r="E35" s="1">
        <v>7218.2</v>
      </c>
      <c r="F35" s="1">
        <v>27711.391619999999</v>
      </c>
      <c r="G35" s="1">
        <v>3.8391000000000002</v>
      </c>
      <c r="H35"/>
      <c r="L35" s="2"/>
    </row>
    <row r="36" spans="1:14" x14ac:dyDescent="0.45">
      <c r="A36" s="2" t="s">
        <v>40</v>
      </c>
      <c r="B36" s="1">
        <v>4.0199999999999996</v>
      </c>
      <c r="C36" s="1">
        <v>95.5</v>
      </c>
      <c r="D36" s="1">
        <v>-3.5</v>
      </c>
      <c r="E36" s="1">
        <v>7218.2</v>
      </c>
      <c r="F36" s="1">
        <v>27711.391619999999</v>
      </c>
      <c r="G36" s="1">
        <v>3.8391000000000002</v>
      </c>
      <c r="H36"/>
      <c r="L36" s="2"/>
    </row>
    <row r="37" spans="1:14" x14ac:dyDescent="0.45">
      <c r="A37" s="2" t="s">
        <v>41</v>
      </c>
      <c r="B37" s="1">
        <v>2.0299999999999998</v>
      </c>
      <c r="C37" s="1">
        <v>95.5</v>
      </c>
      <c r="D37" s="1">
        <v>-3.5</v>
      </c>
      <c r="E37" s="1">
        <v>7218.2</v>
      </c>
      <c r="F37" s="1">
        <v>13993.563429999998</v>
      </c>
      <c r="G37" s="1">
        <v>1.93865</v>
      </c>
      <c r="H37"/>
      <c r="L37" s="2"/>
    </row>
    <row r="38" spans="1:14" x14ac:dyDescent="0.45">
      <c r="A38" s="18" t="s">
        <v>42</v>
      </c>
      <c r="B38" s="13">
        <v>2</v>
      </c>
      <c r="C38" s="14">
        <v>95.5</v>
      </c>
      <c r="D38" s="14">
        <v>-3.5</v>
      </c>
      <c r="E38" s="15">
        <v>7218.2</v>
      </c>
      <c r="F38" s="16">
        <v>13786.762000000001</v>
      </c>
      <c r="G38" s="1">
        <v>1.91</v>
      </c>
      <c r="H38"/>
      <c r="N38" s="1"/>
    </row>
    <row r="39" spans="1:14" x14ac:dyDescent="0.45">
      <c r="A39" s="18" t="s">
        <v>43</v>
      </c>
      <c r="B39" s="13">
        <v>2.06</v>
      </c>
      <c r="C39" s="14">
        <v>95.5</v>
      </c>
      <c r="D39" s="14">
        <v>-3.5</v>
      </c>
      <c r="E39" s="15">
        <v>7218.2</v>
      </c>
      <c r="F39" s="16">
        <v>14200.36486</v>
      </c>
      <c r="G39" s="1">
        <v>1.9673000000000005</v>
      </c>
      <c r="H39"/>
      <c r="N39" s="1"/>
    </row>
    <row r="40" spans="1:14" x14ac:dyDescent="0.45">
      <c r="A40" s="2" t="s">
        <v>44</v>
      </c>
      <c r="B40" s="1">
        <v>2</v>
      </c>
      <c r="C40" s="1">
        <v>95.5</v>
      </c>
      <c r="D40" s="1">
        <v>-3.5</v>
      </c>
      <c r="E40" s="1">
        <v>7218.2</v>
      </c>
      <c r="F40" s="1">
        <v>13786.762000000001</v>
      </c>
      <c r="G40" s="1">
        <v>1.91</v>
      </c>
      <c r="H40"/>
      <c r="L40" s="2"/>
    </row>
    <row r="41" spans="1:14" x14ac:dyDescent="0.45">
      <c r="A41" s="2" t="s">
        <v>45</v>
      </c>
      <c r="B41" s="1">
        <v>2.04</v>
      </c>
      <c r="C41" s="1">
        <v>95.5</v>
      </c>
      <c r="D41" s="1">
        <v>-3.5</v>
      </c>
      <c r="E41" s="1">
        <v>7218.2</v>
      </c>
      <c r="F41" s="1">
        <v>14062.497240000001</v>
      </c>
      <c r="G41" s="1">
        <v>1.9481999999999999</v>
      </c>
      <c r="H41"/>
      <c r="L41" s="2"/>
    </row>
    <row r="42" spans="1:14" x14ac:dyDescent="0.45">
      <c r="A42" s="2" t="s">
        <v>46</v>
      </c>
      <c r="B42" s="1">
        <v>2.0299999999999998</v>
      </c>
      <c r="C42" s="1">
        <v>95.5</v>
      </c>
      <c r="D42" s="1">
        <v>-3.5</v>
      </c>
      <c r="E42" s="1">
        <v>7218.2</v>
      </c>
      <c r="F42" s="1">
        <v>13993.563429999998</v>
      </c>
      <c r="G42" s="1">
        <v>1.93865</v>
      </c>
      <c r="H42"/>
      <c r="L42" s="2"/>
    </row>
    <row r="43" spans="1:14" x14ac:dyDescent="0.45">
      <c r="A43" s="2" t="s">
        <v>47</v>
      </c>
      <c r="B43" s="1">
        <v>2.0299999999999998</v>
      </c>
      <c r="C43" s="1">
        <v>95.5</v>
      </c>
      <c r="D43" s="1">
        <v>-3.5</v>
      </c>
      <c r="E43" s="1">
        <v>7218.2</v>
      </c>
      <c r="F43" s="1">
        <v>13993.563429999998</v>
      </c>
      <c r="G43" s="1">
        <v>1.93865</v>
      </c>
      <c r="H43"/>
      <c r="L43" s="2"/>
    </row>
    <row r="44" spans="1:14" x14ac:dyDescent="0.45">
      <c r="A44" s="2" t="s">
        <v>48</v>
      </c>
      <c r="B44" s="1">
        <v>1.05</v>
      </c>
      <c r="C44" s="1">
        <v>92</v>
      </c>
      <c r="D44" s="1">
        <v>0</v>
      </c>
      <c r="E44" s="1">
        <v>7100</v>
      </c>
      <c r="F44" s="1">
        <v>6858.6</v>
      </c>
      <c r="G44" s="1">
        <v>0.96599999999999997</v>
      </c>
      <c r="H44"/>
      <c r="L44" s="2"/>
    </row>
    <row r="45" spans="1:14" x14ac:dyDescent="0.45">
      <c r="A45" s="2" t="s">
        <v>49</v>
      </c>
      <c r="B45" s="1">
        <v>1.03</v>
      </c>
      <c r="C45" s="1">
        <v>92</v>
      </c>
      <c r="D45" s="1">
        <v>0</v>
      </c>
      <c r="F45" s="1">
        <v>5800</v>
      </c>
      <c r="G45" s="1">
        <v>0.9476</v>
      </c>
      <c r="H45"/>
      <c r="L45" s="2"/>
    </row>
    <row r="46" spans="1:14" x14ac:dyDescent="0.45">
      <c r="A46" s="2" t="s">
        <v>50</v>
      </c>
      <c r="B46" s="1">
        <v>0.56999999999999995</v>
      </c>
      <c r="C46" s="1">
        <v>97</v>
      </c>
      <c r="D46" s="1">
        <v>5</v>
      </c>
      <c r="E46" s="1">
        <v>7420</v>
      </c>
      <c r="F46" s="1">
        <v>4102.518</v>
      </c>
      <c r="G46" s="1">
        <v>0.55289999999999995</v>
      </c>
      <c r="H46"/>
      <c r="L46" s="2"/>
    </row>
    <row r="47" spans="1:14" x14ac:dyDescent="0.45">
      <c r="A47" s="2" t="s">
        <v>51</v>
      </c>
      <c r="B47" s="1">
        <v>0.49</v>
      </c>
      <c r="C47" s="1">
        <v>97.5</v>
      </c>
      <c r="D47" s="1">
        <v>5.5</v>
      </c>
      <c r="E47" s="1">
        <v>7087</v>
      </c>
      <c r="F47" s="1">
        <v>3385.8142499999999</v>
      </c>
      <c r="G47" s="1">
        <v>0.47775000000000001</v>
      </c>
      <c r="H47"/>
      <c r="L47" s="2"/>
    </row>
    <row r="48" spans="1:14" x14ac:dyDescent="0.45">
      <c r="A48" s="2" t="s">
        <v>52</v>
      </c>
      <c r="B48" s="1">
        <v>0.54</v>
      </c>
      <c r="C48" s="1">
        <v>97.5</v>
      </c>
      <c r="D48" s="1">
        <v>5.5</v>
      </c>
      <c r="E48" s="1">
        <v>7087</v>
      </c>
      <c r="F48" s="1">
        <v>3731.3054999999999</v>
      </c>
      <c r="G48" s="1">
        <v>0.52650000000000008</v>
      </c>
      <c r="H48"/>
      <c r="L48" s="2"/>
    </row>
    <row r="49" spans="1:12" x14ac:dyDescent="0.45">
      <c r="A49" s="2" t="s">
        <v>53</v>
      </c>
      <c r="B49" s="1">
        <v>1.04</v>
      </c>
      <c r="C49" s="1">
        <v>97.5</v>
      </c>
      <c r="D49" s="1">
        <v>5.5</v>
      </c>
      <c r="E49" s="1">
        <v>7087</v>
      </c>
      <c r="F49" s="1">
        <v>7186.2179999999998</v>
      </c>
      <c r="G49" s="1">
        <v>1.014</v>
      </c>
      <c r="H49"/>
      <c r="L49" s="2"/>
    </row>
    <row r="50" spans="1:12" x14ac:dyDescent="0.45">
      <c r="A50" s="2" t="s">
        <v>54</v>
      </c>
      <c r="B50" s="1">
        <v>1.56</v>
      </c>
      <c r="C50" s="1">
        <v>96.5</v>
      </c>
      <c r="D50" s="1">
        <v>-4.5</v>
      </c>
      <c r="E50" s="1">
        <v>6305</v>
      </c>
      <c r="F50" s="1">
        <v>9491.5469999999987</v>
      </c>
      <c r="G50" s="1">
        <v>1.5053999999999998</v>
      </c>
      <c r="H50"/>
      <c r="L50" s="2"/>
    </row>
    <row r="51" spans="1:12" x14ac:dyDescent="0.45">
      <c r="A51" s="2" t="s">
        <v>55</v>
      </c>
      <c r="B51" s="1">
        <v>1.46</v>
      </c>
      <c r="C51" s="1">
        <v>96.5</v>
      </c>
      <c r="D51" s="1">
        <v>-4.5</v>
      </c>
      <c r="E51" s="1">
        <v>6305</v>
      </c>
      <c r="F51" s="1">
        <v>8883.11</v>
      </c>
      <c r="G51" s="1">
        <v>1.4088999999999998</v>
      </c>
      <c r="H51"/>
      <c r="L51" s="2"/>
    </row>
    <row r="52" spans="1:12" x14ac:dyDescent="0.45">
      <c r="A52" s="2" t="s">
        <v>56</v>
      </c>
      <c r="B52" s="1">
        <v>2.27</v>
      </c>
      <c r="C52" s="1">
        <v>96.5</v>
      </c>
      <c r="D52" s="1">
        <v>-4.5</v>
      </c>
      <c r="E52" s="1">
        <v>6305</v>
      </c>
      <c r="F52" s="1">
        <v>13811.42</v>
      </c>
      <c r="G52" s="1">
        <v>2.19055</v>
      </c>
      <c r="H52"/>
      <c r="L52" s="2"/>
    </row>
    <row r="53" spans="1:12" x14ac:dyDescent="0.45">
      <c r="A53" s="2"/>
      <c r="H53"/>
      <c r="L53" s="2"/>
    </row>
    <row r="54" spans="1:12" x14ac:dyDescent="0.45">
      <c r="A54" s="2" t="s">
        <v>57</v>
      </c>
      <c r="B54" s="1">
        <v>1.46</v>
      </c>
      <c r="C54" s="1">
        <v>96.5</v>
      </c>
      <c r="D54" s="1">
        <v>-4.5</v>
      </c>
      <c r="E54" s="1">
        <v>6305</v>
      </c>
      <c r="F54" s="1">
        <v>8883.11</v>
      </c>
      <c r="G54" s="1">
        <v>1.4088999999999998</v>
      </c>
      <c r="H54"/>
      <c r="L54" s="2"/>
    </row>
    <row r="55" spans="1:12" x14ac:dyDescent="0.45">
      <c r="A55" s="2" t="s">
        <v>58</v>
      </c>
      <c r="B55" s="1">
        <v>2.02</v>
      </c>
      <c r="C55" s="1">
        <v>92</v>
      </c>
      <c r="F55" s="1">
        <v>12000</v>
      </c>
      <c r="G55" s="1">
        <v>1.8584000000000001</v>
      </c>
      <c r="H55"/>
      <c r="L55" s="2"/>
    </row>
    <row r="56" spans="1:12" x14ac:dyDescent="0.45">
      <c r="A56" s="2" t="s">
        <v>825</v>
      </c>
      <c r="B56" s="1">
        <v>2.09</v>
      </c>
      <c r="C56" s="1">
        <v>82</v>
      </c>
      <c r="E56" s="1">
        <v>8200</v>
      </c>
      <c r="F56" s="1">
        <v>14053.16</v>
      </c>
      <c r="G56" s="1">
        <v>1.7138</v>
      </c>
      <c r="H56"/>
      <c r="L56" s="2"/>
    </row>
    <row r="57" spans="1:12" x14ac:dyDescent="0.45">
      <c r="A57" s="2" t="s">
        <v>826</v>
      </c>
      <c r="B57" s="1">
        <v>2.0499999999999998</v>
      </c>
      <c r="C57" s="1">
        <v>82</v>
      </c>
      <c r="E57" s="1">
        <v>8200</v>
      </c>
      <c r="F57" s="1">
        <v>13784.2</v>
      </c>
      <c r="G57" s="1">
        <v>1.681</v>
      </c>
      <c r="H57"/>
      <c r="L57" s="2"/>
    </row>
    <row r="58" spans="1:12" x14ac:dyDescent="0.45">
      <c r="A58" s="2" t="s">
        <v>827</v>
      </c>
      <c r="B58" s="1">
        <v>2.0499999999999998</v>
      </c>
      <c r="C58" s="1">
        <v>85</v>
      </c>
      <c r="D58" s="1">
        <v>4</v>
      </c>
      <c r="E58" s="1">
        <v>8200</v>
      </c>
      <c r="F58" s="1">
        <v>14288.499999999998</v>
      </c>
      <c r="G58" s="1">
        <v>1.7424999999999995</v>
      </c>
      <c r="H58"/>
      <c r="L58" s="2"/>
    </row>
    <row r="59" spans="1:12" x14ac:dyDescent="0.45">
      <c r="A59" s="2" t="s">
        <v>828</v>
      </c>
      <c r="B59" s="1">
        <v>2.04</v>
      </c>
      <c r="C59" s="1">
        <v>85</v>
      </c>
      <c r="D59" s="1">
        <v>4</v>
      </c>
      <c r="E59" s="1">
        <v>8200</v>
      </c>
      <c r="F59" s="1">
        <v>14218.8</v>
      </c>
      <c r="G59" s="1">
        <v>1.734</v>
      </c>
      <c r="H59"/>
      <c r="L59" s="2"/>
    </row>
    <row r="60" spans="1:12" x14ac:dyDescent="0.45">
      <c r="A60" s="2"/>
      <c r="H60"/>
      <c r="L60" s="2"/>
    </row>
    <row r="61" spans="1:12" x14ac:dyDescent="0.45">
      <c r="A61" s="2" t="s">
        <v>810</v>
      </c>
      <c r="B61" s="1" t="s">
        <v>1</v>
      </c>
      <c r="C61" s="1" t="s">
        <v>2</v>
      </c>
      <c r="D61" s="1" t="s">
        <v>785</v>
      </c>
      <c r="E61" s="1" t="s">
        <v>3</v>
      </c>
      <c r="F61" s="1" t="s">
        <v>4</v>
      </c>
      <c r="G61" s="1" t="s">
        <v>5</v>
      </c>
      <c r="H61"/>
      <c r="L61" s="2"/>
    </row>
    <row r="62" spans="1:12" x14ac:dyDescent="0.45">
      <c r="A62" s="2" t="s">
        <v>59</v>
      </c>
      <c r="B62" s="1">
        <v>3.03</v>
      </c>
      <c r="C62" s="1">
        <v>97</v>
      </c>
      <c r="D62" s="1">
        <v>-5</v>
      </c>
      <c r="E62" s="1">
        <v>7218.2</v>
      </c>
      <c r="F62" s="1">
        <v>21215.011619999997</v>
      </c>
      <c r="G62" s="1">
        <v>2.9390999999999998</v>
      </c>
      <c r="H62"/>
      <c r="L62" s="2"/>
    </row>
    <row r="63" spans="1:12" x14ac:dyDescent="0.45">
      <c r="A63" s="2" t="s">
        <v>60</v>
      </c>
      <c r="B63" s="1">
        <v>2.0499999999999998</v>
      </c>
      <c r="C63" s="1">
        <v>97</v>
      </c>
      <c r="D63" s="1">
        <v>-5</v>
      </c>
      <c r="E63" s="1">
        <v>7218.2</v>
      </c>
      <c r="F63" s="1">
        <v>14353.39</v>
      </c>
      <c r="G63" s="1">
        <v>1.99</v>
      </c>
      <c r="H63"/>
      <c r="L63" s="2"/>
    </row>
    <row r="64" spans="1:12" x14ac:dyDescent="0.45">
      <c r="A64" s="2" t="s">
        <v>61</v>
      </c>
      <c r="B64" s="1">
        <v>3.18</v>
      </c>
      <c r="C64" s="1">
        <v>97</v>
      </c>
      <c r="D64" s="1">
        <v>-5</v>
      </c>
      <c r="E64" s="1">
        <v>7218.2</v>
      </c>
      <c r="F64" s="1">
        <v>22265.259719999998</v>
      </c>
      <c r="G64" s="1">
        <v>3.0846000000000005</v>
      </c>
      <c r="H64"/>
      <c r="L64" s="2"/>
    </row>
    <row r="65" spans="1:12" x14ac:dyDescent="0.45">
      <c r="A65" s="2" t="s">
        <v>62</v>
      </c>
      <c r="B65" s="1">
        <v>2.08</v>
      </c>
      <c r="C65" s="1">
        <v>97</v>
      </c>
      <c r="D65" s="1">
        <v>-5</v>
      </c>
      <c r="E65" s="1">
        <v>7218.2</v>
      </c>
      <c r="F65" s="1">
        <v>14563.440320000002</v>
      </c>
      <c r="G65" s="1">
        <v>2.0176000000000003</v>
      </c>
      <c r="H65"/>
      <c r="L65" s="2"/>
    </row>
    <row r="66" spans="1:12" x14ac:dyDescent="0.45">
      <c r="A66" s="2" t="s">
        <v>63</v>
      </c>
      <c r="B66" s="1">
        <v>1.64</v>
      </c>
      <c r="C66" s="1">
        <v>97</v>
      </c>
      <c r="D66" s="1">
        <v>-5</v>
      </c>
      <c r="E66" s="1">
        <v>7218.2</v>
      </c>
      <c r="F66" s="1">
        <v>11482.712559999998</v>
      </c>
      <c r="G66" s="1">
        <v>1.5907999999999998</v>
      </c>
      <c r="H66"/>
      <c r="L66" s="2"/>
    </row>
    <row r="67" spans="1:12" x14ac:dyDescent="0.45">
      <c r="A67" s="2" t="s">
        <v>64</v>
      </c>
      <c r="B67" s="1">
        <v>1.95</v>
      </c>
      <c r="C67" s="1">
        <v>97</v>
      </c>
      <c r="D67" s="1">
        <v>-5</v>
      </c>
      <c r="E67" s="1">
        <v>7218.2</v>
      </c>
      <c r="F67" s="1">
        <v>13653.2253</v>
      </c>
      <c r="G67" s="1">
        <v>1.8915</v>
      </c>
      <c r="H67"/>
      <c r="L67" s="2"/>
    </row>
    <row r="68" spans="1:12" x14ac:dyDescent="0.45">
      <c r="A68" s="2" t="s">
        <v>65</v>
      </c>
      <c r="B68" s="1">
        <v>1.86</v>
      </c>
      <c r="C68" s="1">
        <v>97</v>
      </c>
      <c r="D68" s="1">
        <v>-5</v>
      </c>
      <c r="E68" s="1">
        <v>7218.2</v>
      </c>
      <c r="F68" s="1">
        <v>13023.076440000001</v>
      </c>
      <c r="G68" s="1">
        <v>1.8042</v>
      </c>
      <c r="H68"/>
      <c r="L68" s="2"/>
    </row>
    <row r="69" spans="1:12" x14ac:dyDescent="0.45">
      <c r="A69" s="2" t="s">
        <v>66</v>
      </c>
      <c r="B69" s="1">
        <v>1.57</v>
      </c>
      <c r="C69" s="1">
        <v>97</v>
      </c>
      <c r="D69" s="1">
        <v>-5</v>
      </c>
      <c r="E69" s="1">
        <v>7218.2</v>
      </c>
      <c r="F69" s="1">
        <v>10992.59678</v>
      </c>
      <c r="G69" s="1">
        <v>1.5228999999999999</v>
      </c>
      <c r="H69"/>
      <c r="L69" s="2"/>
    </row>
    <row r="70" spans="1:12" x14ac:dyDescent="0.45">
      <c r="A70" s="2" t="s">
        <v>67</v>
      </c>
      <c r="B70" s="1">
        <v>2.17</v>
      </c>
      <c r="C70" s="1">
        <v>97</v>
      </c>
      <c r="D70" s="1">
        <v>-5</v>
      </c>
      <c r="E70" s="1">
        <v>7218.2</v>
      </c>
      <c r="F70" s="1">
        <v>15193.589179999995</v>
      </c>
      <c r="G70" s="1">
        <v>2.1049000000000002</v>
      </c>
      <c r="H70"/>
      <c r="L70" s="2"/>
    </row>
    <row r="71" spans="1:12" x14ac:dyDescent="0.45">
      <c r="A71" s="2" t="s">
        <v>68</v>
      </c>
      <c r="B71" s="1">
        <v>2</v>
      </c>
      <c r="C71" s="1">
        <v>97</v>
      </c>
      <c r="D71" s="1">
        <v>-5</v>
      </c>
      <c r="E71" s="1">
        <v>7218.2</v>
      </c>
      <c r="F71" s="1">
        <v>14003.308000000001</v>
      </c>
      <c r="G71" s="1">
        <v>1.94</v>
      </c>
      <c r="H71"/>
      <c r="L71" s="2"/>
    </row>
    <row r="72" spans="1:12" x14ac:dyDescent="0.45">
      <c r="A72" s="2" t="s">
        <v>69</v>
      </c>
      <c r="B72" s="1">
        <v>2.0099999999999998</v>
      </c>
      <c r="C72" s="1">
        <v>97</v>
      </c>
      <c r="D72" s="1">
        <v>-5</v>
      </c>
      <c r="E72" s="1">
        <v>7218.2</v>
      </c>
      <c r="F72" s="1">
        <v>14073.324539999998</v>
      </c>
      <c r="G72" s="1">
        <v>1.9497</v>
      </c>
      <c r="H72"/>
      <c r="L72" s="2"/>
    </row>
    <row r="73" spans="1:12" x14ac:dyDescent="0.45">
      <c r="A73" s="2" t="s">
        <v>70</v>
      </c>
      <c r="B73" s="1">
        <v>1.98</v>
      </c>
      <c r="C73" s="1">
        <v>97</v>
      </c>
      <c r="D73" s="1">
        <v>-5</v>
      </c>
      <c r="E73" s="1">
        <v>7218.2</v>
      </c>
      <c r="F73" s="1">
        <v>13863.27492</v>
      </c>
      <c r="G73" s="1">
        <v>1.9206000000000001</v>
      </c>
      <c r="H73"/>
      <c r="L73" s="2"/>
    </row>
    <row r="74" spans="1:12" x14ac:dyDescent="0.45">
      <c r="A74" s="2" t="s">
        <v>71</v>
      </c>
      <c r="B74" s="1">
        <v>3.4</v>
      </c>
      <c r="C74" s="1">
        <v>97</v>
      </c>
      <c r="D74" s="1">
        <v>-5</v>
      </c>
      <c r="E74" s="1">
        <v>7218.2</v>
      </c>
      <c r="F74" s="1">
        <v>23805.623599999999</v>
      </c>
      <c r="G74" s="1">
        <v>3.298</v>
      </c>
      <c r="H74"/>
      <c r="L74" s="2"/>
    </row>
    <row r="75" spans="1:12" x14ac:dyDescent="0.45">
      <c r="A75" s="2" t="s">
        <v>72</v>
      </c>
      <c r="B75" s="1">
        <v>2.11</v>
      </c>
      <c r="C75" s="1">
        <v>97</v>
      </c>
      <c r="D75" s="1">
        <v>-5</v>
      </c>
      <c r="E75" s="1">
        <v>7218.2</v>
      </c>
      <c r="F75" s="1">
        <v>14773.489939999999</v>
      </c>
      <c r="G75" s="1">
        <v>2.0467</v>
      </c>
      <c r="H75"/>
      <c r="L75" s="2"/>
    </row>
    <row r="76" spans="1:12" x14ac:dyDescent="0.45">
      <c r="A76" s="2" t="s">
        <v>73</v>
      </c>
      <c r="B76" s="1">
        <v>2.0099999999999998</v>
      </c>
      <c r="C76" s="1">
        <v>97</v>
      </c>
      <c r="D76" s="1">
        <v>-5</v>
      </c>
      <c r="E76" s="1">
        <v>7218.2</v>
      </c>
      <c r="F76" s="1">
        <v>14073.324539999998</v>
      </c>
      <c r="G76" s="1">
        <v>1.9497</v>
      </c>
      <c r="H76"/>
      <c r="L76" s="2"/>
    </row>
    <row r="77" spans="1:12" x14ac:dyDescent="0.45">
      <c r="A77" s="2" t="s">
        <v>74</v>
      </c>
      <c r="B77" s="1">
        <v>3.05</v>
      </c>
      <c r="C77" s="1">
        <v>97</v>
      </c>
      <c r="D77" s="1">
        <v>-5</v>
      </c>
      <c r="E77" s="1">
        <v>7218.2</v>
      </c>
      <c r="F77" s="1">
        <v>21355.044699999995</v>
      </c>
      <c r="G77" s="1">
        <v>2.9584999999999995</v>
      </c>
      <c r="H77"/>
      <c r="L77" s="2"/>
    </row>
    <row r="78" spans="1:12" x14ac:dyDescent="0.45">
      <c r="A78" s="2" t="s">
        <v>75</v>
      </c>
      <c r="B78" s="1">
        <v>2.0699999999999998</v>
      </c>
      <c r="C78" s="1">
        <v>97</v>
      </c>
      <c r="D78" s="1">
        <v>-5</v>
      </c>
      <c r="E78" s="1">
        <v>7218.2</v>
      </c>
      <c r="F78" s="1">
        <v>14493.423779999996</v>
      </c>
      <c r="G78" s="1">
        <v>2.0078999999999998</v>
      </c>
      <c r="H78"/>
      <c r="L78" s="2"/>
    </row>
    <row r="79" spans="1:12" x14ac:dyDescent="0.45">
      <c r="A79" s="2" t="s">
        <v>76</v>
      </c>
      <c r="B79" s="1">
        <v>1.07</v>
      </c>
      <c r="C79" s="1">
        <v>97</v>
      </c>
      <c r="D79" s="1">
        <v>-5</v>
      </c>
      <c r="E79" s="1">
        <v>7218.2</v>
      </c>
      <c r="F79" s="1">
        <v>7491.7697799999996</v>
      </c>
      <c r="G79" s="1">
        <v>1.0379</v>
      </c>
      <c r="H79"/>
      <c r="L79" s="2"/>
    </row>
    <row r="80" spans="1:12" x14ac:dyDescent="0.45">
      <c r="A80" s="2" t="s">
        <v>77</v>
      </c>
      <c r="B80" s="1">
        <v>3.23</v>
      </c>
      <c r="C80" s="1">
        <v>97</v>
      </c>
      <c r="D80" s="1">
        <v>-5</v>
      </c>
      <c r="E80" s="1">
        <v>7218.2</v>
      </c>
      <c r="F80" s="1">
        <v>22615.342420000001</v>
      </c>
      <c r="G80" s="1">
        <v>3.1331000000000002</v>
      </c>
      <c r="H80"/>
      <c r="L80" s="2"/>
    </row>
    <row r="81" spans="1:12" x14ac:dyDescent="0.45">
      <c r="A81" s="2" t="s">
        <v>78</v>
      </c>
      <c r="B81" s="1">
        <v>4.12</v>
      </c>
      <c r="C81" s="1">
        <v>97</v>
      </c>
      <c r="D81" s="1">
        <v>-5</v>
      </c>
      <c r="E81" s="1">
        <v>7218.2</v>
      </c>
      <c r="F81" s="1">
        <v>28846.814479999997</v>
      </c>
      <c r="G81" s="1">
        <v>3.9964</v>
      </c>
      <c r="H81"/>
      <c r="L81" s="2"/>
    </row>
    <row r="82" spans="1:12" x14ac:dyDescent="0.45">
      <c r="A82" s="2" t="s">
        <v>79</v>
      </c>
      <c r="B82" s="1">
        <v>1.91</v>
      </c>
      <c r="C82" s="1">
        <v>98</v>
      </c>
      <c r="D82" s="1">
        <v>-6</v>
      </c>
      <c r="E82" s="1">
        <v>7218.2</v>
      </c>
      <c r="F82" s="1">
        <v>13511.026759999995</v>
      </c>
      <c r="G82" s="1">
        <v>1.8717999999999997</v>
      </c>
      <c r="H82"/>
      <c r="L82" s="2"/>
    </row>
    <row r="83" spans="1:12" x14ac:dyDescent="0.45">
      <c r="A83" s="2" t="s">
        <v>80</v>
      </c>
      <c r="B83" s="1">
        <v>2.16</v>
      </c>
      <c r="C83" s="1">
        <v>98</v>
      </c>
      <c r="D83" s="1">
        <v>-6</v>
      </c>
      <c r="E83" s="1">
        <v>7218.2</v>
      </c>
      <c r="F83" s="1">
        <v>15279.48576</v>
      </c>
      <c r="G83" s="1">
        <v>2.1168</v>
      </c>
      <c r="H83"/>
      <c r="L83" s="2"/>
    </row>
    <row r="84" spans="1:12" x14ac:dyDescent="0.45">
      <c r="A84" s="2" t="s">
        <v>81</v>
      </c>
      <c r="B84" s="1">
        <v>6.07</v>
      </c>
      <c r="C84" s="1">
        <v>97</v>
      </c>
      <c r="D84" s="1">
        <v>-5</v>
      </c>
      <c r="E84" s="1">
        <v>7218.2</v>
      </c>
      <c r="F84" s="1">
        <v>42500.039780000006</v>
      </c>
      <c r="G84" s="1">
        <v>5.887900000000001</v>
      </c>
      <c r="H84"/>
      <c r="L84" s="2"/>
    </row>
    <row r="85" spans="1:12" x14ac:dyDescent="0.45">
      <c r="A85" s="2" t="s">
        <v>82</v>
      </c>
      <c r="B85" s="1">
        <v>4.07</v>
      </c>
      <c r="C85" s="1">
        <v>97</v>
      </c>
      <c r="D85" s="1">
        <v>-5</v>
      </c>
      <c r="E85" s="1">
        <v>7218.2</v>
      </c>
      <c r="F85" s="1">
        <v>28496.731779999998</v>
      </c>
      <c r="G85" s="1">
        <v>3.9479000000000002</v>
      </c>
      <c r="H85"/>
      <c r="L85" s="2"/>
    </row>
    <row r="86" spans="1:12" x14ac:dyDescent="0.45">
      <c r="A86" s="2" t="s">
        <v>83</v>
      </c>
      <c r="B86" s="1">
        <v>3</v>
      </c>
      <c r="C86" s="1">
        <v>97</v>
      </c>
      <c r="D86" s="1">
        <v>-5</v>
      </c>
      <c r="E86" s="1">
        <v>7218.2</v>
      </c>
      <c r="F86" s="1">
        <v>21004.962</v>
      </c>
      <c r="G86" s="1">
        <v>2.91</v>
      </c>
      <c r="H86"/>
      <c r="L86" s="2"/>
    </row>
    <row r="87" spans="1:12" x14ac:dyDescent="0.45">
      <c r="A87" s="2" t="s">
        <v>84</v>
      </c>
      <c r="B87" s="1">
        <v>4.07</v>
      </c>
      <c r="C87" s="1">
        <v>97</v>
      </c>
      <c r="D87" s="1">
        <v>-5</v>
      </c>
      <c r="E87" s="1">
        <v>7218.2</v>
      </c>
      <c r="F87" s="1">
        <v>28496.731779999998</v>
      </c>
      <c r="G87" s="1">
        <v>3.9479000000000002</v>
      </c>
      <c r="H87"/>
      <c r="L87" s="2"/>
    </row>
    <row r="88" spans="1:12" x14ac:dyDescent="0.45">
      <c r="A88" s="2" t="s">
        <v>85</v>
      </c>
      <c r="B88" s="1">
        <v>4.13</v>
      </c>
      <c r="C88" s="1">
        <v>97</v>
      </c>
      <c r="D88" s="1">
        <v>-5</v>
      </c>
      <c r="E88" s="1">
        <v>7218.2</v>
      </c>
      <c r="F88" s="1">
        <v>28916.831020000001</v>
      </c>
      <c r="G88" s="1">
        <v>4.0061</v>
      </c>
      <c r="H88"/>
      <c r="L88" s="2"/>
    </row>
    <row r="89" spans="1:12" x14ac:dyDescent="0.45">
      <c r="A89" s="2" t="s">
        <v>86</v>
      </c>
      <c r="B89" s="1">
        <v>4.42</v>
      </c>
      <c r="C89" s="1">
        <v>85</v>
      </c>
      <c r="D89" s="1">
        <v>10</v>
      </c>
      <c r="E89" s="1">
        <v>7218.2</v>
      </c>
      <c r="F89" s="1">
        <v>27118.777399999995</v>
      </c>
      <c r="G89" s="1">
        <v>3.7570000000000001</v>
      </c>
      <c r="H89"/>
      <c r="L89" s="2"/>
    </row>
    <row r="90" spans="1:12" x14ac:dyDescent="0.45">
      <c r="A90" s="2" t="s">
        <v>87</v>
      </c>
      <c r="B90" s="1">
        <v>4.13</v>
      </c>
      <c r="C90" s="1">
        <v>97</v>
      </c>
      <c r="D90" s="1">
        <v>5</v>
      </c>
      <c r="E90" s="1">
        <v>7170</v>
      </c>
      <c r="F90" s="1">
        <v>28723.737000000001</v>
      </c>
      <c r="G90" s="1">
        <v>4.0061</v>
      </c>
      <c r="H90"/>
      <c r="L90" s="2"/>
    </row>
    <row r="91" spans="1:12" x14ac:dyDescent="0.45">
      <c r="A91" s="2" t="s">
        <v>88</v>
      </c>
      <c r="B91" s="1">
        <v>2.21</v>
      </c>
      <c r="C91" s="1">
        <v>85</v>
      </c>
      <c r="F91" s="1">
        <v>7800</v>
      </c>
      <c r="G91" s="1">
        <v>1.8785000000000001</v>
      </c>
      <c r="H91"/>
      <c r="L91" s="2"/>
    </row>
    <row r="92" spans="1:12" x14ac:dyDescent="0.45">
      <c r="A92" s="2" t="s">
        <v>89</v>
      </c>
      <c r="B92" s="1">
        <v>4.1399999999999997</v>
      </c>
      <c r="C92" s="1">
        <v>98.5</v>
      </c>
      <c r="D92" s="1">
        <v>-6.5</v>
      </c>
      <c r="E92" s="1">
        <v>7420</v>
      </c>
      <c r="F92" s="1">
        <v>30258.017999999996</v>
      </c>
      <c r="G92" s="1">
        <v>4.0778999999999996</v>
      </c>
      <c r="H92"/>
      <c r="L92" s="2"/>
    </row>
    <row r="93" spans="1:12" x14ac:dyDescent="0.45">
      <c r="A93" s="2" t="s">
        <v>90</v>
      </c>
      <c r="B93" s="1">
        <v>1.08</v>
      </c>
      <c r="C93" s="1">
        <v>97</v>
      </c>
      <c r="D93" s="1">
        <v>-5</v>
      </c>
      <c r="E93" s="1">
        <v>7420</v>
      </c>
      <c r="F93" s="1">
        <v>7773.1920000000018</v>
      </c>
      <c r="G93" s="1">
        <v>1.0476000000000001</v>
      </c>
      <c r="H93"/>
      <c r="L93" s="2"/>
    </row>
    <row r="94" spans="1:12" x14ac:dyDescent="0.45">
      <c r="A94" s="2" t="s">
        <v>91</v>
      </c>
      <c r="B94" s="1">
        <v>2.0499999999999998</v>
      </c>
      <c r="C94" s="1">
        <v>97</v>
      </c>
      <c r="D94" s="1">
        <v>-5</v>
      </c>
      <c r="E94" s="1">
        <v>7420</v>
      </c>
      <c r="F94" s="1">
        <v>14754.67</v>
      </c>
      <c r="G94" s="1">
        <v>1.9884999999999999</v>
      </c>
      <c r="H94"/>
      <c r="L94" s="2"/>
    </row>
    <row r="95" spans="1:12" x14ac:dyDescent="0.45">
      <c r="A95" s="2" t="s">
        <v>92</v>
      </c>
      <c r="B95" s="1">
        <v>2.1</v>
      </c>
      <c r="C95" s="1">
        <v>97</v>
      </c>
      <c r="D95" s="1">
        <v>-5</v>
      </c>
      <c r="E95" s="1">
        <v>7420</v>
      </c>
      <c r="F95" s="1">
        <v>15114.540000000005</v>
      </c>
      <c r="G95" s="1">
        <v>2.0370000000000004</v>
      </c>
      <c r="H95"/>
      <c r="L95" s="2"/>
    </row>
    <row r="96" spans="1:12" x14ac:dyDescent="0.45">
      <c r="A96" s="2" t="s">
        <v>93</v>
      </c>
      <c r="B96" s="1">
        <v>2.08</v>
      </c>
      <c r="C96" s="1">
        <v>97</v>
      </c>
      <c r="D96" s="1">
        <v>-5</v>
      </c>
      <c r="E96" s="1">
        <v>7420</v>
      </c>
      <c r="F96" s="1">
        <v>14970.592000000002</v>
      </c>
      <c r="G96" s="1">
        <v>2.0176000000000003</v>
      </c>
      <c r="H96"/>
      <c r="L96" s="2"/>
    </row>
    <row r="97" spans="1:12" x14ac:dyDescent="0.45">
      <c r="A97" s="2" t="s">
        <v>94</v>
      </c>
      <c r="B97" s="1">
        <v>3.04</v>
      </c>
      <c r="C97" s="1">
        <v>97</v>
      </c>
      <c r="D97" s="1">
        <v>-5</v>
      </c>
      <c r="E97" s="1">
        <v>7420</v>
      </c>
      <c r="F97" s="1">
        <v>21880.096000000001</v>
      </c>
      <c r="G97" s="1">
        <v>2.9487999999999999</v>
      </c>
      <c r="H97"/>
      <c r="L97" s="2"/>
    </row>
    <row r="98" spans="1:12" x14ac:dyDescent="0.45">
      <c r="A98" s="2" t="s">
        <v>95</v>
      </c>
      <c r="B98" s="1">
        <v>3.4</v>
      </c>
      <c r="C98" s="1">
        <v>97</v>
      </c>
      <c r="D98" s="1">
        <v>-5</v>
      </c>
      <c r="E98" s="1">
        <v>7420</v>
      </c>
      <c r="F98" s="1">
        <v>24471.16</v>
      </c>
      <c r="G98" s="1">
        <v>3.298</v>
      </c>
      <c r="H98"/>
      <c r="L98" s="2"/>
    </row>
    <row r="99" spans="1:12" x14ac:dyDescent="0.45">
      <c r="A99" s="2" t="s">
        <v>96</v>
      </c>
      <c r="B99" s="1">
        <v>4.09</v>
      </c>
      <c r="C99" s="1">
        <v>97</v>
      </c>
      <c r="D99" s="1">
        <v>-5</v>
      </c>
      <c r="E99" s="1">
        <v>7420</v>
      </c>
      <c r="F99" s="1">
        <v>29437.366000000002</v>
      </c>
      <c r="G99" s="1">
        <v>3.9672999999999998</v>
      </c>
      <c r="H99"/>
      <c r="L99" s="2"/>
    </row>
    <row r="100" spans="1:12" x14ac:dyDescent="0.45">
      <c r="A100" s="2" t="s">
        <v>97</v>
      </c>
      <c r="B100" s="1">
        <v>2.2200000000000002</v>
      </c>
      <c r="C100" s="1">
        <v>96</v>
      </c>
      <c r="D100" s="1">
        <v>-4</v>
      </c>
      <c r="E100" s="1">
        <v>7087</v>
      </c>
      <c r="F100" s="1">
        <v>15103.814399999999</v>
      </c>
      <c r="G100" s="1">
        <v>2.1312000000000002</v>
      </c>
      <c r="H100"/>
      <c r="L100" s="2"/>
    </row>
    <row r="101" spans="1:12" x14ac:dyDescent="0.45">
      <c r="A101" s="2" t="s">
        <v>98</v>
      </c>
      <c r="B101" s="1">
        <v>2.16</v>
      </c>
      <c r="C101" s="1">
        <v>96</v>
      </c>
      <c r="D101" s="1">
        <v>-4</v>
      </c>
      <c r="E101" s="1">
        <v>7087</v>
      </c>
      <c r="F101" s="1">
        <v>14695.603200000003</v>
      </c>
      <c r="G101" s="1">
        <v>2.0736000000000003</v>
      </c>
      <c r="H101"/>
      <c r="L101" s="2"/>
    </row>
    <row r="102" spans="1:12" x14ac:dyDescent="0.45">
      <c r="A102" s="2" t="s">
        <v>99</v>
      </c>
      <c r="B102" s="1">
        <v>2.0699999999999998</v>
      </c>
      <c r="C102" s="1">
        <v>96</v>
      </c>
      <c r="D102" s="1">
        <v>-4</v>
      </c>
      <c r="E102" s="1">
        <v>7087</v>
      </c>
      <c r="F102" s="1">
        <v>14083.286399999995</v>
      </c>
      <c r="G102" s="1">
        <v>1.9871999999999996</v>
      </c>
      <c r="H102"/>
      <c r="L102" s="2"/>
    </row>
    <row r="103" spans="1:12" x14ac:dyDescent="0.45">
      <c r="A103" s="2" t="s">
        <v>100</v>
      </c>
      <c r="B103" s="1">
        <v>2.13</v>
      </c>
      <c r="C103" s="1">
        <v>97.5</v>
      </c>
      <c r="D103" s="1">
        <v>-5.5</v>
      </c>
      <c r="E103" s="1">
        <v>7087</v>
      </c>
      <c r="F103" s="1">
        <v>14717.927249999995</v>
      </c>
      <c r="G103" s="1">
        <v>2.0767499999999997</v>
      </c>
      <c r="H103"/>
      <c r="L103" s="2"/>
    </row>
    <row r="104" spans="1:12" x14ac:dyDescent="0.45">
      <c r="A104" s="2" t="s">
        <v>101</v>
      </c>
      <c r="B104" s="1">
        <v>1.83</v>
      </c>
      <c r="C104" s="1">
        <v>96</v>
      </c>
      <c r="D104" s="1">
        <v>-4</v>
      </c>
      <c r="E104" s="1">
        <v>7087</v>
      </c>
      <c r="F104" s="1">
        <v>12450.4416</v>
      </c>
      <c r="G104" s="1">
        <v>1.7567999999999999</v>
      </c>
      <c r="H104"/>
      <c r="L104" s="2"/>
    </row>
    <row r="105" spans="1:12" x14ac:dyDescent="0.45">
      <c r="A105" s="2" t="s">
        <v>102</v>
      </c>
      <c r="B105" s="1">
        <v>2.1</v>
      </c>
      <c r="C105" s="1">
        <v>96</v>
      </c>
      <c r="D105" s="1">
        <v>-4</v>
      </c>
      <c r="E105" s="1">
        <v>7087</v>
      </c>
      <c r="F105" s="1">
        <v>14287.392</v>
      </c>
      <c r="G105" s="1">
        <v>2.016</v>
      </c>
      <c r="H105"/>
      <c r="L105" s="2"/>
    </row>
    <row r="106" spans="1:12" x14ac:dyDescent="0.45">
      <c r="A106" s="2" t="s">
        <v>103</v>
      </c>
      <c r="B106" s="1">
        <v>2.2200000000000002</v>
      </c>
      <c r="C106" s="1">
        <v>96</v>
      </c>
      <c r="D106" s="1">
        <v>-4</v>
      </c>
      <c r="E106" s="1">
        <v>7087</v>
      </c>
      <c r="F106" s="1">
        <v>15103.814399999999</v>
      </c>
      <c r="G106" s="1">
        <v>2.1312000000000002</v>
      </c>
      <c r="H106"/>
      <c r="L106" s="2"/>
    </row>
    <row r="107" spans="1:12" x14ac:dyDescent="0.45">
      <c r="A107" s="2" t="s">
        <v>104</v>
      </c>
      <c r="B107" s="1">
        <v>2.41</v>
      </c>
      <c r="C107" s="1">
        <v>96</v>
      </c>
      <c r="D107" s="1">
        <v>-4</v>
      </c>
      <c r="E107" s="1">
        <v>7087</v>
      </c>
      <c r="F107" s="1">
        <v>16396.483200000002</v>
      </c>
      <c r="G107" s="1">
        <v>2.3136000000000001</v>
      </c>
      <c r="H107"/>
      <c r="L107" s="2"/>
    </row>
    <row r="108" spans="1:12" x14ac:dyDescent="0.45">
      <c r="A108" s="2" t="s">
        <v>105</v>
      </c>
      <c r="B108" s="1">
        <v>2.2200000000000002</v>
      </c>
      <c r="C108" s="1">
        <v>96</v>
      </c>
      <c r="D108" s="1">
        <v>-4</v>
      </c>
      <c r="E108" s="1">
        <v>7087</v>
      </c>
      <c r="F108" s="1">
        <v>15103.814399999999</v>
      </c>
      <c r="G108" s="1">
        <v>2.1312000000000002</v>
      </c>
      <c r="H108"/>
      <c r="L108" s="2"/>
    </row>
    <row r="109" spans="1:12" x14ac:dyDescent="0.45">
      <c r="A109" s="2"/>
      <c r="H109"/>
      <c r="L109" s="2"/>
    </row>
    <row r="110" spans="1:12" x14ac:dyDescent="0.45">
      <c r="A110" s="2" t="s">
        <v>106</v>
      </c>
      <c r="B110" s="1">
        <v>2.1800000000000002</v>
      </c>
      <c r="C110" s="1">
        <v>96</v>
      </c>
      <c r="D110" s="1">
        <v>-4</v>
      </c>
      <c r="E110" s="1">
        <v>7087</v>
      </c>
      <c r="F110" s="1">
        <v>14831.673600000004</v>
      </c>
      <c r="G110" s="1">
        <v>2.0928000000000004</v>
      </c>
      <c r="H110"/>
      <c r="L110" s="2"/>
    </row>
    <row r="111" spans="1:12" x14ac:dyDescent="0.45">
      <c r="A111" s="2" t="s">
        <v>107</v>
      </c>
      <c r="B111" s="1">
        <v>2.2200000000000002</v>
      </c>
      <c r="C111" s="1">
        <v>96</v>
      </c>
      <c r="D111" s="1">
        <v>-4</v>
      </c>
      <c r="E111" s="1">
        <v>6305</v>
      </c>
      <c r="F111" s="1">
        <v>13437.216000000002</v>
      </c>
      <c r="G111" s="1">
        <v>2.1312000000000002</v>
      </c>
      <c r="H111"/>
      <c r="L111" s="2"/>
    </row>
    <row r="112" spans="1:12" x14ac:dyDescent="0.45">
      <c r="A112" s="2" t="s">
        <v>108</v>
      </c>
      <c r="B112" s="1">
        <v>2.0699999999999998</v>
      </c>
      <c r="C112" s="1">
        <v>96</v>
      </c>
      <c r="D112" s="1">
        <v>-4</v>
      </c>
      <c r="E112" s="1">
        <v>6305</v>
      </c>
      <c r="F112" s="1">
        <v>12529.295999999998</v>
      </c>
      <c r="G112" s="1">
        <v>1.9871999999999996</v>
      </c>
      <c r="H112"/>
      <c r="L112" s="2"/>
    </row>
    <row r="113" spans="1:12" x14ac:dyDescent="0.45">
      <c r="A113" s="2" t="s">
        <v>109</v>
      </c>
      <c r="B113" s="1">
        <v>3.97</v>
      </c>
      <c r="C113" s="1">
        <v>96</v>
      </c>
      <c r="D113" s="1">
        <v>-4</v>
      </c>
      <c r="E113" s="1">
        <v>6305</v>
      </c>
      <c r="F113" s="1">
        <v>24029.616000000002</v>
      </c>
      <c r="G113" s="1">
        <v>3.8111999999999999</v>
      </c>
      <c r="H113"/>
      <c r="L113" s="2"/>
    </row>
    <row r="114" spans="1:12" x14ac:dyDescent="0.45">
      <c r="A114" s="2" t="s">
        <v>811</v>
      </c>
      <c r="B114" s="1" t="s">
        <v>1</v>
      </c>
      <c r="C114" s="1" t="s">
        <v>2</v>
      </c>
      <c r="D114" s="1" t="s">
        <v>785</v>
      </c>
      <c r="E114" s="1" t="s">
        <v>3</v>
      </c>
      <c r="F114" s="1" t="s">
        <v>4</v>
      </c>
      <c r="G114" s="1" t="s">
        <v>5</v>
      </c>
      <c r="H114"/>
      <c r="L114" s="2"/>
    </row>
    <row r="115" spans="1:12" x14ac:dyDescent="0.45">
      <c r="A115" s="2" t="s">
        <v>110</v>
      </c>
      <c r="B115" s="1">
        <v>1.04</v>
      </c>
      <c r="C115" s="1">
        <v>84</v>
      </c>
      <c r="D115" s="1">
        <v>-7</v>
      </c>
      <c r="E115" s="1">
        <v>7218.2</v>
      </c>
      <c r="F115" s="1">
        <v>6305.81952</v>
      </c>
      <c r="G115" s="1">
        <v>0.87360000000000004</v>
      </c>
      <c r="H115"/>
      <c r="L115" s="2"/>
    </row>
    <row r="116" spans="1:12" x14ac:dyDescent="0.45">
      <c r="A116" s="2" t="s">
        <v>111</v>
      </c>
      <c r="B116" s="1">
        <v>1</v>
      </c>
      <c r="C116" s="1">
        <v>84</v>
      </c>
      <c r="D116" s="1">
        <v>-7</v>
      </c>
      <c r="E116" s="1">
        <v>7218.2</v>
      </c>
      <c r="F116" s="1">
        <v>6063.29</v>
      </c>
      <c r="G116" s="1">
        <v>0.84</v>
      </c>
      <c r="H116"/>
      <c r="L116" s="2"/>
    </row>
    <row r="117" spans="1:12" x14ac:dyDescent="0.45">
      <c r="A117" s="2" t="s">
        <v>112</v>
      </c>
      <c r="B117" s="1">
        <v>1.05</v>
      </c>
      <c r="C117" s="1">
        <v>84</v>
      </c>
      <c r="D117" s="1">
        <v>-7</v>
      </c>
      <c r="E117" s="1">
        <v>7218.2</v>
      </c>
      <c r="F117" s="1">
        <v>6366.4524000000001</v>
      </c>
      <c r="G117" s="1">
        <v>0.88200000000000001</v>
      </c>
      <c r="H117"/>
      <c r="L117" s="2"/>
    </row>
    <row r="118" spans="1:12" x14ac:dyDescent="0.45">
      <c r="A118" s="2" t="s">
        <v>113</v>
      </c>
      <c r="B118" s="1">
        <v>1.05</v>
      </c>
      <c r="C118" s="1">
        <v>84</v>
      </c>
      <c r="D118" s="1">
        <v>-7</v>
      </c>
      <c r="E118" s="1">
        <v>7218.2</v>
      </c>
      <c r="F118" s="1">
        <v>6366.4524000000001</v>
      </c>
      <c r="G118" s="1">
        <v>0.88200000000000001</v>
      </c>
      <c r="H118"/>
      <c r="L118" s="2"/>
    </row>
    <row r="119" spans="1:12" x14ac:dyDescent="0.45">
      <c r="A119" s="2" t="s">
        <v>114</v>
      </c>
      <c r="B119" s="1">
        <v>1</v>
      </c>
      <c r="C119" s="1">
        <v>84</v>
      </c>
      <c r="D119" s="1">
        <v>-7</v>
      </c>
      <c r="E119" s="1">
        <v>7218.2</v>
      </c>
      <c r="F119" s="1">
        <v>6063.2879999999996</v>
      </c>
      <c r="G119" s="1">
        <v>0.84</v>
      </c>
      <c r="H119"/>
      <c r="L119" s="2"/>
    </row>
    <row r="120" spans="1:12" x14ac:dyDescent="0.45">
      <c r="A120" s="2" t="s">
        <v>115</v>
      </c>
      <c r="B120" s="1">
        <v>1.1000000000000001</v>
      </c>
      <c r="C120" s="1">
        <v>84</v>
      </c>
      <c r="D120" s="1">
        <v>-7</v>
      </c>
      <c r="E120" s="1">
        <v>7218.2</v>
      </c>
      <c r="F120" s="1">
        <v>6669.6167999999998</v>
      </c>
      <c r="G120" s="1">
        <v>0.92400000000000004</v>
      </c>
      <c r="H120"/>
      <c r="L120" s="2"/>
    </row>
    <row r="121" spans="1:12" x14ac:dyDescent="0.45">
      <c r="A121" s="2" t="s">
        <v>116</v>
      </c>
      <c r="B121" s="1">
        <v>1.01</v>
      </c>
      <c r="C121" s="1">
        <v>84</v>
      </c>
      <c r="D121" s="1">
        <v>8</v>
      </c>
      <c r="E121" s="1">
        <v>7420</v>
      </c>
      <c r="F121" s="1">
        <v>6295.1280000000006</v>
      </c>
      <c r="G121" s="1">
        <v>0.84840000000000004</v>
      </c>
      <c r="H121"/>
      <c r="L121" s="2"/>
    </row>
    <row r="122" spans="1:12" x14ac:dyDescent="0.45">
      <c r="A122" s="2" t="s">
        <v>117</v>
      </c>
      <c r="B122" s="1">
        <v>0.99</v>
      </c>
      <c r="C122" s="1">
        <v>84</v>
      </c>
      <c r="D122" s="1">
        <v>8</v>
      </c>
      <c r="E122" s="1">
        <v>7420</v>
      </c>
      <c r="F122" s="1">
        <v>6170.4719999999998</v>
      </c>
      <c r="G122" s="1">
        <v>0.83160000000000001</v>
      </c>
      <c r="H122"/>
      <c r="L122" s="2"/>
    </row>
    <row r="123" spans="1:12" x14ac:dyDescent="0.45">
      <c r="A123" s="2" t="s">
        <v>118</v>
      </c>
      <c r="B123" s="1">
        <v>2.08</v>
      </c>
      <c r="C123" s="1">
        <v>85</v>
      </c>
      <c r="D123" s="1">
        <v>-8</v>
      </c>
      <c r="E123" s="1">
        <v>7290</v>
      </c>
      <c r="F123" s="1">
        <v>12888.72</v>
      </c>
      <c r="G123" s="1">
        <v>1.768</v>
      </c>
      <c r="H123"/>
      <c r="L123" s="2"/>
    </row>
    <row r="124" spans="1:12" x14ac:dyDescent="0.45">
      <c r="A124" s="2" t="s">
        <v>119</v>
      </c>
      <c r="B124" s="1">
        <v>2.0699999999999998</v>
      </c>
      <c r="C124" s="1">
        <v>85</v>
      </c>
      <c r="D124" s="1">
        <v>-8</v>
      </c>
      <c r="E124" s="1">
        <v>7290</v>
      </c>
      <c r="F124" s="1">
        <v>12826.754999999999</v>
      </c>
      <c r="G124" s="1">
        <v>1.7594999999999998</v>
      </c>
      <c r="H124"/>
      <c r="L124" s="2"/>
    </row>
    <row r="125" spans="1:12" x14ac:dyDescent="0.45">
      <c r="A125" s="2" t="s">
        <v>120</v>
      </c>
      <c r="B125" s="1">
        <v>1.07</v>
      </c>
      <c r="C125" s="1">
        <v>85</v>
      </c>
      <c r="D125" s="1">
        <v>-8</v>
      </c>
      <c r="E125" s="1">
        <v>7290</v>
      </c>
      <c r="F125" s="1">
        <v>6630.2550000000001</v>
      </c>
      <c r="G125" s="1">
        <v>0.90949999999999998</v>
      </c>
      <c r="H125"/>
      <c r="L125" s="2"/>
    </row>
    <row r="126" spans="1:12" x14ac:dyDescent="0.45">
      <c r="A126" s="2" t="s">
        <v>121</v>
      </c>
      <c r="B126" s="1">
        <v>1.06</v>
      </c>
      <c r="C126" s="1">
        <v>85</v>
      </c>
      <c r="D126" s="1">
        <v>-8</v>
      </c>
      <c r="E126" s="1">
        <v>7290</v>
      </c>
      <c r="F126" s="1">
        <v>6568.2900000000009</v>
      </c>
      <c r="G126" s="1">
        <v>0.90100000000000013</v>
      </c>
      <c r="H126"/>
      <c r="L126" s="2"/>
    </row>
    <row r="127" spans="1:12" x14ac:dyDescent="0.45">
      <c r="A127" s="2" t="s">
        <v>122</v>
      </c>
      <c r="B127" s="1">
        <v>1.23</v>
      </c>
      <c r="C127" s="1">
        <v>85</v>
      </c>
      <c r="D127" s="1">
        <v>-8</v>
      </c>
      <c r="E127" s="1">
        <v>7290</v>
      </c>
      <c r="F127" s="1">
        <v>7621.6949999999988</v>
      </c>
      <c r="G127" s="1">
        <v>1.0455000000000001</v>
      </c>
      <c r="H127"/>
      <c r="L127" s="2"/>
    </row>
    <row r="128" spans="1:12" x14ac:dyDescent="0.45">
      <c r="A128" s="2" t="s">
        <v>123</v>
      </c>
      <c r="B128" s="1">
        <v>1.24</v>
      </c>
      <c r="C128" s="1">
        <v>85</v>
      </c>
      <c r="D128" s="1">
        <v>-8</v>
      </c>
      <c r="E128" s="1">
        <v>7290</v>
      </c>
      <c r="F128" s="1">
        <v>7683.66</v>
      </c>
      <c r="G128" s="1">
        <v>1.054</v>
      </c>
      <c r="H128"/>
      <c r="L128" s="2"/>
    </row>
    <row r="129" spans="1:12" x14ac:dyDescent="0.45">
      <c r="A129" s="2" t="s">
        <v>124</v>
      </c>
      <c r="B129" s="1">
        <v>1.1100000000000001</v>
      </c>
      <c r="C129" s="1">
        <v>85</v>
      </c>
      <c r="D129" s="1">
        <v>-8</v>
      </c>
      <c r="E129" s="1">
        <v>7290</v>
      </c>
      <c r="F129" s="1">
        <v>6878.1150000000007</v>
      </c>
      <c r="G129" s="1">
        <v>0.94350000000000012</v>
      </c>
      <c r="H129"/>
      <c r="L129" s="2"/>
    </row>
    <row r="130" spans="1:12" x14ac:dyDescent="0.45">
      <c r="A130" s="2" t="s">
        <v>125</v>
      </c>
      <c r="B130" s="1">
        <v>2.06</v>
      </c>
      <c r="C130" s="1">
        <v>85</v>
      </c>
      <c r="D130" s="1">
        <v>-8</v>
      </c>
      <c r="E130" s="1">
        <v>7290</v>
      </c>
      <c r="F130" s="1">
        <v>12764.79</v>
      </c>
      <c r="G130" s="1">
        <v>1.7509999999999999</v>
      </c>
      <c r="H130"/>
      <c r="L130" s="2"/>
    </row>
    <row r="131" spans="1:12" x14ac:dyDescent="0.45">
      <c r="A131" s="2" t="s">
        <v>126</v>
      </c>
      <c r="B131" s="1">
        <v>2.0499999999999998</v>
      </c>
      <c r="C131" s="1">
        <v>85</v>
      </c>
      <c r="D131" s="1">
        <v>-8</v>
      </c>
      <c r="E131" s="1">
        <v>7290</v>
      </c>
      <c r="F131" s="1">
        <v>12702.824999999995</v>
      </c>
      <c r="G131" s="1">
        <v>1.7424999999999995</v>
      </c>
      <c r="H131"/>
      <c r="L131" s="2"/>
    </row>
    <row r="132" spans="1:12" x14ac:dyDescent="0.45">
      <c r="A132" s="2" t="s">
        <v>127</v>
      </c>
      <c r="B132" s="1">
        <v>2.06</v>
      </c>
      <c r="C132" s="1">
        <v>85</v>
      </c>
      <c r="D132" s="1">
        <v>-8</v>
      </c>
      <c r="E132" s="1">
        <v>7290</v>
      </c>
      <c r="F132" s="1">
        <v>12764.79</v>
      </c>
      <c r="G132" s="1">
        <v>1.7509999999999999</v>
      </c>
      <c r="H132"/>
      <c r="L132" s="2"/>
    </row>
    <row r="133" spans="1:12" x14ac:dyDescent="0.45">
      <c r="A133" s="2" t="s">
        <v>128</v>
      </c>
      <c r="B133" s="1">
        <v>2.0299999999999998</v>
      </c>
      <c r="C133" s="1">
        <v>85</v>
      </c>
      <c r="D133" s="1">
        <v>-8</v>
      </c>
      <c r="E133" s="1">
        <v>7290</v>
      </c>
      <c r="F133" s="1">
        <v>12578.895</v>
      </c>
      <c r="G133" s="1">
        <v>1.7254999999999998</v>
      </c>
      <c r="H133"/>
      <c r="L133" s="2"/>
    </row>
    <row r="134" spans="1:12" x14ac:dyDescent="0.45">
      <c r="A134" s="2" t="s">
        <v>129</v>
      </c>
      <c r="B134" s="1">
        <v>4.05</v>
      </c>
      <c r="C134" s="1">
        <v>85</v>
      </c>
      <c r="D134" s="1">
        <v>-8</v>
      </c>
      <c r="E134" s="1">
        <v>7290</v>
      </c>
      <c r="F134" s="1">
        <v>25095.825000000001</v>
      </c>
      <c r="G134" s="1">
        <v>3.4424999999999999</v>
      </c>
      <c r="H134"/>
      <c r="J134" s="1">
        <f>SUM(B132:B138)</f>
        <v>17.29</v>
      </c>
      <c r="L134" s="2"/>
    </row>
    <row r="135" spans="1:12" x14ac:dyDescent="0.45">
      <c r="A135" s="2" t="s">
        <v>130</v>
      </c>
      <c r="B135" s="1">
        <v>4.0599999999999996</v>
      </c>
      <c r="C135" s="1">
        <v>85</v>
      </c>
      <c r="D135" s="1">
        <v>-8</v>
      </c>
      <c r="E135" s="1">
        <v>7290</v>
      </c>
      <c r="F135" s="1">
        <v>25157.789999999997</v>
      </c>
      <c r="G135" s="1">
        <v>3.4509999999999996</v>
      </c>
      <c r="H135"/>
      <c r="L135" s="2"/>
    </row>
    <row r="136" spans="1:12" x14ac:dyDescent="0.45">
      <c r="A136" s="2" t="s">
        <v>131</v>
      </c>
      <c r="B136" s="1">
        <v>2.0299999999999998</v>
      </c>
      <c r="C136" s="1">
        <v>85</v>
      </c>
      <c r="D136" s="1">
        <v>-8</v>
      </c>
      <c r="E136" s="1">
        <v>7290</v>
      </c>
      <c r="F136" s="1">
        <v>12578.895</v>
      </c>
      <c r="G136" s="1">
        <v>1.7254999999999998</v>
      </c>
      <c r="H136"/>
      <c r="L136" s="2"/>
    </row>
    <row r="137" spans="1:12" x14ac:dyDescent="0.45">
      <c r="A137" s="2" t="s">
        <v>132</v>
      </c>
      <c r="B137" s="1">
        <v>2.0299999999999998</v>
      </c>
      <c r="C137" s="1">
        <v>85</v>
      </c>
      <c r="D137" s="1">
        <v>-8</v>
      </c>
      <c r="E137" s="1">
        <v>7290</v>
      </c>
      <c r="F137" s="1">
        <v>12578.895</v>
      </c>
      <c r="G137" s="1">
        <v>1.7254999999999998</v>
      </c>
      <c r="H137"/>
      <c r="L137" s="2"/>
    </row>
    <row r="138" spans="1:12" x14ac:dyDescent="0.45">
      <c r="A138" s="2" t="s">
        <v>133</v>
      </c>
      <c r="B138" s="1">
        <v>1.03</v>
      </c>
      <c r="C138" s="1">
        <v>85</v>
      </c>
      <c r="D138" s="1">
        <v>-8</v>
      </c>
      <c r="E138" s="1">
        <v>7290</v>
      </c>
      <c r="F138" s="1">
        <v>6382.3949999999995</v>
      </c>
      <c r="G138" s="1">
        <v>0.87549999999999994</v>
      </c>
      <c r="H138"/>
      <c r="L138" s="2"/>
    </row>
    <row r="139" spans="1:12" x14ac:dyDescent="0.45">
      <c r="A139" s="2" t="s">
        <v>134</v>
      </c>
      <c r="B139" s="1">
        <v>1.04</v>
      </c>
      <c r="C139" s="1">
        <v>85</v>
      </c>
      <c r="D139" s="1">
        <v>-8</v>
      </c>
      <c r="E139" s="1">
        <v>7290</v>
      </c>
      <c r="F139" s="1">
        <v>6444.36</v>
      </c>
      <c r="G139" s="1">
        <v>0.88400000000000001</v>
      </c>
      <c r="H139"/>
      <c r="L139" s="2"/>
    </row>
    <row r="140" spans="1:12" x14ac:dyDescent="0.45">
      <c r="A140" s="2" t="s">
        <v>829</v>
      </c>
      <c r="B140" s="1">
        <v>1.04</v>
      </c>
      <c r="C140" s="1">
        <v>84</v>
      </c>
      <c r="D140" s="1">
        <v>8</v>
      </c>
      <c r="E140" s="1">
        <v>8200</v>
      </c>
      <c r="F140" s="1">
        <v>7163.52</v>
      </c>
      <c r="G140" s="1">
        <v>0.87360000000000004</v>
      </c>
      <c r="H140"/>
      <c r="L140" s="2"/>
    </row>
    <row r="141" spans="1:12" x14ac:dyDescent="0.45">
      <c r="A141" s="2" t="s">
        <v>830</v>
      </c>
      <c r="B141" s="1">
        <v>2.0099999999999998</v>
      </c>
      <c r="C141" s="1">
        <v>84</v>
      </c>
      <c r="D141" s="1">
        <v>8</v>
      </c>
      <c r="E141" s="1">
        <v>8200</v>
      </c>
      <c r="F141" s="1">
        <v>13844.879999999996</v>
      </c>
      <c r="G141" s="1">
        <v>1.6883999999999997</v>
      </c>
      <c r="H141"/>
      <c r="L141" s="2"/>
    </row>
    <row r="142" spans="1:12" x14ac:dyDescent="0.45">
      <c r="A142" s="2" t="s">
        <v>831</v>
      </c>
      <c r="B142" s="1">
        <v>2.02</v>
      </c>
      <c r="C142" s="1">
        <v>84</v>
      </c>
      <c r="D142" s="1">
        <v>8</v>
      </c>
      <c r="E142" s="1">
        <v>8200</v>
      </c>
      <c r="F142" s="1">
        <v>13913.76</v>
      </c>
      <c r="G142" s="1">
        <v>1.6968000000000001</v>
      </c>
      <c r="H142"/>
      <c r="L142" s="2"/>
    </row>
    <row r="143" spans="1:12" x14ac:dyDescent="0.45">
      <c r="A143" s="2"/>
      <c r="D143" s="1">
        <v>0</v>
      </c>
      <c r="F143" s="1">
        <v>0</v>
      </c>
      <c r="G143" s="1">
        <v>0</v>
      </c>
      <c r="H143"/>
      <c r="L143" s="2"/>
    </row>
    <row r="144" spans="1:12" x14ac:dyDescent="0.45">
      <c r="A144" s="2"/>
      <c r="H144"/>
      <c r="L144" s="2"/>
    </row>
    <row r="145" spans="1:12" x14ac:dyDescent="0.45">
      <c r="A145" s="2"/>
      <c r="H145"/>
      <c r="L145" s="2"/>
    </row>
    <row r="146" spans="1:12" x14ac:dyDescent="0.45">
      <c r="A146" s="2"/>
      <c r="H146"/>
      <c r="L146" s="2"/>
    </row>
    <row r="147" spans="1:12" x14ac:dyDescent="0.45">
      <c r="A147" s="2"/>
      <c r="H147"/>
      <c r="L147" s="2"/>
    </row>
    <row r="148" spans="1:12" x14ac:dyDescent="0.45">
      <c r="A148" s="2" t="s">
        <v>812</v>
      </c>
      <c r="B148" s="1" t="s">
        <v>1</v>
      </c>
      <c r="C148" s="1" t="s">
        <v>2</v>
      </c>
      <c r="D148" s="1" t="s">
        <v>785</v>
      </c>
      <c r="E148" s="1" t="s">
        <v>3</v>
      </c>
      <c r="F148" s="1" t="s">
        <v>4</v>
      </c>
      <c r="G148" s="1" t="s">
        <v>5</v>
      </c>
      <c r="H148"/>
      <c r="L148" s="2"/>
    </row>
    <row r="149" spans="1:12" x14ac:dyDescent="0.45">
      <c r="A149" s="2" t="s">
        <v>135</v>
      </c>
      <c r="B149" s="1">
        <v>7.96</v>
      </c>
      <c r="C149" s="1">
        <v>94.25</v>
      </c>
      <c r="D149" s="1">
        <v>-2.25</v>
      </c>
      <c r="E149" s="1">
        <v>7218.2</v>
      </c>
      <c r="F149" s="1">
        <v>54153.101859999995</v>
      </c>
      <c r="G149" s="1">
        <v>7.5023</v>
      </c>
      <c r="H149"/>
      <c r="L149" s="2"/>
    </row>
    <row r="150" spans="1:12" x14ac:dyDescent="0.45">
      <c r="A150" s="2" t="s">
        <v>136</v>
      </c>
      <c r="B150" s="1">
        <v>16.010000000000002</v>
      </c>
      <c r="C150" s="1">
        <v>94.25</v>
      </c>
      <c r="D150" s="1">
        <v>-2.25</v>
      </c>
      <c r="E150" s="1">
        <v>7218.2</v>
      </c>
      <c r="F150" s="1">
        <v>108918.48753499999</v>
      </c>
      <c r="G150" s="1">
        <v>15.089425</v>
      </c>
      <c r="H150"/>
      <c r="L150" s="2"/>
    </row>
    <row r="151" spans="1:12" x14ac:dyDescent="0.45">
      <c r="A151" s="2" t="s">
        <v>137</v>
      </c>
      <c r="B151" s="1">
        <v>16.03</v>
      </c>
      <c r="C151" s="1">
        <v>95</v>
      </c>
      <c r="D151" s="1">
        <v>-3</v>
      </c>
      <c r="E151" s="1">
        <v>7218.2</v>
      </c>
      <c r="F151" s="1">
        <v>109922.3587</v>
      </c>
      <c r="G151" s="1">
        <v>15.228500000000002</v>
      </c>
      <c r="H151"/>
      <c r="L151" s="2"/>
    </row>
    <row r="152" spans="1:12" x14ac:dyDescent="0.45">
      <c r="A152" s="2" t="s">
        <v>138</v>
      </c>
      <c r="B152" s="1">
        <v>16.3</v>
      </c>
      <c r="C152" s="1">
        <v>94.25</v>
      </c>
      <c r="D152" s="1">
        <v>-2.25</v>
      </c>
      <c r="E152" s="1">
        <v>7218.2</v>
      </c>
      <c r="F152" s="1">
        <v>91600</v>
      </c>
      <c r="G152" s="1">
        <v>15.36275</v>
      </c>
      <c r="H152"/>
      <c r="L152" s="2"/>
    </row>
    <row r="153" spans="1:12" x14ac:dyDescent="0.45">
      <c r="A153" s="2" t="s">
        <v>139</v>
      </c>
      <c r="B153" s="1">
        <v>8.09</v>
      </c>
      <c r="C153" s="1">
        <v>92</v>
      </c>
      <c r="F153" s="1">
        <v>55000</v>
      </c>
      <c r="G153" s="1">
        <v>7.4428000000000001</v>
      </c>
      <c r="H153"/>
      <c r="L153" s="2"/>
    </row>
    <row r="154" spans="1:12" x14ac:dyDescent="0.45">
      <c r="A154" s="2" t="s">
        <v>832</v>
      </c>
      <c r="B154" s="1">
        <v>8.06</v>
      </c>
      <c r="C154" s="1">
        <v>94</v>
      </c>
      <c r="D154" s="1">
        <v>2</v>
      </c>
      <c r="E154" s="1">
        <v>8200</v>
      </c>
      <c r="F154" s="1">
        <v>62181.48000000001</v>
      </c>
      <c r="G154" s="1">
        <v>7.5764000000000014</v>
      </c>
      <c r="H154"/>
      <c r="L154" s="2"/>
    </row>
    <row r="155" spans="1:12" x14ac:dyDescent="0.45">
      <c r="A155" s="2" t="s">
        <v>833</v>
      </c>
      <c r="B155" s="1">
        <v>8.06</v>
      </c>
      <c r="C155" s="1">
        <v>95.75</v>
      </c>
      <c r="D155" s="1">
        <v>3.75</v>
      </c>
      <c r="E155" s="1">
        <v>8200</v>
      </c>
      <c r="F155" s="1">
        <v>63338.09</v>
      </c>
      <c r="G155" s="1">
        <v>7.7174500000000004</v>
      </c>
      <c r="H155"/>
      <c r="L155" s="2"/>
    </row>
    <row r="156" spans="1:12" x14ac:dyDescent="0.45">
      <c r="A156" s="2" t="s">
        <v>834</v>
      </c>
      <c r="B156" s="1">
        <v>4.07</v>
      </c>
      <c r="C156" s="1">
        <v>95</v>
      </c>
      <c r="D156" s="1">
        <v>3</v>
      </c>
      <c r="E156" s="1">
        <v>8200</v>
      </c>
      <c r="F156" s="1">
        <v>31780.300000000003</v>
      </c>
      <c r="G156" s="1">
        <v>3.8664999999999998</v>
      </c>
      <c r="H156"/>
      <c r="L156" s="2"/>
    </row>
    <row r="157" spans="1:12" x14ac:dyDescent="0.45">
      <c r="A157" s="2" t="s">
        <v>835</v>
      </c>
      <c r="B157" s="1">
        <v>4.03</v>
      </c>
      <c r="C157" s="1">
        <v>94</v>
      </c>
      <c r="D157" s="1">
        <v>2</v>
      </c>
      <c r="E157" s="1">
        <v>8200</v>
      </c>
      <c r="F157" s="1">
        <v>31138.240000000005</v>
      </c>
      <c r="G157" s="1">
        <v>3.7882000000000007</v>
      </c>
      <c r="H157"/>
      <c r="L157" s="2"/>
    </row>
    <row r="158" spans="1:12" x14ac:dyDescent="0.45">
      <c r="A158" s="2"/>
      <c r="G158" s="1">
        <v>0</v>
      </c>
      <c r="H158"/>
      <c r="L158" s="2"/>
    </row>
    <row r="159" spans="1:12" x14ac:dyDescent="0.45">
      <c r="A159" s="2"/>
      <c r="H159"/>
      <c r="L159" s="2"/>
    </row>
    <row r="160" spans="1:12" x14ac:dyDescent="0.45">
      <c r="A160" s="2"/>
      <c r="H160"/>
      <c r="L160" s="2"/>
    </row>
    <row r="161" spans="1:12" x14ac:dyDescent="0.45">
      <c r="A161" s="2"/>
      <c r="H161"/>
      <c r="L161" s="2"/>
    </row>
    <row r="162" spans="1:12" x14ac:dyDescent="0.45">
      <c r="A162" s="2"/>
      <c r="H162"/>
      <c r="L162" s="2"/>
    </row>
    <row r="163" spans="1:12" x14ac:dyDescent="0.45">
      <c r="A163" s="2"/>
      <c r="H163"/>
      <c r="L163" s="2"/>
    </row>
    <row r="164" spans="1:12" x14ac:dyDescent="0.45">
      <c r="A164" s="2"/>
      <c r="H164"/>
      <c r="L164" s="2"/>
    </row>
    <row r="165" spans="1:12" x14ac:dyDescent="0.45">
      <c r="A165" s="2" t="s">
        <v>813</v>
      </c>
      <c r="B165" s="1" t="s">
        <v>1</v>
      </c>
      <c r="C165" s="1" t="s">
        <v>2</v>
      </c>
      <c r="D165" s="1" t="s">
        <v>785</v>
      </c>
      <c r="E165" s="1" t="s">
        <v>3</v>
      </c>
      <c r="F165" s="1" t="s">
        <v>4</v>
      </c>
      <c r="G165" s="1" t="s">
        <v>5</v>
      </c>
      <c r="H165"/>
      <c r="L165" s="2"/>
    </row>
    <row r="166" spans="1:12" x14ac:dyDescent="0.45">
      <c r="A166" s="2" t="s">
        <v>140</v>
      </c>
      <c r="B166" s="1">
        <v>0.25</v>
      </c>
      <c r="C166" s="1">
        <v>80.39</v>
      </c>
      <c r="D166" s="1">
        <v>-10</v>
      </c>
      <c r="E166" s="1">
        <v>7218.2</v>
      </c>
      <c r="F166" s="1">
        <v>1450.677745</v>
      </c>
      <c r="G166" s="1">
        <v>0.20097499999999999</v>
      </c>
      <c r="H166"/>
      <c r="L166" s="2"/>
    </row>
    <row r="167" spans="1:12" x14ac:dyDescent="0.45">
      <c r="A167" s="2" t="s">
        <v>141</v>
      </c>
      <c r="B167" s="1">
        <v>0.25</v>
      </c>
      <c r="C167" s="1">
        <v>80.39</v>
      </c>
      <c r="D167" s="1">
        <v>-10</v>
      </c>
      <c r="E167" s="1">
        <v>7219.2</v>
      </c>
      <c r="F167" s="1">
        <v>1450.8787200000002</v>
      </c>
      <c r="G167" s="1">
        <v>0.20097499999999999</v>
      </c>
      <c r="H167"/>
      <c r="L167" s="2"/>
    </row>
    <row r="168" spans="1:12" x14ac:dyDescent="0.45">
      <c r="A168" s="2" t="s">
        <v>142</v>
      </c>
      <c r="B168" s="1">
        <v>0.25</v>
      </c>
      <c r="C168" s="1">
        <v>80.39</v>
      </c>
      <c r="D168" s="1">
        <v>-10</v>
      </c>
      <c r="E168" s="1">
        <v>7218.2</v>
      </c>
      <c r="F168" s="1">
        <v>1450.677745</v>
      </c>
      <c r="G168" s="1">
        <v>0.20097499999999999</v>
      </c>
      <c r="H168"/>
      <c r="L168" s="2"/>
    </row>
    <row r="169" spans="1:12" x14ac:dyDescent="0.45">
      <c r="A169" s="2" t="s">
        <v>143</v>
      </c>
      <c r="B169" s="1">
        <v>0.25</v>
      </c>
      <c r="C169" s="1">
        <v>80.39</v>
      </c>
      <c r="D169" s="1">
        <v>-10</v>
      </c>
      <c r="E169" s="1">
        <v>7219.2</v>
      </c>
      <c r="F169" s="1">
        <v>1450.8787200000002</v>
      </c>
      <c r="G169" s="1">
        <v>0.20097499999999999</v>
      </c>
      <c r="H169"/>
      <c r="L169" s="2"/>
    </row>
    <row r="170" spans="1:12" x14ac:dyDescent="0.45">
      <c r="A170" s="2" t="s">
        <v>144</v>
      </c>
      <c r="B170" s="1">
        <v>0.27500000000000002</v>
      </c>
      <c r="C170" s="1">
        <v>80.39</v>
      </c>
      <c r="D170" s="1">
        <v>-10</v>
      </c>
      <c r="E170" s="1">
        <v>7218.2</v>
      </c>
      <c r="F170" s="1">
        <v>1595.7455195</v>
      </c>
      <c r="G170" s="1">
        <v>0.22107250000000001</v>
      </c>
      <c r="H170"/>
      <c r="L170" s="2"/>
    </row>
    <row r="171" spans="1:12" x14ac:dyDescent="0.45">
      <c r="A171" s="2" t="s">
        <v>145</v>
      </c>
      <c r="B171" s="1">
        <v>0.27500000000000002</v>
      </c>
      <c r="C171" s="1">
        <v>80.39</v>
      </c>
      <c r="D171" s="1">
        <v>-10</v>
      </c>
      <c r="E171" s="1">
        <v>7219.2</v>
      </c>
      <c r="F171" s="1">
        <v>1595.966592</v>
      </c>
      <c r="G171" s="1">
        <v>0.22107250000000001</v>
      </c>
      <c r="H171"/>
      <c r="L171" s="2"/>
    </row>
    <row r="172" spans="1:12" x14ac:dyDescent="0.45">
      <c r="A172" s="2" t="s">
        <v>146</v>
      </c>
      <c r="B172" s="1">
        <v>0.25</v>
      </c>
      <c r="C172" s="1">
        <v>80.39</v>
      </c>
      <c r="D172" s="1">
        <v>-10</v>
      </c>
      <c r="E172" s="1">
        <v>7218.2</v>
      </c>
      <c r="F172" s="1">
        <v>1450.677745</v>
      </c>
      <c r="G172" s="1">
        <v>0.20097499999999999</v>
      </c>
      <c r="H172"/>
      <c r="L172" s="2"/>
    </row>
    <row r="173" spans="1:12" x14ac:dyDescent="0.45">
      <c r="A173" s="2" t="s">
        <v>147</v>
      </c>
      <c r="B173" s="1">
        <v>0.25</v>
      </c>
      <c r="C173" s="1">
        <v>80.39</v>
      </c>
      <c r="D173" s="1">
        <v>-10</v>
      </c>
      <c r="E173" s="1">
        <v>7219.2</v>
      </c>
      <c r="F173" s="1">
        <v>1450.8787200000002</v>
      </c>
      <c r="G173" s="1">
        <v>0.20097499999999999</v>
      </c>
      <c r="H173"/>
      <c r="L173" s="2"/>
    </row>
    <row r="174" spans="1:12" x14ac:dyDescent="0.45">
      <c r="A174" s="2" t="s">
        <v>148</v>
      </c>
      <c r="B174" s="1">
        <v>0.26500000000000001</v>
      </c>
      <c r="C174" s="1">
        <v>80.39</v>
      </c>
      <c r="D174" s="1">
        <v>-10</v>
      </c>
      <c r="E174" s="1">
        <v>7218.2</v>
      </c>
      <c r="F174" s="1">
        <v>1537.7184097000002</v>
      </c>
      <c r="G174" s="1">
        <v>0.21303349999999999</v>
      </c>
      <c r="H174"/>
      <c r="L174" s="2"/>
    </row>
    <row r="175" spans="1:12" x14ac:dyDescent="0.45">
      <c r="A175" s="2" t="s">
        <v>149</v>
      </c>
      <c r="B175" s="1">
        <v>0.26500000000000001</v>
      </c>
      <c r="C175" s="1">
        <v>80.39</v>
      </c>
      <c r="D175" s="1">
        <v>-10</v>
      </c>
      <c r="E175" s="1">
        <v>7219.2</v>
      </c>
      <c r="F175" s="1">
        <v>1537.9314432000001</v>
      </c>
      <c r="G175" s="1">
        <v>0.21303349999999999</v>
      </c>
      <c r="H175"/>
      <c r="L175" s="2"/>
    </row>
    <row r="176" spans="1:12" x14ac:dyDescent="0.45">
      <c r="A176" s="2" t="s">
        <v>150</v>
      </c>
      <c r="B176" s="1">
        <v>0.25</v>
      </c>
      <c r="C176" s="1">
        <v>80.39</v>
      </c>
      <c r="D176" s="1">
        <v>-10</v>
      </c>
      <c r="E176" s="1">
        <v>7218.2</v>
      </c>
      <c r="F176" s="1">
        <v>1450.677745</v>
      </c>
      <c r="G176" s="1">
        <v>0.20097499999999999</v>
      </c>
      <c r="H176"/>
      <c r="L176" s="2"/>
    </row>
    <row r="177" spans="1:12" x14ac:dyDescent="0.45">
      <c r="A177" s="2" t="s">
        <v>151</v>
      </c>
      <c r="B177" s="1">
        <v>0.25</v>
      </c>
      <c r="C177" s="1">
        <v>80.39</v>
      </c>
      <c r="D177" s="1">
        <v>-10</v>
      </c>
      <c r="E177" s="1">
        <v>7219.2</v>
      </c>
      <c r="F177" s="1">
        <v>1450.8787200000002</v>
      </c>
      <c r="G177" s="1">
        <v>0.20097499999999999</v>
      </c>
      <c r="H177"/>
      <c r="L177" s="2"/>
    </row>
    <row r="178" spans="1:12" x14ac:dyDescent="0.45">
      <c r="A178" s="2" t="s">
        <v>152</v>
      </c>
      <c r="B178" s="1">
        <v>0.24</v>
      </c>
      <c r="C178" s="1">
        <v>80.39</v>
      </c>
      <c r="D178" s="1">
        <v>-10</v>
      </c>
      <c r="E178" s="1">
        <v>7218.2</v>
      </c>
      <c r="F178" s="1">
        <v>1392.6506351999997</v>
      </c>
      <c r="G178" s="1">
        <v>0.19293599999999997</v>
      </c>
      <c r="H178"/>
      <c r="L178" s="2"/>
    </row>
    <row r="179" spans="1:12" x14ac:dyDescent="0.45">
      <c r="A179" s="2" t="s">
        <v>153</v>
      </c>
      <c r="B179" s="1">
        <v>0.24</v>
      </c>
      <c r="C179" s="1">
        <v>80.39</v>
      </c>
      <c r="D179" s="1">
        <v>-10</v>
      </c>
      <c r="E179" s="1">
        <v>7219.2</v>
      </c>
      <c r="F179" s="1">
        <v>1392.8435711999998</v>
      </c>
      <c r="G179" s="1">
        <v>0.19293599999999997</v>
      </c>
      <c r="H179"/>
      <c r="L179" s="2"/>
    </row>
    <row r="180" spans="1:12" x14ac:dyDescent="0.45">
      <c r="A180" s="2" t="s">
        <v>154</v>
      </c>
      <c r="B180" s="1">
        <v>0.21</v>
      </c>
      <c r="C180" s="1">
        <v>80.39</v>
      </c>
      <c r="D180" s="1">
        <v>-10</v>
      </c>
      <c r="E180" s="1">
        <v>7218.2</v>
      </c>
      <c r="F180" s="1">
        <v>1218.5693057999997</v>
      </c>
      <c r="G180" s="1">
        <v>0.16881899999999997</v>
      </c>
      <c r="H180"/>
      <c r="L180" s="2"/>
    </row>
    <row r="181" spans="1:12" x14ac:dyDescent="0.45">
      <c r="A181" s="2" t="s">
        <v>155</v>
      </c>
      <c r="B181" s="1">
        <v>0.21</v>
      </c>
      <c r="C181" s="1">
        <v>80.39</v>
      </c>
      <c r="D181" s="1">
        <v>-10</v>
      </c>
      <c r="E181" s="1">
        <v>7219.2</v>
      </c>
      <c r="F181" s="1">
        <v>1218.7381247999997</v>
      </c>
      <c r="G181" s="1">
        <v>0.16881899999999997</v>
      </c>
      <c r="H181"/>
      <c r="L181" s="2"/>
    </row>
    <row r="182" spans="1:12" x14ac:dyDescent="0.45">
      <c r="A182" s="2" t="s">
        <v>156</v>
      </c>
      <c r="B182" s="1">
        <v>0.24</v>
      </c>
      <c r="C182" s="1">
        <v>80.39</v>
      </c>
      <c r="D182" s="1">
        <v>-10</v>
      </c>
      <c r="E182" s="1">
        <v>7218.2</v>
      </c>
      <c r="F182" s="1">
        <v>1392.6506351999997</v>
      </c>
      <c r="G182" s="1">
        <v>0.19293599999999997</v>
      </c>
      <c r="H182"/>
      <c r="L182" s="2"/>
    </row>
    <row r="183" spans="1:12" x14ac:dyDescent="0.45">
      <c r="A183" s="2" t="s">
        <v>157</v>
      </c>
      <c r="B183" s="1">
        <v>0.24</v>
      </c>
      <c r="C183" s="1">
        <v>80.39</v>
      </c>
      <c r="D183" s="1">
        <v>-10</v>
      </c>
      <c r="E183" s="1">
        <v>7219.2</v>
      </c>
      <c r="F183" s="1">
        <v>1392.8435711999998</v>
      </c>
      <c r="G183" s="1">
        <v>0.19293599999999997</v>
      </c>
      <c r="H183"/>
      <c r="L183" s="2"/>
    </row>
    <row r="184" spans="1:12" x14ac:dyDescent="0.45">
      <c r="A184" s="2" t="s">
        <v>158</v>
      </c>
      <c r="B184" s="1">
        <v>0.25</v>
      </c>
      <c r="C184" s="1">
        <v>80.39</v>
      </c>
      <c r="D184" s="1">
        <v>-10</v>
      </c>
      <c r="E184" s="1">
        <v>7218.2</v>
      </c>
      <c r="F184" s="1">
        <v>1450.677745</v>
      </c>
      <c r="G184" s="1">
        <v>0.20097499999999999</v>
      </c>
      <c r="H184"/>
      <c r="L184" s="2"/>
    </row>
    <row r="185" spans="1:12" x14ac:dyDescent="0.45">
      <c r="A185" s="2" t="s">
        <v>159</v>
      </c>
      <c r="B185" s="1">
        <v>0.25</v>
      </c>
      <c r="C185" s="1">
        <v>80.39</v>
      </c>
      <c r="D185" s="1">
        <v>-10</v>
      </c>
      <c r="E185" s="1">
        <v>7219.2</v>
      </c>
      <c r="F185" s="1">
        <v>1450.8787200000002</v>
      </c>
      <c r="G185" s="1">
        <v>0.20097499999999999</v>
      </c>
      <c r="H185"/>
      <c r="L185" s="2"/>
    </row>
    <row r="186" spans="1:12" x14ac:dyDescent="0.45">
      <c r="A186" s="2" t="s">
        <v>160</v>
      </c>
      <c r="B186" s="1">
        <v>0.25</v>
      </c>
      <c r="C186" s="1">
        <v>80.39</v>
      </c>
      <c r="D186" s="1">
        <v>-10</v>
      </c>
      <c r="E186" s="1">
        <v>7218.2</v>
      </c>
      <c r="F186" s="1">
        <v>1450.677745</v>
      </c>
      <c r="G186" s="1">
        <v>0.20097499999999999</v>
      </c>
      <c r="H186"/>
      <c r="L186" s="2"/>
    </row>
    <row r="187" spans="1:12" x14ac:dyDescent="0.45">
      <c r="A187" s="2" t="s">
        <v>161</v>
      </c>
      <c r="B187" s="1">
        <v>0.25</v>
      </c>
      <c r="C187" s="1">
        <v>80.39</v>
      </c>
      <c r="D187" s="1">
        <v>-10</v>
      </c>
      <c r="E187" s="1">
        <v>7219.2</v>
      </c>
      <c r="F187" s="1">
        <v>1450.8787200000002</v>
      </c>
      <c r="G187" s="1">
        <v>0.20097499999999999</v>
      </c>
      <c r="H187"/>
      <c r="L187" s="2"/>
    </row>
    <row r="188" spans="1:12" x14ac:dyDescent="0.45">
      <c r="A188" s="2" t="s">
        <v>162</v>
      </c>
      <c r="B188" s="1">
        <v>0.26</v>
      </c>
      <c r="C188" s="1">
        <v>80.39</v>
      </c>
      <c r="D188" s="1">
        <v>-10</v>
      </c>
      <c r="E188" s="1">
        <v>7218.2</v>
      </c>
      <c r="F188" s="1">
        <v>1508.7048548000002</v>
      </c>
      <c r="G188" s="1">
        <v>0.20901400000000003</v>
      </c>
      <c r="H188"/>
      <c r="L188" s="2"/>
    </row>
    <row r="189" spans="1:12" x14ac:dyDescent="0.45">
      <c r="A189" s="2" t="s">
        <v>163</v>
      </c>
      <c r="B189" s="1">
        <v>0.26</v>
      </c>
      <c r="C189" s="1">
        <v>80.39</v>
      </c>
      <c r="D189" s="1">
        <v>-10</v>
      </c>
      <c r="E189" s="1">
        <v>7219.2</v>
      </c>
      <c r="F189" s="1">
        <v>1508.9138688000005</v>
      </c>
      <c r="G189" s="1">
        <v>0.20901400000000003</v>
      </c>
      <c r="H189"/>
      <c r="L189" s="2"/>
    </row>
    <row r="190" spans="1:12" x14ac:dyDescent="0.45">
      <c r="A190" s="2" t="s">
        <v>164</v>
      </c>
      <c r="B190" s="1">
        <v>0.32500000000000001</v>
      </c>
      <c r="C190" s="1">
        <v>80.39</v>
      </c>
      <c r="D190" s="1">
        <v>-10</v>
      </c>
      <c r="E190" s="1">
        <v>7218.2</v>
      </c>
      <c r="F190" s="1">
        <v>1885.8810685000001</v>
      </c>
      <c r="G190" s="1">
        <v>0.26126749999999999</v>
      </c>
      <c r="H190"/>
      <c r="L190" s="2"/>
    </row>
    <row r="191" spans="1:12" x14ac:dyDescent="0.45">
      <c r="A191" s="2" t="s">
        <v>165</v>
      </c>
      <c r="B191" s="1">
        <v>0.32500000000000001</v>
      </c>
      <c r="C191" s="1">
        <v>80.39</v>
      </c>
      <c r="D191" s="1">
        <v>-10</v>
      </c>
      <c r="E191" s="1">
        <v>7219.2</v>
      </c>
      <c r="F191" s="1">
        <v>1886.1423359999999</v>
      </c>
      <c r="G191" s="1">
        <v>0.26126749999999999</v>
      </c>
      <c r="H191"/>
      <c r="L191" s="2"/>
    </row>
    <row r="192" spans="1:12" x14ac:dyDescent="0.45">
      <c r="A192" s="2" t="s">
        <v>166</v>
      </c>
      <c r="B192" s="1">
        <v>0.09</v>
      </c>
      <c r="C192" s="1">
        <v>80.39</v>
      </c>
      <c r="D192" s="1">
        <v>-10</v>
      </c>
      <c r="E192" s="1">
        <v>7218.2</v>
      </c>
      <c r="F192" s="1">
        <v>522.24398819999999</v>
      </c>
      <c r="G192" s="1">
        <v>7.2350999999999999E-2</v>
      </c>
      <c r="H192"/>
      <c r="L192" s="2"/>
    </row>
    <row r="193" spans="1:12" x14ac:dyDescent="0.45">
      <c r="A193" s="2" t="s">
        <v>167</v>
      </c>
      <c r="B193" s="1">
        <v>0.09</v>
      </c>
      <c r="C193" s="1">
        <v>80.39</v>
      </c>
      <c r="D193" s="1">
        <v>-10</v>
      </c>
      <c r="E193" s="1">
        <v>7219.2</v>
      </c>
      <c r="F193" s="1">
        <v>522.31633920000002</v>
      </c>
      <c r="G193" s="1">
        <v>7.2350999999999999E-2</v>
      </c>
      <c r="H193"/>
      <c r="L193" s="2"/>
    </row>
    <row r="194" spans="1:12" x14ac:dyDescent="0.45">
      <c r="A194" s="2" t="s">
        <v>168</v>
      </c>
      <c r="B194" s="1">
        <v>0.125</v>
      </c>
      <c r="C194" s="1">
        <v>80.39</v>
      </c>
      <c r="D194" s="1">
        <v>-10</v>
      </c>
      <c r="E194" s="1">
        <v>7218.2</v>
      </c>
      <c r="F194" s="1">
        <v>725.33887249999998</v>
      </c>
      <c r="G194" s="1">
        <v>0.10048749999999999</v>
      </c>
      <c r="H194"/>
      <c r="L194" s="2"/>
    </row>
    <row r="195" spans="1:12" x14ac:dyDescent="0.45">
      <c r="A195" s="2" t="s">
        <v>169</v>
      </c>
      <c r="B195" s="1">
        <v>0.125</v>
      </c>
      <c r="C195" s="1">
        <v>80.39</v>
      </c>
      <c r="D195" s="1">
        <v>-10</v>
      </c>
      <c r="E195" s="1">
        <v>7219.2</v>
      </c>
      <c r="F195" s="1">
        <v>725.43935999999997</v>
      </c>
      <c r="G195" s="1">
        <v>0.10048749999999999</v>
      </c>
      <c r="H195"/>
      <c r="L195" s="2"/>
    </row>
    <row r="196" spans="1:12" x14ac:dyDescent="0.45">
      <c r="A196" s="2" t="s">
        <v>170</v>
      </c>
      <c r="B196" s="1">
        <v>0.20499999999999999</v>
      </c>
      <c r="C196" s="1">
        <v>80.39</v>
      </c>
      <c r="D196" s="1">
        <v>-10</v>
      </c>
      <c r="E196" s="1">
        <v>7218.2</v>
      </c>
      <c r="F196" s="1">
        <v>1189.5557508999998</v>
      </c>
      <c r="G196" s="1">
        <v>0.16479949999999999</v>
      </c>
      <c r="H196"/>
      <c r="L196" s="2"/>
    </row>
    <row r="197" spans="1:12" x14ac:dyDescent="0.45">
      <c r="A197" s="2" t="s">
        <v>171</v>
      </c>
      <c r="B197" s="1">
        <v>0.20499999999999999</v>
      </c>
      <c r="C197" s="1">
        <v>80.39</v>
      </c>
      <c r="D197" s="1">
        <v>-10</v>
      </c>
      <c r="E197" s="1">
        <v>7219.2</v>
      </c>
      <c r="F197" s="1">
        <v>1189.7205504000001</v>
      </c>
      <c r="G197" s="1">
        <v>0.16479949999999999</v>
      </c>
      <c r="H197"/>
      <c r="L197" s="2"/>
    </row>
    <row r="198" spans="1:12" x14ac:dyDescent="0.45">
      <c r="A198" s="2" t="s">
        <v>172</v>
      </c>
      <c r="B198" s="1">
        <v>0.11</v>
      </c>
      <c r="C198" s="1">
        <v>80.39</v>
      </c>
      <c r="D198" s="1">
        <v>-10</v>
      </c>
      <c r="E198" s="1">
        <v>7218.2</v>
      </c>
      <c r="F198" s="1">
        <v>638.2982078</v>
      </c>
      <c r="G198" s="1">
        <v>8.8428999999999994E-2</v>
      </c>
      <c r="H198"/>
      <c r="L198" s="2"/>
    </row>
    <row r="199" spans="1:12" x14ac:dyDescent="0.45">
      <c r="A199" s="2" t="s">
        <v>173</v>
      </c>
      <c r="B199" s="1">
        <v>0.11</v>
      </c>
      <c r="C199" s="1">
        <v>80.39</v>
      </c>
      <c r="D199" s="1">
        <v>-10</v>
      </c>
      <c r="E199" s="1">
        <v>7219.2</v>
      </c>
      <c r="F199" s="1">
        <v>638.38663680000002</v>
      </c>
      <c r="G199" s="1">
        <v>8.8428999999999994E-2</v>
      </c>
      <c r="H199"/>
      <c r="L199" s="2"/>
    </row>
    <row r="200" spans="1:12" x14ac:dyDescent="0.45">
      <c r="A200" s="2" t="s">
        <v>174</v>
      </c>
      <c r="B200" s="1">
        <v>0.16500000000000001</v>
      </c>
      <c r="C200" s="1">
        <v>80.39</v>
      </c>
      <c r="D200" s="1">
        <v>-10</v>
      </c>
      <c r="E200" s="1">
        <v>7218.2</v>
      </c>
      <c r="F200" s="1">
        <v>957.4473117</v>
      </c>
      <c r="G200" s="1">
        <v>0.1326435</v>
      </c>
      <c r="H200"/>
      <c r="L200" s="2"/>
    </row>
    <row r="201" spans="1:12" x14ac:dyDescent="0.45">
      <c r="A201" s="2" t="s">
        <v>175</v>
      </c>
      <c r="B201" s="1">
        <v>0.16500000000000001</v>
      </c>
      <c r="C201" s="1">
        <v>80.39</v>
      </c>
      <c r="D201" s="1">
        <v>-10</v>
      </c>
      <c r="E201" s="1">
        <v>7219.2</v>
      </c>
      <c r="F201" s="1">
        <v>957.57995519999997</v>
      </c>
      <c r="G201" s="1">
        <v>0.1326435</v>
      </c>
      <c r="H201"/>
      <c r="L201" s="2"/>
    </row>
    <row r="202" spans="1:12" x14ac:dyDescent="0.45">
      <c r="A202" s="2" t="s">
        <v>176</v>
      </c>
      <c r="B202" s="1">
        <v>0.16500000000000001</v>
      </c>
      <c r="C202" s="1">
        <v>80.39</v>
      </c>
      <c r="D202" s="1">
        <v>-10</v>
      </c>
      <c r="E202" s="1">
        <v>7218.2</v>
      </c>
      <c r="F202" s="1">
        <v>957.4473117</v>
      </c>
      <c r="G202" s="1">
        <v>0.1326435</v>
      </c>
      <c r="H202"/>
      <c r="L202" s="2"/>
    </row>
    <row r="203" spans="1:12" x14ac:dyDescent="0.45">
      <c r="A203" s="2" t="s">
        <v>177</v>
      </c>
      <c r="B203" s="1">
        <v>0.16500000000000001</v>
      </c>
      <c r="C203" s="1">
        <v>80.39</v>
      </c>
      <c r="D203" s="1">
        <v>-10</v>
      </c>
      <c r="E203" s="1">
        <v>7219.2</v>
      </c>
      <c r="F203" s="1">
        <v>957.57995519999997</v>
      </c>
      <c r="G203" s="1">
        <v>0.1326435</v>
      </c>
      <c r="H203"/>
      <c r="L203" s="2"/>
    </row>
    <row r="204" spans="1:12" x14ac:dyDescent="0.45">
      <c r="A204" s="2" t="s">
        <v>178</v>
      </c>
      <c r="B204" s="1">
        <v>0.09</v>
      </c>
      <c r="C204" s="1">
        <v>80.39</v>
      </c>
      <c r="D204" s="1">
        <v>-10</v>
      </c>
      <c r="E204" s="1">
        <v>7218.2</v>
      </c>
      <c r="F204" s="1">
        <v>522.24398819999999</v>
      </c>
      <c r="G204" s="1">
        <v>7.2350999999999999E-2</v>
      </c>
      <c r="H204"/>
      <c r="L204" s="2"/>
    </row>
    <row r="205" spans="1:12" x14ac:dyDescent="0.45">
      <c r="A205" s="2" t="s">
        <v>179</v>
      </c>
      <c r="B205" s="1">
        <v>0.09</v>
      </c>
      <c r="C205" s="1">
        <v>80.39</v>
      </c>
      <c r="D205" s="1">
        <v>-10</v>
      </c>
      <c r="E205" s="1">
        <v>7219.2</v>
      </c>
      <c r="F205" s="1">
        <v>522.31633920000002</v>
      </c>
      <c r="G205" s="1">
        <v>7.2350999999999999E-2</v>
      </c>
      <c r="H205"/>
      <c r="L205" s="2"/>
    </row>
    <row r="206" spans="1:12" x14ac:dyDescent="0.45">
      <c r="A206" s="2" t="s">
        <v>180</v>
      </c>
      <c r="B206" s="1">
        <v>0.105</v>
      </c>
      <c r="C206" s="1">
        <v>80.39</v>
      </c>
      <c r="D206" s="1">
        <v>-10</v>
      </c>
      <c r="E206" s="1">
        <v>7218.2</v>
      </c>
      <c r="F206" s="1">
        <v>609.28465289999986</v>
      </c>
      <c r="G206" s="1">
        <v>8.4409499999999985E-2</v>
      </c>
      <c r="H206"/>
      <c r="L206" s="2"/>
    </row>
    <row r="207" spans="1:12" x14ac:dyDescent="0.45">
      <c r="A207" s="2" t="s">
        <v>181</v>
      </c>
      <c r="B207" s="1">
        <v>0.09</v>
      </c>
      <c r="C207" s="1">
        <v>80.39</v>
      </c>
      <c r="D207" s="1">
        <v>-10</v>
      </c>
      <c r="E207" s="1">
        <v>7218.2</v>
      </c>
      <c r="F207" s="1">
        <v>522.24398819999999</v>
      </c>
      <c r="G207" s="1">
        <v>7.2350999999999999E-2</v>
      </c>
      <c r="H207"/>
      <c r="L207" s="2"/>
    </row>
    <row r="208" spans="1:12" x14ac:dyDescent="0.45">
      <c r="A208" s="2" t="s">
        <v>182</v>
      </c>
      <c r="B208" s="1">
        <v>0.09</v>
      </c>
      <c r="C208" s="1">
        <v>80.39</v>
      </c>
      <c r="D208" s="1">
        <v>-10</v>
      </c>
      <c r="E208" s="1">
        <v>7219.2</v>
      </c>
      <c r="F208" s="1">
        <v>522.31633920000002</v>
      </c>
      <c r="G208" s="1">
        <v>7.2350999999999999E-2</v>
      </c>
      <c r="H208"/>
      <c r="L208" s="2"/>
    </row>
    <row r="209" spans="1:12" x14ac:dyDescent="0.45">
      <c r="A209" s="2" t="s">
        <v>183</v>
      </c>
      <c r="B209" s="1">
        <v>0.09</v>
      </c>
      <c r="C209" s="1">
        <v>80.39</v>
      </c>
      <c r="D209" s="1">
        <v>-10</v>
      </c>
      <c r="E209" s="1">
        <v>7218.2</v>
      </c>
      <c r="F209" s="1">
        <v>522.24398819999999</v>
      </c>
      <c r="G209" s="1">
        <v>7.2350999999999999E-2</v>
      </c>
      <c r="H209"/>
      <c r="L209" s="2"/>
    </row>
    <row r="210" spans="1:12" x14ac:dyDescent="0.45">
      <c r="A210" s="2" t="s">
        <v>184</v>
      </c>
      <c r="B210" s="1">
        <v>0.09</v>
      </c>
      <c r="C210" s="1">
        <v>80.39</v>
      </c>
      <c r="D210" s="1">
        <v>-10</v>
      </c>
      <c r="E210" s="1">
        <v>7219.2</v>
      </c>
      <c r="F210" s="1">
        <v>522.31633920000002</v>
      </c>
      <c r="G210" s="1">
        <v>7.2350999999999999E-2</v>
      </c>
      <c r="H210"/>
      <c r="L210" s="2"/>
    </row>
    <row r="211" spans="1:12" x14ac:dyDescent="0.45">
      <c r="A211" s="2" t="s">
        <v>185</v>
      </c>
      <c r="B211" s="1">
        <v>0.09</v>
      </c>
      <c r="C211" s="1">
        <v>80.39</v>
      </c>
      <c r="D211" s="1">
        <v>-10</v>
      </c>
      <c r="E211" s="1">
        <v>7218.2</v>
      </c>
      <c r="F211" s="1">
        <v>522.24398819999999</v>
      </c>
      <c r="G211" s="1">
        <v>7.2350999999999999E-2</v>
      </c>
      <c r="H211"/>
      <c r="L211" s="2"/>
    </row>
    <row r="212" spans="1:12" x14ac:dyDescent="0.45">
      <c r="A212" s="2" t="s">
        <v>186</v>
      </c>
      <c r="B212" s="1">
        <v>0.09</v>
      </c>
      <c r="C212" s="1">
        <v>80.39</v>
      </c>
      <c r="D212" s="1">
        <v>-10</v>
      </c>
      <c r="E212" s="1">
        <v>7219.2</v>
      </c>
      <c r="F212" s="1">
        <v>522.31633920000002</v>
      </c>
      <c r="G212" s="1">
        <v>7.2350999999999999E-2</v>
      </c>
      <c r="H212"/>
      <c r="L212" s="2"/>
    </row>
    <row r="213" spans="1:12" x14ac:dyDescent="0.45">
      <c r="A213" s="2" t="s">
        <v>187</v>
      </c>
      <c r="B213" s="1">
        <v>0.19</v>
      </c>
      <c r="C213" s="1">
        <v>80.39</v>
      </c>
      <c r="D213" s="1">
        <v>-10</v>
      </c>
      <c r="E213" s="1">
        <v>7218.2</v>
      </c>
      <c r="F213" s="1">
        <v>1102.5150862</v>
      </c>
      <c r="G213" s="1">
        <v>0.15274100000000002</v>
      </c>
      <c r="H213"/>
      <c r="L213" s="2"/>
    </row>
    <row r="214" spans="1:12" x14ac:dyDescent="0.45">
      <c r="A214" s="2" t="s">
        <v>188</v>
      </c>
      <c r="B214" s="1">
        <v>0.19</v>
      </c>
      <c r="C214" s="1">
        <v>80.39</v>
      </c>
      <c r="D214" s="1">
        <v>-10</v>
      </c>
      <c r="E214" s="1">
        <v>7219.2</v>
      </c>
      <c r="F214" s="1">
        <v>1102.6678271999999</v>
      </c>
      <c r="G214" s="1">
        <v>0.15274100000000002</v>
      </c>
      <c r="H214"/>
      <c r="L214" s="2"/>
    </row>
    <row r="215" spans="1:12" x14ac:dyDescent="0.45">
      <c r="A215" s="2" t="s">
        <v>189</v>
      </c>
      <c r="B215" s="1">
        <v>0.1</v>
      </c>
      <c r="C215" s="1">
        <v>80.39</v>
      </c>
      <c r="D215" s="1">
        <v>-10</v>
      </c>
      <c r="E215" s="1">
        <v>7218.2</v>
      </c>
      <c r="F215" s="1">
        <v>580.27109800000005</v>
      </c>
      <c r="G215" s="1">
        <v>8.0390000000000003E-2</v>
      </c>
      <c r="H215"/>
      <c r="L215" s="2"/>
    </row>
    <row r="216" spans="1:12" x14ac:dyDescent="0.45">
      <c r="A216" s="2" t="s">
        <v>190</v>
      </c>
      <c r="B216" s="1">
        <v>0.1</v>
      </c>
      <c r="C216" s="1">
        <v>80.39</v>
      </c>
      <c r="D216" s="1">
        <v>-10</v>
      </c>
      <c r="E216" s="1">
        <v>7219.2</v>
      </c>
      <c r="F216" s="1">
        <v>580.35148800000002</v>
      </c>
      <c r="G216" s="1">
        <v>8.0390000000000003E-2</v>
      </c>
      <c r="H216"/>
      <c r="L216" s="2"/>
    </row>
    <row r="217" spans="1:12" x14ac:dyDescent="0.45">
      <c r="A217" s="2" t="s">
        <v>191</v>
      </c>
      <c r="B217" s="1">
        <v>0.09</v>
      </c>
      <c r="C217" s="1">
        <v>80.39</v>
      </c>
      <c r="D217" s="1">
        <v>-10</v>
      </c>
      <c r="E217" s="1">
        <v>7218.2</v>
      </c>
      <c r="F217" s="1">
        <v>522.24398819999999</v>
      </c>
      <c r="G217" s="1">
        <v>7.2350999999999999E-2</v>
      </c>
      <c r="H217"/>
      <c r="L217" s="2"/>
    </row>
    <row r="218" spans="1:12" x14ac:dyDescent="0.45">
      <c r="A218" s="2" t="s">
        <v>192</v>
      </c>
      <c r="B218" s="1">
        <v>0.09</v>
      </c>
      <c r="C218" s="1">
        <v>80.39</v>
      </c>
      <c r="D218" s="1">
        <v>-10</v>
      </c>
      <c r="E218" s="1">
        <v>7219.2</v>
      </c>
      <c r="F218" s="1">
        <v>522.31633920000002</v>
      </c>
      <c r="G218" s="1">
        <v>7.2350999999999999E-2</v>
      </c>
      <c r="H218"/>
      <c r="L218" s="2"/>
    </row>
    <row r="219" spans="1:12" x14ac:dyDescent="0.45">
      <c r="A219" s="2" t="s">
        <v>193</v>
      </c>
      <c r="B219" s="1">
        <v>0.125</v>
      </c>
      <c r="C219" s="1">
        <v>80.39</v>
      </c>
      <c r="D219" s="1">
        <v>-10</v>
      </c>
      <c r="E219" s="1">
        <v>7218.2</v>
      </c>
      <c r="F219" s="1">
        <v>725.33887249999998</v>
      </c>
      <c r="G219" s="1">
        <v>0.10048749999999999</v>
      </c>
      <c r="H219"/>
      <c r="L219" s="2"/>
    </row>
    <row r="220" spans="1:12" x14ac:dyDescent="0.45">
      <c r="A220" s="2" t="s">
        <v>194</v>
      </c>
      <c r="B220" s="1">
        <v>0.11</v>
      </c>
      <c r="C220" s="1">
        <v>80.39</v>
      </c>
      <c r="D220" s="1">
        <v>-10</v>
      </c>
      <c r="E220" s="1">
        <v>7218.2</v>
      </c>
      <c r="F220" s="1">
        <v>638.2982078</v>
      </c>
      <c r="G220" s="1">
        <v>8.8428999999999994E-2</v>
      </c>
      <c r="H220"/>
      <c r="L220" s="2"/>
    </row>
    <row r="221" spans="1:12" x14ac:dyDescent="0.45">
      <c r="A221" s="2" t="s">
        <v>195</v>
      </c>
      <c r="B221" s="1">
        <v>0.1</v>
      </c>
      <c r="C221" s="1">
        <v>80.39</v>
      </c>
      <c r="D221" s="1">
        <v>-10</v>
      </c>
      <c r="E221" s="1">
        <v>7218.2</v>
      </c>
      <c r="F221" s="1">
        <v>580.27109800000005</v>
      </c>
      <c r="G221" s="1">
        <v>8.0390000000000003E-2</v>
      </c>
      <c r="H221"/>
      <c r="L221" s="2"/>
    </row>
    <row r="222" spans="1:12" x14ac:dyDescent="0.45">
      <c r="A222" s="2" t="s">
        <v>196</v>
      </c>
      <c r="B222" s="1">
        <v>0.09</v>
      </c>
      <c r="C222" s="1">
        <v>80.39</v>
      </c>
      <c r="D222" s="1">
        <v>-10</v>
      </c>
      <c r="E222" s="1">
        <v>7218.2</v>
      </c>
      <c r="F222" s="1">
        <v>522.24398819999999</v>
      </c>
      <c r="G222" s="1">
        <v>7.2350999999999999E-2</v>
      </c>
      <c r="H222"/>
      <c r="L222" s="2"/>
    </row>
    <row r="223" spans="1:12" x14ac:dyDescent="0.45">
      <c r="A223" s="2" t="s">
        <v>197</v>
      </c>
      <c r="B223" s="1">
        <v>0.11</v>
      </c>
      <c r="C223" s="1">
        <v>80.39</v>
      </c>
      <c r="D223" s="1">
        <v>-10</v>
      </c>
      <c r="E223" s="1">
        <v>7218.2</v>
      </c>
      <c r="F223" s="1">
        <v>638.2982078</v>
      </c>
      <c r="G223" s="1">
        <v>8.8428999999999994E-2</v>
      </c>
      <c r="H223"/>
      <c r="L223" s="2"/>
    </row>
    <row r="224" spans="1:12" x14ac:dyDescent="0.45">
      <c r="A224" s="2" t="s">
        <v>198</v>
      </c>
      <c r="B224" s="1">
        <v>0.125</v>
      </c>
      <c r="C224" s="1">
        <v>80.39</v>
      </c>
      <c r="D224" s="1">
        <v>-10</v>
      </c>
      <c r="E224" s="1">
        <v>7218.2</v>
      </c>
      <c r="F224" s="1">
        <v>725.33887249999998</v>
      </c>
      <c r="G224" s="1">
        <v>0.10048749999999999</v>
      </c>
      <c r="H224"/>
      <c r="L224" s="2"/>
    </row>
    <row r="225" spans="1:12" x14ac:dyDescent="0.45">
      <c r="A225" s="2" t="s">
        <v>199</v>
      </c>
      <c r="B225" s="1">
        <v>0.12</v>
      </c>
      <c r="C225" s="1">
        <v>80.39</v>
      </c>
      <c r="D225" s="1">
        <v>-10</v>
      </c>
      <c r="E225" s="1">
        <v>7218.2</v>
      </c>
      <c r="F225" s="1">
        <v>696.32531759999983</v>
      </c>
      <c r="G225" s="1">
        <v>9.6467999999999984E-2</v>
      </c>
      <c r="H225"/>
      <c r="L225" s="2"/>
    </row>
    <row r="226" spans="1:12" x14ac:dyDescent="0.45">
      <c r="A226" s="2" t="s">
        <v>200</v>
      </c>
      <c r="B226" s="1">
        <v>0.2</v>
      </c>
      <c r="C226" s="1">
        <v>80.39</v>
      </c>
      <c r="D226" s="1">
        <v>-10</v>
      </c>
      <c r="E226" s="1">
        <v>7218.2</v>
      </c>
      <c r="F226" s="1">
        <v>1160.5421960000001</v>
      </c>
      <c r="G226" s="1">
        <v>0.16078000000000001</v>
      </c>
      <c r="H226"/>
      <c r="L226" s="2"/>
    </row>
    <row r="227" spans="1:12" x14ac:dyDescent="0.45">
      <c r="A227" s="2" t="s">
        <v>201</v>
      </c>
      <c r="B227" s="1">
        <v>0.2</v>
      </c>
      <c r="C227" s="1">
        <v>80.39</v>
      </c>
      <c r="D227" s="1">
        <v>-10</v>
      </c>
      <c r="E227" s="1">
        <v>7219.2</v>
      </c>
      <c r="F227" s="1">
        <v>1160.702976</v>
      </c>
      <c r="G227" s="1">
        <v>0.16078000000000001</v>
      </c>
      <c r="H227"/>
      <c r="L227" s="2"/>
    </row>
    <row r="228" spans="1:12" x14ac:dyDescent="0.45">
      <c r="A228" s="2" t="s">
        <v>202</v>
      </c>
      <c r="B228" s="1">
        <v>0.16500000000000001</v>
      </c>
      <c r="C228" s="1">
        <v>80.39</v>
      </c>
      <c r="D228" s="1">
        <v>-10</v>
      </c>
      <c r="E228" s="1">
        <v>7218.2</v>
      </c>
      <c r="F228" s="1">
        <v>957.4473117</v>
      </c>
      <c r="G228" s="1">
        <v>0.1326435</v>
      </c>
      <c r="H228"/>
      <c r="L228" s="2"/>
    </row>
    <row r="229" spans="1:12" x14ac:dyDescent="0.45">
      <c r="A229" s="2" t="s">
        <v>203</v>
      </c>
      <c r="B229" s="1">
        <v>0.16500000000000001</v>
      </c>
      <c r="C229" s="1">
        <v>80.39</v>
      </c>
      <c r="D229" s="1">
        <v>-10</v>
      </c>
      <c r="E229" s="1">
        <v>7219.2</v>
      </c>
      <c r="F229" s="1">
        <v>957.57995519999997</v>
      </c>
      <c r="G229" s="1">
        <v>0.1326435</v>
      </c>
      <c r="H229"/>
      <c r="L229" s="2"/>
    </row>
    <row r="230" spans="1:12" x14ac:dyDescent="0.45">
      <c r="A230" s="2" t="s">
        <v>204</v>
      </c>
      <c r="B230" s="1">
        <v>0.16500000000000001</v>
      </c>
      <c r="C230" s="1">
        <v>80.39</v>
      </c>
      <c r="D230" s="1">
        <v>-10</v>
      </c>
      <c r="E230" s="1">
        <v>7218.2</v>
      </c>
      <c r="F230" s="1">
        <v>957.4473117</v>
      </c>
      <c r="G230" s="1">
        <v>0.1326435</v>
      </c>
      <c r="H230"/>
      <c r="L230" s="2"/>
    </row>
    <row r="231" spans="1:12" x14ac:dyDescent="0.45">
      <c r="A231" s="2" t="s">
        <v>205</v>
      </c>
      <c r="B231" s="1">
        <v>0.16500000000000001</v>
      </c>
      <c r="C231" s="1">
        <v>80.39</v>
      </c>
      <c r="D231" s="1">
        <v>-10</v>
      </c>
      <c r="E231" s="1">
        <v>7219.2</v>
      </c>
      <c r="F231" s="1">
        <v>957.57995519999997</v>
      </c>
      <c r="G231" s="1">
        <v>0.1326435</v>
      </c>
      <c r="H231"/>
      <c r="L231" s="2"/>
    </row>
    <row r="232" spans="1:12" x14ac:dyDescent="0.45">
      <c r="A232" s="2" t="s">
        <v>206</v>
      </c>
      <c r="B232" s="1">
        <v>8.5000000000000006E-2</v>
      </c>
      <c r="C232" s="1">
        <v>80.39</v>
      </c>
      <c r="D232" s="1">
        <v>-10</v>
      </c>
      <c r="E232" s="1">
        <v>7218.2</v>
      </c>
      <c r="F232" s="1">
        <v>493.23043330000002</v>
      </c>
      <c r="G232" s="1">
        <v>6.8331500000000003E-2</v>
      </c>
      <c r="H232"/>
      <c r="L232" s="2"/>
    </row>
    <row r="233" spans="1:12" x14ac:dyDescent="0.45">
      <c r="A233" s="2" t="s">
        <v>207</v>
      </c>
      <c r="B233" s="1">
        <v>8.5000000000000006E-2</v>
      </c>
      <c r="C233" s="1">
        <v>80.39</v>
      </c>
      <c r="D233" s="1">
        <v>-10</v>
      </c>
      <c r="E233" s="1">
        <v>7219.2</v>
      </c>
      <c r="F233" s="1">
        <v>493.29876480000001</v>
      </c>
      <c r="G233" s="1">
        <v>6.8331500000000003E-2</v>
      </c>
      <c r="H233"/>
      <c r="L233" s="2"/>
    </row>
    <row r="234" spans="1:12" x14ac:dyDescent="0.45">
      <c r="A234" s="2" t="s">
        <v>208</v>
      </c>
      <c r="B234" s="1">
        <v>0.16500000000000001</v>
      </c>
      <c r="C234" s="1">
        <v>80.39</v>
      </c>
      <c r="D234" s="1">
        <v>-10</v>
      </c>
      <c r="E234" s="1">
        <v>7218.2</v>
      </c>
      <c r="F234" s="1">
        <v>957.4473117</v>
      </c>
      <c r="G234" s="1">
        <v>0.1326435</v>
      </c>
      <c r="H234"/>
      <c r="L234" s="2"/>
    </row>
    <row r="235" spans="1:12" x14ac:dyDescent="0.45">
      <c r="A235" s="2" t="s">
        <v>209</v>
      </c>
      <c r="B235" s="1">
        <v>0.16500000000000001</v>
      </c>
      <c r="C235" s="1">
        <v>80.39</v>
      </c>
      <c r="D235" s="1">
        <v>-10</v>
      </c>
      <c r="E235" s="1">
        <v>7219.2</v>
      </c>
      <c r="F235" s="1">
        <v>957.57995519999997</v>
      </c>
      <c r="G235" s="1">
        <v>0.1326435</v>
      </c>
      <c r="H235"/>
      <c r="L235" s="2"/>
    </row>
    <row r="236" spans="1:12" x14ac:dyDescent="0.45">
      <c r="A236" s="2" t="s">
        <v>210</v>
      </c>
      <c r="B236" s="1">
        <v>0.22500000000000001</v>
      </c>
      <c r="C236" s="1">
        <v>80.39</v>
      </c>
      <c r="D236" s="1">
        <v>-10</v>
      </c>
      <c r="E236" s="1">
        <v>7218.2</v>
      </c>
      <c r="F236" s="1">
        <v>1305.6099704999999</v>
      </c>
      <c r="G236" s="1">
        <v>0.1808775</v>
      </c>
      <c r="H236"/>
      <c r="L236" s="2"/>
    </row>
    <row r="237" spans="1:12" x14ac:dyDescent="0.45">
      <c r="A237" s="2" t="s">
        <v>211</v>
      </c>
      <c r="B237" s="1">
        <v>0.22500000000000001</v>
      </c>
      <c r="C237" s="1">
        <v>80.39</v>
      </c>
      <c r="D237" s="1">
        <v>-10</v>
      </c>
      <c r="E237" s="1">
        <v>7219.2</v>
      </c>
      <c r="F237" s="1">
        <v>1305.7908480000001</v>
      </c>
      <c r="G237" s="1">
        <v>0.1808775</v>
      </c>
      <c r="H237"/>
      <c r="L237" s="2"/>
    </row>
    <row r="238" spans="1:12" x14ac:dyDescent="0.45">
      <c r="A238" s="2" t="s">
        <v>212</v>
      </c>
      <c r="B238" s="1">
        <v>0.22500000000000001</v>
      </c>
      <c r="C238" s="1">
        <v>80.39</v>
      </c>
      <c r="D238" s="1">
        <v>-10</v>
      </c>
      <c r="E238" s="1">
        <v>7218.2</v>
      </c>
      <c r="F238" s="1">
        <v>1305.6099704999999</v>
      </c>
      <c r="G238" s="1">
        <v>0.1808775</v>
      </c>
      <c r="H238"/>
      <c r="L238" s="2"/>
    </row>
    <row r="239" spans="1:12" x14ac:dyDescent="0.45">
      <c r="A239" s="2" t="s">
        <v>213</v>
      </c>
      <c r="B239" s="1">
        <v>0.22500000000000001</v>
      </c>
      <c r="C239" s="1">
        <v>80.39</v>
      </c>
      <c r="D239" s="1">
        <v>-10</v>
      </c>
      <c r="E239" s="1">
        <v>7219.2</v>
      </c>
      <c r="F239" s="1">
        <v>1305.7908480000001</v>
      </c>
      <c r="G239" s="1">
        <v>0.1808775</v>
      </c>
      <c r="H239"/>
      <c r="L239" s="2"/>
    </row>
    <row r="240" spans="1:12" x14ac:dyDescent="0.45">
      <c r="A240" s="2" t="s">
        <v>214</v>
      </c>
      <c r="B240" s="1">
        <v>0.12</v>
      </c>
      <c r="C240" s="1">
        <v>80.39</v>
      </c>
      <c r="D240" s="1">
        <v>-10</v>
      </c>
      <c r="E240" s="1">
        <v>7218.2</v>
      </c>
      <c r="F240" s="1">
        <v>696.32531759999983</v>
      </c>
      <c r="G240" s="1">
        <v>9.6467999999999984E-2</v>
      </c>
      <c r="H240"/>
      <c r="L240" s="2"/>
    </row>
    <row r="241" spans="1:12" x14ac:dyDescent="0.45">
      <c r="A241" s="2" t="s">
        <v>814</v>
      </c>
      <c r="B241" s="1" t="s">
        <v>216</v>
      </c>
      <c r="C241" s="1" t="s">
        <v>2</v>
      </c>
      <c r="D241" s="1" t="s">
        <v>785</v>
      </c>
      <c r="E241" s="1" t="s">
        <v>3</v>
      </c>
      <c r="F241" s="1" t="s">
        <v>4</v>
      </c>
      <c r="G241" s="1" t="s">
        <v>5</v>
      </c>
      <c r="H241"/>
      <c r="L241" s="2"/>
    </row>
    <row r="242" spans="1:12" x14ac:dyDescent="0.45">
      <c r="A242" s="2" t="s">
        <v>217</v>
      </c>
      <c r="B242" s="1">
        <v>2.0499999999999998</v>
      </c>
      <c r="C242" s="1">
        <v>84.5</v>
      </c>
      <c r="D242" s="1">
        <v>-7.5</v>
      </c>
      <c r="E242" s="1">
        <v>7218.2</v>
      </c>
      <c r="F242" s="1">
        <v>12503.726949999998</v>
      </c>
      <c r="G242" s="1">
        <v>1.7322499999999998</v>
      </c>
      <c r="H242"/>
      <c r="L242" s="2"/>
    </row>
    <row r="243" spans="1:12" x14ac:dyDescent="0.45">
      <c r="A243" s="2" t="s">
        <v>218</v>
      </c>
      <c r="B243" s="1">
        <v>3.92</v>
      </c>
      <c r="C243" s="1">
        <v>84</v>
      </c>
      <c r="D243" s="1">
        <v>-7</v>
      </c>
      <c r="E243" s="1">
        <v>7218.2</v>
      </c>
      <c r="F243" s="1">
        <v>23768.088959999997</v>
      </c>
      <c r="G243" s="1">
        <v>3.2927999999999997</v>
      </c>
      <c r="H243"/>
      <c r="L243" s="2"/>
    </row>
    <row r="244" spans="1:12" x14ac:dyDescent="0.45">
      <c r="A244" s="2" t="s">
        <v>219</v>
      </c>
      <c r="B244" s="1">
        <v>3.34</v>
      </c>
      <c r="C244" s="1">
        <v>92</v>
      </c>
      <c r="F244" s="1">
        <v>17300</v>
      </c>
      <c r="G244" s="1">
        <v>3.0727999999999995</v>
      </c>
      <c r="H244"/>
      <c r="L244" s="2"/>
    </row>
    <row r="245" spans="1:12" x14ac:dyDescent="0.45">
      <c r="A245" s="2" t="s">
        <v>815</v>
      </c>
      <c r="B245" s="1" t="s">
        <v>1</v>
      </c>
      <c r="C245" s="1" t="s">
        <v>2</v>
      </c>
      <c r="D245" s="1" t="s">
        <v>785</v>
      </c>
      <c r="E245" s="1" t="s">
        <v>3</v>
      </c>
      <c r="F245" s="1" t="s">
        <v>4</v>
      </c>
      <c r="H245"/>
      <c r="L245" s="2"/>
    </row>
    <row r="246" spans="1:12" x14ac:dyDescent="0.45">
      <c r="A246" s="2" t="s">
        <v>220</v>
      </c>
      <c r="B246" s="1">
        <v>3.35</v>
      </c>
      <c r="C246" s="1">
        <v>92.5</v>
      </c>
      <c r="D246" s="1">
        <v>92.5</v>
      </c>
      <c r="E246" s="1">
        <v>140</v>
      </c>
      <c r="F246" s="1">
        <v>469</v>
      </c>
      <c r="H246"/>
      <c r="L246" s="2"/>
    </row>
    <row r="247" spans="1:12" x14ac:dyDescent="0.45">
      <c r="A247" s="2" t="s">
        <v>221</v>
      </c>
      <c r="B247" s="1">
        <v>3.78</v>
      </c>
      <c r="C247" s="1">
        <v>92.5</v>
      </c>
      <c r="D247" s="1">
        <v>92.5</v>
      </c>
      <c r="E247" s="1">
        <v>140</v>
      </c>
      <c r="F247" s="1">
        <v>529.19999999999993</v>
      </c>
      <c r="H247"/>
      <c r="L247" s="2"/>
    </row>
    <row r="248" spans="1:12" x14ac:dyDescent="0.45">
      <c r="A248" s="2" t="s">
        <v>222</v>
      </c>
      <c r="B248" s="1">
        <v>4.0999999999999996</v>
      </c>
      <c r="C248" s="1">
        <v>92.5</v>
      </c>
      <c r="D248" s="1">
        <v>92.5</v>
      </c>
      <c r="E248" s="1">
        <v>140</v>
      </c>
      <c r="F248" s="1">
        <v>574</v>
      </c>
      <c r="H248"/>
      <c r="L248" s="2"/>
    </row>
    <row r="249" spans="1:12" x14ac:dyDescent="0.45">
      <c r="A249" s="2" t="s">
        <v>223</v>
      </c>
      <c r="B249" s="1">
        <v>4.9000000000000004</v>
      </c>
      <c r="C249" s="1">
        <v>92.5</v>
      </c>
      <c r="D249" s="1">
        <v>92.5</v>
      </c>
      <c r="E249" s="1">
        <v>140</v>
      </c>
      <c r="F249" s="1">
        <v>686</v>
      </c>
      <c r="H249"/>
      <c r="L249" s="2"/>
    </row>
    <row r="250" spans="1:12" x14ac:dyDescent="0.45">
      <c r="A250" s="2" t="s">
        <v>224</v>
      </c>
      <c r="B250" s="1">
        <v>4.46</v>
      </c>
      <c r="C250" s="1">
        <v>92.5</v>
      </c>
      <c r="D250" s="1">
        <v>92.5</v>
      </c>
      <c r="E250" s="1">
        <v>140</v>
      </c>
      <c r="F250" s="1">
        <v>624.4</v>
      </c>
      <c r="H250"/>
      <c r="L250" s="2"/>
    </row>
    <row r="251" spans="1:12" x14ac:dyDescent="0.45">
      <c r="A251" s="2" t="s">
        <v>225</v>
      </c>
      <c r="B251" s="1">
        <v>4.0599999999999996</v>
      </c>
      <c r="C251" s="1">
        <v>92.5</v>
      </c>
      <c r="D251" s="1">
        <v>92.5</v>
      </c>
      <c r="E251" s="1">
        <v>140</v>
      </c>
      <c r="F251" s="1">
        <v>568.4</v>
      </c>
      <c r="H251"/>
      <c r="L251" s="2"/>
    </row>
    <row r="252" spans="1:12" x14ac:dyDescent="0.45">
      <c r="A252" s="2" t="s">
        <v>226</v>
      </c>
      <c r="B252" s="1">
        <v>1.81</v>
      </c>
      <c r="C252" s="1">
        <v>92.5</v>
      </c>
      <c r="D252" s="1">
        <v>92.5</v>
      </c>
      <c r="E252" s="1">
        <v>140</v>
      </c>
      <c r="F252" s="1">
        <v>253.4</v>
      </c>
      <c r="H252"/>
      <c r="L252" s="2"/>
    </row>
    <row r="253" spans="1:12" x14ac:dyDescent="0.45">
      <c r="A253" s="2" t="s">
        <v>227</v>
      </c>
      <c r="B253" s="1">
        <v>3.6</v>
      </c>
      <c r="C253" s="1">
        <v>92.5</v>
      </c>
      <c r="D253" s="1">
        <v>92.5</v>
      </c>
      <c r="E253" s="1">
        <v>140</v>
      </c>
      <c r="F253" s="1">
        <v>504</v>
      </c>
      <c r="H253"/>
      <c r="L253" s="2"/>
    </row>
    <row r="254" spans="1:12" x14ac:dyDescent="0.45">
      <c r="A254" s="2" t="s">
        <v>228</v>
      </c>
      <c r="B254" s="1">
        <v>2.95</v>
      </c>
      <c r="C254" s="1">
        <v>92.5</v>
      </c>
      <c r="D254" s="1">
        <v>92.5</v>
      </c>
      <c r="E254" s="1">
        <v>140</v>
      </c>
      <c r="F254" s="1">
        <v>413</v>
      </c>
      <c r="H254"/>
      <c r="L254" s="2"/>
    </row>
    <row r="255" spans="1:12" x14ac:dyDescent="0.45">
      <c r="A255" s="2" t="s">
        <v>229</v>
      </c>
      <c r="B255" s="1">
        <v>3.15</v>
      </c>
      <c r="C255" s="1">
        <v>92.5</v>
      </c>
      <c r="D255" s="1">
        <v>92.5</v>
      </c>
      <c r="E255" s="1">
        <v>140</v>
      </c>
      <c r="F255" s="1">
        <v>441</v>
      </c>
      <c r="H255"/>
      <c r="L255" s="2"/>
    </row>
    <row r="256" spans="1:12" x14ac:dyDescent="0.45">
      <c r="A256" s="2" t="s">
        <v>230</v>
      </c>
      <c r="B256" s="1">
        <v>3.81</v>
      </c>
      <c r="C256" s="1">
        <v>92.5</v>
      </c>
      <c r="D256" s="1">
        <v>92.5</v>
      </c>
      <c r="E256" s="1">
        <v>140</v>
      </c>
      <c r="F256" s="1">
        <v>533.4</v>
      </c>
      <c r="H256"/>
      <c r="L256" s="2"/>
    </row>
    <row r="257" spans="1:12" x14ac:dyDescent="0.45">
      <c r="A257" s="2" t="s">
        <v>231</v>
      </c>
      <c r="B257" s="1">
        <v>1.9</v>
      </c>
      <c r="C257" s="1">
        <v>92.5</v>
      </c>
      <c r="D257" s="1">
        <v>92.5</v>
      </c>
      <c r="E257" s="1">
        <v>140</v>
      </c>
      <c r="F257" s="1">
        <v>266</v>
      </c>
      <c r="H257"/>
      <c r="L257" s="2"/>
    </row>
    <row r="258" spans="1:12" x14ac:dyDescent="0.45">
      <c r="A258" s="2" t="s">
        <v>232</v>
      </c>
      <c r="B258" s="1">
        <v>1.8</v>
      </c>
      <c r="C258" s="1">
        <v>92.5</v>
      </c>
      <c r="D258" s="1">
        <v>92.5</v>
      </c>
      <c r="E258" s="1">
        <v>140</v>
      </c>
      <c r="F258" s="1">
        <v>252</v>
      </c>
      <c r="H258"/>
      <c r="L258" s="2"/>
    </row>
    <row r="259" spans="1:12" x14ac:dyDescent="0.45">
      <c r="A259" s="2" t="s">
        <v>233</v>
      </c>
      <c r="B259" s="1">
        <v>1.68</v>
      </c>
      <c r="C259" s="1">
        <v>92.5</v>
      </c>
      <c r="D259" s="1">
        <v>92.5</v>
      </c>
      <c r="E259" s="1">
        <v>140</v>
      </c>
      <c r="F259" s="1">
        <v>235.2</v>
      </c>
      <c r="H259"/>
      <c r="L259" s="2"/>
    </row>
    <row r="260" spans="1:12" x14ac:dyDescent="0.45">
      <c r="A260" s="2" t="s">
        <v>234</v>
      </c>
      <c r="B260" s="1">
        <v>1.28</v>
      </c>
      <c r="C260" s="1">
        <v>92.5</v>
      </c>
      <c r="D260" s="1">
        <v>92.5</v>
      </c>
      <c r="E260" s="1">
        <v>140</v>
      </c>
      <c r="F260" s="1">
        <v>179.20000000000002</v>
      </c>
      <c r="H260"/>
      <c r="L260" s="2"/>
    </row>
    <row r="261" spans="1:12" x14ac:dyDescent="0.45">
      <c r="A261" s="2" t="s">
        <v>235</v>
      </c>
      <c r="B261" s="1">
        <v>1.8</v>
      </c>
      <c r="C261" s="1">
        <v>92.5</v>
      </c>
      <c r="D261" s="1">
        <v>92.5</v>
      </c>
      <c r="E261" s="1">
        <v>140</v>
      </c>
      <c r="F261" s="1">
        <v>252</v>
      </c>
      <c r="H261"/>
      <c r="L261" s="2"/>
    </row>
    <row r="262" spans="1:12" x14ac:dyDescent="0.45">
      <c r="A262" s="2" t="s">
        <v>236</v>
      </c>
      <c r="B262" s="1">
        <v>1.5</v>
      </c>
      <c r="C262" s="1">
        <v>92.5</v>
      </c>
      <c r="D262" s="1">
        <v>92.5</v>
      </c>
      <c r="E262" s="1">
        <v>140</v>
      </c>
      <c r="F262" s="1">
        <v>210</v>
      </c>
      <c r="H262"/>
      <c r="L262" s="2"/>
    </row>
    <row r="263" spans="1:12" x14ac:dyDescent="0.45">
      <c r="A263" s="2" t="s">
        <v>237</v>
      </c>
      <c r="B263" s="1">
        <v>1.6</v>
      </c>
      <c r="C263" s="1">
        <v>92.5</v>
      </c>
      <c r="D263" s="1">
        <v>92.5</v>
      </c>
      <c r="E263" s="1">
        <v>140</v>
      </c>
      <c r="F263" s="1">
        <v>224</v>
      </c>
      <c r="H263"/>
      <c r="L263" s="2"/>
    </row>
    <row r="264" spans="1:12" x14ac:dyDescent="0.45">
      <c r="A264" s="2" t="s">
        <v>238</v>
      </c>
      <c r="B264" s="1">
        <v>1.6</v>
      </c>
      <c r="C264" s="1">
        <v>92.5</v>
      </c>
      <c r="D264" s="1">
        <v>92.5</v>
      </c>
      <c r="E264" s="1">
        <v>140</v>
      </c>
      <c r="F264" s="1">
        <v>224</v>
      </c>
      <c r="H264"/>
      <c r="L264" s="2"/>
    </row>
    <row r="265" spans="1:12" x14ac:dyDescent="0.45">
      <c r="A265" s="2" t="s">
        <v>239</v>
      </c>
      <c r="B265" s="1">
        <v>1.4</v>
      </c>
      <c r="C265" s="1">
        <v>92.5</v>
      </c>
      <c r="D265" s="1">
        <v>92.5</v>
      </c>
      <c r="E265" s="1">
        <v>140</v>
      </c>
      <c r="F265" s="1">
        <v>196</v>
      </c>
      <c r="H265"/>
      <c r="L265" s="2"/>
    </row>
    <row r="266" spans="1:12" x14ac:dyDescent="0.45">
      <c r="A266" s="2" t="s">
        <v>240</v>
      </c>
      <c r="B266" s="1">
        <v>1.51</v>
      </c>
      <c r="C266" s="1">
        <v>92.5</v>
      </c>
      <c r="D266" s="1">
        <v>92.5</v>
      </c>
      <c r="E266" s="1">
        <v>140</v>
      </c>
      <c r="F266" s="1">
        <v>211.4</v>
      </c>
      <c r="H266"/>
      <c r="L266" s="2"/>
    </row>
    <row r="267" spans="1:12" x14ac:dyDescent="0.45">
      <c r="A267" s="2" t="s">
        <v>241</v>
      </c>
      <c r="B267" s="1">
        <v>5.73</v>
      </c>
      <c r="C267" s="1">
        <v>92.5</v>
      </c>
      <c r="D267" s="1">
        <v>92.5</v>
      </c>
      <c r="E267" s="1">
        <v>127</v>
      </c>
      <c r="F267" s="1">
        <v>727.71</v>
      </c>
      <c r="H267"/>
      <c r="L267" s="2"/>
    </row>
    <row r="268" spans="1:12" x14ac:dyDescent="0.45">
      <c r="A268" s="2" t="s">
        <v>242</v>
      </c>
      <c r="B268" s="1">
        <v>6.39</v>
      </c>
      <c r="C268" s="1">
        <v>92.5</v>
      </c>
      <c r="D268" s="1">
        <v>92.5</v>
      </c>
      <c r="E268" s="1">
        <v>127</v>
      </c>
      <c r="F268" s="1">
        <v>811.53</v>
      </c>
      <c r="H268"/>
      <c r="L268" s="2"/>
    </row>
    <row r="269" spans="1:12" x14ac:dyDescent="0.45">
      <c r="A269" s="2" t="s">
        <v>243</v>
      </c>
      <c r="B269" s="1">
        <v>5.31</v>
      </c>
      <c r="C269" s="1">
        <v>92.5</v>
      </c>
      <c r="D269" s="1">
        <v>92.5</v>
      </c>
      <c r="E269" s="1">
        <v>127</v>
      </c>
      <c r="F269" s="1">
        <v>674.37</v>
      </c>
      <c r="H269"/>
      <c r="L269" s="2"/>
    </row>
    <row r="270" spans="1:12" x14ac:dyDescent="0.45">
      <c r="A270" s="2" t="s">
        <v>244</v>
      </c>
      <c r="B270" s="1">
        <v>5.12</v>
      </c>
      <c r="C270" s="1">
        <v>92.5</v>
      </c>
      <c r="D270" s="1">
        <v>92.5</v>
      </c>
      <c r="E270" s="1">
        <v>127</v>
      </c>
      <c r="F270" s="1">
        <v>650.24</v>
      </c>
      <c r="H270"/>
      <c r="L270" s="2"/>
    </row>
    <row r="271" spans="1:12" x14ac:dyDescent="0.45">
      <c r="A271" s="2" t="s">
        <v>245</v>
      </c>
      <c r="B271" s="1">
        <v>5.52</v>
      </c>
      <c r="C271" s="1">
        <v>92.5</v>
      </c>
      <c r="D271" s="1">
        <v>92.5</v>
      </c>
      <c r="E271" s="1">
        <v>127</v>
      </c>
      <c r="F271" s="1">
        <v>701.04</v>
      </c>
      <c r="H271"/>
      <c r="L271" s="2"/>
    </row>
    <row r="272" spans="1:12" x14ac:dyDescent="0.45">
      <c r="A272" s="2" t="s">
        <v>246</v>
      </c>
      <c r="B272" s="1">
        <v>5.58</v>
      </c>
      <c r="C272" s="1">
        <v>92.5</v>
      </c>
      <c r="D272" s="1">
        <v>92.5</v>
      </c>
      <c r="E272" s="1">
        <v>127</v>
      </c>
      <c r="F272" s="1">
        <v>708.66</v>
      </c>
      <c r="H272"/>
      <c r="L272" s="2"/>
    </row>
    <row r="273" spans="1:12" x14ac:dyDescent="0.45">
      <c r="A273" s="2" t="s">
        <v>247</v>
      </c>
      <c r="B273" s="1">
        <v>5.39</v>
      </c>
      <c r="C273" s="1">
        <v>92.5</v>
      </c>
      <c r="D273" s="1">
        <v>92.5</v>
      </c>
      <c r="E273" s="1">
        <v>127</v>
      </c>
      <c r="F273" s="1">
        <v>684.53</v>
      </c>
      <c r="H273"/>
      <c r="L273" s="2"/>
    </row>
    <row r="274" spans="1:12" x14ac:dyDescent="0.45">
      <c r="A274" s="2" t="s">
        <v>248</v>
      </c>
      <c r="B274" s="1">
        <v>5.8</v>
      </c>
      <c r="C274" s="1">
        <v>92.5</v>
      </c>
      <c r="D274" s="1">
        <v>92.5</v>
      </c>
      <c r="E274" s="1">
        <v>127</v>
      </c>
      <c r="F274" s="1">
        <v>736.6</v>
      </c>
      <c r="H274"/>
      <c r="L274" s="2"/>
    </row>
    <row r="275" spans="1:12" x14ac:dyDescent="0.45">
      <c r="A275" s="2" t="s">
        <v>249</v>
      </c>
      <c r="B275" s="1">
        <v>5</v>
      </c>
      <c r="C275" s="1">
        <v>92.5</v>
      </c>
      <c r="D275" s="1">
        <v>92.5</v>
      </c>
      <c r="E275" s="1">
        <v>127</v>
      </c>
      <c r="F275" s="1">
        <v>635</v>
      </c>
      <c r="H275"/>
      <c r="L275" s="2"/>
    </row>
    <row r="276" spans="1:12" x14ac:dyDescent="0.45">
      <c r="A276" s="2" t="s">
        <v>250</v>
      </c>
      <c r="B276" s="1">
        <v>5.3</v>
      </c>
      <c r="C276" s="1">
        <v>92.5</v>
      </c>
      <c r="D276" s="1">
        <v>92.5</v>
      </c>
      <c r="E276" s="1">
        <v>127</v>
      </c>
      <c r="F276" s="1">
        <v>673.1</v>
      </c>
      <c r="H276"/>
      <c r="L276" s="2"/>
    </row>
    <row r="277" spans="1:12" x14ac:dyDescent="0.45">
      <c r="A277" s="2" t="s">
        <v>251</v>
      </c>
      <c r="B277" s="1">
        <v>5.49</v>
      </c>
      <c r="C277" s="1">
        <v>92.5</v>
      </c>
      <c r="D277" s="1">
        <v>92.5</v>
      </c>
      <c r="E277" s="1">
        <v>127</v>
      </c>
      <c r="F277" s="1">
        <v>697.23</v>
      </c>
      <c r="H277"/>
      <c r="L277" s="2"/>
    </row>
    <row r="278" spans="1:12" x14ac:dyDescent="0.45">
      <c r="A278" s="2" t="s">
        <v>252</v>
      </c>
      <c r="B278" s="1">
        <v>5.1100000000000003</v>
      </c>
      <c r="C278" s="1">
        <v>92.5</v>
      </c>
      <c r="D278" s="1">
        <v>92.5</v>
      </c>
      <c r="E278" s="1">
        <v>127</v>
      </c>
      <c r="F278" s="1">
        <v>648.97</v>
      </c>
      <c r="H278"/>
      <c r="L278" s="2"/>
    </row>
    <row r="279" spans="1:12" x14ac:dyDescent="0.45">
      <c r="A279" s="2" t="s">
        <v>253</v>
      </c>
      <c r="B279" s="1">
        <v>5</v>
      </c>
      <c r="C279" s="1">
        <v>92.5</v>
      </c>
      <c r="D279" s="1">
        <v>92.5</v>
      </c>
      <c r="E279" s="1">
        <v>127</v>
      </c>
      <c r="F279" s="1">
        <v>635</v>
      </c>
      <c r="H279"/>
      <c r="L279" s="2"/>
    </row>
    <row r="280" spans="1:12" x14ac:dyDescent="0.45">
      <c r="A280" s="2" t="s">
        <v>254</v>
      </c>
      <c r="B280" s="1">
        <v>5.31</v>
      </c>
      <c r="C280" s="1">
        <v>92.5</v>
      </c>
      <c r="D280" s="1">
        <v>92.5</v>
      </c>
      <c r="E280" s="1">
        <v>127</v>
      </c>
      <c r="F280" s="1">
        <v>674.37</v>
      </c>
      <c r="H280"/>
      <c r="L280" s="2"/>
    </row>
    <row r="281" spans="1:12" x14ac:dyDescent="0.45">
      <c r="A281" s="2" t="s">
        <v>255</v>
      </c>
      <c r="B281" s="1">
        <v>5.37</v>
      </c>
      <c r="C281" s="1">
        <v>92.5</v>
      </c>
      <c r="D281" s="1">
        <v>92.5</v>
      </c>
      <c r="E281" s="1">
        <v>127</v>
      </c>
      <c r="F281" s="1">
        <v>681.99</v>
      </c>
      <c r="H281"/>
      <c r="L281" s="2"/>
    </row>
    <row r="282" spans="1:12" x14ac:dyDescent="0.45">
      <c r="A282" s="2" t="s">
        <v>256</v>
      </c>
      <c r="B282" s="1">
        <v>5.44</v>
      </c>
      <c r="C282" s="1">
        <v>92.5</v>
      </c>
      <c r="D282" s="1">
        <v>92.5</v>
      </c>
      <c r="E282" s="1">
        <v>127</v>
      </c>
      <c r="F282" s="1">
        <v>690.88</v>
      </c>
      <c r="H282"/>
      <c r="L282" s="2"/>
    </row>
    <row r="283" spans="1:12" x14ac:dyDescent="0.45">
      <c r="A283" s="2" t="s">
        <v>257</v>
      </c>
      <c r="B283" s="1">
        <v>4.92</v>
      </c>
      <c r="C283" s="1">
        <v>92.5</v>
      </c>
      <c r="D283" s="1">
        <v>92.5</v>
      </c>
      <c r="E283" s="1">
        <v>127</v>
      </c>
      <c r="F283" s="1">
        <v>624.84</v>
      </c>
      <c r="H283"/>
      <c r="L283" s="2"/>
    </row>
    <row r="284" spans="1:12" x14ac:dyDescent="0.45">
      <c r="A284" s="2" t="s">
        <v>258</v>
      </c>
      <c r="B284" s="1">
        <v>5.12</v>
      </c>
      <c r="C284" s="1">
        <v>92.5</v>
      </c>
      <c r="D284" s="1">
        <v>92.5</v>
      </c>
      <c r="E284" s="1">
        <v>127</v>
      </c>
      <c r="F284" s="1">
        <v>650.24</v>
      </c>
      <c r="H284"/>
      <c r="L284" s="2"/>
    </row>
    <row r="285" spans="1:12" x14ac:dyDescent="0.45">
      <c r="A285" s="2" t="s">
        <v>259</v>
      </c>
      <c r="B285" s="1">
        <v>4.7</v>
      </c>
      <c r="C285" s="1">
        <v>92.5</v>
      </c>
      <c r="D285" s="1">
        <v>92.5</v>
      </c>
      <c r="E285" s="1">
        <v>127</v>
      </c>
      <c r="F285" s="1">
        <v>596.9</v>
      </c>
      <c r="H285"/>
      <c r="L285" s="2"/>
    </row>
    <row r="286" spans="1:12" x14ac:dyDescent="0.45">
      <c r="A286" s="2" t="s">
        <v>260</v>
      </c>
      <c r="B286" s="1">
        <v>2.09</v>
      </c>
      <c r="C286" s="1">
        <v>92.5</v>
      </c>
      <c r="D286" s="1">
        <v>92.5</v>
      </c>
      <c r="E286" s="1">
        <v>127</v>
      </c>
      <c r="F286" s="1">
        <v>265.43</v>
      </c>
      <c r="H286"/>
      <c r="L286" s="2"/>
    </row>
    <row r="287" spans="1:12" x14ac:dyDescent="0.45">
      <c r="A287" s="2" t="s">
        <v>261</v>
      </c>
      <c r="B287" s="1">
        <v>3.44</v>
      </c>
      <c r="C287" s="1">
        <v>92.5</v>
      </c>
      <c r="D287" s="1">
        <v>92.5</v>
      </c>
      <c r="E287" s="1">
        <v>127</v>
      </c>
      <c r="F287" s="1">
        <v>436.88</v>
      </c>
      <c r="H287"/>
      <c r="L287" s="2"/>
    </row>
    <row r="288" spans="1:12" x14ac:dyDescent="0.45">
      <c r="A288" s="2" t="s">
        <v>262</v>
      </c>
      <c r="B288" s="1">
        <v>3.46</v>
      </c>
      <c r="C288" s="1">
        <v>92.5</v>
      </c>
      <c r="D288" s="1">
        <v>92.5</v>
      </c>
      <c r="E288" s="1">
        <v>127</v>
      </c>
      <c r="F288" s="1">
        <v>439.42</v>
      </c>
      <c r="H288"/>
      <c r="L288" s="2"/>
    </row>
    <row r="289" spans="1:12" x14ac:dyDescent="0.45">
      <c r="A289" s="2" t="s">
        <v>263</v>
      </c>
      <c r="B289" s="1">
        <v>4.63</v>
      </c>
      <c r="C289" s="1">
        <v>92.5</v>
      </c>
      <c r="D289" s="1">
        <v>92.5</v>
      </c>
      <c r="E289" s="1">
        <v>127</v>
      </c>
      <c r="F289" s="1">
        <v>588.01</v>
      </c>
      <c r="H289"/>
      <c r="L289" s="2"/>
    </row>
    <row r="290" spans="1:12" x14ac:dyDescent="0.45">
      <c r="A290" s="2" t="s">
        <v>264</v>
      </c>
      <c r="B290" s="1">
        <v>4.1399999999999997</v>
      </c>
      <c r="C290" s="1">
        <v>92.5</v>
      </c>
      <c r="D290" s="1">
        <v>92.5</v>
      </c>
      <c r="E290" s="1">
        <v>127</v>
      </c>
      <c r="F290" s="1">
        <v>525.78</v>
      </c>
      <c r="H290"/>
      <c r="L290" s="2"/>
    </row>
    <row r="291" spans="1:12" x14ac:dyDescent="0.45">
      <c r="A291" s="2" t="s">
        <v>265</v>
      </c>
      <c r="B291" s="1">
        <v>3.35</v>
      </c>
      <c r="C291" s="1">
        <v>92.5</v>
      </c>
      <c r="D291" s="1">
        <v>92.5</v>
      </c>
      <c r="E291" s="1">
        <v>127</v>
      </c>
      <c r="F291" s="1">
        <v>425.45</v>
      </c>
      <c r="H291"/>
      <c r="L291" s="2"/>
    </row>
    <row r="292" spans="1:12" x14ac:dyDescent="0.45">
      <c r="A292" s="2" t="s">
        <v>266</v>
      </c>
      <c r="B292" s="1">
        <v>3.87</v>
      </c>
      <c r="C292" s="1">
        <v>92.5</v>
      </c>
      <c r="D292" s="1">
        <v>92.5</v>
      </c>
      <c r="E292" s="1">
        <v>127</v>
      </c>
      <c r="F292" s="1">
        <v>491.49</v>
      </c>
      <c r="H292"/>
      <c r="L292" s="2"/>
    </row>
    <row r="293" spans="1:12" x14ac:dyDescent="0.45">
      <c r="A293" s="2" t="s">
        <v>267</v>
      </c>
      <c r="B293" s="1">
        <v>2.76</v>
      </c>
      <c r="C293" s="1">
        <v>92.5</v>
      </c>
      <c r="D293" s="1">
        <v>92.5</v>
      </c>
      <c r="E293" s="1">
        <v>127</v>
      </c>
      <c r="F293" s="1">
        <v>350.52</v>
      </c>
      <c r="H293"/>
      <c r="L293" s="2"/>
    </row>
    <row r="294" spans="1:12" x14ac:dyDescent="0.45">
      <c r="A294" s="2" t="s">
        <v>268</v>
      </c>
      <c r="B294" s="1">
        <v>2.88</v>
      </c>
      <c r="C294" s="1">
        <v>92.5</v>
      </c>
      <c r="D294" s="1">
        <v>92.5</v>
      </c>
      <c r="E294" s="1">
        <v>127</v>
      </c>
      <c r="F294" s="1">
        <v>365.76</v>
      </c>
      <c r="H294"/>
      <c r="L294" s="2"/>
    </row>
    <row r="295" spans="1:12" x14ac:dyDescent="0.45">
      <c r="A295" s="2" t="s">
        <v>269</v>
      </c>
      <c r="B295" s="1">
        <v>4.09</v>
      </c>
      <c r="C295" s="1">
        <v>92.5</v>
      </c>
      <c r="D295" s="1">
        <v>92.5</v>
      </c>
      <c r="E295" s="1">
        <v>127</v>
      </c>
      <c r="F295" s="1">
        <v>519.42999999999995</v>
      </c>
      <c r="H295"/>
      <c r="L295" s="2"/>
    </row>
    <row r="296" spans="1:12" x14ac:dyDescent="0.45">
      <c r="A296" s="2" t="s">
        <v>270</v>
      </c>
      <c r="B296" s="1">
        <v>3.03</v>
      </c>
      <c r="C296" s="1">
        <v>92.5</v>
      </c>
      <c r="D296" s="1">
        <v>92.5</v>
      </c>
      <c r="E296" s="1">
        <v>127</v>
      </c>
      <c r="F296" s="1">
        <v>384.81</v>
      </c>
      <c r="H296"/>
      <c r="L296" s="2"/>
    </row>
    <row r="297" spans="1:12" x14ac:dyDescent="0.45">
      <c r="A297" s="2" t="s">
        <v>271</v>
      </c>
      <c r="B297" s="1">
        <v>2.0699999999999998</v>
      </c>
      <c r="C297" s="1">
        <v>92.5</v>
      </c>
      <c r="D297" s="1">
        <v>92.5</v>
      </c>
      <c r="E297" s="1">
        <v>127</v>
      </c>
      <c r="F297" s="1">
        <v>262.89</v>
      </c>
      <c r="H297"/>
      <c r="L297" s="2"/>
    </row>
    <row r="298" spans="1:12" x14ac:dyDescent="0.45">
      <c r="A298" s="2" t="s">
        <v>272</v>
      </c>
      <c r="B298" s="1">
        <v>2.85</v>
      </c>
      <c r="C298" s="1">
        <v>92.5</v>
      </c>
      <c r="D298" s="1">
        <v>92.5</v>
      </c>
      <c r="E298" s="1">
        <v>127</v>
      </c>
      <c r="F298" s="1">
        <v>361.95</v>
      </c>
      <c r="H298"/>
      <c r="L298" s="2"/>
    </row>
    <row r="299" spans="1:12" x14ac:dyDescent="0.45">
      <c r="A299" s="2" t="s">
        <v>273</v>
      </c>
      <c r="B299" s="1">
        <v>2.73</v>
      </c>
      <c r="C299" s="1">
        <v>92.5</v>
      </c>
      <c r="D299" s="1">
        <v>92.5</v>
      </c>
      <c r="E299" s="1">
        <v>127</v>
      </c>
      <c r="F299" s="1">
        <v>346.71</v>
      </c>
      <c r="H299"/>
      <c r="L299" s="2"/>
    </row>
    <row r="300" spans="1:12" x14ac:dyDescent="0.45">
      <c r="A300" s="2" t="s">
        <v>274</v>
      </c>
      <c r="B300" s="1">
        <v>3.82</v>
      </c>
      <c r="C300" s="1">
        <v>92.5</v>
      </c>
      <c r="D300" s="1">
        <v>92.5</v>
      </c>
      <c r="E300" s="1">
        <v>127</v>
      </c>
      <c r="F300" s="1">
        <v>485.14</v>
      </c>
      <c r="H300"/>
      <c r="L300" s="2"/>
    </row>
    <row r="301" spans="1:12" x14ac:dyDescent="0.45">
      <c r="A301" s="2" t="s">
        <v>275</v>
      </c>
      <c r="B301" s="1">
        <v>2.73</v>
      </c>
      <c r="C301" s="1">
        <v>92.5</v>
      </c>
      <c r="D301" s="1">
        <v>92.5</v>
      </c>
      <c r="E301" s="1">
        <v>127</v>
      </c>
      <c r="F301" s="1">
        <v>346.71</v>
      </c>
      <c r="H301"/>
      <c r="L301" s="2"/>
    </row>
    <row r="302" spans="1:12" x14ac:dyDescent="0.45">
      <c r="A302" s="2" t="s">
        <v>276</v>
      </c>
      <c r="B302" s="1">
        <v>3.06</v>
      </c>
      <c r="C302" s="1">
        <v>92.5</v>
      </c>
      <c r="D302" s="1">
        <v>92.5</v>
      </c>
      <c r="E302" s="1">
        <v>127</v>
      </c>
      <c r="F302" s="1">
        <v>388.62</v>
      </c>
      <c r="H302"/>
      <c r="L302" s="2"/>
    </row>
    <row r="303" spans="1:12" x14ac:dyDescent="0.45">
      <c r="A303" s="2" t="s">
        <v>277</v>
      </c>
      <c r="B303" s="1">
        <v>2.68</v>
      </c>
      <c r="C303" s="1">
        <v>92.5</v>
      </c>
      <c r="D303" s="1">
        <v>92.5</v>
      </c>
      <c r="E303" s="1">
        <v>127</v>
      </c>
      <c r="F303" s="1">
        <v>340.36</v>
      </c>
      <c r="H303"/>
      <c r="L303" s="2"/>
    </row>
    <row r="304" spans="1:12" x14ac:dyDescent="0.45">
      <c r="A304" s="2" t="s">
        <v>278</v>
      </c>
      <c r="B304" s="1">
        <v>2.6</v>
      </c>
      <c r="C304" s="1">
        <v>92.5</v>
      </c>
      <c r="D304" s="1">
        <v>92.5</v>
      </c>
      <c r="E304" s="1">
        <v>127</v>
      </c>
      <c r="F304" s="1">
        <v>330.2</v>
      </c>
      <c r="H304"/>
      <c r="L304" s="2"/>
    </row>
    <row r="305" spans="1:12" x14ac:dyDescent="0.45">
      <c r="A305" s="2" t="s">
        <v>279</v>
      </c>
      <c r="B305" s="1">
        <v>1.03</v>
      </c>
      <c r="C305" s="1">
        <v>92.5</v>
      </c>
      <c r="D305" s="1">
        <v>92.5</v>
      </c>
      <c r="E305" s="1">
        <v>127</v>
      </c>
      <c r="F305" s="1">
        <v>130.81</v>
      </c>
      <c r="H305"/>
      <c r="L305" s="2"/>
    </row>
    <row r="306" spans="1:12" x14ac:dyDescent="0.45">
      <c r="A306" s="2" t="s">
        <v>280</v>
      </c>
      <c r="B306" s="1">
        <v>2.6</v>
      </c>
      <c r="C306" s="1">
        <v>92.5</v>
      </c>
      <c r="D306" s="1">
        <v>92.5</v>
      </c>
      <c r="E306" s="1">
        <v>127</v>
      </c>
      <c r="F306" s="1">
        <v>330.2</v>
      </c>
      <c r="H306"/>
      <c r="L306" s="2"/>
    </row>
    <row r="307" spans="1:12" x14ac:dyDescent="0.45">
      <c r="A307" s="2" t="s">
        <v>281</v>
      </c>
      <c r="B307" s="1">
        <v>1.1499999999999999</v>
      </c>
      <c r="C307" s="1">
        <v>92.5</v>
      </c>
      <c r="D307" s="1">
        <v>92.5</v>
      </c>
      <c r="E307" s="1">
        <v>127</v>
      </c>
      <c r="F307" s="1">
        <v>146.04999999999998</v>
      </c>
      <c r="H307"/>
      <c r="L307" s="2"/>
    </row>
    <row r="308" spans="1:12" x14ac:dyDescent="0.45">
      <c r="A308" s="2" t="s">
        <v>282</v>
      </c>
      <c r="B308" s="1">
        <v>2.99</v>
      </c>
      <c r="C308" s="1">
        <v>92.5</v>
      </c>
      <c r="D308" s="1">
        <v>92.5</v>
      </c>
      <c r="E308" s="1">
        <v>127</v>
      </c>
      <c r="F308" s="1">
        <v>379.73</v>
      </c>
      <c r="H308"/>
      <c r="L308" s="2"/>
    </row>
    <row r="309" spans="1:12" x14ac:dyDescent="0.45">
      <c r="A309" s="2" t="s">
        <v>283</v>
      </c>
      <c r="B309" s="1">
        <v>2.56</v>
      </c>
      <c r="C309" s="1">
        <v>92.5</v>
      </c>
      <c r="D309" s="1">
        <v>92.5</v>
      </c>
      <c r="E309" s="1">
        <v>127</v>
      </c>
      <c r="F309" s="1">
        <v>325.12</v>
      </c>
      <c r="H309"/>
      <c r="L309" s="2"/>
    </row>
    <row r="310" spans="1:12" x14ac:dyDescent="0.45">
      <c r="A310" s="2" t="s">
        <v>284</v>
      </c>
      <c r="B310" s="1">
        <v>2.76</v>
      </c>
      <c r="C310" s="1">
        <v>92.5</v>
      </c>
      <c r="D310" s="1">
        <v>92.5</v>
      </c>
      <c r="E310" s="1">
        <v>127</v>
      </c>
      <c r="F310" s="1">
        <v>350.52</v>
      </c>
      <c r="H310"/>
      <c r="L310" s="2"/>
    </row>
    <row r="311" spans="1:12" x14ac:dyDescent="0.45">
      <c r="A311" s="2" t="s">
        <v>285</v>
      </c>
      <c r="B311" s="1">
        <v>2.52</v>
      </c>
      <c r="C311" s="1">
        <v>92.5</v>
      </c>
      <c r="D311" s="1">
        <v>92.5</v>
      </c>
      <c r="E311" s="1">
        <v>127</v>
      </c>
      <c r="F311" s="1">
        <v>320.04000000000002</v>
      </c>
      <c r="H311"/>
      <c r="L311" s="2"/>
    </row>
    <row r="312" spans="1:12" x14ac:dyDescent="0.45">
      <c r="A312" s="2" t="s">
        <v>286</v>
      </c>
      <c r="B312" s="1">
        <v>2.4</v>
      </c>
      <c r="C312" s="1">
        <v>92.5</v>
      </c>
      <c r="D312" s="1">
        <v>92.5</v>
      </c>
      <c r="E312" s="1">
        <v>127</v>
      </c>
      <c r="F312" s="1">
        <v>304.8</v>
      </c>
      <c r="H312"/>
      <c r="L312" s="2"/>
    </row>
    <row r="313" spans="1:12" x14ac:dyDescent="0.45">
      <c r="A313" s="2" t="s">
        <v>287</v>
      </c>
      <c r="B313" s="1">
        <v>2.31</v>
      </c>
      <c r="C313" s="1">
        <v>92.5</v>
      </c>
      <c r="D313" s="1">
        <v>92.5</v>
      </c>
      <c r="E313" s="1">
        <v>127</v>
      </c>
      <c r="F313" s="1">
        <v>293.37</v>
      </c>
      <c r="H313"/>
      <c r="L313" s="2"/>
    </row>
    <row r="314" spans="1:12" x14ac:dyDescent="0.45">
      <c r="A314" s="2" t="s">
        <v>288</v>
      </c>
      <c r="B314" s="1">
        <v>2.79</v>
      </c>
      <c r="C314" s="1">
        <v>92.5</v>
      </c>
      <c r="D314" s="1">
        <v>92.5</v>
      </c>
      <c r="E314" s="1">
        <v>127</v>
      </c>
      <c r="F314" s="1">
        <v>354.33</v>
      </c>
      <c r="H314"/>
      <c r="L314" s="2"/>
    </row>
    <row r="315" spans="1:12" x14ac:dyDescent="0.45">
      <c r="A315" s="2" t="s">
        <v>289</v>
      </c>
      <c r="B315" s="1">
        <v>1.1399999999999999</v>
      </c>
      <c r="C315" s="1">
        <v>92.5</v>
      </c>
      <c r="D315" s="1">
        <v>92.5</v>
      </c>
      <c r="E315" s="1">
        <v>127</v>
      </c>
      <c r="F315" s="1">
        <v>144.78</v>
      </c>
      <c r="H315"/>
      <c r="L315" s="2"/>
    </row>
    <row r="316" spans="1:12" x14ac:dyDescent="0.45">
      <c r="A316" s="2" t="s">
        <v>290</v>
      </c>
      <c r="B316" s="1">
        <v>1.1299999999999999</v>
      </c>
      <c r="C316" s="1">
        <v>92.5</v>
      </c>
      <c r="D316" s="1">
        <v>92.5</v>
      </c>
      <c r="E316" s="1">
        <v>127</v>
      </c>
      <c r="F316" s="1">
        <v>143.51</v>
      </c>
      <c r="H316"/>
      <c r="L316" s="2"/>
    </row>
    <row r="317" spans="1:12" x14ac:dyDescent="0.45">
      <c r="A317" s="2" t="s">
        <v>291</v>
      </c>
      <c r="B317" s="1">
        <v>1.1299999999999999</v>
      </c>
      <c r="C317" s="1">
        <v>92.5</v>
      </c>
      <c r="D317" s="1">
        <v>92.5</v>
      </c>
      <c r="E317" s="1">
        <v>127</v>
      </c>
      <c r="F317" s="1">
        <v>143.51</v>
      </c>
      <c r="H317"/>
      <c r="L317" s="2"/>
    </row>
    <row r="318" spans="1:12" x14ac:dyDescent="0.45">
      <c r="A318" s="2" t="s">
        <v>292</v>
      </c>
      <c r="B318" s="1">
        <v>2.0499999999999998</v>
      </c>
      <c r="C318" s="1">
        <v>92.5</v>
      </c>
      <c r="D318" s="1">
        <v>92.5</v>
      </c>
      <c r="E318" s="1">
        <v>131.65</v>
      </c>
      <c r="F318" s="1">
        <v>269.88249999999999</v>
      </c>
      <c r="H318"/>
      <c r="L318" s="2"/>
    </row>
    <row r="319" spans="1:12" x14ac:dyDescent="0.45">
      <c r="A319" s="2" t="s">
        <v>293</v>
      </c>
      <c r="B319" s="1">
        <v>2.2000000000000002</v>
      </c>
      <c r="C319" s="1">
        <v>92.5</v>
      </c>
      <c r="D319" s="1">
        <v>92.5</v>
      </c>
      <c r="E319" s="1">
        <v>131.65</v>
      </c>
      <c r="F319" s="1">
        <v>289.63000000000005</v>
      </c>
      <c r="H319"/>
      <c r="L319" s="2"/>
    </row>
    <row r="320" spans="1:12" x14ac:dyDescent="0.45">
      <c r="A320" s="2" t="s">
        <v>294</v>
      </c>
      <c r="B320" s="1">
        <v>5.82</v>
      </c>
      <c r="C320" s="1">
        <v>92.5</v>
      </c>
      <c r="D320" s="1">
        <v>92.5</v>
      </c>
      <c r="E320" s="1">
        <v>131.65</v>
      </c>
      <c r="F320" s="1">
        <v>766.2030000000002</v>
      </c>
      <c r="H320"/>
      <c r="L320" s="2"/>
    </row>
    <row r="321" spans="1:12" x14ac:dyDescent="0.45">
      <c r="A321" s="2" t="s">
        <v>295</v>
      </c>
      <c r="B321" s="1">
        <v>6.12</v>
      </c>
      <c r="C321" s="1">
        <v>92.5</v>
      </c>
      <c r="D321" s="1">
        <v>92.5</v>
      </c>
      <c r="E321" s="1">
        <v>131.65</v>
      </c>
      <c r="F321" s="1">
        <v>805.69800000000021</v>
      </c>
      <c r="H321"/>
      <c r="L321" s="2"/>
    </row>
    <row r="322" spans="1:12" x14ac:dyDescent="0.45">
      <c r="A322" s="2" t="s">
        <v>296</v>
      </c>
      <c r="B322" s="1">
        <v>5.72</v>
      </c>
      <c r="C322" s="1">
        <v>92.5</v>
      </c>
      <c r="D322" s="1">
        <v>92.5</v>
      </c>
      <c r="E322" s="1">
        <v>131.65</v>
      </c>
      <c r="F322" s="1">
        <v>753.03800000000001</v>
      </c>
      <c r="H322"/>
      <c r="L322" s="2"/>
    </row>
    <row r="323" spans="1:12" x14ac:dyDescent="0.45">
      <c r="A323" s="2" t="s">
        <v>297</v>
      </c>
      <c r="B323" s="1">
        <v>3.4</v>
      </c>
      <c r="C323" s="1">
        <v>92.5</v>
      </c>
      <c r="D323" s="1">
        <v>92.5</v>
      </c>
      <c r="E323" s="1">
        <v>131.65</v>
      </c>
      <c r="F323" s="1">
        <v>447.61</v>
      </c>
      <c r="H323"/>
      <c r="L323" s="2"/>
    </row>
    <row r="324" spans="1:12" x14ac:dyDescent="0.45">
      <c r="A324" s="2" t="s">
        <v>298</v>
      </c>
      <c r="B324" s="1">
        <v>4.0999999999999996</v>
      </c>
      <c r="C324" s="1">
        <v>92.5</v>
      </c>
      <c r="D324" s="1">
        <v>92.5</v>
      </c>
      <c r="E324" s="1">
        <v>131.65</v>
      </c>
      <c r="F324" s="1">
        <v>539.76499999999999</v>
      </c>
      <c r="H324"/>
      <c r="L324" s="2"/>
    </row>
    <row r="325" spans="1:12" x14ac:dyDescent="0.45">
      <c r="A325" s="2" t="s">
        <v>299</v>
      </c>
      <c r="B325" s="1">
        <v>4.05</v>
      </c>
      <c r="C325" s="1">
        <v>92.5</v>
      </c>
      <c r="D325" s="1">
        <v>92.5</v>
      </c>
      <c r="E325" s="1">
        <v>131.65</v>
      </c>
      <c r="F325" s="1">
        <v>533.1825</v>
      </c>
      <c r="H325"/>
      <c r="L325" s="2"/>
    </row>
    <row r="326" spans="1:12" x14ac:dyDescent="0.45">
      <c r="A326" s="2" t="s">
        <v>300</v>
      </c>
      <c r="B326" s="1">
        <v>3.75</v>
      </c>
      <c r="C326" s="1">
        <v>92.5</v>
      </c>
      <c r="D326" s="1">
        <v>92.5</v>
      </c>
      <c r="E326" s="1">
        <v>131.65</v>
      </c>
      <c r="F326" s="1">
        <v>493.6875</v>
      </c>
      <c r="H326"/>
      <c r="L326" s="2"/>
    </row>
    <row r="327" spans="1:12" x14ac:dyDescent="0.45">
      <c r="A327" s="2" t="s">
        <v>301</v>
      </c>
      <c r="B327" s="1">
        <v>1.25</v>
      </c>
      <c r="C327" s="1">
        <v>92.5</v>
      </c>
      <c r="D327" s="1">
        <v>92.5</v>
      </c>
      <c r="E327" s="1">
        <v>131.65</v>
      </c>
      <c r="F327" s="1">
        <v>164.5625</v>
      </c>
      <c r="H327"/>
      <c r="L327" s="2"/>
    </row>
    <row r="328" spans="1:12" x14ac:dyDescent="0.45">
      <c r="A328" s="2" t="s">
        <v>302</v>
      </c>
      <c r="B328" s="1">
        <v>1.25</v>
      </c>
      <c r="C328" s="1">
        <v>92.5</v>
      </c>
      <c r="D328" s="1">
        <v>92.5</v>
      </c>
      <c r="E328" s="1">
        <v>131.65</v>
      </c>
      <c r="F328" s="1">
        <v>164.5625</v>
      </c>
      <c r="H328"/>
      <c r="L328" s="2"/>
    </row>
    <row r="329" spans="1:12" x14ac:dyDescent="0.45">
      <c r="A329" s="2" t="s">
        <v>303</v>
      </c>
      <c r="B329" s="1">
        <v>1.1000000000000001</v>
      </c>
      <c r="C329" s="1">
        <v>92.5</v>
      </c>
      <c r="D329" s="1">
        <v>92.5</v>
      </c>
      <c r="E329" s="1">
        <v>131.65</v>
      </c>
      <c r="F329" s="1">
        <v>144.81500000000003</v>
      </c>
      <c r="H329"/>
      <c r="L329" s="2"/>
    </row>
    <row r="330" spans="1:12" x14ac:dyDescent="0.45">
      <c r="A330" s="2" t="s">
        <v>304</v>
      </c>
      <c r="B330" s="1">
        <v>1.3</v>
      </c>
      <c r="C330" s="1">
        <v>92.5</v>
      </c>
      <c r="D330" s="1">
        <v>92.5</v>
      </c>
      <c r="E330" s="1">
        <v>131.65</v>
      </c>
      <c r="F330" s="1">
        <v>171.14500000000001</v>
      </c>
      <c r="H330"/>
      <c r="L330" s="2"/>
    </row>
    <row r="331" spans="1:12" x14ac:dyDescent="0.45">
      <c r="A331" s="2" t="s">
        <v>305</v>
      </c>
      <c r="B331" s="1">
        <v>1.25</v>
      </c>
      <c r="C331" s="1">
        <v>92.5</v>
      </c>
      <c r="D331" s="1">
        <v>92.5</v>
      </c>
      <c r="E331" s="1">
        <v>131.65</v>
      </c>
      <c r="F331" s="1">
        <v>164.5625</v>
      </c>
      <c r="H331"/>
      <c r="L331" s="2"/>
    </row>
    <row r="332" spans="1:12" x14ac:dyDescent="0.45">
      <c r="A332" s="2" t="s">
        <v>306</v>
      </c>
      <c r="B332" s="1">
        <v>1.36</v>
      </c>
      <c r="C332" s="1">
        <v>92.5</v>
      </c>
      <c r="D332" s="1">
        <v>92.5</v>
      </c>
      <c r="E332" s="1">
        <v>131.65</v>
      </c>
      <c r="F332" s="1">
        <v>179.04400000000001</v>
      </c>
      <c r="H332"/>
      <c r="L332" s="2"/>
    </row>
    <row r="333" spans="1:12" x14ac:dyDescent="0.45">
      <c r="A333" s="2" t="s">
        <v>307</v>
      </c>
      <c r="B333" s="1">
        <v>1.3</v>
      </c>
      <c r="C333" s="1">
        <v>92.5</v>
      </c>
      <c r="D333" s="1">
        <v>92.5</v>
      </c>
      <c r="E333" s="1">
        <v>131.65</v>
      </c>
      <c r="F333" s="1">
        <v>171.14500000000001</v>
      </c>
      <c r="H333"/>
      <c r="L333" s="2"/>
    </row>
    <row r="334" spans="1:12" x14ac:dyDescent="0.45">
      <c r="A334" s="2" t="s">
        <v>308</v>
      </c>
      <c r="B334" s="1">
        <v>1.2</v>
      </c>
      <c r="C334" s="1">
        <v>92.5</v>
      </c>
      <c r="D334" s="1">
        <v>92.5</v>
      </c>
      <c r="E334" s="1">
        <v>131.65</v>
      </c>
      <c r="F334" s="1">
        <v>157.97999999999999</v>
      </c>
      <c r="H334"/>
      <c r="L334" s="2"/>
    </row>
    <row r="335" spans="1:12" x14ac:dyDescent="0.45">
      <c r="A335" s="2" t="s">
        <v>309</v>
      </c>
      <c r="B335" s="1">
        <v>1.4</v>
      </c>
      <c r="C335" s="1">
        <v>92.5</v>
      </c>
      <c r="D335" s="1">
        <v>92.5</v>
      </c>
      <c r="E335" s="1">
        <v>131.65</v>
      </c>
      <c r="F335" s="1">
        <v>184.31</v>
      </c>
      <c r="H335"/>
      <c r="L335" s="2"/>
    </row>
    <row r="336" spans="1:12" x14ac:dyDescent="0.45">
      <c r="A336" s="2" t="s">
        <v>310</v>
      </c>
      <c r="B336" s="1">
        <v>1.21</v>
      </c>
      <c r="C336" s="1">
        <v>92.5</v>
      </c>
      <c r="D336" s="1">
        <v>92.5</v>
      </c>
      <c r="E336" s="1">
        <v>131.65</v>
      </c>
      <c r="F336" s="1">
        <v>159.29650000000001</v>
      </c>
      <c r="H336"/>
      <c r="L336" s="2"/>
    </row>
    <row r="337" spans="1:12" x14ac:dyDescent="0.45">
      <c r="A337" s="2" t="s">
        <v>311</v>
      </c>
      <c r="B337" s="1">
        <v>1.2</v>
      </c>
      <c r="C337" s="1">
        <v>92.5</v>
      </c>
      <c r="D337" s="1">
        <v>92.5</v>
      </c>
      <c r="E337" s="1">
        <v>131.65</v>
      </c>
      <c r="F337" s="1">
        <v>157.97999999999999</v>
      </c>
      <c r="H337"/>
      <c r="L337" s="2"/>
    </row>
    <row r="338" spans="1:12" x14ac:dyDescent="0.45">
      <c r="A338" s="2" t="s">
        <v>312</v>
      </c>
      <c r="B338" s="1">
        <v>1.35</v>
      </c>
      <c r="C338" s="1">
        <v>92.5</v>
      </c>
      <c r="D338" s="1">
        <v>92.5</v>
      </c>
      <c r="E338" s="1">
        <v>131.65</v>
      </c>
      <c r="F338" s="1">
        <v>177.72750000000002</v>
      </c>
      <c r="H338"/>
      <c r="L338" s="2"/>
    </row>
    <row r="339" spans="1:12" x14ac:dyDescent="0.45">
      <c r="A339" s="2" t="s">
        <v>313</v>
      </c>
      <c r="B339" s="1">
        <v>1.2</v>
      </c>
      <c r="C339" s="1">
        <v>92.5</v>
      </c>
      <c r="D339" s="1">
        <v>92.5</v>
      </c>
      <c r="E339" s="1">
        <v>131.65</v>
      </c>
      <c r="F339" s="1">
        <v>157.97999999999999</v>
      </c>
      <c r="H339"/>
      <c r="L339" s="2"/>
    </row>
    <row r="340" spans="1:12" x14ac:dyDescent="0.45">
      <c r="A340" s="2" t="s">
        <v>314</v>
      </c>
      <c r="B340" s="1">
        <v>1.2</v>
      </c>
      <c r="C340" s="1">
        <v>92.5</v>
      </c>
      <c r="D340" s="1">
        <v>92.5</v>
      </c>
      <c r="E340" s="1">
        <v>131.65</v>
      </c>
      <c r="F340" s="1">
        <v>157.97999999999999</v>
      </c>
      <c r="H340"/>
      <c r="L340" s="2"/>
    </row>
    <row r="341" spans="1:12" x14ac:dyDescent="0.45">
      <c r="A341" s="2" t="s">
        <v>315</v>
      </c>
      <c r="B341" s="1">
        <v>1.32</v>
      </c>
      <c r="C341" s="1">
        <v>92.5</v>
      </c>
      <c r="D341" s="1">
        <v>92.5</v>
      </c>
      <c r="E341" s="1">
        <v>131.65</v>
      </c>
      <c r="F341" s="1">
        <v>173.77800000000002</v>
      </c>
      <c r="H341"/>
      <c r="L341" s="2"/>
    </row>
    <row r="342" spans="1:12" x14ac:dyDescent="0.45">
      <c r="A342" s="2" t="s">
        <v>316</v>
      </c>
      <c r="B342" s="1">
        <v>1.33</v>
      </c>
      <c r="C342" s="1">
        <v>92.5</v>
      </c>
      <c r="D342" s="1">
        <v>92.5</v>
      </c>
      <c r="E342" s="1">
        <v>131.65</v>
      </c>
      <c r="F342" s="1">
        <v>175.09450000000001</v>
      </c>
      <c r="H342"/>
      <c r="L342" s="2"/>
    </row>
    <row r="343" spans="1:12" x14ac:dyDescent="0.45">
      <c r="A343" s="2" t="s">
        <v>317</v>
      </c>
      <c r="B343" s="1">
        <v>1.1200000000000001</v>
      </c>
      <c r="C343" s="1">
        <v>92.5</v>
      </c>
      <c r="D343" s="1">
        <v>92.5</v>
      </c>
      <c r="E343" s="1">
        <v>131.65</v>
      </c>
      <c r="F343" s="1">
        <v>147.44800000000001</v>
      </c>
      <c r="H343"/>
      <c r="L343" s="2"/>
    </row>
    <row r="344" spans="1:12" x14ac:dyDescent="0.45">
      <c r="A344" s="2" t="s">
        <v>318</v>
      </c>
      <c r="B344" s="1">
        <v>1.22</v>
      </c>
      <c r="C344" s="1">
        <v>92.5</v>
      </c>
      <c r="D344" s="1">
        <v>92.5</v>
      </c>
      <c r="E344" s="1">
        <v>131.65</v>
      </c>
      <c r="F344" s="1">
        <v>160.613</v>
      </c>
      <c r="H344"/>
      <c r="L344" s="2"/>
    </row>
    <row r="345" spans="1:12" x14ac:dyDescent="0.45">
      <c r="A345" s="2" t="s">
        <v>319</v>
      </c>
      <c r="B345" s="1">
        <v>1.41</v>
      </c>
      <c r="C345" s="1">
        <v>92.5</v>
      </c>
      <c r="D345" s="1">
        <v>92.5</v>
      </c>
      <c r="E345" s="1">
        <v>131.65</v>
      </c>
      <c r="F345" s="1">
        <v>185.62649999999999</v>
      </c>
      <c r="H345"/>
      <c r="L345" s="2"/>
    </row>
    <row r="346" spans="1:12" x14ac:dyDescent="0.45">
      <c r="A346" s="2" t="s">
        <v>320</v>
      </c>
      <c r="B346" s="1">
        <v>1.4</v>
      </c>
      <c r="C346" s="1">
        <v>92.5</v>
      </c>
      <c r="D346" s="1">
        <v>92.5</v>
      </c>
      <c r="E346" s="1">
        <v>131.65</v>
      </c>
      <c r="F346" s="1">
        <v>184.31</v>
      </c>
      <c r="H346"/>
      <c r="L346" s="2"/>
    </row>
    <row r="347" spans="1:12" x14ac:dyDescent="0.45">
      <c r="A347" s="2" t="s">
        <v>321</v>
      </c>
      <c r="B347" s="1">
        <v>1.2</v>
      </c>
      <c r="C347" s="1">
        <v>92.5</v>
      </c>
      <c r="D347" s="1">
        <v>92.5</v>
      </c>
      <c r="E347" s="1">
        <v>131.65</v>
      </c>
      <c r="F347" s="1">
        <v>157.97999999999999</v>
      </c>
      <c r="H347"/>
      <c r="L347" s="2"/>
    </row>
    <row r="348" spans="1:12" x14ac:dyDescent="0.45">
      <c r="A348" s="2" t="s">
        <v>322</v>
      </c>
      <c r="B348" s="1">
        <v>1.17</v>
      </c>
      <c r="C348" s="1">
        <v>92.5</v>
      </c>
      <c r="D348" s="1">
        <v>92.5</v>
      </c>
      <c r="E348" s="1">
        <v>131.65</v>
      </c>
      <c r="F348" s="1">
        <v>154.03049999999999</v>
      </c>
      <c r="H348"/>
      <c r="L348" s="2"/>
    </row>
    <row r="349" spans="1:12" x14ac:dyDescent="0.45">
      <c r="A349" s="2" t="s">
        <v>323</v>
      </c>
      <c r="B349" s="1">
        <v>1.32</v>
      </c>
      <c r="C349" s="1">
        <v>92.5</v>
      </c>
      <c r="D349" s="1">
        <v>92.5</v>
      </c>
      <c r="E349" s="1">
        <v>131.65</v>
      </c>
      <c r="F349" s="1">
        <v>173.77800000000002</v>
      </c>
      <c r="H349"/>
      <c r="L349" s="2"/>
    </row>
    <row r="350" spans="1:12" x14ac:dyDescent="0.45">
      <c r="A350" s="2" t="s">
        <v>324</v>
      </c>
      <c r="B350" s="1">
        <v>1.28</v>
      </c>
      <c r="C350" s="1">
        <v>92.5</v>
      </c>
      <c r="D350" s="1">
        <v>92.5</v>
      </c>
      <c r="E350" s="1">
        <v>131.65</v>
      </c>
      <c r="F350" s="1">
        <v>168.512</v>
      </c>
      <c r="H350"/>
      <c r="L350" s="2"/>
    </row>
    <row r="351" spans="1:12" x14ac:dyDescent="0.45">
      <c r="A351" s="2" t="s">
        <v>325</v>
      </c>
      <c r="B351" s="1">
        <v>1.32</v>
      </c>
      <c r="C351" s="1">
        <v>92.5</v>
      </c>
      <c r="D351" s="1">
        <v>92.5</v>
      </c>
      <c r="E351" s="1">
        <v>131.65</v>
      </c>
      <c r="F351" s="1">
        <v>173.77800000000002</v>
      </c>
      <c r="H351"/>
      <c r="L351" s="2"/>
    </row>
    <row r="352" spans="1:12" x14ac:dyDescent="0.45">
      <c r="A352" s="2" t="s">
        <v>326</v>
      </c>
      <c r="B352" s="1">
        <v>1.35</v>
      </c>
      <c r="C352" s="1">
        <v>92.5</v>
      </c>
      <c r="D352" s="1">
        <v>92.5</v>
      </c>
      <c r="E352" s="1">
        <v>131.65</v>
      </c>
      <c r="F352" s="1">
        <v>177.72750000000002</v>
      </c>
      <c r="H352"/>
      <c r="L352" s="2"/>
    </row>
    <row r="353" spans="1:12" x14ac:dyDescent="0.45">
      <c r="A353" s="2" t="s">
        <v>327</v>
      </c>
      <c r="B353" s="1">
        <v>1.75</v>
      </c>
      <c r="C353" s="1">
        <v>92.5</v>
      </c>
      <c r="D353" s="1">
        <v>92.5</v>
      </c>
      <c r="E353" s="1">
        <v>125.57</v>
      </c>
      <c r="F353" s="1">
        <v>219.7475</v>
      </c>
      <c r="H353"/>
      <c r="L353" s="2"/>
    </row>
    <row r="354" spans="1:12" x14ac:dyDescent="0.45">
      <c r="A354" s="2" t="s">
        <v>328</v>
      </c>
      <c r="B354" s="1">
        <v>2.96</v>
      </c>
      <c r="C354" s="1">
        <v>92.5</v>
      </c>
      <c r="D354" s="1">
        <v>92.5</v>
      </c>
      <c r="E354" s="1">
        <v>125.57</v>
      </c>
      <c r="F354" s="1">
        <v>371.68720000000002</v>
      </c>
      <c r="H354"/>
      <c r="L354" s="2"/>
    </row>
    <row r="355" spans="1:12" x14ac:dyDescent="0.45">
      <c r="A355" s="2" t="s">
        <v>329</v>
      </c>
      <c r="B355" s="1">
        <v>1.7</v>
      </c>
      <c r="C355" s="1">
        <v>92.5</v>
      </c>
      <c r="D355" s="1">
        <v>92.5</v>
      </c>
      <c r="E355" s="1">
        <v>125.57</v>
      </c>
      <c r="F355" s="1">
        <v>213.46899999999999</v>
      </c>
      <c r="H355"/>
      <c r="L355" s="2"/>
    </row>
    <row r="356" spans="1:12" x14ac:dyDescent="0.45">
      <c r="A356" s="2" t="s">
        <v>330</v>
      </c>
      <c r="B356" s="1">
        <v>2.04</v>
      </c>
      <c r="C356" s="1">
        <v>92.5</v>
      </c>
      <c r="D356" s="1">
        <v>92.5</v>
      </c>
      <c r="E356" s="1">
        <v>125.57</v>
      </c>
      <c r="F356" s="1">
        <v>256.1628</v>
      </c>
      <c r="H356"/>
      <c r="L356" s="2"/>
    </row>
    <row r="357" spans="1:12" x14ac:dyDescent="0.45">
      <c r="A357" s="2" t="s">
        <v>331</v>
      </c>
      <c r="B357" s="1">
        <v>2.25</v>
      </c>
      <c r="C357" s="1">
        <v>92.5</v>
      </c>
      <c r="D357" s="1">
        <v>92.5</v>
      </c>
      <c r="E357" s="1">
        <v>125.57</v>
      </c>
      <c r="F357" s="1">
        <v>282.53249999999997</v>
      </c>
      <c r="H357"/>
      <c r="L357" s="2"/>
    </row>
    <row r="358" spans="1:12" x14ac:dyDescent="0.45">
      <c r="A358" s="2" t="s">
        <v>332</v>
      </c>
      <c r="B358" s="1">
        <v>1.81</v>
      </c>
      <c r="C358" s="1">
        <v>92.5</v>
      </c>
      <c r="D358" s="1">
        <v>92.5</v>
      </c>
      <c r="E358" s="1">
        <v>125.57</v>
      </c>
      <c r="F358" s="1">
        <v>227.2817</v>
      </c>
      <c r="H358"/>
      <c r="L358" s="2"/>
    </row>
    <row r="359" spans="1:12" x14ac:dyDescent="0.45">
      <c r="A359" s="2" t="s">
        <v>333</v>
      </c>
      <c r="B359" s="1">
        <v>1.73</v>
      </c>
      <c r="C359" s="1">
        <v>92.5</v>
      </c>
      <c r="D359" s="1">
        <v>92.5</v>
      </c>
      <c r="E359" s="1">
        <v>125.57</v>
      </c>
      <c r="F359" s="1">
        <v>217.23609999999999</v>
      </c>
      <c r="H359"/>
      <c r="L359" s="2"/>
    </row>
    <row r="360" spans="1:12" x14ac:dyDescent="0.45">
      <c r="A360" s="2" t="s">
        <v>334</v>
      </c>
      <c r="B360" s="1">
        <v>1.88</v>
      </c>
      <c r="C360" s="1">
        <v>92.5</v>
      </c>
      <c r="D360" s="1">
        <v>92.5</v>
      </c>
      <c r="E360" s="1">
        <v>125.57</v>
      </c>
      <c r="F360" s="1">
        <v>236.07159999999996</v>
      </c>
      <c r="H360"/>
      <c r="L360" s="2"/>
    </row>
    <row r="361" spans="1:12" x14ac:dyDescent="0.45">
      <c r="A361" s="2" t="s">
        <v>335</v>
      </c>
      <c r="B361" s="1">
        <v>1.82</v>
      </c>
      <c r="C361" s="1">
        <v>92.5</v>
      </c>
      <c r="D361" s="1">
        <v>92.5</v>
      </c>
      <c r="E361" s="1">
        <v>125.57</v>
      </c>
      <c r="F361" s="1">
        <v>228.53739999999999</v>
      </c>
      <c r="H361"/>
      <c r="L361" s="2"/>
    </row>
    <row r="362" spans="1:12" x14ac:dyDescent="0.45">
      <c r="A362" s="2" t="s">
        <v>336</v>
      </c>
      <c r="B362" s="1">
        <v>3.54</v>
      </c>
      <c r="C362" s="1">
        <v>92.5</v>
      </c>
      <c r="D362" s="1">
        <v>92.5</v>
      </c>
      <c r="E362" s="1">
        <v>125.57</v>
      </c>
      <c r="F362" s="1">
        <v>444.51780000000002</v>
      </c>
      <c r="H362"/>
      <c r="L362" s="2"/>
    </row>
    <row r="363" spans="1:12" x14ac:dyDescent="0.45">
      <c r="A363" s="2" t="s">
        <v>337</v>
      </c>
      <c r="B363" s="1">
        <v>1.91</v>
      </c>
      <c r="C363" s="1">
        <v>92.5</v>
      </c>
      <c r="D363" s="1">
        <v>92.5</v>
      </c>
      <c r="E363" s="1">
        <v>125.57</v>
      </c>
      <c r="F363" s="1">
        <v>239.83869999999999</v>
      </c>
      <c r="H363"/>
      <c r="L363" s="2"/>
    </row>
    <row r="364" spans="1:12" x14ac:dyDescent="0.45">
      <c r="A364" s="2" t="s">
        <v>338</v>
      </c>
      <c r="B364" s="1">
        <v>1.85</v>
      </c>
      <c r="C364" s="1">
        <v>92.5</v>
      </c>
      <c r="D364" s="1">
        <v>92.5</v>
      </c>
      <c r="E364" s="1">
        <v>125.57</v>
      </c>
      <c r="F364" s="1">
        <v>232.30449999999999</v>
      </c>
      <c r="H364"/>
      <c r="L364" s="2"/>
    </row>
    <row r="365" spans="1:12" x14ac:dyDescent="0.45">
      <c r="A365" s="2" t="s">
        <v>339</v>
      </c>
      <c r="B365" s="1">
        <v>3.1</v>
      </c>
      <c r="C365" s="1">
        <v>92.5</v>
      </c>
      <c r="D365" s="1">
        <v>92.5</v>
      </c>
      <c r="E365" s="1">
        <v>125.57</v>
      </c>
      <c r="F365" s="1">
        <v>389.267</v>
      </c>
      <c r="H365"/>
      <c r="L365" s="2"/>
    </row>
    <row r="366" spans="1:12" x14ac:dyDescent="0.45">
      <c r="A366" s="2" t="s">
        <v>340</v>
      </c>
      <c r="B366" s="1">
        <v>4.32</v>
      </c>
      <c r="C366" s="1">
        <v>92.5</v>
      </c>
      <c r="D366" s="1">
        <v>92.5</v>
      </c>
      <c r="E366" s="1">
        <v>125.57</v>
      </c>
      <c r="F366" s="1">
        <v>542.4624</v>
      </c>
      <c r="H366"/>
      <c r="L366" s="2"/>
    </row>
    <row r="367" spans="1:12" x14ac:dyDescent="0.45">
      <c r="A367" s="2" t="s">
        <v>341</v>
      </c>
      <c r="B367" s="1">
        <v>4</v>
      </c>
      <c r="C367" s="1">
        <v>92.5</v>
      </c>
      <c r="D367" s="1">
        <v>92.5</v>
      </c>
      <c r="E367" s="1">
        <v>125.57</v>
      </c>
      <c r="F367" s="1">
        <v>502.28</v>
      </c>
      <c r="H367"/>
      <c r="L367" s="2"/>
    </row>
    <row r="368" spans="1:12" x14ac:dyDescent="0.45">
      <c r="A368" s="2" t="s">
        <v>342</v>
      </c>
      <c r="B368" s="1">
        <v>1.61</v>
      </c>
      <c r="C368" s="1">
        <v>92.5</v>
      </c>
      <c r="D368" s="1">
        <v>92.5</v>
      </c>
      <c r="E368" s="1">
        <v>135</v>
      </c>
      <c r="F368" s="1">
        <v>217.35</v>
      </c>
      <c r="H368"/>
    </row>
    <row r="369" spans="1:8" x14ac:dyDescent="0.45">
      <c r="A369" s="2" t="s">
        <v>343</v>
      </c>
      <c r="B369" s="1">
        <v>2</v>
      </c>
      <c r="C369" s="1">
        <v>92.5</v>
      </c>
      <c r="D369" s="1">
        <v>92.5</v>
      </c>
      <c r="E369" s="1">
        <v>135</v>
      </c>
      <c r="F369" s="1">
        <v>270</v>
      </c>
      <c r="H369"/>
    </row>
    <row r="370" spans="1:8" x14ac:dyDescent="0.45">
      <c r="A370" s="2" t="s">
        <v>344</v>
      </c>
      <c r="B370" s="1">
        <v>2.5</v>
      </c>
      <c r="C370" s="1">
        <v>92.5</v>
      </c>
      <c r="D370" s="1">
        <v>92.5</v>
      </c>
      <c r="E370" s="1">
        <v>135</v>
      </c>
      <c r="F370" s="1">
        <v>337.5</v>
      </c>
      <c r="H370"/>
    </row>
    <row r="371" spans="1:8" x14ac:dyDescent="0.45">
      <c r="A371" s="2" t="s">
        <v>345</v>
      </c>
      <c r="B371" s="1">
        <v>2</v>
      </c>
      <c r="C371" s="1">
        <v>92.5</v>
      </c>
      <c r="D371" s="1">
        <v>92.5</v>
      </c>
      <c r="E371" s="1">
        <v>135</v>
      </c>
      <c r="F371" s="1">
        <v>270</v>
      </c>
      <c r="H371"/>
    </row>
    <row r="372" spans="1:8" x14ac:dyDescent="0.45">
      <c r="A372" s="2" t="s">
        <v>346</v>
      </c>
      <c r="B372" s="1">
        <v>2.7</v>
      </c>
      <c r="C372" s="1">
        <v>92.5</v>
      </c>
      <c r="D372" s="1">
        <v>92.5</v>
      </c>
      <c r="E372" s="1">
        <v>135</v>
      </c>
      <c r="F372" s="1">
        <v>364.5</v>
      </c>
      <c r="H372"/>
    </row>
    <row r="373" spans="1:8" x14ac:dyDescent="0.45">
      <c r="A373" s="2" t="s">
        <v>347</v>
      </c>
      <c r="B373" s="1">
        <v>1.8</v>
      </c>
      <c r="C373" s="1">
        <v>92.5</v>
      </c>
      <c r="D373" s="1">
        <v>92.5</v>
      </c>
      <c r="E373" s="1">
        <v>135</v>
      </c>
      <c r="F373" s="1">
        <v>243</v>
      </c>
      <c r="H373"/>
    </row>
    <row r="374" spans="1:8" x14ac:dyDescent="0.45">
      <c r="A374" s="2" t="s">
        <v>348</v>
      </c>
      <c r="B374" s="1">
        <v>1.95</v>
      </c>
      <c r="C374" s="1">
        <v>92.5</v>
      </c>
      <c r="D374" s="1">
        <v>92.5</v>
      </c>
      <c r="E374" s="1">
        <v>135</v>
      </c>
      <c r="F374" s="1">
        <v>263.25</v>
      </c>
      <c r="H374"/>
    </row>
    <row r="375" spans="1:8" x14ac:dyDescent="0.45">
      <c r="A375" s="2" t="s">
        <v>349</v>
      </c>
      <c r="B375" s="1">
        <v>1.25</v>
      </c>
      <c r="C375" s="1">
        <v>92.5</v>
      </c>
      <c r="D375" s="1">
        <v>92.5</v>
      </c>
      <c r="E375" s="1">
        <v>135</v>
      </c>
      <c r="F375" s="1">
        <v>168.75</v>
      </c>
      <c r="H375"/>
    </row>
    <row r="376" spans="1:8" x14ac:dyDescent="0.45">
      <c r="A376" s="2" t="s">
        <v>350</v>
      </c>
      <c r="B376" s="1">
        <v>3.3</v>
      </c>
      <c r="C376" s="1">
        <v>92.5</v>
      </c>
      <c r="D376" s="1">
        <v>92.5</v>
      </c>
      <c r="E376" s="1">
        <v>123</v>
      </c>
      <c r="F376" s="1">
        <v>405.9</v>
      </c>
      <c r="H376"/>
    </row>
    <row r="377" spans="1:8" x14ac:dyDescent="0.45">
      <c r="A377" s="2" t="s">
        <v>351</v>
      </c>
      <c r="B377" s="1">
        <v>2.93</v>
      </c>
      <c r="C377" s="1">
        <v>92.5</v>
      </c>
      <c r="D377" s="1">
        <v>92.5</v>
      </c>
      <c r="E377" s="1">
        <v>123</v>
      </c>
      <c r="F377" s="1">
        <v>360.39</v>
      </c>
      <c r="H377"/>
    </row>
    <row r="378" spans="1:8" x14ac:dyDescent="0.45">
      <c r="A378" s="2" t="s">
        <v>352</v>
      </c>
      <c r="B378" s="1">
        <v>2.27</v>
      </c>
      <c r="C378" s="1">
        <v>92.5</v>
      </c>
      <c r="D378" s="1">
        <v>92.5</v>
      </c>
      <c r="E378" s="1">
        <v>123</v>
      </c>
      <c r="F378" s="1">
        <v>279.20999999999998</v>
      </c>
      <c r="H378"/>
    </row>
    <row r="379" spans="1:8" x14ac:dyDescent="0.45">
      <c r="A379" s="2" t="s">
        <v>353</v>
      </c>
      <c r="B379" s="1">
        <v>3.39</v>
      </c>
      <c r="C379" s="1">
        <v>92.5</v>
      </c>
      <c r="D379" s="1">
        <v>92.5</v>
      </c>
      <c r="E379" s="1">
        <v>123</v>
      </c>
      <c r="F379" s="1">
        <v>416.97</v>
      </c>
      <c r="H379"/>
    </row>
    <row r="380" spans="1:8" x14ac:dyDescent="0.45">
      <c r="A380" s="2" t="s">
        <v>354</v>
      </c>
      <c r="B380" s="1">
        <v>1.95</v>
      </c>
      <c r="C380" s="1">
        <v>92.5</v>
      </c>
      <c r="D380" s="1">
        <v>92.5</v>
      </c>
      <c r="E380" s="1">
        <v>123</v>
      </c>
      <c r="F380" s="1">
        <v>239.85</v>
      </c>
      <c r="H380"/>
    </row>
    <row r="381" spans="1:8" x14ac:dyDescent="0.45">
      <c r="A381" s="2" t="s">
        <v>355</v>
      </c>
      <c r="B381" s="1">
        <v>2.4500000000000002</v>
      </c>
      <c r="C381" s="1">
        <v>92.5</v>
      </c>
      <c r="D381" s="1">
        <v>92.5</v>
      </c>
      <c r="E381" s="1">
        <v>123</v>
      </c>
      <c r="F381" s="1">
        <v>301.35000000000002</v>
      </c>
      <c r="H381"/>
    </row>
    <row r="382" spans="1:8" x14ac:dyDescent="0.45">
      <c r="A382" s="2" t="s">
        <v>356</v>
      </c>
      <c r="B382" s="1">
        <v>2.97</v>
      </c>
      <c r="C382" s="1">
        <v>92.5</v>
      </c>
      <c r="D382" s="1">
        <v>92.5</v>
      </c>
      <c r="E382" s="1">
        <v>123</v>
      </c>
      <c r="F382" s="1">
        <v>365.31</v>
      </c>
      <c r="H382"/>
    </row>
    <row r="383" spans="1:8" x14ac:dyDescent="0.45">
      <c r="A383" s="2" t="s">
        <v>357</v>
      </c>
      <c r="B383" s="1">
        <v>2.75</v>
      </c>
      <c r="C383" s="1">
        <v>92.5</v>
      </c>
      <c r="D383" s="1">
        <v>92.5</v>
      </c>
      <c r="E383" s="1">
        <v>123</v>
      </c>
      <c r="F383" s="1">
        <v>338.25</v>
      </c>
      <c r="H383"/>
    </row>
    <row r="384" spans="1:8" x14ac:dyDescent="0.45">
      <c r="A384" s="2" t="s">
        <v>358</v>
      </c>
      <c r="B384" s="1">
        <v>3.3</v>
      </c>
      <c r="C384" s="1">
        <v>92.5</v>
      </c>
      <c r="D384" s="1">
        <v>92.5</v>
      </c>
      <c r="E384" s="1">
        <v>123</v>
      </c>
      <c r="F384" s="1">
        <v>405.9</v>
      </c>
      <c r="H384"/>
    </row>
    <row r="385" spans="1:12" x14ac:dyDescent="0.45">
      <c r="A385" s="2" t="s">
        <v>359</v>
      </c>
      <c r="B385" s="1">
        <v>2.4</v>
      </c>
      <c r="C385" s="1">
        <v>92.5</v>
      </c>
      <c r="D385" s="1">
        <v>92.5</v>
      </c>
      <c r="E385" s="1">
        <v>123</v>
      </c>
      <c r="F385" s="1">
        <v>295.2</v>
      </c>
      <c r="H385"/>
    </row>
    <row r="386" spans="1:12" x14ac:dyDescent="0.45">
      <c r="A386" s="2" t="s">
        <v>360</v>
      </c>
      <c r="B386" s="1">
        <v>1.86</v>
      </c>
      <c r="C386" s="1">
        <v>92.5</v>
      </c>
      <c r="D386" s="1">
        <v>92.5</v>
      </c>
      <c r="E386" s="1">
        <v>123</v>
      </c>
      <c r="F386" s="1">
        <v>228.78</v>
      </c>
      <c r="H386"/>
    </row>
    <row r="387" spans="1:12" x14ac:dyDescent="0.45">
      <c r="A387" s="2" t="s">
        <v>361</v>
      </c>
      <c r="B387" s="1">
        <v>1.6</v>
      </c>
      <c r="C387" s="1">
        <v>92.5</v>
      </c>
      <c r="D387" s="1">
        <v>92.5</v>
      </c>
      <c r="E387" s="1">
        <v>123</v>
      </c>
      <c r="F387" s="1">
        <v>196.8</v>
      </c>
      <c r="H387"/>
    </row>
    <row r="388" spans="1:12" x14ac:dyDescent="0.45">
      <c r="A388" s="2" t="s">
        <v>362</v>
      </c>
      <c r="B388" s="1">
        <v>1.61</v>
      </c>
      <c r="C388" s="1">
        <v>92.5</v>
      </c>
      <c r="D388" s="1">
        <v>92.5</v>
      </c>
      <c r="E388" s="1">
        <v>123</v>
      </c>
      <c r="F388" s="1">
        <v>198.03</v>
      </c>
      <c r="H388"/>
    </row>
    <row r="389" spans="1:12" x14ac:dyDescent="0.45">
      <c r="A389" s="2" t="s">
        <v>363</v>
      </c>
      <c r="B389" s="1">
        <v>1.83</v>
      </c>
      <c r="C389" s="1">
        <v>92.5</v>
      </c>
      <c r="D389" s="1">
        <v>92.5</v>
      </c>
      <c r="E389" s="1">
        <v>123</v>
      </c>
      <c r="F389" s="1">
        <v>225.09</v>
      </c>
      <c r="H389"/>
    </row>
    <row r="390" spans="1:12" x14ac:dyDescent="0.45">
      <c r="A390" s="2" t="s">
        <v>364</v>
      </c>
      <c r="B390" s="1">
        <v>1.58</v>
      </c>
      <c r="C390" s="1">
        <v>92.5</v>
      </c>
      <c r="D390" s="1">
        <v>92.5</v>
      </c>
      <c r="E390" s="1">
        <v>123</v>
      </c>
      <c r="F390" s="1">
        <v>194.34</v>
      </c>
      <c r="H390"/>
    </row>
    <row r="391" spans="1:12" x14ac:dyDescent="0.45">
      <c r="A391" s="2" t="s">
        <v>365</v>
      </c>
      <c r="B391" s="1">
        <v>2.17</v>
      </c>
      <c r="C391" s="1">
        <v>92.5</v>
      </c>
      <c r="D391" s="1">
        <v>92.5</v>
      </c>
      <c r="E391" s="1">
        <v>123</v>
      </c>
      <c r="F391" s="1">
        <v>266.90999999999997</v>
      </c>
      <c r="H391"/>
      <c r="L391" s="2"/>
    </row>
    <row r="392" spans="1:12" x14ac:dyDescent="0.45">
      <c r="A392" s="2" t="s">
        <v>366</v>
      </c>
      <c r="B392" s="1">
        <v>2.36</v>
      </c>
      <c r="C392" s="1">
        <v>92.5</v>
      </c>
      <c r="D392" s="1">
        <v>92.5</v>
      </c>
      <c r="E392" s="1">
        <v>123</v>
      </c>
      <c r="F392" s="1">
        <v>290.27999999999997</v>
      </c>
      <c r="H392"/>
      <c r="L392" s="2"/>
    </row>
    <row r="393" spans="1:12" x14ac:dyDescent="0.45">
      <c r="A393" s="2" t="s">
        <v>367</v>
      </c>
      <c r="B393" s="1">
        <v>1.72</v>
      </c>
      <c r="C393" s="1">
        <v>92.5</v>
      </c>
      <c r="D393" s="1">
        <v>92.5</v>
      </c>
      <c r="E393" s="1">
        <v>123</v>
      </c>
      <c r="F393" s="1">
        <v>211.56</v>
      </c>
      <c r="H393"/>
      <c r="L393" s="2"/>
    </row>
    <row r="394" spans="1:12" x14ac:dyDescent="0.45">
      <c r="A394" s="2" t="s">
        <v>368</v>
      </c>
      <c r="B394" s="1">
        <v>1.61</v>
      </c>
      <c r="C394" s="1">
        <v>92.5</v>
      </c>
      <c r="D394" s="1">
        <v>92.5</v>
      </c>
      <c r="E394" s="1">
        <v>123</v>
      </c>
      <c r="F394" s="1">
        <v>198.03</v>
      </c>
      <c r="H394"/>
      <c r="L394" s="2"/>
    </row>
    <row r="395" spans="1:12" x14ac:dyDescent="0.45">
      <c r="A395" s="2" t="s">
        <v>369</v>
      </c>
      <c r="B395" s="1">
        <v>1.81</v>
      </c>
      <c r="C395" s="1">
        <v>92.5</v>
      </c>
      <c r="D395" s="1">
        <v>92.5</v>
      </c>
      <c r="E395" s="1">
        <v>123</v>
      </c>
      <c r="F395" s="1">
        <v>222.63</v>
      </c>
      <c r="H395"/>
      <c r="L395" s="2"/>
    </row>
    <row r="396" spans="1:12" x14ac:dyDescent="0.45">
      <c r="A396" s="2" t="s">
        <v>370</v>
      </c>
      <c r="B396" s="1">
        <v>2.2000000000000002</v>
      </c>
      <c r="C396" s="1">
        <v>92.5</v>
      </c>
      <c r="D396" s="1">
        <v>92.5</v>
      </c>
      <c r="E396" s="1">
        <v>123</v>
      </c>
      <c r="F396" s="1">
        <v>270.60000000000002</v>
      </c>
      <c r="H396"/>
      <c r="L396" s="2"/>
    </row>
    <row r="397" spans="1:12" x14ac:dyDescent="0.45">
      <c r="A397" s="2" t="s">
        <v>371</v>
      </c>
      <c r="B397" s="1">
        <v>2.0499999999999998</v>
      </c>
      <c r="C397" s="1">
        <v>92.5</v>
      </c>
      <c r="D397" s="1">
        <v>92.5</v>
      </c>
      <c r="E397" s="1">
        <v>123</v>
      </c>
      <c r="F397" s="1">
        <v>252.15</v>
      </c>
      <c r="H397"/>
      <c r="L397" s="2"/>
    </row>
    <row r="398" spans="1:12" x14ac:dyDescent="0.45">
      <c r="A398" s="2" t="s">
        <v>372</v>
      </c>
      <c r="B398" s="1">
        <v>2.25</v>
      </c>
      <c r="C398" s="1">
        <v>92.5</v>
      </c>
      <c r="D398" s="1">
        <v>92.5</v>
      </c>
      <c r="E398" s="1">
        <v>123</v>
      </c>
      <c r="F398" s="1">
        <v>276.75</v>
      </c>
      <c r="H398"/>
      <c r="L398" s="2"/>
    </row>
    <row r="399" spans="1:12" x14ac:dyDescent="0.45">
      <c r="A399" s="2" t="s">
        <v>373</v>
      </c>
      <c r="B399" s="1">
        <v>2.02</v>
      </c>
      <c r="C399" s="1">
        <v>92.5</v>
      </c>
      <c r="D399" s="1">
        <v>92.5</v>
      </c>
      <c r="E399" s="1">
        <v>123</v>
      </c>
      <c r="F399" s="1">
        <v>248.46</v>
      </c>
      <c r="H399"/>
      <c r="L399" s="2"/>
    </row>
    <row r="400" spans="1:12" x14ac:dyDescent="0.45">
      <c r="A400" s="2" t="s">
        <v>374</v>
      </c>
      <c r="B400" s="1">
        <v>2.65</v>
      </c>
      <c r="C400" s="1">
        <v>92.5</v>
      </c>
      <c r="D400" s="1">
        <v>92.5</v>
      </c>
      <c r="E400" s="1">
        <v>123</v>
      </c>
      <c r="F400" s="1">
        <v>325.95</v>
      </c>
      <c r="H400"/>
      <c r="L400" s="2"/>
    </row>
    <row r="401" spans="1:12" x14ac:dyDescent="0.45">
      <c r="A401" s="2" t="s">
        <v>375</v>
      </c>
      <c r="B401" s="1">
        <v>1.62</v>
      </c>
      <c r="C401" s="1">
        <v>92.5</v>
      </c>
      <c r="D401" s="1">
        <v>92.5</v>
      </c>
      <c r="E401" s="1">
        <v>123</v>
      </c>
      <c r="F401" s="1">
        <v>199.26</v>
      </c>
      <c r="H401"/>
      <c r="L401" s="2"/>
    </row>
    <row r="402" spans="1:12" x14ac:dyDescent="0.45">
      <c r="A402" s="2" t="s">
        <v>376</v>
      </c>
      <c r="B402" s="1">
        <v>4</v>
      </c>
      <c r="C402" s="1">
        <v>92.5</v>
      </c>
      <c r="D402" s="1">
        <v>92.5</v>
      </c>
      <c r="E402" s="1">
        <v>123</v>
      </c>
      <c r="F402" s="1">
        <v>492</v>
      </c>
      <c r="H402"/>
      <c r="L402" s="2"/>
    </row>
    <row r="403" spans="1:12" x14ac:dyDescent="0.45">
      <c r="A403" s="2" t="s">
        <v>377</v>
      </c>
      <c r="B403" s="1">
        <v>4.42</v>
      </c>
      <c r="C403" s="1">
        <v>92.5</v>
      </c>
      <c r="D403" s="1">
        <v>92.5</v>
      </c>
      <c r="E403" s="1">
        <v>123</v>
      </c>
      <c r="F403" s="1">
        <v>543.66</v>
      </c>
      <c r="H403"/>
      <c r="L403" s="2"/>
    </row>
    <row r="404" spans="1:12" x14ac:dyDescent="0.45">
      <c r="A404" s="2" t="s">
        <v>378</v>
      </c>
      <c r="B404" s="1">
        <v>4.1500000000000004</v>
      </c>
      <c r="C404" s="1">
        <v>92.5</v>
      </c>
      <c r="D404" s="1">
        <v>92.5</v>
      </c>
      <c r="E404" s="1">
        <v>123</v>
      </c>
      <c r="F404" s="1">
        <v>510.4500000000001</v>
      </c>
      <c r="H404"/>
      <c r="L404" s="2"/>
    </row>
    <row r="405" spans="1:12" x14ac:dyDescent="0.45">
      <c r="A405" s="2" t="s">
        <v>379</v>
      </c>
      <c r="B405" s="1">
        <v>4.6500000000000004</v>
      </c>
      <c r="C405" s="1">
        <v>92.5</v>
      </c>
      <c r="D405" s="1">
        <v>92.5</v>
      </c>
      <c r="E405" s="1">
        <v>123</v>
      </c>
      <c r="F405" s="1">
        <v>571.95000000000005</v>
      </c>
      <c r="H405"/>
      <c r="L405" s="2"/>
    </row>
    <row r="406" spans="1:12" x14ac:dyDescent="0.45">
      <c r="A406" s="2" t="s">
        <v>380</v>
      </c>
      <c r="B406" s="1">
        <v>4.18</v>
      </c>
      <c r="C406" s="1">
        <v>92.5</v>
      </c>
      <c r="D406" s="1">
        <v>92.5</v>
      </c>
      <c r="E406" s="1">
        <v>123</v>
      </c>
      <c r="F406" s="1">
        <v>514.14</v>
      </c>
      <c r="H406"/>
      <c r="L406" s="2"/>
    </row>
    <row r="407" spans="1:12" x14ac:dyDescent="0.45">
      <c r="A407" s="2" t="s">
        <v>381</v>
      </c>
      <c r="B407" s="1">
        <v>4.01</v>
      </c>
      <c r="C407" s="1">
        <v>92.5</v>
      </c>
      <c r="D407" s="1">
        <v>92.5</v>
      </c>
      <c r="E407" s="1">
        <v>123</v>
      </c>
      <c r="F407" s="1">
        <v>493.23</v>
      </c>
      <c r="H407"/>
      <c r="L407" s="2"/>
    </row>
    <row r="408" spans="1:12" x14ac:dyDescent="0.45">
      <c r="A408" s="2" t="s">
        <v>382</v>
      </c>
      <c r="B408" s="1">
        <v>1.61</v>
      </c>
      <c r="C408" s="1">
        <v>92.5</v>
      </c>
      <c r="D408" s="1">
        <v>92.5</v>
      </c>
      <c r="E408" s="1">
        <v>140</v>
      </c>
      <c r="F408" s="1">
        <v>225.4</v>
      </c>
      <c r="H408"/>
      <c r="L408" s="2"/>
    </row>
    <row r="409" spans="1:12" x14ac:dyDescent="0.45">
      <c r="A409" s="2" t="s">
        <v>383</v>
      </c>
      <c r="B409" s="1">
        <v>1.95</v>
      </c>
      <c r="C409" s="1">
        <v>92.5</v>
      </c>
      <c r="D409" s="1">
        <v>92.5</v>
      </c>
      <c r="E409" s="1">
        <v>140</v>
      </c>
      <c r="F409" s="1">
        <v>273</v>
      </c>
      <c r="H409"/>
      <c r="L409" s="2"/>
    </row>
    <row r="410" spans="1:12" x14ac:dyDescent="0.45">
      <c r="A410" s="2" t="s">
        <v>384</v>
      </c>
      <c r="B410" s="1">
        <v>2.13</v>
      </c>
      <c r="C410" s="1">
        <v>92.5</v>
      </c>
      <c r="D410" s="1">
        <v>92.5</v>
      </c>
      <c r="E410" s="1">
        <v>140</v>
      </c>
      <c r="F410" s="1">
        <v>298.2</v>
      </c>
      <c r="H410"/>
      <c r="L410" s="2"/>
    </row>
    <row r="411" spans="1:12" x14ac:dyDescent="0.45">
      <c r="A411" s="2" t="s">
        <v>385</v>
      </c>
      <c r="B411" s="1">
        <v>1.98</v>
      </c>
      <c r="C411" s="1">
        <v>92.5</v>
      </c>
      <c r="D411" s="1">
        <v>92.5</v>
      </c>
      <c r="E411" s="1">
        <v>140</v>
      </c>
      <c r="F411" s="1">
        <v>277.2</v>
      </c>
      <c r="H411"/>
      <c r="L411" s="2"/>
    </row>
    <row r="412" spans="1:12" x14ac:dyDescent="0.45">
      <c r="A412" s="2" t="s">
        <v>386</v>
      </c>
      <c r="B412" s="1">
        <v>1.95</v>
      </c>
      <c r="C412" s="1">
        <v>92.5</v>
      </c>
      <c r="D412" s="1">
        <v>92.5</v>
      </c>
      <c r="E412" s="1">
        <v>140</v>
      </c>
      <c r="F412" s="1">
        <v>273</v>
      </c>
      <c r="H412"/>
      <c r="L412" s="2"/>
    </row>
    <row r="413" spans="1:12" x14ac:dyDescent="0.45">
      <c r="A413" s="2" t="s">
        <v>387</v>
      </c>
      <c r="B413" s="1">
        <v>1.35</v>
      </c>
      <c r="C413" s="1">
        <v>92.5</v>
      </c>
      <c r="D413" s="1">
        <v>92.5</v>
      </c>
      <c r="E413" s="1">
        <v>140</v>
      </c>
      <c r="F413" s="1">
        <v>189</v>
      </c>
      <c r="H413"/>
      <c r="L413" s="2"/>
    </row>
    <row r="414" spans="1:12" x14ac:dyDescent="0.45">
      <c r="A414" s="2" t="s">
        <v>388</v>
      </c>
      <c r="B414" s="1">
        <v>1.82</v>
      </c>
      <c r="C414" s="1">
        <v>92.5</v>
      </c>
      <c r="D414" s="1">
        <v>92.5</v>
      </c>
      <c r="E414" s="1">
        <v>140</v>
      </c>
      <c r="F414" s="1">
        <v>254.8</v>
      </c>
      <c r="H414"/>
      <c r="L414" s="2"/>
    </row>
    <row r="415" spans="1:12" x14ac:dyDescent="0.45">
      <c r="A415" s="2" t="s">
        <v>389</v>
      </c>
      <c r="B415" s="1">
        <v>2.06</v>
      </c>
      <c r="C415" s="1">
        <v>92.5</v>
      </c>
      <c r="D415" s="1">
        <v>92.5</v>
      </c>
      <c r="E415" s="1">
        <v>140</v>
      </c>
      <c r="F415" s="1">
        <v>288.40000000000003</v>
      </c>
      <c r="H415"/>
      <c r="L415" s="2"/>
    </row>
    <row r="416" spans="1:12" x14ac:dyDescent="0.45">
      <c r="A416" s="2" t="s">
        <v>390</v>
      </c>
      <c r="B416" s="1">
        <v>1.47</v>
      </c>
      <c r="C416" s="1">
        <v>92.5</v>
      </c>
      <c r="D416" s="1">
        <v>92.5</v>
      </c>
      <c r="E416" s="1">
        <v>140</v>
      </c>
      <c r="F416" s="1">
        <v>205.8</v>
      </c>
      <c r="H416"/>
      <c r="L416" s="2"/>
    </row>
    <row r="417" spans="1:12" x14ac:dyDescent="0.45">
      <c r="A417" s="2" t="s">
        <v>391</v>
      </c>
      <c r="B417" s="1">
        <v>1.55</v>
      </c>
      <c r="C417" s="1">
        <v>92.5</v>
      </c>
      <c r="D417" s="1">
        <v>92.5</v>
      </c>
      <c r="E417" s="1">
        <v>140</v>
      </c>
      <c r="F417" s="1">
        <v>217</v>
      </c>
      <c r="H417"/>
      <c r="L417" s="2"/>
    </row>
    <row r="418" spans="1:12" x14ac:dyDescent="0.45">
      <c r="A418" s="2" t="s">
        <v>392</v>
      </c>
      <c r="B418" s="1">
        <v>1.7</v>
      </c>
      <c r="C418" s="1">
        <v>92.5</v>
      </c>
      <c r="D418" s="1">
        <v>92.5</v>
      </c>
      <c r="E418" s="1">
        <v>140</v>
      </c>
      <c r="F418" s="1">
        <v>238</v>
      </c>
      <c r="H418"/>
      <c r="L418" s="2"/>
    </row>
    <row r="419" spans="1:12" x14ac:dyDescent="0.45">
      <c r="A419" s="2" t="s">
        <v>393</v>
      </c>
      <c r="B419" s="1">
        <v>1.41</v>
      </c>
      <c r="C419" s="1">
        <v>92.5</v>
      </c>
      <c r="D419" s="1">
        <v>92.5</v>
      </c>
      <c r="E419" s="1">
        <v>140</v>
      </c>
      <c r="F419" s="1">
        <v>197.4</v>
      </c>
      <c r="H419"/>
      <c r="L419" s="2"/>
    </row>
    <row r="420" spans="1:12" x14ac:dyDescent="0.45">
      <c r="A420" s="2" t="s">
        <v>394</v>
      </c>
      <c r="B420" s="1">
        <v>1.48</v>
      </c>
      <c r="C420" s="1">
        <v>92.5</v>
      </c>
      <c r="D420" s="1">
        <v>92.5</v>
      </c>
      <c r="E420" s="1">
        <v>140</v>
      </c>
      <c r="F420" s="1">
        <v>207.2</v>
      </c>
      <c r="H420"/>
      <c r="L420" s="2"/>
    </row>
    <row r="421" spans="1:12" x14ac:dyDescent="0.45">
      <c r="A421" s="2" t="s">
        <v>395</v>
      </c>
      <c r="B421" s="1">
        <v>2.13</v>
      </c>
      <c r="C421" s="1">
        <v>92.5</v>
      </c>
      <c r="D421" s="1">
        <v>92.5</v>
      </c>
      <c r="E421" s="1">
        <v>140</v>
      </c>
      <c r="F421" s="1">
        <v>298.2</v>
      </c>
      <c r="H421"/>
      <c r="L421" s="2"/>
    </row>
    <row r="422" spans="1:12" x14ac:dyDescent="0.45">
      <c r="A422" s="2" t="s">
        <v>396</v>
      </c>
      <c r="B422" s="1">
        <v>1.92</v>
      </c>
      <c r="C422" s="1">
        <v>92.5</v>
      </c>
      <c r="D422" s="1">
        <v>92.5</v>
      </c>
      <c r="E422" s="1">
        <v>140</v>
      </c>
      <c r="F422" s="1">
        <v>268.8</v>
      </c>
      <c r="H422"/>
      <c r="L422" s="2"/>
    </row>
    <row r="423" spans="1:12" x14ac:dyDescent="0.45">
      <c r="A423" s="2" t="s">
        <v>397</v>
      </c>
      <c r="B423" s="1">
        <v>2.4500000000000002</v>
      </c>
      <c r="C423" s="1">
        <v>92.5</v>
      </c>
      <c r="D423" s="1">
        <v>92.5</v>
      </c>
      <c r="E423" s="1">
        <v>132</v>
      </c>
      <c r="F423" s="1">
        <v>323.40000000000003</v>
      </c>
      <c r="H423"/>
      <c r="L423" s="2"/>
    </row>
    <row r="424" spans="1:12" x14ac:dyDescent="0.45">
      <c r="A424" s="2" t="s">
        <v>398</v>
      </c>
      <c r="B424" s="1">
        <v>2.95</v>
      </c>
      <c r="C424" s="1">
        <v>92.5</v>
      </c>
      <c r="D424" s="1">
        <v>92.5</v>
      </c>
      <c r="E424" s="1">
        <v>132</v>
      </c>
      <c r="F424" s="1">
        <v>389.4</v>
      </c>
      <c r="H424"/>
      <c r="L424" s="2"/>
    </row>
    <row r="425" spans="1:12" x14ac:dyDescent="0.45">
      <c r="A425" s="2" t="s">
        <v>399</v>
      </c>
      <c r="B425" s="1">
        <v>2</v>
      </c>
      <c r="C425" s="1">
        <v>92.5</v>
      </c>
      <c r="D425" s="1">
        <v>92.5</v>
      </c>
      <c r="E425" s="1">
        <v>132</v>
      </c>
      <c r="F425" s="1">
        <v>264</v>
      </c>
      <c r="H425"/>
      <c r="L425" s="2"/>
    </row>
    <row r="426" spans="1:12" x14ac:dyDescent="0.45">
      <c r="A426" s="2" t="s">
        <v>400</v>
      </c>
      <c r="B426" s="1">
        <v>2.75</v>
      </c>
      <c r="C426" s="1">
        <v>92.5</v>
      </c>
      <c r="D426" s="1">
        <v>92.5</v>
      </c>
      <c r="E426" s="1">
        <v>132</v>
      </c>
      <c r="F426" s="1">
        <v>363</v>
      </c>
      <c r="H426"/>
      <c r="L426" s="2"/>
    </row>
    <row r="427" spans="1:12" x14ac:dyDescent="0.45">
      <c r="A427" s="2" t="s">
        <v>401</v>
      </c>
      <c r="B427" s="1">
        <v>3.1</v>
      </c>
      <c r="C427" s="1">
        <v>92.5</v>
      </c>
      <c r="D427" s="1">
        <v>92.5</v>
      </c>
      <c r="E427" s="1">
        <v>132</v>
      </c>
      <c r="F427" s="1">
        <v>409.2</v>
      </c>
      <c r="H427"/>
      <c r="L427" s="2"/>
    </row>
    <row r="428" spans="1:12" x14ac:dyDescent="0.45">
      <c r="A428" s="2" t="s">
        <v>402</v>
      </c>
      <c r="B428" s="1">
        <v>1.65</v>
      </c>
      <c r="C428" s="1">
        <v>92.5</v>
      </c>
      <c r="D428" s="1">
        <v>92.5</v>
      </c>
      <c r="E428" s="1">
        <v>132</v>
      </c>
      <c r="F428" s="1">
        <v>217.8</v>
      </c>
      <c r="H428"/>
      <c r="L428" s="2"/>
    </row>
    <row r="429" spans="1:12" x14ac:dyDescent="0.45">
      <c r="A429" s="2" t="s">
        <v>403</v>
      </c>
      <c r="B429" s="1">
        <v>2.15</v>
      </c>
      <c r="C429" s="1">
        <v>92.5</v>
      </c>
      <c r="D429" s="1">
        <v>92.5</v>
      </c>
      <c r="E429" s="1">
        <v>132</v>
      </c>
      <c r="F429" s="1">
        <v>283.8</v>
      </c>
      <c r="H429"/>
      <c r="L429" s="2"/>
    </row>
    <row r="430" spans="1:12" x14ac:dyDescent="0.45">
      <c r="A430" s="2" t="s">
        <v>404</v>
      </c>
      <c r="B430" s="1">
        <v>1.85</v>
      </c>
      <c r="C430" s="1">
        <v>92.5</v>
      </c>
      <c r="D430" s="1">
        <v>92.5</v>
      </c>
      <c r="E430" s="1">
        <v>132</v>
      </c>
      <c r="F430" s="1">
        <v>244.2</v>
      </c>
      <c r="H430"/>
      <c r="L430" s="2"/>
    </row>
    <row r="431" spans="1:12" x14ac:dyDescent="0.45">
      <c r="A431" s="2" t="s">
        <v>405</v>
      </c>
      <c r="B431" s="1">
        <v>1.7</v>
      </c>
      <c r="C431" s="1">
        <v>92.5</v>
      </c>
      <c r="D431" s="1">
        <v>92.5</v>
      </c>
      <c r="E431" s="1">
        <v>132</v>
      </c>
      <c r="F431" s="1">
        <v>224.4</v>
      </c>
      <c r="H431"/>
      <c r="L431" s="2"/>
    </row>
    <row r="432" spans="1:12" x14ac:dyDescent="0.45">
      <c r="A432" s="2" t="s">
        <v>406</v>
      </c>
      <c r="B432" s="1">
        <v>2.1</v>
      </c>
      <c r="C432" s="1">
        <v>92.5</v>
      </c>
      <c r="D432" s="1">
        <v>92.5</v>
      </c>
      <c r="E432" s="1">
        <v>132</v>
      </c>
      <c r="F432" s="1">
        <v>277.2</v>
      </c>
      <c r="H432"/>
      <c r="L432" s="2"/>
    </row>
    <row r="433" spans="1:12" x14ac:dyDescent="0.45">
      <c r="A433" s="2" t="s">
        <v>407</v>
      </c>
      <c r="B433" s="1">
        <v>2.65</v>
      </c>
      <c r="C433" s="1">
        <v>92.5</v>
      </c>
      <c r="D433" s="1">
        <v>92.5</v>
      </c>
      <c r="E433" s="1">
        <v>132</v>
      </c>
      <c r="F433" s="1">
        <v>349.8</v>
      </c>
      <c r="H433"/>
      <c r="L433" s="2"/>
    </row>
    <row r="434" spans="1:12" x14ac:dyDescent="0.45">
      <c r="A434" s="2" t="s">
        <v>408</v>
      </c>
      <c r="B434" s="1">
        <v>1.5</v>
      </c>
      <c r="C434" s="1">
        <v>92.5</v>
      </c>
      <c r="D434" s="1">
        <v>92.5</v>
      </c>
      <c r="E434" s="1">
        <v>132</v>
      </c>
      <c r="F434" s="1">
        <v>198</v>
      </c>
      <c r="H434"/>
      <c r="L434" s="2"/>
    </row>
    <row r="435" spans="1:12" x14ac:dyDescent="0.45">
      <c r="A435" s="2" t="s">
        <v>409</v>
      </c>
      <c r="B435" s="1">
        <v>2.1</v>
      </c>
      <c r="C435" s="1">
        <v>92.5</v>
      </c>
      <c r="D435" s="1">
        <v>92.5</v>
      </c>
      <c r="E435" s="1">
        <v>132</v>
      </c>
      <c r="F435" s="1">
        <v>277.2</v>
      </c>
      <c r="H435"/>
      <c r="L435" s="2"/>
    </row>
    <row r="436" spans="1:12" x14ac:dyDescent="0.45">
      <c r="A436" s="2" t="s">
        <v>410</v>
      </c>
      <c r="B436" s="1">
        <v>2.2999999999999998</v>
      </c>
      <c r="C436" s="1">
        <v>92.5</v>
      </c>
      <c r="D436" s="1">
        <v>92.5</v>
      </c>
      <c r="E436" s="1">
        <v>132</v>
      </c>
      <c r="F436" s="1">
        <v>303.59999999999997</v>
      </c>
      <c r="H436"/>
      <c r="L436" s="2"/>
    </row>
    <row r="437" spans="1:12" x14ac:dyDescent="0.45">
      <c r="A437" s="2" t="s">
        <v>411</v>
      </c>
      <c r="B437" s="1">
        <v>2.2000000000000002</v>
      </c>
      <c r="C437" s="1">
        <v>92.5</v>
      </c>
      <c r="D437" s="1">
        <v>92.5</v>
      </c>
      <c r="E437" s="1">
        <v>132</v>
      </c>
      <c r="F437" s="1">
        <v>290.40000000000003</v>
      </c>
      <c r="H437"/>
      <c r="L437" s="2"/>
    </row>
    <row r="438" spans="1:12" x14ac:dyDescent="0.45">
      <c r="A438" s="2" t="s">
        <v>412</v>
      </c>
      <c r="B438" s="1">
        <v>1.85</v>
      </c>
      <c r="C438" s="1">
        <v>92.5</v>
      </c>
      <c r="D438" s="1">
        <v>92.5</v>
      </c>
      <c r="E438" s="1">
        <v>132</v>
      </c>
      <c r="F438" s="1">
        <v>244.2</v>
      </c>
      <c r="H438"/>
      <c r="L438" s="2"/>
    </row>
    <row r="439" spans="1:12" x14ac:dyDescent="0.45">
      <c r="A439" s="2" t="s">
        <v>413</v>
      </c>
      <c r="B439" s="1">
        <v>2.2000000000000002</v>
      </c>
      <c r="C439" s="1">
        <v>92.5</v>
      </c>
      <c r="D439" s="1">
        <v>92.5</v>
      </c>
      <c r="E439" s="1">
        <v>132</v>
      </c>
      <c r="F439" s="1">
        <v>290.40000000000003</v>
      </c>
      <c r="H439"/>
      <c r="L439" s="2"/>
    </row>
    <row r="440" spans="1:12" x14ac:dyDescent="0.45">
      <c r="A440" s="2" t="s">
        <v>414</v>
      </c>
      <c r="B440" s="1">
        <v>1.2</v>
      </c>
      <c r="C440" s="1">
        <v>92.5</v>
      </c>
      <c r="D440" s="1">
        <v>92.5</v>
      </c>
      <c r="E440" s="1">
        <v>132</v>
      </c>
      <c r="F440" s="1">
        <v>158.4</v>
      </c>
      <c r="H440"/>
      <c r="L440" s="2"/>
    </row>
    <row r="441" spans="1:12" x14ac:dyDescent="0.45">
      <c r="A441" s="2" t="s">
        <v>415</v>
      </c>
      <c r="B441" s="1">
        <v>1.1499999999999999</v>
      </c>
      <c r="C441" s="1">
        <v>92.5</v>
      </c>
      <c r="D441" s="1">
        <v>92.5</v>
      </c>
      <c r="E441" s="1">
        <v>132</v>
      </c>
      <c r="F441" s="1">
        <v>151.79999999999998</v>
      </c>
      <c r="H441"/>
      <c r="L441" s="2"/>
    </row>
    <row r="442" spans="1:12" x14ac:dyDescent="0.45">
      <c r="A442" s="2" t="s">
        <v>416</v>
      </c>
      <c r="B442" s="1">
        <v>1.9</v>
      </c>
      <c r="C442" s="1">
        <v>92.5</v>
      </c>
      <c r="D442" s="1">
        <v>92.5</v>
      </c>
      <c r="E442" s="1">
        <v>132</v>
      </c>
      <c r="F442" s="1">
        <v>250.8</v>
      </c>
      <c r="H442"/>
      <c r="L442" s="2"/>
    </row>
    <row r="443" spans="1:12" x14ac:dyDescent="0.45">
      <c r="A443" s="2" t="s">
        <v>417</v>
      </c>
      <c r="B443" s="1">
        <v>2.4</v>
      </c>
      <c r="C443" s="1">
        <v>92.5</v>
      </c>
      <c r="D443" s="1">
        <v>92.5</v>
      </c>
      <c r="E443" s="1">
        <v>132</v>
      </c>
      <c r="F443" s="1">
        <v>316.8</v>
      </c>
      <c r="H443"/>
      <c r="L443" s="2"/>
    </row>
    <row r="444" spans="1:12" x14ac:dyDescent="0.45">
      <c r="A444" s="2" t="s">
        <v>418</v>
      </c>
      <c r="B444" s="1">
        <v>1.9</v>
      </c>
      <c r="C444" s="1">
        <v>92.5</v>
      </c>
      <c r="D444" s="1">
        <v>92.5</v>
      </c>
      <c r="E444" s="1">
        <v>132</v>
      </c>
      <c r="F444" s="1">
        <v>250.8</v>
      </c>
      <c r="H444"/>
    </row>
    <row r="445" spans="1:12" x14ac:dyDescent="0.45">
      <c r="A445" s="2" t="s">
        <v>419</v>
      </c>
      <c r="B445" s="1">
        <v>1.8</v>
      </c>
      <c r="C445" s="1">
        <v>92.5</v>
      </c>
      <c r="D445" s="1">
        <v>92.5</v>
      </c>
      <c r="E445" s="1">
        <v>132</v>
      </c>
      <c r="F445" s="1">
        <v>237.6</v>
      </c>
      <c r="H445"/>
    </row>
    <row r="446" spans="1:12" x14ac:dyDescent="0.45">
      <c r="A446" s="2" t="s">
        <v>420</v>
      </c>
      <c r="B446" s="1">
        <v>2</v>
      </c>
      <c r="C446" s="1">
        <v>92.5</v>
      </c>
      <c r="D446" s="1">
        <v>92.5</v>
      </c>
      <c r="E446" s="1">
        <v>132</v>
      </c>
      <c r="F446" s="1">
        <v>264</v>
      </c>
      <c r="H446"/>
    </row>
    <row r="447" spans="1:12" x14ac:dyDescent="0.45">
      <c r="A447" s="2" t="s">
        <v>421</v>
      </c>
      <c r="B447" s="1">
        <v>1.7</v>
      </c>
      <c r="C447" s="1">
        <v>92.5</v>
      </c>
      <c r="D447" s="1">
        <v>92.5</v>
      </c>
      <c r="E447" s="1">
        <v>132</v>
      </c>
      <c r="F447" s="1">
        <v>224.4</v>
      </c>
      <c r="H447"/>
    </row>
    <row r="448" spans="1:12" x14ac:dyDescent="0.45">
      <c r="A448" s="2" t="s">
        <v>422</v>
      </c>
      <c r="B448" s="1">
        <v>1.25</v>
      </c>
      <c r="C448" s="1">
        <v>92.5</v>
      </c>
      <c r="D448" s="1">
        <v>92.5</v>
      </c>
      <c r="E448" s="1">
        <v>132</v>
      </c>
      <c r="F448" s="1">
        <v>165</v>
      </c>
      <c r="H448"/>
    </row>
    <row r="449" spans="1:8" x14ac:dyDescent="0.45">
      <c r="A449" s="2" t="s">
        <v>423</v>
      </c>
      <c r="B449" s="1">
        <v>1.6</v>
      </c>
      <c r="C449" s="1">
        <v>92.5</v>
      </c>
      <c r="D449" s="1">
        <v>92.5</v>
      </c>
      <c r="E449" s="1">
        <v>132</v>
      </c>
      <c r="F449" s="1">
        <v>211.2</v>
      </c>
      <c r="H449"/>
    </row>
    <row r="450" spans="1:8" x14ac:dyDescent="0.45">
      <c r="A450" s="2" t="s">
        <v>424</v>
      </c>
      <c r="B450" s="1">
        <v>2.2000000000000002</v>
      </c>
      <c r="C450" s="1">
        <v>92.5</v>
      </c>
      <c r="D450" s="1">
        <v>92.5</v>
      </c>
      <c r="E450" s="1">
        <v>132</v>
      </c>
      <c r="F450" s="1">
        <v>290.40000000000003</v>
      </c>
      <c r="H450"/>
    </row>
    <row r="451" spans="1:8" x14ac:dyDescent="0.45">
      <c r="A451" s="2" t="s">
        <v>425</v>
      </c>
      <c r="B451" s="1">
        <v>1.2</v>
      </c>
      <c r="C451" s="1">
        <v>92.5</v>
      </c>
      <c r="D451" s="1">
        <v>92.5</v>
      </c>
      <c r="E451" s="1">
        <v>132</v>
      </c>
      <c r="F451" s="1">
        <v>158.4</v>
      </c>
      <c r="H451"/>
    </row>
    <row r="452" spans="1:8" x14ac:dyDescent="0.45">
      <c r="A452" s="2" t="s">
        <v>426</v>
      </c>
      <c r="B452" s="1">
        <v>2.1</v>
      </c>
      <c r="C452" s="1">
        <v>92.5</v>
      </c>
      <c r="D452" s="1">
        <v>92.5</v>
      </c>
      <c r="E452" s="1">
        <v>132</v>
      </c>
      <c r="F452" s="1">
        <v>277.2</v>
      </c>
      <c r="H452"/>
    </row>
    <row r="453" spans="1:8" x14ac:dyDescent="0.45">
      <c r="A453" s="2" t="s">
        <v>427</v>
      </c>
      <c r="B453" s="1">
        <v>2.25</v>
      </c>
      <c r="C453" s="1">
        <v>92.5</v>
      </c>
      <c r="D453" s="1">
        <v>92.5</v>
      </c>
      <c r="E453" s="1">
        <v>132</v>
      </c>
      <c r="F453" s="1">
        <v>297</v>
      </c>
      <c r="H453"/>
    </row>
    <row r="454" spans="1:8" x14ac:dyDescent="0.45">
      <c r="A454" s="2" t="s">
        <v>428</v>
      </c>
      <c r="B454" s="1">
        <v>1.9</v>
      </c>
      <c r="C454" s="1">
        <v>92.5</v>
      </c>
      <c r="D454" s="1">
        <v>92.5</v>
      </c>
      <c r="E454" s="1">
        <v>132</v>
      </c>
      <c r="F454" s="1">
        <v>250.8</v>
      </c>
      <c r="H454"/>
    </row>
    <row r="455" spans="1:8" x14ac:dyDescent="0.45">
      <c r="A455" s="2" t="s">
        <v>429</v>
      </c>
      <c r="B455" s="1">
        <v>1.2</v>
      </c>
      <c r="C455" s="1">
        <v>92.5</v>
      </c>
      <c r="D455" s="1">
        <v>92.5</v>
      </c>
      <c r="E455" s="1">
        <v>132</v>
      </c>
      <c r="F455" s="1">
        <v>158.4</v>
      </c>
      <c r="H455"/>
    </row>
    <row r="456" spans="1:8" x14ac:dyDescent="0.45">
      <c r="A456" s="2" t="s">
        <v>430</v>
      </c>
      <c r="B456" s="1">
        <v>1.2</v>
      </c>
      <c r="C456" s="1">
        <v>92.5</v>
      </c>
      <c r="D456" s="1">
        <v>92.5</v>
      </c>
      <c r="E456" s="1">
        <v>132</v>
      </c>
      <c r="F456" s="1">
        <v>158.4</v>
      </c>
      <c r="H456"/>
    </row>
    <row r="457" spans="1:8" x14ac:dyDescent="0.45">
      <c r="A457" s="2" t="s">
        <v>431</v>
      </c>
      <c r="B457" s="1">
        <v>1.3</v>
      </c>
      <c r="C457" s="1">
        <v>92.5</v>
      </c>
      <c r="D457" s="1">
        <v>92.5</v>
      </c>
      <c r="E457" s="1">
        <v>132</v>
      </c>
      <c r="F457" s="1">
        <v>171.6</v>
      </c>
      <c r="H457"/>
    </row>
    <row r="458" spans="1:8" x14ac:dyDescent="0.45">
      <c r="A458" s="2" t="s">
        <v>432</v>
      </c>
      <c r="B458" s="1">
        <v>1</v>
      </c>
      <c r="C458" s="1">
        <v>92.5</v>
      </c>
      <c r="D458" s="1">
        <v>92.5</v>
      </c>
      <c r="E458" s="1">
        <v>132</v>
      </c>
      <c r="F458" s="1">
        <v>132</v>
      </c>
      <c r="H458"/>
    </row>
    <row r="459" spans="1:8" x14ac:dyDescent="0.45">
      <c r="A459" s="2" t="s">
        <v>433</v>
      </c>
      <c r="B459" s="1">
        <v>2</v>
      </c>
      <c r="C459" s="1">
        <v>92.5</v>
      </c>
      <c r="D459" s="1">
        <v>92.5</v>
      </c>
      <c r="E459" s="1">
        <v>132</v>
      </c>
      <c r="F459" s="1">
        <v>264</v>
      </c>
      <c r="H459"/>
    </row>
    <row r="460" spans="1:8" x14ac:dyDescent="0.45">
      <c r="A460" s="2" t="s">
        <v>434</v>
      </c>
      <c r="B460" s="1">
        <v>1.8</v>
      </c>
      <c r="C460" s="1">
        <v>92.5</v>
      </c>
      <c r="D460" s="1">
        <v>92.5</v>
      </c>
      <c r="E460" s="1">
        <v>132</v>
      </c>
      <c r="F460" s="1">
        <v>237.6</v>
      </c>
      <c r="H460"/>
    </row>
    <row r="461" spans="1:8" x14ac:dyDescent="0.45">
      <c r="A461" s="2" t="s">
        <v>435</v>
      </c>
      <c r="B461" s="1">
        <v>1.2</v>
      </c>
      <c r="C461" s="1">
        <v>92.5</v>
      </c>
      <c r="D461" s="1">
        <v>92.5</v>
      </c>
      <c r="E461" s="1">
        <v>132</v>
      </c>
      <c r="F461" s="1">
        <v>158.4</v>
      </c>
      <c r="H461"/>
    </row>
    <row r="462" spans="1:8" x14ac:dyDescent="0.45">
      <c r="A462" s="2" t="s">
        <v>436</v>
      </c>
      <c r="B462" s="1">
        <v>1.1000000000000001</v>
      </c>
      <c r="C462" s="1">
        <v>92.5</v>
      </c>
      <c r="D462" s="1">
        <v>92.5</v>
      </c>
      <c r="E462" s="1">
        <v>132</v>
      </c>
      <c r="F462" s="1">
        <v>145.20000000000002</v>
      </c>
      <c r="H462"/>
    </row>
    <row r="463" spans="1:8" x14ac:dyDescent="0.45">
      <c r="A463" s="2" t="s">
        <v>437</v>
      </c>
      <c r="B463" s="1">
        <v>1.7</v>
      </c>
      <c r="C463" s="1">
        <v>92.5</v>
      </c>
      <c r="D463" s="1">
        <v>92.5</v>
      </c>
      <c r="E463" s="1">
        <v>132</v>
      </c>
      <c r="F463" s="1">
        <v>224.4</v>
      </c>
      <c r="H463"/>
    </row>
    <row r="464" spans="1:8" x14ac:dyDescent="0.45">
      <c r="A464" s="2" t="s">
        <v>438</v>
      </c>
      <c r="B464" s="1">
        <v>2.9</v>
      </c>
      <c r="C464" s="1">
        <v>92.5</v>
      </c>
      <c r="D464" s="1">
        <v>92.5</v>
      </c>
      <c r="E464" s="1">
        <v>132</v>
      </c>
      <c r="F464" s="1">
        <v>382.8</v>
      </c>
      <c r="H464"/>
    </row>
    <row r="465" spans="1:8" x14ac:dyDescent="0.45">
      <c r="A465" s="2" t="s">
        <v>439</v>
      </c>
      <c r="B465" s="1">
        <v>3.2</v>
      </c>
      <c r="C465" s="1">
        <v>92.5</v>
      </c>
      <c r="D465" s="1">
        <v>92.5</v>
      </c>
      <c r="E465" s="1">
        <v>132</v>
      </c>
      <c r="F465" s="1">
        <v>422.4</v>
      </c>
      <c r="H465"/>
    </row>
    <row r="466" spans="1:8" x14ac:dyDescent="0.45">
      <c r="A466" s="2" t="s">
        <v>440</v>
      </c>
      <c r="B466" s="1">
        <v>4</v>
      </c>
      <c r="C466" s="1">
        <v>92.5</v>
      </c>
      <c r="D466" s="1">
        <v>92.5</v>
      </c>
      <c r="E466" s="1">
        <v>132</v>
      </c>
      <c r="F466" s="1">
        <v>528</v>
      </c>
      <c r="H466"/>
    </row>
    <row r="467" spans="1:8" x14ac:dyDescent="0.45">
      <c r="A467" s="2" t="s">
        <v>441</v>
      </c>
      <c r="B467" s="1">
        <v>3.5</v>
      </c>
      <c r="C467" s="1">
        <v>92.5</v>
      </c>
      <c r="D467" s="1">
        <v>92.5</v>
      </c>
      <c r="E467" s="1">
        <v>132</v>
      </c>
      <c r="F467" s="1">
        <v>462</v>
      </c>
      <c r="H467"/>
    </row>
    <row r="468" spans="1:8" x14ac:dyDescent="0.45">
      <c r="A468" s="2" t="s">
        <v>442</v>
      </c>
      <c r="B468" s="1">
        <v>2.5</v>
      </c>
      <c r="C468" s="1">
        <v>92.5</v>
      </c>
      <c r="D468" s="1">
        <v>92.5</v>
      </c>
      <c r="E468" s="1">
        <v>132</v>
      </c>
      <c r="F468" s="1">
        <v>330</v>
      </c>
      <c r="H468"/>
    </row>
    <row r="469" spans="1:8" x14ac:dyDescent="0.45">
      <c r="A469" s="2" t="s">
        <v>443</v>
      </c>
      <c r="B469" s="1">
        <v>2.2999999999999998</v>
      </c>
      <c r="C469" s="1">
        <v>92.5</v>
      </c>
      <c r="D469" s="1">
        <v>92.5</v>
      </c>
      <c r="E469" s="1">
        <v>132</v>
      </c>
      <c r="F469" s="1">
        <v>303.59999999999997</v>
      </c>
      <c r="H469"/>
    </row>
    <row r="470" spans="1:8" x14ac:dyDescent="0.45">
      <c r="A470" s="2" t="s">
        <v>444</v>
      </c>
      <c r="B470" s="1">
        <v>3.6</v>
      </c>
      <c r="C470" s="1">
        <v>92.5</v>
      </c>
      <c r="D470" s="1">
        <v>92.5</v>
      </c>
      <c r="E470" s="1">
        <v>132</v>
      </c>
      <c r="F470" s="1">
        <v>475.2</v>
      </c>
      <c r="H470"/>
    </row>
    <row r="471" spans="1:8" x14ac:dyDescent="0.45">
      <c r="A471" s="2" t="s">
        <v>445</v>
      </c>
      <c r="B471" s="1">
        <v>2.2999999999999998</v>
      </c>
      <c r="C471" s="1">
        <v>92.5</v>
      </c>
      <c r="D471" s="1">
        <v>92.5</v>
      </c>
      <c r="E471" s="1">
        <v>132</v>
      </c>
      <c r="F471" s="1">
        <v>303.59999999999997</v>
      </c>
      <c r="H471"/>
    </row>
    <row r="472" spans="1:8" x14ac:dyDescent="0.45">
      <c r="A472" s="2" t="s">
        <v>446</v>
      </c>
      <c r="B472" s="1">
        <v>2.5</v>
      </c>
      <c r="C472" s="1">
        <v>92.5</v>
      </c>
      <c r="D472" s="1">
        <v>92.5</v>
      </c>
      <c r="E472" s="1">
        <v>132</v>
      </c>
      <c r="F472" s="1">
        <v>330</v>
      </c>
      <c r="H472"/>
    </row>
    <row r="473" spans="1:8" x14ac:dyDescent="0.45">
      <c r="A473" s="2" t="s">
        <v>447</v>
      </c>
      <c r="B473" s="1">
        <v>2.8</v>
      </c>
      <c r="C473" s="1">
        <v>92.5</v>
      </c>
      <c r="D473" s="1">
        <v>92.5</v>
      </c>
      <c r="E473" s="1">
        <v>132</v>
      </c>
      <c r="F473" s="1">
        <v>369.6</v>
      </c>
      <c r="H473"/>
    </row>
    <row r="474" spans="1:8" x14ac:dyDescent="0.45">
      <c r="A474" s="2" t="s">
        <v>448</v>
      </c>
      <c r="B474" s="1">
        <v>2.25</v>
      </c>
      <c r="C474" s="1">
        <v>92.5</v>
      </c>
      <c r="D474" s="1">
        <v>92.5</v>
      </c>
      <c r="E474" s="1">
        <v>132</v>
      </c>
      <c r="F474" s="1">
        <v>297</v>
      </c>
      <c r="H474"/>
    </row>
    <row r="475" spans="1:8" x14ac:dyDescent="0.45">
      <c r="A475" s="2" t="s">
        <v>449</v>
      </c>
      <c r="B475" s="1">
        <v>2.0499999999999998</v>
      </c>
      <c r="C475" s="1">
        <v>92.5</v>
      </c>
      <c r="D475" s="1">
        <v>92.5</v>
      </c>
      <c r="E475" s="1">
        <v>132</v>
      </c>
      <c r="F475" s="1">
        <v>270.59999999999997</v>
      </c>
      <c r="H475"/>
    </row>
    <row r="476" spans="1:8" x14ac:dyDescent="0.45">
      <c r="A476" s="2" t="s">
        <v>450</v>
      </c>
      <c r="B476" s="1">
        <v>2.2999999999999998</v>
      </c>
      <c r="C476" s="1">
        <v>92.5</v>
      </c>
      <c r="D476" s="1">
        <v>92.5</v>
      </c>
      <c r="E476" s="1">
        <v>132</v>
      </c>
      <c r="F476" s="1">
        <v>303.59999999999997</v>
      </c>
      <c r="H476"/>
    </row>
    <row r="477" spans="1:8" x14ac:dyDescent="0.45">
      <c r="A477" s="2" t="s">
        <v>451</v>
      </c>
      <c r="B477" s="1" t="s">
        <v>1</v>
      </c>
      <c r="C477" s="1" t="s">
        <v>2</v>
      </c>
      <c r="D477" s="1" t="s">
        <v>785</v>
      </c>
      <c r="E477" s="1" t="s">
        <v>3</v>
      </c>
      <c r="F477" s="1" t="s">
        <v>4</v>
      </c>
      <c r="H477"/>
    </row>
    <row r="478" spans="1:8" x14ac:dyDescent="0.45">
      <c r="A478" s="2" t="s">
        <v>452</v>
      </c>
      <c r="B478" s="1">
        <v>14.15</v>
      </c>
      <c r="C478" s="1">
        <v>86</v>
      </c>
      <c r="D478" s="1">
        <v>-21</v>
      </c>
      <c r="E478" s="1">
        <v>90</v>
      </c>
      <c r="F478" s="1">
        <v>1095.21</v>
      </c>
      <c r="H478"/>
    </row>
    <row r="479" spans="1:8" x14ac:dyDescent="0.45">
      <c r="A479" s="2" t="s">
        <v>453</v>
      </c>
      <c r="B479" s="1">
        <v>15.6</v>
      </c>
      <c r="C479" s="1">
        <v>86</v>
      </c>
      <c r="D479" s="1">
        <v>-21</v>
      </c>
      <c r="E479" s="1">
        <v>90</v>
      </c>
      <c r="F479" s="1">
        <v>1207.4399999999998</v>
      </c>
      <c r="H479"/>
    </row>
    <row r="480" spans="1:8" x14ac:dyDescent="0.45">
      <c r="A480" s="2" t="s">
        <v>454</v>
      </c>
      <c r="B480" s="1">
        <v>13.95</v>
      </c>
      <c r="C480" s="1">
        <v>86</v>
      </c>
      <c r="D480" s="1">
        <v>-21</v>
      </c>
      <c r="E480" s="1">
        <v>90</v>
      </c>
      <c r="F480" s="1">
        <v>1079.73</v>
      </c>
      <c r="H480"/>
    </row>
    <row r="481" spans="1:8" x14ac:dyDescent="0.45">
      <c r="A481" s="2" t="s">
        <v>455</v>
      </c>
      <c r="B481" s="1">
        <v>16.95</v>
      </c>
      <c r="C481" s="1">
        <v>86</v>
      </c>
      <c r="D481" s="1">
        <v>-21</v>
      </c>
      <c r="E481" s="1">
        <v>90</v>
      </c>
      <c r="F481" s="1">
        <v>1311.93</v>
      </c>
      <c r="H481"/>
    </row>
    <row r="482" spans="1:8" x14ac:dyDescent="0.45">
      <c r="A482" s="2" t="s">
        <v>456</v>
      </c>
      <c r="B482" s="1">
        <v>12.05</v>
      </c>
      <c r="C482" s="1">
        <v>92.5</v>
      </c>
      <c r="D482" s="1">
        <v>-27.5</v>
      </c>
      <c r="E482" s="1">
        <v>102.5</v>
      </c>
      <c r="F482" s="1">
        <v>1235.125</v>
      </c>
      <c r="H482"/>
    </row>
    <row r="483" spans="1:8" x14ac:dyDescent="0.45">
      <c r="A483" s="2" t="s">
        <v>457</v>
      </c>
      <c r="B483" s="1">
        <v>7.66</v>
      </c>
      <c r="C483" s="1">
        <v>92.5</v>
      </c>
      <c r="D483" s="1">
        <v>-27.5</v>
      </c>
      <c r="E483" s="1">
        <v>102.5</v>
      </c>
      <c r="F483" s="1">
        <v>785.15</v>
      </c>
      <c r="H483"/>
    </row>
    <row r="484" spans="1:8" x14ac:dyDescent="0.45">
      <c r="A484" s="2" t="s">
        <v>458</v>
      </c>
      <c r="B484" s="1">
        <v>7.41</v>
      </c>
      <c r="C484" s="1">
        <v>92.5</v>
      </c>
      <c r="D484" s="1">
        <v>-27.5</v>
      </c>
      <c r="E484" s="1">
        <v>102.5</v>
      </c>
      <c r="F484" s="1">
        <v>759.52499999999998</v>
      </c>
      <c r="H484"/>
    </row>
    <row r="485" spans="1:8" x14ac:dyDescent="0.45">
      <c r="A485" s="2" t="s">
        <v>459</v>
      </c>
      <c r="B485" s="1">
        <v>8.4</v>
      </c>
      <c r="C485" s="1">
        <v>92.5</v>
      </c>
      <c r="D485" s="1">
        <v>-27.5</v>
      </c>
      <c r="E485" s="1">
        <v>102.5</v>
      </c>
      <c r="F485" s="1">
        <v>861</v>
      </c>
      <c r="H485"/>
    </row>
    <row r="486" spans="1:8" x14ac:dyDescent="0.45">
      <c r="A486" s="2" t="s">
        <v>460</v>
      </c>
      <c r="B486" s="1">
        <v>12.5</v>
      </c>
      <c r="C486" s="1">
        <v>92.5</v>
      </c>
      <c r="D486" s="1">
        <v>-27.5</v>
      </c>
      <c r="E486" s="1">
        <v>102.5</v>
      </c>
      <c r="F486" s="1">
        <v>1281.25</v>
      </c>
      <c r="H486"/>
    </row>
    <row r="487" spans="1:8" x14ac:dyDescent="0.45">
      <c r="A487" s="2" t="s">
        <v>461</v>
      </c>
      <c r="B487" s="1">
        <v>8.75</v>
      </c>
      <c r="C487" s="1">
        <v>92.5</v>
      </c>
      <c r="D487" s="1">
        <v>-27.5</v>
      </c>
      <c r="E487" s="1">
        <v>102.5</v>
      </c>
      <c r="F487" s="1">
        <v>896.875</v>
      </c>
      <c r="H487"/>
    </row>
    <row r="488" spans="1:8" x14ac:dyDescent="0.45">
      <c r="A488" s="2" t="s">
        <v>462</v>
      </c>
      <c r="B488" s="1">
        <v>15.2</v>
      </c>
      <c r="C488" s="1">
        <v>90</v>
      </c>
      <c r="D488" s="1">
        <v>-25</v>
      </c>
      <c r="E488" s="1">
        <v>91</v>
      </c>
      <c r="F488" s="1">
        <v>1244.8800000000001</v>
      </c>
      <c r="H488"/>
    </row>
    <row r="489" spans="1:8" x14ac:dyDescent="0.45">
      <c r="A489" s="2" t="s">
        <v>463</v>
      </c>
      <c r="B489" s="1">
        <v>15.4</v>
      </c>
      <c r="C489" s="1">
        <v>86</v>
      </c>
      <c r="D489" s="1">
        <v>-21</v>
      </c>
      <c r="E489" s="1">
        <v>89</v>
      </c>
      <c r="F489" s="1">
        <v>1178.7159999999999</v>
      </c>
      <c r="H489"/>
    </row>
    <row r="490" spans="1:8" x14ac:dyDescent="0.45">
      <c r="A490" s="2" t="s">
        <v>464</v>
      </c>
      <c r="B490" s="1">
        <v>13.75</v>
      </c>
      <c r="C490" s="1">
        <v>86</v>
      </c>
      <c r="D490" s="1">
        <v>-21</v>
      </c>
      <c r="E490" s="1">
        <v>89</v>
      </c>
      <c r="F490" s="1">
        <v>1052.425</v>
      </c>
      <c r="H490"/>
    </row>
    <row r="491" spans="1:8" x14ac:dyDescent="0.45">
      <c r="A491" s="2" t="s">
        <v>465</v>
      </c>
      <c r="B491" s="1">
        <v>12.3</v>
      </c>
      <c r="C491" s="1">
        <v>87</v>
      </c>
      <c r="D491" s="1">
        <v>-21</v>
      </c>
      <c r="E491" s="1">
        <v>89</v>
      </c>
      <c r="F491" s="1">
        <v>952.38900000000001</v>
      </c>
      <c r="H491"/>
    </row>
    <row r="492" spans="1:8" x14ac:dyDescent="0.45">
      <c r="A492" s="2" t="s">
        <v>466</v>
      </c>
      <c r="B492" s="1">
        <v>41.7</v>
      </c>
      <c r="C492" s="1">
        <v>92.5</v>
      </c>
      <c r="D492" s="1">
        <v>-27.5</v>
      </c>
      <c r="E492" s="1">
        <v>90</v>
      </c>
      <c r="F492" s="1">
        <v>3753.0000000000009</v>
      </c>
      <c r="H492"/>
    </row>
    <row r="493" spans="1:8" x14ac:dyDescent="0.45">
      <c r="A493" s="2" t="s">
        <v>467</v>
      </c>
      <c r="B493" s="1">
        <v>19</v>
      </c>
      <c r="C493" s="1">
        <v>92.5</v>
      </c>
      <c r="D493" s="1">
        <v>-27.5</v>
      </c>
      <c r="E493" s="1">
        <v>90</v>
      </c>
      <c r="F493" s="1">
        <v>1710</v>
      </c>
      <c r="H493"/>
    </row>
    <row r="494" spans="1:8" x14ac:dyDescent="0.45">
      <c r="A494" s="2" t="s">
        <v>468</v>
      </c>
      <c r="B494" s="1">
        <v>10.75</v>
      </c>
      <c r="C494" s="1">
        <v>92.5</v>
      </c>
      <c r="D494" s="1">
        <v>-27.5</v>
      </c>
      <c r="E494" s="1">
        <v>90</v>
      </c>
      <c r="F494" s="1">
        <v>967.5</v>
      </c>
      <c r="H494"/>
    </row>
    <row r="495" spans="1:8" x14ac:dyDescent="0.45">
      <c r="A495" s="2" t="s">
        <v>469</v>
      </c>
      <c r="B495" s="1">
        <v>15</v>
      </c>
      <c r="C495" s="1">
        <v>86</v>
      </c>
      <c r="D495" s="1">
        <v>-21</v>
      </c>
      <c r="E495" s="1">
        <v>94.8</v>
      </c>
      <c r="F495" s="1">
        <v>1222.92</v>
      </c>
      <c r="H495"/>
    </row>
    <row r="496" spans="1:8" x14ac:dyDescent="0.45">
      <c r="A496" s="2" t="s">
        <v>470</v>
      </c>
      <c r="B496" s="1">
        <v>12.7</v>
      </c>
      <c r="C496" s="1">
        <v>86</v>
      </c>
      <c r="D496" s="1">
        <v>-21</v>
      </c>
      <c r="E496" s="1">
        <v>94.8</v>
      </c>
      <c r="F496" s="1">
        <v>1035.4056</v>
      </c>
      <c r="H496"/>
    </row>
    <row r="497" spans="1:8" x14ac:dyDescent="0.45">
      <c r="A497" s="2" t="s">
        <v>471</v>
      </c>
      <c r="B497" s="1">
        <v>13</v>
      </c>
      <c r="C497" s="1">
        <v>86</v>
      </c>
      <c r="D497" s="1">
        <v>-21</v>
      </c>
      <c r="E497" s="1">
        <v>94.8</v>
      </c>
      <c r="F497" s="1">
        <v>1059.864</v>
      </c>
      <c r="H497"/>
    </row>
    <row r="498" spans="1:8" x14ac:dyDescent="0.45">
      <c r="A498" s="2" t="s">
        <v>472</v>
      </c>
      <c r="B498" s="1">
        <v>22</v>
      </c>
      <c r="C498" s="1">
        <v>86</v>
      </c>
      <c r="D498" s="1">
        <v>-21</v>
      </c>
      <c r="E498" s="1">
        <v>94.8</v>
      </c>
      <c r="F498" s="1">
        <v>1793.6160000000002</v>
      </c>
      <c r="H498"/>
    </row>
    <row r="499" spans="1:8" x14ac:dyDescent="0.45">
      <c r="A499" s="2" t="s">
        <v>473</v>
      </c>
      <c r="B499" s="1">
        <v>20</v>
      </c>
      <c r="C499" s="1">
        <v>86</v>
      </c>
      <c r="D499" s="1">
        <v>-21</v>
      </c>
      <c r="E499" s="1">
        <v>94.8</v>
      </c>
      <c r="F499" s="1">
        <v>1630.56</v>
      </c>
      <c r="H499"/>
    </row>
    <row r="500" spans="1:8" x14ac:dyDescent="0.45">
      <c r="A500" s="2" t="s">
        <v>474</v>
      </c>
      <c r="B500" s="1">
        <v>18.2</v>
      </c>
      <c r="C500" s="1">
        <v>86</v>
      </c>
      <c r="D500" s="1">
        <v>-21</v>
      </c>
      <c r="E500" s="1">
        <v>94.8</v>
      </c>
      <c r="F500" s="1">
        <v>1483.8096</v>
      </c>
      <c r="H500"/>
    </row>
    <row r="501" spans="1:8" x14ac:dyDescent="0.45">
      <c r="A501" s="2" t="s">
        <v>475</v>
      </c>
      <c r="B501" s="1">
        <v>48.95</v>
      </c>
      <c r="C501" s="1">
        <v>85</v>
      </c>
      <c r="D501" s="1">
        <v>15</v>
      </c>
      <c r="E501" s="1">
        <v>83.18</v>
      </c>
      <c r="F501" s="1">
        <v>3460.9118500000004</v>
      </c>
      <c r="H501"/>
    </row>
    <row r="502" spans="1:8" x14ac:dyDescent="0.45">
      <c r="A502" s="2" t="s">
        <v>476</v>
      </c>
      <c r="B502" s="1">
        <v>13.31</v>
      </c>
      <c r="C502" s="1">
        <v>85</v>
      </c>
      <c r="D502" s="1">
        <v>-20</v>
      </c>
      <c r="E502" s="1">
        <v>84.5</v>
      </c>
      <c r="F502" s="1">
        <v>955.99075000000005</v>
      </c>
      <c r="H502"/>
    </row>
    <row r="503" spans="1:8" x14ac:dyDescent="0.45">
      <c r="A503" s="2" t="s">
        <v>477</v>
      </c>
      <c r="B503" s="1">
        <v>8.3000000000000007</v>
      </c>
      <c r="C503" s="1">
        <v>77</v>
      </c>
      <c r="D503" s="1">
        <v>-12</v>
      </c>
      <c r="E503" s="1">
        <v>91.5</v>
      </c>
      <c r="F503" s="1">
        <v>584.77650000000006</v>
      </c>
      <c r="H503"/>
    </row>
    <row r="504" spans="1:8" x14ac:dyDescent="0.45">
      <c r="A504" s="2" t="s">
        <v>478</v>
      </c>
      <c r="B504" s="1">
        <v>12.55</v>
      </c>
      <c r="C504" s="1">
        <v>77</v>
      </c>
      <c r="D504" s="1">
        <v>-12</v>
      </c>
      <c r="E504" s="1">
        <v>91.5</v>
      </c>
      <c r="F504" s="1">
        <v>884.2102500000002</v>
      </c>
      <c r="H504"/>
    </row>
    <row r="505" spans="1:8" x14ac:dyDescent="0.45">
      <c r="A505" s="2" t="s">
        <v>479</v>
      </c>
      <c r="B505" s="1">
        <v>12.6</v>
      </c>
      <c r="C505" s="1">
        <v>77</v>
      </c>
      <c r="D505" s="1">
        <v>-12</v>
      </c>
      <c r="E505" s="1">
        <v>91.5</v>
      </c>
      <c r="F505" s="1">
        <v>887.73299999999995</v>
      </c>
      <c r="H505"/>
    </row>
    <row r="506" spans="1:8" x14ac:dyDescent="0.45">
      <c r="A506" s="2" t="s">
        <v>480</v>
      </c>
      <c r="B506" s="1">
        <v>17.7</v>
      </c>
      <c r="C506" s="1">
        <v>77</v>
      </c>
      <c r="D506" s="1">
        <v>-12</v>
      </c>
      <c r="E506" s="1">
        <v>91.5</v>
      </c>
      <c r="F506" s="1">
        <v>1247.0534999999998</v>
      </c>
      <c r="H506"/>
    </row>
    <row r="507" spans="1:8" x14ac:dyDescent="0.45">
      <c r="A507" s="2" t="s">
        <v>481</v>
      </c>
      <c r="B507" s="1">
        <v>15.7</v>
      </c>
      <c r="C507" s="1">
        <v>77</v>
      </c>
      <c r="D507" s="1">
        <v>-12</v>
      </c>
      <c r="E507" s="1">
        <v>91.5</v>
      </c>
      <c r="F507" s="1">
        <v>1106.1434999999999</v>
      </c>
      <c r="H507"/>
    </row>
    <row r="508" spans="1:8" x14ac:dyDescent="0.45">
      <c r="A508" s="2" t="s">
        <v>482</v>
      </c>
      <c r="B508" s="1">
        <v>15</v>
      </c>
      <c r="C508" s="1">
        <v>77</v>
      </c>
      <c r="D508" s="1">
        <v>-12</v>
      </c>
      <c r="E508" s="1">
        <v>91.5</v>
      </c>
      <c r="F508" s="1">
        <v>1056.825</v>
      </c>
      <c r="H508"/>
    </row>
    <row r="509" spans="1:8" x14ac:dyDescent="0.45">
      <c r="A509" s="2" t="s">
        <v>483</v>
      </c>
      <c r="B509" s="1">
        <v>14.5</v>
      </c>
      <c r="C509" s="1">
        <v>77</v>
      </c>
      <c r="D509" s="1">
        <v>-12</v>
      </c>
      <c r="E509" s="1">
        <v>91.5</v>
      </c>
      <c r="F509" s="1">
        <v>1021.5975</v>
      </c>
      <c r="H509"/>
    </row>
    <row r="510" spans="1:8" x14ac:dyDescent="0.45">
      <c r="A510" s="2" t="s">
        <v>484</v>
      </c>
      <c r="B510" s="1">
        <v>41.9</v>
      </c>
      <c r="C510" s="1">
        <v>82</v>
      </c>
      <c r="D510" s="1">
        <v>-17</v>
      </c>
      <c r="E510" s="1">
        <v>95</v>
      </c>
      <c r="F510" s="1">
        <v>3264.01</v>
      </c>
      <c r="H510"/>
    </row>
    <row r="511" spans="1:8" x14ac:dyDescent="0.45">
      <c r="A511" s="2" t="s">
        <v>485</v>
      </c>
      <c r="B511" s="1">
        <v>14.7</v>
      </c>
      <c r="C511" s="1">
        <v>82</v>
      </c>
      <c r="D511" s="1">
        <v>-17</v>
      </c>
      <c r="E511" s="1">
        <v>95</v>
      </c>
      <c r="F511" s="1">
        <v>1145.1300000000001</v>
      </c>
      <c r="H511"/>
    </row>
    <row r="512" spans="1:8" x14ac:dyDescent="0.45">
      <c r="A512" s="2" t="s">
        <v>486</v>
      </c>
      <c r="B512" s="1">
        <v>36.1</v>
      </c>
      <c r="C512" s="1">
        <v>82</v>
      </c>
      <c r="D512" s="1">
        <v>-17</v>
      </c>
      <c r="E512" s="1">
        <v>95</v>
      </c>
      <c r="F512" s="1">
        <v>2812.1900000000005</v>
      </c>
      <c r="H512"/>
    </row>
    <row r="513" spans="1:8" x14ac:dyDescent="0.45">
      <c r="A513" s="2" t="s">
        <v>487</v>
      </c>
      <c r="B513" s="1">
        <v>47.3</v>
      </c>
      <c r="C513" s="1">
        <v>82</v>
      </c>
      <c r="D513" s="1">
        <v>-17</v>
      </c>
      <c r="E513" s="1">
        <v>95</v>
      </c>
      <c r="F513" s="1">
        <v>3684.67</v>
      </c>
      <c r="H513"/>
    </row>
    <row r="514" spans="1:8" x14ac:dyDescent="0.45">
      <c r="A514" s="2" t="s">
        <v>488</v>
      </c>
      <c r="B514" s="1">
        <v>12.5</v>
      </c>
      <c r="C514" s="1">
        <v>82</v>
      </c>
      <c r="D514" s="1">
        <v>-17</v>
      </c>
      <c r="E514" s="1">
        <v>95</v>
      </c>
      <c r="F514" s="1">
        <v>973.75</v>
      </c>
      <c r="H514"/>
    </row>
    <row r="515" spans="1:8" x14ac:dyDescent="0.45">
      <c r="A515" s="2" t="s">
        <v>489</v>
      </c>
      <c r="B515" s="1">
        <v>12.88</v>
      </c>
      <c r="C515" s="1">
        <v>82</v>
      </c>
      <c r="D515" s="1">
        <v>-17</v>
      </c>
      <c r="E515" s="1">
        <v>95</v>
      </c>
      <c r="F515" s="1">
        <v>1003.352</v>
      </c>
      <c r="H515"/>
    </row>
    <row r="516" spans="1:8" x14ac:dyDescent="0.45">
      <c r="A516" s="2" t="s">
        <v>490</v>
      </c>
      <c r="B516" s="1">
        <v>7.5</v>
      </c>
      <c r="C516" s="1">
        <v>92.5</v>
      </c>
      <c r="D516" s="1">
        <v>92.5</v>
      </c>
      <c r="E516" s="1">
        <v>106</v>
      </c>
      <c r="F516" s="1">
        <v>795</v>
      </c>
      <c r="H516"/>
    </row>
    <row r="517" spans="1:8" x14ac:dyDescent="0.45">
      <c r="A517" s="2" t="s">
        <v>491</v>
      </c>
      <c r="B517" s="1">
        <v>15.7</v>
      </c>
      <c r="C517" s="1">
        <v>92.5</v>
      </c>
      <c r="D517" s="1">
        <v>92.5</v>
      </c>
      <c r="E517" s="1">
        <v>106</v>
      </c>
      <c r="F517" s="1">
        <v>1664.1999999999998</v>
      </c>
      <c r="H517"/>
    </row>
    <row r="518" spans="1:8" x14ac:dyDescent="0.45">
      <c r="A518" s="2" t="s">
        <v>492</v>
      </c>
      <c r="B518" s="1">
        <v>25.5</v>
      </c>
      <c r="C518" s="1">
        <v>92.5</v>
      </c>
      <c r="D518" s="1">
        <v>92.5</v>
      </c>
      <c r="E518" s="1">
        <v>106</v>
      </c>
      <c r="F518" s="1">
        <v>2703</v>
      </c>
      <c r="H518"/>
    </row>
    <row r="519" spans="1:8" x14ac:dyDescent="0.45">
      <c r="A519" s="2" t="s">
        <v>493</v>
      </c>
      <c r="B519" s="1">
        <v>39.6</v>
      </c>
      <c r="C519" s="1">
        <v>92.5</v>
      </c>
      <c r="D519" s="1">
        <v>92.5</v>
      </c>
      <c r="E519" s="1">
        <v>106</v>
      </c>
      <c r="F519" s="1">
        <v>4197.6000000000004</v>
      </c>
      <c r="H519"/>
    </row>
    <row r="520" spans="1:8" x14ac:dyDescent="0.45">
      <c r="A520" s="2" t="s">
        <v>846</v>
      </c>
      <c r="B520" s="1">
        <v>8.1999999999999993</v>
      </c>
      <c r="C520" s="1">
        <v>82</v>
      </c>
      <c r="D520" s="1">
        <v>17</v>
      </c>
      <c r="E520" s="1">
        <v>92.18</v>
      </c>
      <c r="F520" s="1">
        <v>619.81832000000009</v>
      </c>
      <c r="H520"/>
    </row>
    <row r="521" spans="1:8" x14ac:dyDescent="0.45">
      <c r="A521" s="2" t="s">
        <v>847</v>
      </c>
      <c r="B521" s="1">
        <v>10</v>
      </c>
      <c r="C521" s="1">
        <v>82</v>
      </c>
      <c r="D521" s="1">
        <v>17</v>
      </c>
      <c r="E521" s="1">
        <v>92.18</v>
      </c>
      <c r="F521" s="1">
        <v>755.87599999999998</v>
      </c>
      <c r="H521"/>
    </row>
    <row r="522" spans="1:8" x14ac:dyDescent="0.45">
      <c r="A522" s="2" t="s">
        <v>848</v>
      </c>
      <c r="B522" s="1">
        <v>11.7</v>
      </c>
      <c r="C522" s="1">
        <v>82</v>
      </c>
      <c r="D522" s="1">
        <v>17</v>
      </c>
      <c r="E522" s="1">
        <v>92.18</v>
      </c>
      <c r="F522" s="1">
        <v>884.37491999999997</v>
      </c>
      <c r="H522"/>
    </row>
    <row r="523" spans="1:8" x14ac:dyDescent="0.45">
      <c r="A523" s="2" t="s">
        <v>849</v>
      </c>
      <c r="B523" s="1">
        <v>9.8000000000000007</v>
      </c>
      <c r="C523" s="1">
        <v>82</v>
      </c>
      <c r="D523" s="1">
        <v>17</v>
      </c>
      <c r="E523" s="1">
        <v>92.18</v>
      </c>
      <c r="F523" s="1">
        <v>740.75847999999996</v>
      </c>
      <c r="H523"/>
    </row>
    <row r="524" spans="1:8" x14ac:dyDescent="0.45">
      <c r="A524" s="2" t="s">
        <v>850</v>
      </c>
      <c r="B524" s="1">
        <v>8.8000000000000007</v>
      </c>
      <c r="C524" s="1">
        <v>82</v>
      </c>
      <c r="D524" s="1">
        <v>17</v>
      </c>
      <c r="E524" s="1">
        <v>92.18</v>
      </c>
      <c r="F524" s="1">
        <v>665.17088000000001</v>
      </c>
      <c r="H524"/>
    </row>
    <row r="525" spans="1:8" x14ac:dyDescent="0.45">
      <c r="A525" s="2" t="s">
        <v>851</v>
      </c>
      <c r="B525" s="1">
        <v>9.3000000000000007</v>
      </c>
      <c r="C525" s="1">
        <v>82</v>
      </c>
      <c r="D525" s="1">
        <v>17</v>
      </c>
      <c r="E525" s="1">
        <v>92.18</v>
      </c>
      <c r="F525" s="1">
        <v>702.96468000000004</v>
      </c>
      <c r="H525"/>
    </row>
    <row r="526" spans="1:8" x14ac:dyDescent="0.45">
      <c r="A526" s="2" t="s">
        <v>852</v>
      </c>
      <c r="B526" s="1">
        <v>4.5999999999999996</v>
      </c>
      <c r="C526" s="1">
        <v>82</v>
      </c>
      <c r="D526" s="1">
        <v>17</v>
      </c>
      <c r="E526" s="1">
        <v>92.18</v>
      </c>
      <c r="F526" s="1">
        <v>347.70296000000002</v>
      </c>
      <c r="H526"/>
    </row>
    <row r="527" spans="1:8" x14ac:dyDescent="0.45">
      <c r="A527" s="2" t="s">
        <v>853</v>
      </c>
      <c r="B527" s="1">
        <v>10.9</v>
      </c>
      <c r="C527" s="1">
        <v>82</v>
      </c>
      <c r="D527" s="1">
        <v>17</v>
      </c>
      <c r="E527" s="1">
        <v>92.18</v>
      </c>
      <c r="F527" s="1">
        <v>823.90484000000015</v>
      </c>
      <c r="H527"/>
    </row>
    <row r="528" spans="1:8" x14ac:dyDescent="0.45">
      <c r="A528" s="2" t="s">
        <v>854</v>
      </c>
      <c r="B528" s="1">
        <v>6.6</v>
      </c>
      <c r="C528" s="1">
        <v>82</v>
      </c>
      <c r="D528" s="1">
        <v>17</v>
      </c>
      <c r="E528" s="1">
        <v>92.18</v>
      </c>
      <c r="F528" s="1">
        <v>498.87815999999992</v>
      </c>
      <c r="H528"/>
    </row>
    <row r="529" spans="1:8" x14ac:dyDescent="0.45">
      <c r="A529" s="2" t="s">
        <v>855</v>
      </c>
      <c r="B529" s="1">
        <v>8.6</v>
      </c>
      <c r="C529" s="1">
        <v>82</v>
      </c>
      <c r="D529" s="1">
        <v>17</v>
      </c>
      <c r="E529" s="1">
        <v>92.18</v>
      </c>
      <c r="F529" s="1">
        <v>650.05336</v>
      </c>
      <c r="H529"/>
    </row>
    <row r="530" spans="1:8" x14ac:dyDescent="0.45">
      <c r="A530" s="2" t="s">
        <v>856</v>
      </c>
      <c r="B530" s="1">
        <v>6.6</v>
      </c>
      <c r="C530" s="1">
        <v>82</v>
      </c>
      <c r="D530" s="1">
        <v>17</v>
      </c>
      <c r="E530" s="1">
        <v>92.18</v>
      </c>
      <c r="F530" s="1">
        <v>498.87815999999992</v>
      </c>
      <c r="H530"/>
    </row>
    <row r="531" spans="1:8" x14ac:dyDescent="0.45">
      <c r="A531" s="2" t="s">
        <v>857</v>
      </c>
      <c r="B531" s="1">
        <v>11.1</v>
      </c>
      <c r="C531" s="1">
        <v>82</v>
      </c>
      <c r="D531" s="1">
        <v>17</v>
      </c>
      <c r="E531" s="1">
        <v>92.18</v>
      </c>
      <c r="F531" s="1">
        <v>839.02236000000005</v>
      </c>
      <c r="H531"/>
    </row>
    <row r="532" spans="1:8" x14ac:dyDescent="0.45">
      <c r="A532" s="2" t="s">
        <v>858</v>
      </c>
      <c r="B532" s="1">
        <v>20.2</v>
      </c>
      <c r="C532" s="1">
        <v>82</v>
      </c>
      <c r="D532" s="1">
        <v>17</v>
      </c>
      <c r="E532" s="1">
        <v>92.18</v>
      </c>
      <c r="F532" s="1">
        <v>1526.8695200000002</v>
      </c>
      <c r="H532"/>
    </row>
    <row r="533" spans="1:8" x14ac:dyDescent="0.45">
      <c r="A533" s="2" t="s">
        <v>859</v>
      </c>
      <c r="B533" s="1">
        <v>9.6999999999999993</v>
      </c>
      <c r="C533" s="1">
        <v>82</v>
      </c>
      <c r="D533" s="1">
        <v>17</v>
      </c>
      <c r="E533" s="1">
        <v>92.18</v>
      </c>
      <c r="F533" s="1">
        <v>733.19971999999996</v>
      </c>
      <c r="H533"/>
    </row>
    <row r="534" spans="1:8" x14ac:dyDescent="0.45">
      <c r="A534" s="2" t="s">
        <v>860</v>
      </c>
      <c r="B534" s="1">
        <v>10.8</v>
      </c>
      <c r="C534" s="1">
        <v>82</v>
      </c>
      <c r="D534" s="1">
        <v>17</v>
      </c>
      <c r="E534" s="1">
        <v>92.18</v>
      </c>
      <c r="F534" s="1">
        <v>816.34608000000003</v>
      </c>
      <c r="H534"/>
    </row>
    <row r="535" spans="1:8" x14ac:dyDescent="0.45">
      <c r="A535" s="2" t="s">
        <v>861</v>
      </c>
      <c r="B535" s="1">
        <v>14.4</v>
      </c>
      <c r="C535" s="1">
        <v>82</v>
      </c>
      <c r="D535" s="1">
        <v>17</v>
      </c>
      <c r="E535" s="1">
        <v>92.18</v>
      </c>
      <c r="F535" s="1">
        <v>1088.46144</v>
      </c>
      <c r="H535"/>
    </row>
    <row r="536" spans="1:8" x14ac:dyDescent="0.45">
      <c r="A536" s="2" t="s">
        <v>862</v>
      </c>
      <c r="B536" s="1">
        <v>12</v>
      </c>
      <c r="C536" s="1">
        <v>82</v>
      </c>
      <c r="D536" s="1">
        <v>17</v>
      </c>
      <c r="E536" s="1">
        <v>92.18</v>
      </c>
      <c r="F536" s="1">
        <v>907.05120000000011</v>
      </c>
      <c r="H536"/>
    </row>
    <row r="537" spans="1:8" x14ac:dyDescent="0.45">
      <c r="A537" s="2" t="s">
        <v>863</v>
      </c>
      <c r="B537" s="1">
        <v>20.100000000000001</v>
      </c>
      <c r="C537" s="1">
        <v>82</v>
      </c>
      <c r="D537" s="1">
        <v>17</v>
      </c>
      <c r="E537" s="1">
        <v>92.18</v>
      </c>
      <c r="F537" s="1">
        <v>1519.3107600000001</v>
      </c>
      <c r="H537"/>
    </row>
    <row r="538" spans="1:8" x14ac:dyDescent="0.45">
      <c r="A538" s="2" t="s">
        <v>864</v>
      </c>
      <c r="B538" s="1">
        <v>60</v>
      </c>
      <c r="C538" s="1">
        <v>82</v>
      </c>
      <c r="D538" s="1">
        <v>17</v>
      </c>
      <c r="E538" s="1">
        <v>92.18</v>
      </c>
      <c r="F538" s="1">
        <v>4535.2560000000003</v>
      </c>
      <c r="H538"/>
    </row>
    <row r="539" spans="1:8" x14ac:dyDescent="0.45">
      <c r="A539" s="2" t="s">
        <v>865</v>
      </c>
      <c r="B539" s="1">
        <v>40.5</v>
      </c>
      <c r="C539" s="1">
        <v>82</v>
      </c>
      <c r="D539" s="1">
        <v>17</v>
      </c>
      <c r="E539" s="1">
        <v>92.18</v>
      </c>
      <c r="F539" s="1">
        <v>3061.2978000000003</v>
      </c>
      <c r="H539"/>
    </row>
    <row r="540" spans="1:8" x14ac:dyDescent="0.45">
      <c r="A540" s="2" t="s">
        <v>866</v>
      </c>
      <c r="B540" s="1">
        <v>11.8</v>
      </c>
      <c r="C540" s="1">
        <v>82</v>
      </c>
      <c r="D540" s="1">
        <v>17</v>
      </c>
      <c r="E540" s="1">
        <v>92.18</v>
      </c>
      <c r="F540" s="1">
        <v>891.93368000000021</v>
      </c>
      <c r="H540"/>
    </row>
    <row r="541" spans="1:8" x14ac:dyDescent="0.45">
      <c r="A541" s="2" t="s">
        <v>867</v>
      </c>
      <c r="B541" s="1">
        <v>16.100000000000001</v>
      </c>
      <c r="C541" s="1">
        <v>82</v>
      </c>
      <c r="D541" s="1">
        <v>17</v>
      </c>
      <c r="E541" s="1">
        <v>92.18</v>
      </c>
      <c r="F541" s="1">
        <v>1216.96036</v>
      </c>
      <c r="H541"/>
    </row>
    <row r="542" spans="1:8" x14ac:dyDescent="0.45">
      <c r="A542" s="2" t="s">
        <v>868</v>
      </c>
      <c r="B542" s="1">
        <v>11.7</v>
      </c>
      <c r="C542" s="1">
        <v>82</v>
      </c>
      <c r="D542" s="1">
        <v>17</v>
      </c>
      <c r="E542" s="1">
        <v>92.18</v>
      </c>
      <c r="F542" s="1">
        <v>884.37491999999997</v>
      </c>
      <c r="H542"/>
    </row>
    <row r="543" spans="1:8" x14ac:dyDescent="0.45">
      <c r="A543" s="2" t="s">
        <v>869</v>
      </c>
      <c r="B543" s="1">
        <v>14.3</v>
      </c>
      <c r="C543" s="1">
        <v>82</v>
      </c>
      <c r="D543" s="1">
        <v>17</v>
      </c>
      <c r="E543" s="1">
        <v>92.18</v>
      </c>
      <c r="F543" s="1">
        <v>1080.9026799999999</v>
      </c>
      <c r="H543"/>
    </row>
    <row r="544" spans="1:8" x14ac:dyDescent="0.45">
      <c r="A544" s="2" t="s">
        <v>870</v>
      </c>
      <c r="B544" s="1">
        <v>20.2</v>
      </c>
      <c r="C544" s="1">
        <v>82</v>
      </c>
      <c r="D544" s="1">
        <v>17</v>
      </c>
      <c r="E544" s="1">
        <v>92.18</v>
      </c>
      <c r="F544" s="1">
        <v>1526.8695200000002</v>
      </c>
      <c r="H544"/>
    </row>
    <row r="545" spans="1:8" x14ac:dyDescent="0.45">
      <c r="A545" s="2" t="s">
        <v>871</v>
      </c>
      <c r="B545" s="1">
        <v>23.4</v>
      </c>
      <c r="C545" s="1">
        <v>82</v>
      </c>
      <c r="D545" s="1">
        <v>17</v>
      </c>
      <c r="E545" s="1">
        <v>92.18</v>
      </c>
      <c r="F545" s="1">
        <v>1768.7498399999999</v>
      </c>
      <c r="H545"/>
    </row>
    <row r="546" spans="1:8" x14ac:dyDescent="0.45">
      <c r="A546" s="2" t="s">
        <v>872</v>
      </c>
      <c r="B546" s="1">
        <v>14.9</v>
      </c>
      <c r="C546" s="1">
        <v>82</v>
      </c>
      <c r="D546" s="1">
        <v>17</v>
      </c>
      <c r="E546" s="1">
        <v>92.18</v>
      </c>
      <c r="F546" s="1">
        <v>1126.2552400000002</v>
      </c>
      <c r="H546"/>
    </row>
    <row r="547" spans="1:8" x14ac:dyDescent="0.45">
      <c r="A547" s="2" t="s">
        <v>873</v>
      </c>
      <c r="B547" s="1">
        <v>19</v>
      </c>
      <c r="C547" s="1">
        <v>82</v>
      </c>
      <c r="D547" s="1">
        <v>17</v>
      </c>
      <c r="E547" s="1">
        <v>92.18</v>
      </c>
      <c r="F547" s="1">
        <v>1436.1643999999999</v>
      </c>
      <c r="H547"/>
    </row>
    <row r="548" spans="1:8" x14ac:dyDescent="0.45">
      <c r="A548" s="2" t="s">
        <v>874</v>
      </c>
      <c r="B548" s="1">
        <v>24.2</v>
      </c>
      <c r="C548" s="1">
        <v>82</v>
      </c>
      <c r="D548" s="1">
        <v>17</v>
      </c>
      <c r="E548" s="1">
        <v>92.18</v>
      </c>
      <c r="F548" s="1">
        <v>1829.21992</v>
      </c>
      <c r="H548"/>
    </row>
    <row r="549" spans="1:8" x14ac:dyDescent="0.45">
      <c r="A549" s="2" t="s">
        <v>875</v>
      </c>
      <c r="B549" s="1">
        <v>14.6</v>
      </c>
      <c r="C549" s="1">
        <v>82</v>
      </c>
      <c r="D549" s="1">
        <v>17</v>
      </c>
      <c r="E549" s="1">
        <v>92.18</v>
      </c>
      <c r="F549" s="1">
        <v>1103.5789600000005</v>
      </c>
      <c r="H549"/>
    </row>
    <row r="550" spans="1:8" x14ac:dyDescent="0.45">
      <c r="A550" s="2"/>
      <c r="F550" s="1">
        <v>0</v>
      </c>
      <c r="H550"/>
    </row>
    <row r="551" spans="1:8" x14ac:dyDescent="0.45">
      <c r="A551" s="2" t="s">
        <v>494</v>
      </c>
      <c r="B551" s="1" t="s">
        <v>1</v>
      </c>
      <c r="C551" s="1" t="s">
        <v>2</v>
      </c>
      <c r="D551" s="1" t="s">
        <v>785</v>
      </c>
      <c r="E551" s="1" t="s">
        <v>3</v>
      </c>
      <c r="F551" s="1" t="s">
        <v>4</v>
      </c>
      <c r="H551"/>
    </row>
    <row r="552" spans="1:8" x14ac:dyDescent="0.45">
      <c r="A552" s="2" t="s">
        <v>495</v>
      </c>
      <c r="B552" s="1">
        <v>10.15</v>
      </c>
      <c r="C552" s="1">
        <v>86</v>
      </c>
      <c r="D552" s="1">
        <v>-65</v>
      </c>
      <c r="E552" s="1">
        <v>90</v>
      </c>
      <c r="F552" s="1">
        <v>785.6099999999999</v>
      </c>
      <c r="H552"/>
    </row>
    <row r="553" spans="1:8" x14ac:dyDescent="0.45">
      <c r="A553" s="2" t="s">
        <v>496</v>
      </c>
      <c r="B553" s="1">
        <v>9.7200000000000006</v>
      </c>
      <c r="C553" s="1">
        <v>86</v>
      </c>
      <c r="D553" s="1">
        <v>-65</v>
      </c>
      <c r="E553" s="1">
        <v>90</v>
      </c>
      <c r="F553" s="1">
        <v>752.3280000000002</v>
      </c>
      <c r="H553"/>
    </row>
    <row r="554" spans="1:8" x14ac:dyDescent="0.45">
      <c r="A554" s="2" t="s">
        <v>497</v>
      </c>
      <c r="B554" s="1">
        <v>31.7</v>
      </c>
      <c r="C554" s="1">
        <v>86</v>
      </c>
      <c r="D554" s="1">
        <v>-65</v>
      </c>
      <c r="E554" s="1">
        <v>90</v>
      </c>
      <c r="F554" s="1">
        <v>2453.58</v>
      </c>
      <c r="H554"/>
    </row>
    <row r="555" spans="1:8" x14ac:dyDescent="0.45">
      <c r="A555" s="2" t="s">
        <v>498</v>
      </c>
      <c r="B555" s="1">
        <v>24.1</v>
      </c>
      <c r="C555" s="1">
        <v>86</v>
      </c>
      <c r="D555" s="1">
        <v>-65</v>
      </c>
      <c r="E555" s="1">
        <v>90</v>
      </c>
      <c r="F555" s="1">
        <v>1865.34</v>
      </c>
      <c r="H555"/>
    </row>
    <row r="556" spans="1:8" x14ac:dyDescent="0.45">
      <c r="A556" s="2" t="s">
        <v>499</v>
      </c>
      <c r="B556" s="1">
        <v>41.61</v>
      </c>
      <c r="C556" s="1">
        <v>86</v>
      </c>
      <c r="D556" s="1">
        <v>-65</v>
      </c>
      <c r="E556" s="1">
        <v>90</v>
      </c>
      <c r="F556" s="1">
        <v>3220.6139999999996</v>
      </c>
      <c r="H556"/>
    </row>
    <row r="557" spans="1:8" x14ac:dyDescent="0.45">
      <c r="A557" s="2" t="s">
        <v>500</v>
      </c>
      <c r="B557" s="1">
        <v>6.75</v>
      </c>
      <c r="C557" s="1">
        <v>86</v>
      </c>
      <c r="D557" s="1">
        <v>-65</v>
      </c>
      <c r="E557" s="1">
        <v>90</v>
      </c>
      <c r="F557" s="1">
        <v>522.44999999999993</v>
      </c>
      <c r="H557"/>
    </row>
    <row r="558" spans="1:8" x14ac:dyDescent="0.45">
      <c r="A558" s="2" t="s">
        <v>501</v>
      </c>
      <c r="B558" s="1">
        <v>9.8000000000000007</v>
      </c>
      <c r="C558" s="1">
        <v>86</v>
      </c>
      <c r="D558" s="1">
        <v>-65</v>
      </c>
      <c r="E558" s="1">
        <v>90</v>
      </c>
      <c r="F558" s="1">
        <v>758.5200000000001</v>
      </c>
      <c r="H558"/>
    </row>
    <row r="559" spans="1:8" x14ac:dyDescent="0.45">
      <c r="A559" s="2" t="s">
        <v>502</v>
      </c>
      <c r="B559" s="1">
        <v>6.66</v>
      </c>
      <c r="C559" s="1">
        <v>86</v>
      </c>
      <c r="D559" s="1">
        <v>-65</v>
      </c>
      <c r="E559" s="1">
        <v>90</v>
      </c>
      <c r="F559" s="1">
        <v>515.48400000000004</v>
      </c>
      <c r="H559"/>
    </row>
    <row r="560" spans="1:8" x14ac:dyDescent="0.45">
      <c r="A560" s="2" t="s">
        <v>503</v>
      </c>
      <c r="B560" s="1">
        <v>36</v>
      </c>
      <c r="C560" s="1">
        <v>86</v>
      </c>
      <c r="D560" s="1">
        <v>-65</v>
      </c>
      <c r="E560" s="1">
        <v>90</v>
      </c>
      <c r="F560" s="1">
        <v>2786.4</v>
      </c>
      <c r="H560"/>
    </row>
    <row r="561" spans="1:8" x14ac:dyDescent="0.45">
      <c r="A561" s="2" t="s">
        <v>504</v>
      </c>
      <c r="B561" s="1">
        <v>40.5</v>
      </c>
      <c r="C561" s="1">
        <v>86</v>
      </c>
      <c r="D561" s="1">
        <v>-65</v>
      </c>
      <c r="E561" s="1">
        <v>90</v>
      </c>
      <c r="F561" s="1">
        <v>3134.7</v>
      </c>
      <c r="H561"/>
    </row>
    <row r="562" spans="1:8" x14ac:dyDescent="0.45">
      <c r="A562" s="2" t="s">
        <v>505</v>
      </c>
      <c r="B562" s="1">
        <v>40.5</v>
      </c>
      <c r="C562" s="1">
        <v>86</v>
      </c>
      <c r="D562" s="1">
        <v>-65</v>
      </c>
      <c r="E562" s="1">
        <v>90</v>
      </c>
      <c r="F562" s="1">
        <v>3134.7</v>
      </c>
      <c r="H562"/>
    </row>
    <row r="563" spans="1:8" x14ac:dyDescent="0.45">
      <c r="A563" s="2" t="s">
        <v>506</v>
      </c>
      <c r="B563" s="1">
        <v>23.5</v>
      </c>
      <c r="C563" s="1">
        <v>86</v>
      </c>
      <c r="D563" s="1">
        <v>-65</v>
      </c>
      <c r="E563" s="1">
        <v>90</v>
      </c>
      <c r="F563" s="1">
        <v>1818.9</v>
      </c>
      <c r="H563"/>
    </row>
    <row r="564" spans="1:8" x14ac:dyDescent="0.45">
      <c r="A564" s="2" t="s">
        <v>507</v>
      </c>
      <c r="B564" s="1">
        <v>17.100000000000001</v>
      </c>
      <c r="C564" s="1">
        <v>76</v>
      </c>
      <c r="D564" s="1">
        <v>-11</v>
      </c>
      <c r="E564" s="1">
        <v>91.5</v>
      </c>
      <c r="F564" s="1">
        <v>1189.1340000000002</v>
      </c>
      <c r="H564"/>
    </row>
    <row r="565" spans="1:8" x14ac:dyDescent="0.45">
      <c r="A565" s="2" t="s">
        <v>508</v>
      </c>
      <c r="B565" s="1">
        <v>12.7</v>
      </c>
      <c r="C565" s="1">
        <v>77</v>
      </c>
      <c r="D565" s="1">
        <v>-12</v>
      </c>
      <c r="E565" s="1">
        <v>91.5</v>
      </c>
      <c r="F565" s="1">
        <v>894.77850000000001</v>
      </c>
      <c r="H565"/>
    </row>
    <row r="566" spans="1:8" x14ac:dyDescent="0.45">
      <c r="A566" s="2" t="s">
        <v>509</v>
      </c>
      <c r="B566" s="1">
        <v>23.5</v>
      </c>
      <c r="C566" s="1">
        <v>77</v>
      </c>
      <c r="D566" s="1">
        <v>-12</v>
      </c>
      <c r="E566" s="1">
        <v>91.5</v>
      </c>
      <c r="F566" s="1">
        <v>1655.6925000000001</v>
      </c>
      <c r="H566"/>
    </row>
    <row r="567" spans="1:8" x14ac:dyDescent="0.45">
      <c r="A567" s="2" t="s">
        <v>510</v>
      </c>
      <c r="B567" s="1">
        <v>66.8</v>
      </c>
      <c r="C567" s="1">
        <v>82</v>
      </c>
      <c r="D567" s="1">
        <v>-17</v>
      </c>
      <c r="E567" s="1">
        <v>95</v>
      </c>
      <c r="F567" s="1">
        <v>5203.7199999999993</v>
      </c>
      <c r="H567"/>
    </row>
    <row r="568" spans="1:8" x14ac:dyDescent="0.45">
      <c r="A568" s="2" t="s">
        <v>511</v>
      </c>
      <c r="B568" s="1">
        <v>24.6</v>
      </c>
      <c r="C568" s="1">
        <v>82</v>
      </c>
      <c r="D568" s="1">
        <v>-17</v>
      </c>
      <c r="E568" s="1">
        <v>90.6</v>
      </c>
      <c r="F568" s="1">
        <v>1827.5832</v>
      </c>
      <c r="H568"/>
    </row>
    <row r="569" spans="1:8" x14ac:dyDescent="0.45">
      <c r="A569" s="2" t="s">
        <v>512</v>
      </c>
      <c r="B569" s="1">
        <v>9.1999999999999993</v>
      </c>
      <c r="C569" s="1">
        <v>80.650000000000006</v>
      </c>
      <c r="D569" s="1">
        <v>-31.75</v>
      </c>
      <c r="E569" s="1">
        <v>90</v>
      </c>
      <c r="F569" s="1">
        <v>667.78200000000004</v>
      </c>
      <c r="H569"/>
    </row>
    <row r="570" spans="1:8" x14ac:dyDescent="0.45">
      <c r="A570" s="2" t="s">
        <v>513</v>
      </c>
      <c r="B570" s="1">
        <v>7.75</v>
      </c>
      <c r="C570" s="1">
        <v>80.650000000000006</v>
      </c>
      <c r="D570" s="1">
        <v>-31.75</v>
      </c>
      <c r="E570" s="1">
        <v>90</v>
      </c>
      <c r="F570" s="1">
        <v>562.53375000000005</v>
      </c>
      <c r="H570"/>
    </row>
    <row r="571" spans="1:8" x14ac:dyDescent="0.45">
      <c r="A571" s="2" t="s">
        <v>514</v>
      </c>
      <c r="B571" s="1">
        <v>7.3</v>
      </c>
      <c r="C571" s="1">
        <v>80.650000000000006</v>
      </c>
      <c r="D571" s="1">
        <v>-31.75</v>
      </c>
      <c r="E571" s="1">
        <v>90</v>
      </c>
      <c r="F571" s="1">
        <v>529.87049999999999</v>
      </c>
      <c r="H571"/>
    </row>
    <row r="572" spans="1:8" x14ac:dyDescent="0.45">
      <c r="A572" s="2" t="s">
        <v>515</v>
      </c>
      <c r="B572" s="1">
        <v>7.05</v>
      </c>
      <c r="C572" s="1">
        <v>80.650000000000006</v>
      </c>
      <c r="D572" s="1">
        <v>-31.75</v>
      </c>
      <c r="E572" s="1">
        <v>90</v>
      </c>
      <c r="F572" s="1">
        <v>511.72424999999993</v>
      </c>
      <c r="H572"/>
    </row>
    <row r="573" spans="1:8" x14ac:dyDescent="0.45">
      <c r="A573" s="2" t="s">
        <v>516</v>
      </c>
      <c r="B573" s="1">
        <v>7.1</v>
      </c>
      <c r="C573" s="1">
        <v>80.650000000000006</v>
      </c>
      <c r="D573" s="1">
        <v>-31.75</v>
      </c>
      <c r="E573" s="1">
        <v>90</v>
      </c>
      <c r="F573" s="1">
        <v>515.35350000000005</v>
      </c>
      <c r="H573"/>
    </row>
    <row r="574" spans="1:8" x14ac:dyDescent="0.45">
      <c r="A574" s="2" t="s">
        <v>517</v>
      </c>
      <c r="B574" s="1">
        <v>7.7</v>
      </c>
      <c r="C574" s="1">
        <v>80.650000000000006</v>
      </c>
      <c r="D574" s="1">
        <v>-31.75</v>
      </c>
      <c r="E574" s="1">
        <v>90</v>
      </c>
      <c r="F574" s="1">
        <v>558.9045000000001</v>
      </c>
      <c r="H574"/>
    </row>
    <row r="575" spans="1:8" x14ac:dyDescent="0.45">
      <c r="A575" s="2" t="s">
        <v>518</v>
      </c>
      <c r="B575" s="1">
        <v>6.55</v>
      </c>
      <c r="C575" s="1">
        <v>80.650000000000006</v>
      </c>
      <c r="D575" s="1">
        <v>-31.75</v>
      </c>
      <c r="E575" s="1">
        <v>90</v>
      </c>
      <c r="F575" s="1">
        <v>475.43175000000002</v>
      </c>
      <c r="H575"/>
    </row>
    <row r="576" spans="1:8" x14ac:dyDescent="0.45">
      <c r="A576" s="2" t="s">
        <v>519</v>
      </c>
      <c r="B576" s="1">
        <v>7.8</v>
      </c>
      <c r="C576" s="1">
        <v>80.650000000000006</v>
      </c>
      <c r="D576" s="1">
        <v>-31.75</v>
      </c>
      <c r="E576" s="1">
        <v>90</v>
      </c>
      <c r="F576" s="1">
        <v>566.16300000000001</v>
      </c>
      <c r="H576"/>
    </row>
    <row r="577" spans="1:8" x14ac:dyDescent="0.45">
      <c r="A577" s="2" t="s">
        <v>520</v>
      </c>
      <c r="B577" s="1">
        <v>9.1</v>
      </c>
      <c r="C577" s="1">
        <v>80.650000000000006</v>
      </c>
      <c r="D577" s="1">
        <v>-31.75</v>
      </c>
      <c r="E577" s="1">
        <v>90</v>
      </c>
      <c r="F577" s="1">
        <v>660.52350000000013</v>
      </c>
      <c r="H577"/>
    </row>
    <row r="578" spans="1:8" x14ac:dyDescent="0.45">
      <c r="A578" s="2" t="s">
        <v>521</v>
      </c>
      <c r="B578" s="1">
        <v>7.8</v>
      </c>
      <c r="C578" s="1">
        <v>80.650000000000006</v>
      </c>
      <c r="D578" s="1">
        <v>-31.75</v>
      </c>
      <c r="E578" s="1">
        <v>90</v>
      </c>
      <c r="F578" s="1">
        <v>566.16300000000001</v>
      </c>
      <c r="H578"/>
    </row>
    <row r="579" spans="1:8" x14ac:dyDescent="0.45">
      <c r="A579" s="2" t="s">
        <v>522</v>
      </c>
      <c r="B579" s="1" t="s">
        <v>1</v>
      </c>
      <c r="C579" s="1" t="s">
        <v>2</v>
      </c>
      <c r="D579" s="1" t="s">
        <v>785</v>
      </c>
      <c r="E579" s="1" t="s">
        <v>3</v>
      </c>
      <c r="F579" s="1" t="s">
        <v>4</v>
      </c>
      <c r="H579"/>
    </row>
    <row r="580" spans="1:8" x14ac:dyDescent="0.45">
      <c r="A580" s="2" t="s">
        <v>523</v>
      </c>
      <c r="B580" s="1">
        <v>10.5</v>
      </c>
      <c r="C580" s="1">
        <v>92.5</v>
      </c>
      <c r="D580" s="1">
        <v>-71.5</v>
      </c>
      <c r="E580" s="1">
        <v>127</v>
      </c>
      <c r="F580" s="1">
        <v>1333.5</v>
      </c>
      <c r="H580"/>
    </row>
    <row r="581" spans="1:8" x14ac:dyDescent="0.45">
      <c r="A581" s="2" t="s">
        <v>524</v>
      </c>
      <c r="B581" s="1">
        <v>8.1</v>
      </c>
      <c r="C581" s="1">
        <v>92.5</v>
      </c>
      <c r="D581" s="1">
        <v>-71.5</v>
      </c>
      <c r="E581" s="1">
        <v>127</v>
      </c>
      <c r="F581" s="1">
        <v>1028.7</v>
      </c>
      <c r="H581"/>
    </row>
    <row r="582" spans="1:8" x14ac:dyDescent="0.45">
      <c r="A582" s="2" t="s">
        <v>525</v>
      </c>
      <c r="B582" s="1">
        <v>7.38</v>
      </c>
      <c r="C582" s="1">
        <v>92.5</v>
      </c>
      <c r="D582" s="1">
        <v>-71.5</v>
      </c>
      <c r="E582" s="1">
        <v>127</v>
      </c>
      <c r="F582" s="1">
        <v>937.26</v>
      </c>
      <c r="H582"/>
    </row>
    <row r="583" spans="1:8" x14ac:dyDescent="0.45">
      <c r="A583" s="2" t="s">
        <v>526</v>
      </c>
      <c r="B583" s="1">
        <v>7.07</v>
      </c>
      <c r="C583" s="1">
        <v>92.5</v>
      </c>
      <c r="D583" s="1">
        <v>-71.5</v>
      </c>
      <c r="E583" s="1">
        <v>127</v>
      </c>
      <c r="F583" s="1">
        <v>897.89</v>
      </c>
      <c r="H583"/>
    </row>
    <row r="584" spans="1:8" x14ac:dyDescent="0.45">
      <c r="A584" s="2" t="s">
        <v>527</v>
      </c>
      <c r="B584" s="1">
        <v>6.37</v>
      </c>
      <c r="C584" s="1">
        <v>92.5</v>
      </c>
      <c r="D584" s="1">
        <v>-71.5</v>
      </c>
      <c r="E584" s="1">
        <v>127</v>
      </c>
      <c r="F584" s="1">
        <v>808.99</v>
      </c>
      <c r="H584"/>
    </row>
    <row r="585" spans="1:8" x14ac:dyDescent="0.45">
      <c r="A585" s="2" t="s">
        <v>528</v>
      </c>
      <c r="B585" s="1">
        <v>6.71</v>
      </c>
      <c r="C585" s="1">
        <v>92.5</v>
      </c>
      <c r="D585" s="1">
        <v>-71.5</v>
      </c>
      <c r="E585" s="1">
        <v>127</v>
      </c>
      <c r="F585" s="1">
        <v>852.17</v>
      </c>
      <c r="H585"/>
    </row>
    <row r="586" spans="1:8" x14ac:dyDescent="0.45">
      <c r="A586" s="2" t="s">
        <v>529</v>
      </c>
      <c r="B586" s="1">
        <v>6.5</v>
      </c>
      <c r="C586" s="1">
        <v>92.5</v>
      </c>
      <c r="D586" s="1">
        <v>-71.5</v>
      </c>
      <c r="E586" s="1">
        <v>127</v>
      </c>
      <c r="F586" s="1">
        <v>825.5</v>
      </c>
      <c r="H586"/>
    </row>
    <row r="587" spans="1:8" x14ac:dyDescent="0.45">
      <c r="A587" s="2" t="s">
        <v>530</v>
      </c>
      <c r="B587" s="1">
        <v>6.69</v>
      </c>
      <c r="C587" s="1">
        <v>92.5</v>
      </c>
      <c r="D587" s="1">
        <v>-71.5</v>
      </c>
      <c r="E587" s="1">
        <v>127</v>
      </c>
      <c r="F587" s="1">
        <v>849.63</v>
      </c>
      <c r="H587"/>
    </row>
    <row r="588" spans="1:8" x14ac:dyDescent="0.45">
      <c r="A588" s="2" t="s">
        <v>531</v>
      </c>
      <c r="B588" s="1">
        <v>6.3</v>
      </c>
      <c r="C588" s="1">
        <v>92.5</v>
      </c>
      <c r="D588" s="1">
        <v>-71.5</v>
      </c>
      <c r="E588" s="1">
        <v>127</v>
      </c>
      <c r="F588" s="1">
        <v>800.1</v>
      </c>
      <c r="H588"/>
    </row>
    <row r="589" spans="1:8" x14ac:dyDescent="0.45">
      <c r="A589" s="2" t="s">
        <v>532</v>
      </c>
      <c r="B589" s="1">
        <v>6.8</v>
      </c>
      <c r="C589" s="1">
        <v>92.5</v>
      </c>
      <c r="D589" s="1">
        <v>-71.5</v>
      </c>
      <c r="E589" s="1">
        <v>127</v>
      </c>
      <c r="F589" s="1">
        <v>863.6</v>
      </c>
      <c r="H589"/>
    </row>
    <row r="590" spans="1:8" x14ac:dyDescent="0.45">
      <c r="A590" s="2" t="s">
        <v>533</v>
      </c>
      <c r="B590" s="1">
        <v>10.5</v>
      </c>
      <c r="C590" s="1">
        <v>92.5</v>
      </c>
      <c r="D590" s="1">
        <v>-71.5</v>
      </c>
      <c r="E590" s="1">
        <v>165</v>
      </c>
      <c r="F590" s="1">
        <v>1732.5</v>
      </c>
      <c r="H590"/>
    </row>
    <row r="591" spans="1:8" x14ac:dyDescent="0.45">
      <c r="A591" s="2" t="s">
        <v>534</v>
      </c>
      <c r="B591" s="1">
        <v>8.14</v>
      </c>
      <c r="C591" s="1">
        <v>92.5</v>
      </c>
      <c r="D591" s="1">
        <v>92.5</v>
      </c>
      <c r="E591" s="1">
        <v>121.28</v>
      </c>
      <c r="F591" s="1">
        <v>987.21920000000011</v>
      </c>
      <c r="H591"/>
    </row>
    <row r="592" spans="1:8" x14ac:dyDescent="0.45">
      <c r="A592" s="2" t="s">
        <v>535</v>
      </c>
      <c r="B592" s="1">
        <v>6.5</v>
      </c>
      <c r="C592" s="1">
        <v>92.5</v>
      </c>
      <c r="D592" s="1">
        <v>92.5</v>
      </c>
      <c r="E592" s="1">
        <v>121.28</v>
      </c>
      <c r="F592" s="1">
        <v>788.32</v>
      </c>
      <c r="H592"/>
    </row>
    <row r="593" spans="1:8" x14ac:dyDescent="0.45">
      <c r="A593" s="2" t="s">
        <v>536</v>
      </c>
      <c r="B593" s="1">
        <v>6.6</v>
      </c>
      <c r="C593" s="1">
        <v>92.5</v>
      </c>
      <c r="D593" s="1">
        <v>92.5</v>
      </c>
      <c r="E593" s="1">
        <v>121.28</v>
      </c>
      <c r="F593" s="1">
        <v>800.44799999999998</v>
      </c>
      <c r="H593"/>
    </row>
    <row r="594" spans="1:8" x14ac:dyDescent="0.45">
      <c r="A594" s="2" t="s">
        <v>537</v>
      </c>
      <c r="B594" s="1">
        <v>8</v>
      </c>
      <c r="C594" s="1">
        <v>76</v>
      </c>
      <c r="D594" s="1">
        <v>-11</v>
      </c>
      <c r="E594" s="1">
        <v>91.5</v>
      </c>
      <c r="F594" s="1">
        <v>556.32000000000005</v>
      </c>
      <c r="H594"/>
    </row>
    <row r="595" spans="1:8" x14ac:dyDescent="0.45">
      <c r="A595" s="2" t="s">
        <v>538</v>
      </c>
      <c r="B595" s="1">
        <v>4</v>
      </c>
      <c r="C595" s="1">
        <v>76</v>
      </c>
      <c r="D595" s="1">
        <v>-11</v>
      </c>
      <c r="E595" s="1">
        <v>91.5</v>
      </c>
      <c r="F595" s="1">
        <v>278.16000000000003</v>
      </c>
      <c r="H595"/>
    </row>
    <row r="596" spans="1:8" x14ac:dyDescent="0.45">
      <c r="A596" s="2" t="s">
        <v>539</v>
      </c>
      <c r="B596" s="1">
        <v>6.4</v>
      </c>
      <c r="C596" s="1">
        <v>76</v>
      </c>
      <c r="D596" s="1">
        <v>-11</v>
      </c>
      <c r="E596" s="1">
        <v>91.5</v>
      </c>
      <c r="F596" s="1">
        <v>445.0560000000001</v>
      </c>
      <c r="H596"/>
    </row>
    <row r="597" spans="1:8" x14ac:dyDescent="0.45">
      <c r="A597" s="2" t="s">
        <v>540</v>
      </c>
      <c r="B597" s="1">
        <v>6.2</v>
      </c>
      <c r="C597" s="1">
        <v>76</v>
      </c>
      <c r="D597" s="1">
        <v>-11</v>
      </c>
      <c r="E597" s="1">
        <v>91.5</v>
      </c>
      <c r="F597" s="1">
        <v>431.14800000000002</v>
      </c>
      <c r="H597"/>
    </row>
    <row r="598" spans="1:8" x14ac:dyDescent="0.45">
      <c r="A598" s="2" t="s">
        <v>541</v>
      </c>
      <c r="B598" s="1">
        <v>11.4</v>
      </c>
      <c r="C598" s="1">
        <v>76</v>
      </c>
      <c r="D598" s="1">
        <v>-11</v>
      </c>
      <c r="E598" s="1">
        <v>91.5</v>
      </c>
      <c r="F598" s="1">
        <v>792.75599999999997</v>
      </c>
      <c r="H598"/>
    </row>
    <row r="599" spans="1:8" x14ac:dyDescent="0.45">
      <c r="A599" s="2" t="s">
        <v>542</v>
      </c>
      <c r="B599" s="1">
        <v>6.28</v>
      </c>
      <c r="C599" s="1">
        <v>92.5</v>
      </c>
      <c r="D599" s="1">
        <v>92.5</v>
      </c>
      <c r="E599" s="1">
        <v>138</v>
      </c>
      <c r="F599" s="1">
        <v>866.64</v>
      </c>
      <c r="H599"/>
    </row>
    <row r="600" spans="1:8" x14ac:dyDescent="0.45">
      <c r="A600" s="2" t="s">
        <v>543</v>
      </c>
      <c r="B600" s="1">
        <v>6.65</v>
      </c>
      <c r="C600" s="1">
        <v>92.5</v>
      </c>
      <c r="D600" s="1">
        <v>92.5</v>
      </c>
      <c r="E600" s="1">
        <v>138</v>
      </c>
      <c r="F600" s="1">
        <v>917.7</v>
      </c>
      <c r="H600"/>
    </row>
    <row r="601" spans="1:8" x14ac:dyDescent="0.45">
      <c r="A601" s="2" t="s">
        <v>544</v>
      </c>
      <c r="B601" s="1">
        <v>6.72</v>
      </c>
      <c r="C601" s="1">
        <v>92.5</v>
      </c>
      <c r="D601" s="1">
        <v>92.5</v>
      </c>
      <c r="E601" s="1">
        <v>138</v>
      </c>
      <c r="F601" s="1">
        <v>927.36</v>
      </c>
      <c r="H601"/>
    </row>
    <row r="602" spans="1:8" x14ac:dyDescent="0.45">
      <c r="A602" s="2" t="s">
        <v>545</v>
      </c>
      <c r="B602" s="1">
        <v>7.87</v>
      </c>
      <c r="C602" s="1">
        <v>92.5</v>
      </c>
      <c r="D602" s="1">
        <v>92.5</v>
      </c>
      <c r="E602" s="1">
        <v>138</v>
      </c>
      <c r="F602" s="1">
        <v>1086.06</v>
      </c>
      <c r="H602"/>
    </row>
    <row r="603" spans="1:8" x14ac:dyDescent="0.45">
      <c r="A603" s="2" t="s">
        <v>546</v>
      </c>
      <c r="B603" s="1">
        <v>6.3</v>
      </c>
      <c r="C603" s="1">
        <v>92.5</v>
      </c>
      <c r="D603" s="1">
        <v>92.5</v>
      </c>
      <c r="E603" s="1">
        <v>138</v>
      </c>
      <c r="F603" s="1">
        <v>869.4</v>
      </c>
      <c r="H603"/>
    </row>
    <row r="604" spans="1:8" x14ac:dyDescent="0.45">
      <c r="A604" s="2" t="s">
        <v>547</v>
      </c>
      <c r="B604" s="1">
        <v>7.25</v>
      </c>
      <c r="C604" s="1">
        <v>92.5</v>
      </c>
      <c r="D604" s="1">
        <v>92.5</v>
      </c>
      <c r="E604" s="1">
        <v>138</v>
      </c>
      <c r="F604" s="1">
        <v>1000.5</v>
      </c>
      <c r="H604"/>
    </row>
    <row r="605" spans="1:8" x14ac:dyDescent="0.45">
      <c r="A605" s="2" t="s">
        <v>548</v>
      </c>
      <c r="B605" s="1">
        <v>6.9</v>
      </c>
      <c r="C605" s="1">
        <v>92.5</v>
      </c>
      <c r="D605" s="1">
        <v>92.5</v>
      </c>
      <c r="E605" s="1">
        <v>138</v>
      </c>
      <c r="F605" s="1">
        <v>952.2</v>
      </c>
      <c r="H605"/>
    </row>
    <row r="606" spans="1:8" x14ac:dyDescent="0.45">
      <c r="A606" s="2" t="s">
        <v>549</v>
      </c>
      <c r="B606" s="1">
        <v>7.4</v>
      </c>
      <c r="C606" s="1">
        <v>92.5</v>
      </c>
      <c r="D606" s="1">
        <v>92.5</v>
      </c>
      <c r="E606" s="1">
        <v>138</v>
      </c>
      <c r="F606" s="1">
        <v>1021.2</v>
      </c>
      <c r="H606"/>
    </row>
    <row r="607" spans="1:8" x14ac:dyDescent="0.45">
      <c r="A607" s="2" t="s">
        <v>550</v>
      </c>
      <c r="B607" s="1">
        <v>7.45</v>
      </c>
      <c r="C607" s="1">
        <v>92.5</v>
      </c>
      <c r="D607" s="1">
        <v>92.5</v>
      </c>
      <c r="E607" s="1">
        <v>138</v>
      </c>
      <c r="F607" s="1">
        <v>1028.0999999999999</v>
      </c>
      <c r="H607"/>
    </row>
    <row r="608" spans="1:8" x14ac:dyDescent="0.45">
      <c r="A608" s="2" t="s">
        <v>816</v>
      </c>
      <c r="B608" s="1" t="s">
        <v>1</v>
      </c>
      <c r="C608" s="1" t="s">
        <v>2</v>
      </c>
      <c r="D608" s="1" t="s">
        <v>785</v>
      </c>
      <c r="E608" s="1" t="s">
        <v>3</v>
      </c>
      <c r="F608" s="1" t="s">
        <v>4</v>
      </c>
      <c r="H608"/>
    </row>
    <row r="609" spans="1:8" x14ac:dyDescent="0.45">
      <c r="A609" s="2" t="s">
        <v>552</v>
      </c>
      <c r="B609" s="1">
        <v>29.6</v>
      </c>
      <c r="C609" s="1">
        <v>92.5</v>
      </c>
      <c r="D609" s="1">
        <v>-71.5</v>
      </c>
      <c r="E609" s="1">
        <v>101</v>
      </c>
      <c r="F609" s="1">
        <v>2989.6000000000004</v>
      </c>
      <c r="H609"/>
    </row>
    <row r="610" spans="1:8" x14ac:dyDescent="0.45">
      <c r="A610" s="2" t="s">
        <v>553</v>
      </c>
      <c r="B610" s="1">
        <v>30.5</v>
      </c>
      <c r="C610" s="1">
        <v>85</v>
      </c>
      <c r="D610" s="1">
        <v>-64</v>
      </c>
      <c r="E610" s="1">
        <v>89</v>
      </c>
      <c r="F610" s="1">
        <v>2307.3250000000003</v>
      </c>
      <c r="H610"/>
    </row>
    <row r="611" spans="1:8" x14ac:dyDescent="0.45">
      <c r="A611" s="2" t="s">
        <v>554</v>
      </c>
      <c r="B611" s="1">
        <v>32.799999999999997</v>
      </c>
      <c r="C611" s="1">
        <v>85</v>
      </c>
      <c r="D611" s="1">
        <v>-64</v>
      </c>
      <c r="E611" s="1">
        <v>89</v>
      </c>
      <c r="F611" s="1">
        <v>2481.3199999999997</v>
      </c>
      <c r="H611"/>
    </row>
    <row r="612" spans="1:8" x14ac:dyDescent="0.45">
      <c r="A612" s="2" t="s">
        <v>556</v>
      </c>
      <c r="B612" s="1">
        <v>20.350000000000001</v>
      </c>
      <c r="C612" s="1">
        <v>85</v>
      </c>
      <c r="D612" s="1">
        <v>-64</v>
      </c>
      <c r="E612" s="1">
        <v>89</v>
      </c>
      <c r="F612" s="1">
        <v>1539.4775000000002</v>
      </c>
      <c r="H612"/>
    </row>
    <row r="613" spans="1:8" x14ac:dyDescent="0.45">
      <c r="A613" s="2" t="s">
        <v>557</v>
      </c>
      <c r="B613" s="1">
        <v>23.15</v>
      </c>
      <c r="C613" s="1">
        <v>85</v>
      </c>
      <c r="D613" s="1">
        <v>-64</v>
      </c>
      <c r="E613" s="1">
        <v>89</v>
      </c>
      <c r="F613" s="1">
        <v>1751.2974999999999</v>
      </c>
      <c r="H613"/>
    </row>
    <row r="614" spans="1:8" x14ac:dyDescent="0.45">
      <c r="A614" s="2" t="s">
        <v>558</v>
      </c>
      <c r="B614" s="1">
        <v>32.97</v>
      </c>
      <c r="C614" s="1">
        <v>92.5</v>
      </c>
      <c r="D614" s="1">
        <v>92.5</v>
      </c>
      <c r="E614" s="1">
        <v>102</v>
      </c>
      <c r="F614" s="1">
        <v>3362.94</v>
      </c>
      <c r="H614"/>
    </row>
    <row r="615" spans="1:8" x14ac:dyDescent="0.45">
      <c r="A615" s="2" t="s">
        <v>559</v>
      </c>
      <c r="B615" s="1">
        <v>17.7</v>
      </c>
      <c r="C615" s="1">
        <v>85</v>
      </c>
      <c r="D615" s="1">
        <v>20</v>
      </c>
      <c r="E615" s="1">
        <v>88</v>
      </c>
      <c r="F615" s="1">
        <v>1323.96</v>
      </c>
      <c r="H615"/>
    </row>
    <row r="616" spans="1:8" x14ac:dyDescent="0.45">
      <c r="A616" s="2" t="s">
        <v>560</v>
      </c>
      <c r="B616" s="1">
        <v>29.4</v>
      </c>
      <c r="C616" s="1">
        <v>85</v>
      </c>
      <c r="D616" s="1">
        <v>20</v>
      </c>
      <c r="E616" s="1">
        <v>83.19</v>
      </c>
      <c r="F616" s="1">
        <v>2078.9180999999999</v>
      </c>
      <c r="H616"/>
    </row>
    <row r="617" spans="1:8" x14ac:dyDescent="0.45">
      <c r="A617" s="2" t="s">
        <v>561</v>
      </c>
      <c r="B617" s="1">
        <v>17.3</v>
      </c>
      <c r="C617" s="1">
        <v>85</v>
      </c>
      <c r="D617" s="1">
        <v>20</v>
      </c>
      <c r="E617" s="1">
        <v>83.19</v>
      </c>
      <c r="F617" s="1">
        <v>1223.3089500000001</v>
      </c>
      <c r="H617"/>
    </row>
    <row r="618" spans="1:8" x14ac:dyDescent="0.45">
      <c r="A618" s="2" t="s">
        <v>562</v>
      </c>
      <c r="B618" s="1">
        <v>40.200000000000003</v>
      </c>
      <c r="C618" s="1">
        <v>85</v>
      </c>
      <c r="D618" s="1">
        <v>20</v>
      </c>
      <c r="E618" s="1">
        <v>83.19</v>
      </c>
      <c r="F618" s="1">
        <v>2842.6023</v>
      </c>
      <c r="H618"/>
    </row>
    <row r="619" spans="1:8" x14ac:dyDescent="0.45">
      <c r="A619" s="2" t="s">
        <v>563</v>
      </c>
      <c r="B619" s="1">
        <v>11</v>
      </c>
      <c r="C619" s="1">
        <v>85</v>
      </c>
      <c r="D619" s="1">
        <v>20</v>
      </c>
      <c r="E619" s="1">
        <v>83.19</v>
      </c>
      <c r="F619" s="1">
        <v>777.8264999999999</v>
      </c>
      <c r="H619"/>
    </row>
    <row r="620" spans="1:8" x14ac:dyDescent="0.45">
      <c r="A620" s="2" t="s">
        <v>564</v>
      </c>
      <c r="B620" s="1">
        <v>8.56</v>
      </c>
      <c r="C620" s="1">
        <v>85</v>
      </c>
      <c r="D620" s="1">
        <v>20</v>
      </c>
      <c r="E620" s="1">
        <v>83.19</v>
      </c>
      <c r="F620" s="1">
        <v>605.29043999999999</v>
      </c>
      <c r="H620"/>
    </row>
    <row r="621" spans="1:8" x14ac:dyDescent="0.45">
      <c r="A621" s="2" t="s">
        <v>565</v>
      </c>
      <c r="B621" s="1">
        <v>11.9</v>
      </c>
      <c r="C621" s="1">
        <v>85</v>
      </c>
      <c r="D621" s="1">
        <v>20</v>
      </c>
      <c r="E621" s="1">
        <v>83.19</v>
      </c>
      <c r="F621" s="1">
        <v>841.46685000000002</v>
      </c>
      <c r="H621"/>
    </row>
    <row r="622" spans="1:8" x14ac:dyDescent="0.45">
      <c r="A622" s="2" t="s">
        <v>566</v>
      </c>
      <c r="B622" s="1">
        <v>18.5</v>
      </c>
      <c r="C622" s="1">
        <v>76</v>
      </c>
      <c r="D622" s="1">
        <v>-11</v>
      </c>
      <c r="E622" s="1">
        <v>91.5</v>
      </c>
      <c r="F622" s="1">
        <v>1286.49</v>
      </c>
      <c r="H622"/>
    </row>
    <row r="623" spans="1:8" x14ac:dyDescent="0.45">
      <c r="A623" s="2" t="s">
        <v>876</v>
      </c>
      <c r="B623" s="1">
        <v>22.22</v>
      </c>
      <c r="C623" s="1">
        <v>80.650000000000006</v>
      </c>
      <c r="E623" s="1">
        <v>90</v>
      </c>
      <c r="F623" s="1">
        <v>2390</v>
      </c>
      <c r="G623" s="1">
        <v>35</v>
      </c>
      <c r="H623"/>
    </row>
    <row r="624" spans="1:8" x14ac:dyDescent="0.45">
      <c r="A624" s="2" t="s">
        <v>877</v>
      </c>
      <c r="B624" s="1">
        <v>21.75</v>
      </c>
      <c r="C624" s="1">
        <v>80</v>
      </c>
      <c r="D624" s="1">
        <v>15</v>
      </c>
      <c r="E624" s="1">
        <v>90</v>
      </c>
      <c r="F624" s="1">
        <v>1600.9999999999998</v>
      </c>
      <c r="G624" s="1">
        <v>35</v>
      </c>
      <c r="H624"/>
    </row>
    <row r="625" spans="1:8" x14ac:dyDescent="0.45">
      <c r="A625" s="2" t="s">
        <v>878</v>
      </c>
      <c r="B625" s="1">
        <v>21.7</v>
      </c>
      <c r="C625" s="1">
        <v>80</v>
      </c>
      <c r="D625" s="1">
        <v>15</v>
      </c>
      <c r="E625" s="1">
        <v>90</v>
      </c>
      <c r="F625" s="1">
        <v>1597.4</v>
      </c>
      <c r="G625" s="1">
        <v>35</v>
      </c>
      <c r="H625"/>
    </row>
    <row r="626" spans="1:8" x14ac:dyDescent="0.45">
      <c r="A626" s="2" t="s">
        <v>879</v>
      </c>
      <c r="B626" s="1">
        <v>23.3</v>
      </c>
      <c r="C626" s="1">
        <v>80</v>
      </c>
      <c r="D626" s="1">
        <v>15</v>
      </c>
      <c r="E626" s="1">
        <v>90</v>
      </c>
      <c r="F626" s="1">
        <v>1712.6</v>
      </c>
      <c r="G626" s="1">
        <v>35</v>
      </c>
      <c r="H626"/>
    </row>
    <row r="627" spans="1:8" x14ac:dyDescent="0.45">
      <c r="A627" s="2" t="s">
        <v>880</v>
      </c>
      <c r="B627" s="1">
        <v>17.2</v>
      </c>
      <c r="C627" s="1">
        <v>80</v>
      </c>
      <c r="D627" s="1">
        <v>17</v>
      </c>
      <c r="E627" s="1">
        <v>90</v>
      </c>
      <c r="F627" s="1">
        <v>1273.4000000000001</v>
      </c>
      <c r="G627" s="1">
        <v>35</v>
      </c>
      <c r="H627"/>
    </row>
    <row r="628" spans="1:8" x14ac:dyDescent="0.45">
      <c r="A628" s="2" t="s">
        <v>881</v>
      </c>
      <c r="B628" s="1">
        <v>17.5</v>
      </c>
      <c r="C628" s="1">
        <v>80</v>
      </c>
      <c r="D628" s="1">
        <v>17</v>
      </c>
      <c r="E628" s="1">
        <v>90</v>
      </c>
      <c r="F628" s="1">
        <v>1295</v>
      </c>
      <c r="G628" s="1">
        <v>35</v>
      </c>
      <c r="H628"/>
    </row>
    <row r="629" spans="1:8" x14ac:dyDescent="0.45">
      <c r="A629" s="2" t="s">
        <v>882</v>
      </c>
      <c r="B629" s="1">
        <v>20</v>
      </c>
      <c r="C629" s="1">
        <v>80</v>
      </c>
      <c r="D629" s="1">
        <v>17</v>
      </c>
      <c r="E629" s="1">
        <v>90</v>
      </c>
      <c r="F629" s="1">
        <v>1475</v>
      </c>
      <c r="G629" s="1">
        <v>35</v>
      </c>
      <c r="H629"/>
    </row>
    <row r="630" spans="1:8" x14ac:dyDescent="0.45">
      <c r="A630" s="2" t="s">
        <v>883</v>
      </c>
      <c r="B630" s="1">
        <v>19</v>
      </c>
      <c r="C630" s="1">
        <v>80</v>
      </c>
      <c r="D630" s="1">
        <v>17</v>
      </c>
      <c r="E630" s="1">
        <v>90</v>
      </c>
      <c r="F630" s="1">
        <v>1403</v>
      </c>
      <c r="G630" s="1">
        <v>35</v>
      </c>
      <c r="H630"/>
    </row>
    <row r="631" spans="1:8" x14ac:dyDescent="0.45">
      <c r="A631" s="2" t="s">
        <v>884</v>
      </c>
      <c r="B631" s="1">
        <v>23.1</v>
      </c>
      <c r="C631" s="1">
        <v>80</v>
      </c>
      <c r="D631" s="1">
        <v>17</v>
      </c>
      <c r="E631" s="1">
        <v>90</v>
      </c>
      <c r="F631" s="1">
        <v>1698.2</v>
      </c>
      <c r="G631" s="1">
        <v>35</v>
      </c>
      <c r="H631"/>
    </row>
    <row r="632" spans="1:8" x14ac:dyDescent="0.45">
      <c r="A632" s="2" t="s">
        <v>885</v>
      </c>
      <c r="B632" s="1">
        <v>17.7</v>
      </c>
      <c r="C632" s="1">
        <v>80</v>
      </c>
      <c r="D632" s="1">
        <v>17</v>
      </c>
      <c r="E632" s="1">
        <v>90</v>
      </c>
      <c r="F632" s="1">
        <v>1309.4000000000001</v>
      </c>
      <c r="G632" s="1">
        <v>35</v>
      </c>
      <c r="H632"/>
    </row>
    <row r="633" spans="1:8" x14ac:dyDescent="0.45">
      <c r="A633" s="2" t="s">
        <v>886</v>
      </c>
      <c r="B633" s="1">
        <v>24.7</v>
      </c>
      <c r="C633" s="1">
        <v>80</v>
      </c>
      <c r="D633" s="1">
        <v>17</v>
      </c>
      <c r="E633" s="1">
        <v>90</v>
      </c>
      <c r="F633" s="1">
        <v>1813.4</v>
      </c>
      <c r="G633" s="1">
        <v>35</v>
      </c>
      <c r="H633"/>
    </row>
    <row r="634" spans="1:8" x14ac:dyDescent="0.45">
      <c r="A634" s="2" t="s">
        <v>887</v>
      </c>
      <c r="B634" s="1">
        <v>24.7</v>
      </c>
      <c r="C634" s="1">
        <v>80</v>
      </c>
      <c r="D634" s="1">
        <v>17</v>
      </c>
      <c r="E634" s="1">
        <v>90</v>
      </c>
      <c r="F634" s="1">
        <v>1813.4</v>
      </c>
      <c r="G634" s="1">
        <v>35</v>
      </c>
      <c r="H634"/>
    </row>
    <row r="635" spans="1:8" x14ac:dyDescent="0.45">
      <c r="A635" s="2" t="s">
        <v>888</v>
      </c>
      <c r="B635" s="1">
        <v>28.2</v>
      </c>
      <c r="C635" s="1">
        <v>80</v>
      </c>
      <c r="D635" s="1">
        <v>17</v>
      </c>
      <c r="E635" s="1">
        <v>90</v>
      </c>
      <c r="F635" s="1">
        <v>2065.3999999999996</v>
      </c>
      <c r="G635" s="1">
        <v>35</v>
      </c>
      <c r="H635"/>
    </row>
    <row r="636" spans="1:8" x14ac:dyDescent="0.45">
      <c r="A636" s="2" t="s">
        <v>889</v>
      </c>
      <c r="B636" s="1">
        <v>29.2</v>
      </c>
      <c r="C636" s="1">
        <v>80</v>
      </c>
      <c r="D636" s="1">
        <v>17</v>
      </c>
      <c r="E636" s="1">
        <v>90</v>
      </c>
      <c r="F636" s="1">
        <v>2137.4</v>
      </c>
      <c r="G636" s="1">
        <v>35</v>
      </c>
      <c r="H636"/>
    </row>
    <row r="637" spans="1:8" x14ac:dyDescent="0.45">
      <c r="A637" s="2" t="s">
        <v>890</v>
      </c>
      <c r="B637" s="1">
        <v>26.3</v>
      </c>
      <c r="C637" s="1">
        <v>80</v>
      </c>
      <c r="D637" s="1">
        <v>17</v>
      </c>
      <c r="E637" s="1">
        <v>90</v>
      </c>
      <c r="F637" s="1">
        <v>1928.6</v>
      </c>
      <c r="G637" s="1">
        <v>35</v>
      </c>
      <c r="H637"/>
    </row>
    <row r="638" spans="1:8" x14ac:dyDescent="0.45">
      <c r="A638" s="2" t="s">
        <v>891</v>
      </c>
      <c r="B638" s="1">
        <v>29.7</v>
      </c>
      <c r="C638" s="1">
        <v>80</v>
      </c>
      <c r="D638" s="1">
        <v>17</v>
      </c>
      <c r="E638" s="1">
        <v>90</v>
      </c>
      <c r="F638" s="1">
        <v>2173.4</v>
      </c>
      <c r="G638" s="1">
        <v>35</v>
      </c>
      <c r="H638"/>
    </row>
    <row r="639" spans="1:8" x14ac:dyDescent="0.45">
      <c r="A639" s="2"/>
      <c r="F639" s="1">
        <v>0</v>
      </c>
      <c r="H639"/>
    </row>
    <row r="640" spans="1:8" x14ac:dyDescent="0.45">
      <c r="A640" s="2"/>
      <c r="F640" s="1">
        <v>0</v>
      </c>
      <c r="H640"/>
    </row>
    <row r="641" spans="1:8" x14ac:dyDescent="0.45">
      <c r="A641" s="2"/>
      <c r="H641"/>
    </row>
    <row r="642" spans="1:8" x14ac:dyDescent="0.45">
      <c r="A642" s="2"/>
      <c r="H642"/>
    </row>
    <row r="643" spans="1:8" x14ac:dyDescent="0.45">
      <c r="A643" s="2" t="s">
        <v>567</v>
      </c>
      <c r="B643" s="1" t="s">
        <v>1</v>
      </c>
      <c r="C643" s="1" t="s">
        <v>2</v>
      </c>
      <c r="D643" s="1" t="s">
        <v>785</v>
      </c>
      <c r="E643" s="1" t="s">
        <v>3</v>
      </c>
      <c r="F643" s="1" t="s">
        <v>4</v>
      </c>
      <c r="H643"/>
    </row>
    <row r="644" spans="1:8" x14ac:dyDescent="0.45">
      <c r="A644" s="2" t="s">
        <v>568</v>
      </c>
      <c r="B644" s="1">
        <v>112.36</v>
      </c>
      <c r="C644" s="1">
        <v>76.5</v>
      </c>
      <c r="D644" s="1">
        <v>11.5</v>
      </c>
      <c r="E644" s="1">
        <v>89.9</v>
      </c>
      <c r="F644" s="1">
        <v>7727.3904599999996</v>
      </c>
      <c r="H644"/>
    </row>
    <row r="645" spans="1:8" x14ac:dyDescent="0.45">
      <c r="A645" s="2" t="s">
        <v>569</v>
      </c>
      <c r="B645" s="1">
        <v>118.4</v>
      </c>
      <c r="C645" s="1">
        <v>76.5</v>
      </c>
      <c r="D645" s="1">
        <v>11.5</v>
      </c>
      <c r="E645" s="1">
        <v>89.9</v>
      </c>
      <c r="F645" s="1">
        <v>8142.782400000001</v>
      </c>
      <c r="H645"/>
    </row>
    <row r="646" spans="1:8" x14ac:dyDescent="0.45">
      <c r="A646" s="2" t="s">
        <v>570</v>
      </c>
      <c r="B646" s="1">
        <v>81.87</v>
      </c>
      <c r="C646" s="1">
        <v>76.5</v>
      </c>
      <c r="D646" s="1">
        <v>11.5</v>
      </c>
      <c r="E646" s="1">
        <v>89.9</v>
      </c>
      <c r="F646" s="1">
        <v>5630.4864450000005</v>
      </c>
      <c r="H646"/>
    </row>
    <row r="647" spans="1:8" x14ac:dyDescent="0.45">
      <c r="A647" s="2" t="s">
        <v>571</v>
      </c>
      <c r="B647" s="1">
        <v>75.55</v>
      </c>
      <c r="C647" s="1">
        <v>76.5</v>
      </c>
      <c r="D647" s="1">
        <v>11.5</v>
      </c>
      <c r="E647" s="1">
        <v>89.9</v>
      </c>
      <c r="F647" s="1">
        <v>5195.8379249999998</v>
      </c>
      <c r="H647"/>
    </row>
    <row r="648" spans="1:8" x14ac:dyDescent="0.45">
      <c r="A648" s="2" t="s">
        <v>572</v>
      </c>
      <c r="B648" s="1">
        <v>96.25</v>
      </c>
      <c r="C648" s="1">
        <v>76.5</v>
      </c>
      <c r="D648" s="1">
        <v>11.5</v>
      </c>
      <c r="E648" s="1">
        <v>89.9</v>
      </c>
      <c r="F648" s="1">
        <v>6619.4493750000001</v>
      </c>
      <c r="H648"/>
    </row>
    <row r="649" spans="1:8" x14ac:dyDescent="0.45">
      <c r="A649" s="2" t="s">
        <v>573</v>
      </c>
      <c r="B649" s="1">
        <v>81.28</v>
      </c>
      <c r="C649" s="1">
        <v>76.5</v>
      </c>
      <c r="D649" s="1">
        <v>11.5</v>
      </c>
      <c r="E649" s="1">
        <v>89.9</v>
      </c>
      <c r="F649" s="1">
        <v>5589.9100800000006</v>
      </c>
      <c r="H649"/>
    </row>
    <row r="650" spans="1:8" x14ac:dyDescent="0.45">
      <c r="A650" s="2" t="s">
        <v>574</v>
      </c>
      <c r="B650" s="1">
        <v>88.36</v>
      </c>
      <c r="C650" s="1">
        <v>76.5</v>
      </c>
      <c r="D650" s="1">
        <v>11.5</v>
      </c>
      <c r="E650" s="1">
        <v>89.9</v>
      </c>
      <c r="F650" s="1">
        <v>6076.8264600000002</v>
      </c>
      <c r="H650"/>
    </row>
    <row r="651" spans="1:8" x14ac:dyDescent="0.45">
      <c r="A651" s="2" t="s">
        <v>575</v>
      </c>
      <c r="B651" s="1">
        <v>103.81</v>
      </c>
      <c r="C651" s="1">
        <v>76.5</v>
      </c>
      <c r="D651" s="1">
        <v>11.5</v>
      </c>
      <c r="E651" s="1">
        <v>89.9</v>
      </c>
      <c r="F651" s="1">
        <v>7139.3770349999995</v>
      </c>
      <c r="H651"/>
    </row>
    <row r="652" spans="1:8" x14ac:dyDescent="0.45">
      <c r="A652" s="2" t="s">
        <v>576</v>
      </c>
      <c r="B652" s="1">
        <v>106.55</v>
      </c>
      <c r="C652" s="1">
        <v>76.5</v>
      </c>
      <c r="D652" s="1">
        <v>11.5</v>
      </c>
      <c r="E652" s="1">
        <v>89.9</v>
      </c>
      <c r="F652" s="1">
        <v>7327.8164250000018</v>
      </c>
      <c r="H652"/>
    </row>
    <row r="653" spans="1:8" x14ac:dyDescent="0.45">
      <c r="A653" s="2" t="s">
        <v>577</v>
      </c>
      <c r="B653" s="1">
        <v>69.12</v>
      </c>
      <c r="C653" s="1">
        <v>76.5</v>
      </c>
      <c r="D653" s="1">
        <v>11.5</v>
      </c>
      <c r="E653" s="1">
        <v>89.9</v>
      </c>
      <c r="F653" s="1">
        <v>4753.6243200000008</v>
      </c>
      <c r="H653"/>
    </row>
    <row r="654" spans="1:8" x14ac:dyDescent="0.45">
      <c r="A654" s="2" t="s">
        <v>578</v>
      </c>
      <c r="B654" s="1">
        <v>42.54</v>
      </c>
      <c r="C654" s="1">
        <v>76.5</v>
      </c>
      <c r="D654" s="1">
        <v>11.5</v>
      </c>
      <c r="E654" s="1">
        <v>89.9</v>
      </c>
      <c r="F654" s="1">
        <v>2925.624690000001</v>
      </c>
      <c r="H654"/>
    </row>
    <row r="655" spans="1:8" x14ac:dyDescent="0.45">
      <c r="A655" s="2" t="s">
        <v>579</v>
      </c>
      <c r="B655" s="1">
        <v>73.64</v>
      </c>
      <c r="C655" s="1">
        <v>76.5</v>
      </c>
      <c r="D655" s="1">
        <v>11.5</v>
      </c>
      <c r="E655" s="1">
        <v>89.9</v>
      </c>
      <c r="F655" s="1">
        <v>5064.4805400000005</v>
      </c>
      <c r="H655"/>
    </row>
    <row r="656" spans="1:8" x14ac:dyDescent="0.45">
      <c r="A656" s="2" t="s">
        <v>580</v>
      </c>
      <c r="B656" s="1">
        <v>71.17</v>
      </c>
      <c r="C656" s="1">
        <v>76.5</v>
      </c>
      <c r="D656" s="1">
        <v>11.5</v>
      </c>
      <c r="E656" s="1">
        <v>89.9</v>
      </c>
      <c r="F656" s="1">
        <v>4894.6099950000007</v>
      </c>
      <c r="H656"/>
    </row>
    <row r="657" spans="1:8" x14ac:dyDescent="0.45">
      <c r="A657" s="2" t="s">
        <v>581</v>
      </c>
      <c r="B657" s="1">
        <v>91.13</v>
      </c>
      <c r="C657" s="1">
        <v>76.5</v>
      </c>
      <c r="D657" s="1">
        <v>11.5</v>
      </c>
      <c r="E657" s="1">
        <v>89.9</v>
      </c>
      <c r="F657" s="1">
        <v>6267.3290550000002</v>
      </c>
      <c r="H657"/>
    </row>
    <row r="658" spans="1:8" x14ac:dyDescent="0.45">
      <c r="A658" s="2" t="s">
        <v>582</v>
      </c>
      <c r="B658" s="1">
        <v>64.3</v>
      </c>
      <c r="C658" s="1">
        <v>76.5</v>
      </c>
      <c r="D658" s="1">
        <v>11.5</v>
      </c>
      <c r="E658" s="1">
        <v>89.9</v>
      </c>
      <c r="F658" s="1">
        <v>4422.1360500000001</v>
      </c>
      <c r="H658"/>
    </row>
    <row r="659" spans="1:8" x14ac:dyDescent="0.45">
      <c r="A659" s="2" t="s">
        <v>583</v>
      </c>
      <c r="B659" s="1">
        <v>81.64</v>
      </c>
      <c r="C659" s="1">
        <v>76.5</v>
      </c>
      <c r="D659" s="1">
        <v>11.5</v>
      </c>
      <c r="E659" s="1">
        <v>89.9</v>
      </c>
      <c r="F659" s="1">
        <v>5614.6685400000006</v>
      </c>
      <c r="H659"/>
    </row>
    <row r="660" spans="1:8" x14ac:dyDescent="0.45">
      <c r="A660" s="2" t="s">
        <v>584</v>
      </c>
      <c r="B660" s="1">
        <v>66.69</v>
      </c>
      <c r="C660" s="1">
        <v>76.5</v>
      </c>
      <c r="D660" s="1">
        <v>11.5</v>
      </c>
      <c r="E660" s="1">
        <v>89.9</v>
      </c>
      <c r="F660" s="1">
        <v>4586.504715</v>
      </c>
      <c r="H660"/>
    </row>
    <row r="661" spans="1:8" x14ac:dyDescent="0.45">
      <c r="A661" s="2" t="s">
        <v>585</v>
      </c>
      <c r="B661" s="1">
        <v>65.72</v>
      </c>
      <c r="C661" s="1">
        <v>76.5</v>
      </c>
      <c r="D661" s="1">
        <v>11.5</v>
      </c>
      <c r="E661" s="1">
        <v>89.9</v>
      </c>
      <c r="F661" s="1">
        <v>4519.7944200000002</v>
      </c>
      <c r="H661"/>
    </row>
    <row r="662" spans="1:8" x14ac:dyDescent="0.45">
      <c r="A662" s="2" t="s">
        <v>586</v>
      </c>
      <c r="B662" s="1">
        <v>87.7</v>
      </c>
      <c r="C662" s="1">
        <v>76.5</v>
      </c>
      <c r="D662" s="1">
        <v>11.5</v>
      </c>
      <c r="E662" s="1">
        <v>89.9</v>
      </c>
      <c r="F662" s="1">
        <v>6031.435950000001</v>
      </c>
      <c r="H662"/>
    </row>
    <row r="663" spans="1:8" x14ac:dyDescent="0.45">
      <c r="A663" s="2" t="s">
        <v>587</v>
      </c>
      <c r="B663" s="1">
        <v>107.68</v>
      </c>
      <c r="C663" s="1">
        <v>76.5</v>
      </c>
      <c r="D663" s="1">
        <v>11.5</v>
      </c>
      <c r="E663" s="1">
        <v>89.9</v>
      </c>
      <c r="F663" s="1">
        <v>7405.5304800000013</v>
      </c>
      <c r="H663"/>
    </row>
    <row r="664" spans="1:8" x14ac:dyDescent="0.45">
      <c r="A664" s="2" t="s">
        <v>588</v>
      </c>
      <c r="B664" s="1">
        <v>98.16</v>
      </c>
      <c r="C664" s="1">
        <v>76.5</v>
      </c>
      <c r="D664" s="1">
        <v>11.5</v>
      </c>
      <c r="E664" s="1">
        <v>89.9</v>
      </c>
      <c r="F664" s="1">
        <v>6750.8067600000004</v>
      </c>
      <c r="H664"/>
    </row>
    <row r="665" spans="1:8" x14ac:dyDescent="0.45">
      <c r="A665" s="2" t="s">
        <v>589</v>
      </c>
      <c r="B665" s="1">
        <v>201.29</v>
      </c>
      <c r="C665" s="1">
        <v>76.5</v>
      </c>
      <c r="D665" s="1">
        <v>11.5</v>
      </c>
      <c r="E665" s="1">
        <v>89.9</v>
      </c>
      <c r="F665" s="1">
        <v>13843.417815000001</v>
      </c>
      <c r="H665"/>
    </row>
    <row r="666" spans="1:8" x14ac:dyDescent="0.45">
      <c r="A666" s="2" t="s">
        <v>590</v>
      </c>
      <c r="B666" s="1">
        <v>98.98</v>
      </c>
      <c r="C666" s="1">
        <v>76.5</v>
      </c>
      <c r="D666" s="1">
        <v>11.5</v>
      </c>
      <c r="E666" s="1">
        <v>89.9</v>
      </c>
      <c r="F666" s="1">
        <v>6807.2010300000011</v>
      </c>
      <c r="H666"/>
    </row>
    <row r="667" spans="1:8" x14ac:dyDescent="0.45">
      <c r="A667" s="2" t="s">
        <v>591</v>
      </c>
      <c r="B667" s="1">
        <v>130.13</v>
      </c>
      <c r="C667" s="1">
        <v>76.5</v>
      </c>
      <c r="D667" s="1">
        <v>11.5</v>
      </c>
      <c r="E667" s="1">
        <v>89.9</v>
      </c>
      <c r="F667" s="1">
        <v>8949.4955549999995</v>
      </c>
      <c r="H667"/>
    </row>
    <row r="668" spans="1:8" x14ac:dyDescent="0.45">
      <c r="A668" s="2" t="s">
        <v>592</v>
      </c>
      <c r="B668" s="1">
        <v>72.459999999999994</v>
      </c>
      <c r="C668" s="1">
        <v>76.5</v>
      </c>
      <c r="D668" s="1">
        <v>11.5</v>
      </c>
      <c r="E668" s="1">
        <v>89.9</v>
      </c>
      <c r="F668" s="1">
        <v>4983.3278099999998</v>
      </c>
      <c r="H668"/>
    </row>
    <row r="669" spans="1:8" x14ac:dyDescent="0.45">
      <c r="A669" s="2" t="s">
        <v>593</v>
      </c>
      <c r="B669" s="1">
        <v>73.98</v>
      </c>
      <c r="C669" s="1">
        <v>76.5</v>
      </c>
      <c r="D669" s="1">
        <v>11.5</v>
      </c>
      <c r="E669" s="1">
        <v>89.9</v>
      </c>
      <c r="F669" s="1">
        <v>5087.8635300000005</v>
      </c>
      <c r="H669"/>
    </row>
    <row r="670" spans="1:8" x14ac:dyDescent="0.45">
      <c r="A670" s="2" t="s">
        <v>594</v>
      </c>
      <c r="B670" s="1">
        <v>73.88</v>
      </c>
      <c r="C670" s="1">
        <v>76.5</v>
      </c>
      <c r="D670" s="1">
        <v>11.5</v>
      </c>
      <c r="E670" s="1">
        <v>89.9</v>
      </c>
      <c r="F670" s="1">
        <v>5080.9861800000008</v>
      </c>
      <c r="H670"/>
    </row>
    <row r="671" spans="1:8" x14ac:dyDescent="0.45">
      <c r="A671" s="2" t="s">
        <v>595</v>
      </c>
      <c r="B671" s="1">
        <v>151.59</v>
      </c>
      <c r="C671" s="1">
        <v>76.5</v>
      </c>
      <c r="D671" s="1">
        <v>11.5</v>
      </c>
      <c r="E671" s="1">
        <v>89.9</v>
      </c>
      <c r="F671" s="1">
        <v>10425.374865000002</v>
      </c>
      <c r="H671"/>
    </row>
    <row r="672" spans="1:8" x14ac:dyDescent="0.45">
      <c r="A672" s="2" t="s">
        <v>596</v>
      </c>
      <c r="B672" s="1">
        <v>140.76</v>
      </c>
      <c r="C672" s="1">
        <v>76.5</v>
      </c>
      <c r="D672" s="1">
        <v>11.5</v>
      </c>
      <c r="E672" s="1">
        <v>89.9</v>
      </c>
      <c r="F672" s="1">
        <v>9680.5578600000008</v>
      </c>
      <c r="H672"/>
    </row>
    <row r="673" spans="1:8" x14ac:dyDescent="0.45">
      <c r="A673" s="2" t="s">
        <v>597</v>
      </c>
      <c r="B673" s="1">
        <v>70.88</v>
      </c>
      <c r="C673" s="1">
        <v>76.5</v>
      </c>
      <c r="D673" s="1">
        <v>11.5</v>
      </c>
      <c r="E673" s="1">
        <v>89.9</v>
      </c>
      <c r="F673" s="1">
        <v>4874.6656800000001</v>
      </c>
      <c r="H673"/>
    </row>
    <row r="674" spans="1:8" x14ac:dyDescent="0.45">
      <c r="A674" s="2" t="s">
        <v>598</v>
      </c>
      <c r="B674" s="1">
        <v>80.010000000000005</v>
      </c>
      <c r="C674" s="1">
        <v>76.5</v>
      </c>
      <c r="D674" s="1">
        <v>11.5</v>
      </c>
      <c r="E674" s="1">
        <v>89.9</v>
      </c>
      <c r="F674" s="1">
        <v>5502.5677350000005</v>
      </c>
      <c r="H674"/>
    </row>
    <row r="675" spans="1:8" x14ac:dyDescent="0.45">
      <c r="A675" s="2" t="s">
        <v>599</v>
      </c>
      <c r="B675" s="1">
        <v>116.71</v>
      </c>
      <c r="C675" s="1">
        <v>76.5</v>
      </c>
      <c r="D675" s="1">
        <v>11.5</v>
      </c>
      <c r="E675" s="1">
        <v>89.9</v>
      </c>
      <c r="F675" s="1">
        <v>8026.5551850000002</v>
      </c>
      <c r="H675"/>
    </row>
    <row r="676" spans="1:8" x14ac:dyDescent="0.45">
      <c r="A676" s="2" t="s">
        <v>600</v>
      </c>
      <c r="B676" s="1">
        <v>83.36</v>
      </c>
      <c r="C676" s="1">
        <v>76.5</v>
      </c>
      <c r="D676" s="1">
        <v>11.5</v>
      </c>
      <c r="E676" s="1">
        <v>89.9</v>
      </c>
      <c r="F676" s="1">
        <v>5732.9589600000008</v>
      </c>
      <c r="H676"/>
    </row>
    <row r="677" spans="1:8" x14ac:dyDescent="0.45">
      <c r="A677" s="2" t="s">
        <v>601</v>
      </c>
      <c r="B677" s="1">
        <v>126.48</v>
      </c>
      <c r="C677" s="1">
        <v>76.5</v>
      </c>
      <c r="D677" s="1">
        <v>11.5</v>
      </c>
      <c r="E677" s="1">
        <v>89.9</v>
      </c>
      <c r="F677" s="1">
        <v>8698.4722800000018</v>
      </c>
      <c r="H677"/>
    </row>
    <row r="678" spans="1:8" x14ac:dyDescent="0.45">
      <c r="A678" s="2" t="s">
        <v>602</v>
      </c>
      <c r="B678" s="1">
        <v>97.23</v>
      </c>
      <c r="C678" s="1">
        <v>76.5</v>
      </c>
      <c r="D678" s="1">
        <v>11.5</v>
      </c>
      <c r="E678" s="1">
        <v>89.9</v>
      </c>
      <c r="F678" s="1">
        <v>6686.8474050000004</v>
      </c>
      <c r="H678"/>
    </row>
    <row r="679" spans="1:8" x14ac:dyDescent="0.45">
      <c r="A679" s="2" t="s">
        <v>603</v>
      </c>
      <c r="B679" s="1">
        <v>182.92</v>
      </c>
      <c r="C679" s="1">
        <v>76.5</v>
      </c>
      <c r="D679" s="1">
        <v>11.5</v>
      </c>
      <c r="E679" s="1">
        <v>89.9</v>
      </c>
      <c r="F679" s="1">
        <v>12580.04862</v>
      </c>
      <c r="H679"/>
    </row>
    <row r="680" spans="1:8" x14ac:dyDescent="0.45">
      <c r="A680" s="2" t="s">
        <v>604</v>
      </c>
      <c r="B680" s="1">
        <v>87.22</v>
      </c>
      <c r="C680" s="1">
        <v>76.5</v>
      </c>
      <c r="D680" s="1">
        <v>11.5</v>
      </c>
      <c r="E680" s="1">
        <v>89.9</v>
      </c>
      <c r="F680" s="1">
        <v>5998.4246700000003</v>
      </c>
      <c r="H680"/>
    </row>
    <row r="681" spans="1:8" x14ac:dyDescent="0.45">
      <c r="A681" s="2" t="s">
        <v>605</v>
      </c>
      <c r="B681" s="1">
        <v>88.54</v>
      </c>
      <c r="C681" s="1">
        <v>76.5</v>
      </c>
      <c r="D681" s="1">
        <v>11.5</v>
      </c>
      <c r="E681" s="1">
        <v>89.9</v>
      </c>
      <c r="F681" s="1">
        <v>6089.2056900000007</v>
      </c>
      <c r="H681"/>
    </row>
    <row r="682" spans="1:8" x14ac:dyDescent="0.45">
      <c r="A682" s="2" t="s">
        <v>606</v>
      </c>
      <c r="B682" s="1">
        <v>103.15</v>
      </c>
      <c r="C682" s="1">
        <v>82</v>
      </c>
      <c r="D682" s="1">
        <v>17</v>
      </c>
      <c r="E682" s="1">
        <v>90</v>
      </c>
      <c r="F682" s="1">
        <v>7612.4700000000012</v>
      </c>
      <c r="H682"/>
    </row>
    <row r="683" spans="1:8" x14ac:dyDescent="0.45">
      <c r="A683" s="2" t="s">
        <v>607</v>
      </c>
      <c r="B683" s="1">
        <v>65.400000000000006</v>
      </c>
      <c r="C683" s="1">
        <v>82</v>
      </c>
      <c r="D683" s="1">
        <v>17</v>
      </c>
      <c r="E683" s="1">
        <v>90</v>
      </c>
      <c r="F683" s="1">
        <v>4826.5200000000004</v>
      </c>
      <c r="H683"/>
    </row>
    <row r="684" spans="1:8" x14ac:dyDescent="0.45">
      <c r="A684" s="2" t="s">
        <v>608</v>
      </c>
      <c r="B684" s="1">
        <v>97</v>
      </c>
      <c r="C684" s="1">
        <v>82</v>
      </c>
      <c r="D684" s="1">
        <v>17</v>
      </c>
      <c r="E684" s="1">
        <v>90</v>
      </c>
      <c r="F684" s="1">
        <v>7158.6</v>
      </c>
      <c r="H684"/>
    </row>
    <row r="685" spans="1:8" x14ac:dyDescent="0.45">
      <c r="A685" s="2" t="s">
        <v>609</v>
      </c>
      <c r="B685" s="1">
        <v>83.75</v>
      </c>
      <c r="C685" s="1">
        <v>82</v>
      </c>
      <c r="D685" s="1">
        <v>17</v>
      </c>
      <c r="E685" s="1">
        <v>90</v>
      </c>
      <c r="F685" s="1">
        <v>6180.75</v>
      </c>
      <c r="H685"/>
    </row>
    <row r="686" spans="1:8" x14ac:dyDescent="0.45">
      <c r="A686" s="2" t="s">
        <v>610</v>
      </c>
      <c r="B686" s="1">
        <v>104.55</v>
      </c>
      <c r="C686" s="1">
        <v>82</v>
      </c>
      <c r="D686" s="1">
        <v>17</v>
      </c>
      <c r="E686" s="1">
        <v>92</v>
      </c>
      <c r="F686" s="1">
        <v>7887.2520000000004</v>
      </c>
      <c r="H686"/>
    </row>
    <row r="687" spans="1:8" x14ac:dyDescent="0.45">
      <c r="A687" s="2" t="s">
        <v>611</v>
      </c>
      <c r="B687" s="1">
        <v>57.05</v>
      </c>
      <c r="C687" s="1">
        <v>82</v>
      </c>
      <c r="D687" s="1">
        <v>17</v>
      </c>
      <c r="E687" s="1">
        <v>92</v>
      </c>
      <c r="F687" s="1">
        <v>4303.851999999999</v>
      </c>
      <c r="H687"/>
    </row>
    <row r="688" spans="1:8" x14ac:dyDescent="0.45">
      <c r="A688" s="2" t="s">
        <v>612</v>
      </c>
      <c r="B688" s="1">
        <v>57.4</v>
      </c>
      <c r="C688" s="1">
        <v>82</v>
      </c>
      <c r="D688" s="1">
        <v>17</v>
      </c>
      <c r="E688" s="1">
        <v>92</v>
      </c>
      <c r="F688" s="1">
        <v>4330.2560000000003</v>
      </c>
      <c r="H688"/>
    </row>
    <row r="689" spans="1:8" x14ac:dyDescent="0.45">
      <c r="A689" s="2" t="s">
        <v>613</v>
      </c>
      <c r="B689" s="1">
        <v>90.3</v>
      </c>
      <c r="C689" s="1">
        <v>82</v>
      </c>
      <c r="D689" s="1">
        <v>17</v>
      </c>
      <c r="E689" s="1">
        <v>92</v>
      </c>
      <c r="F689" s="1">
        <v>6812.2319999999991</v>
      </c>
      <c r="H689"/>
    </row>
    <row r="690" spans="1:8" x14ac:dyDescent="0.45">
      <c r="A690" s="2" t="s">
        <v>614</v>
      </c>
      <c r="B690" s="1">
        <v>52.2</v>
      </c>
      <c r="C690" s="1">
        <v>82</v>
      </c>
      <c r="D690" s="1">
        <v>17</v>
      </c>
      <c r="E690" s="1">
        <v>92</v>
      </c>
      <c r="F690" s="1">
        <v>3937.9679999999998</v>
      </c>
      <c r="H690"/>
    </row>
    <row r="691" spans="1:8" x14ac:dyDescent="0.45">
      <c r="A691" s="2" t="s">
        <v>615</v>
      </c>
      <c r="B691" s="1">
        <v>75.75</v>
      </c>
      <c r="C691" s="1">
        <v>79.53</v>
      </c>
      <c r="D691" s="1">
        <v>14.53</v>
      </c>
      <c r="E691" s="1">
        <v>84.5</v>
      </c>
      <c r="F691" s="1">
        <v>5090.6158875000001</v>
      </c>
      <c r="H691"/>
    </row>
    <row r="692" spans="1:8" x14ac:dyDescent="0.45">
      <c r="A692" s="2" t="s">
        <v>616</v>
      </c>
      <c r="B692" s="1">
        <v>88.5</v>
      </c>
      <c r="C692" s="1">
        <v>79.53</v>
      </c>
      <c r="D692" s="1">
        <v>14.53</v>
      </c>
      <c r="E692" s="1">
        <v>84.5</v>
      </c>
      <c r="F692" s="1">
        <v>5947.452225</v>
      </c>
      <c r="H692"/>
    </row>
    <row r="693" spans="1:8" x14ac:dyDescent="0.45">
      <c r="A693" s="2" t="s">
        <v>617</v>
      </c>
      <c r="B693" s="1">
        <v>91.15</v>
      </c>
      <c r="C693" s="1">
        <v>74.03</v>
      </c>
      <c r="D693" s="1">
        <v>9.0300000000000011</v>
      </c>
      <c r="E693" s="1">
        <v>90</v>
      </c>
      <c r="F693" s="1">
        <v>6073.05105</v>
      </c>
      <c r="H693"/>
    </row>
    <row r="694" spans="1:8" x14ac:dyDescent="0.45">
      <c r="A694" s="2" t="s">
        <v>618</v>
      </c>
      <c r="B694" s="1">
        <v>87.6</v>
      </c>
      <c r="C694" s="1">
        <v>74.03</v>
      </c>
      <c r="D694" s="1">
        <v>9.0300000000000011</v>
      </c>
      <c r="E694" s="1">
        <v>90</v>
      </c>
      <c r="F694" s="1">
        <v>5836.5252</v>
      </c>
      <c r="H694"/>
    </row>
    <row r="695" spans="1:8" x14ac:dyDescent="0.45">
      <c r="A695" s="2" t="s">
        <v>619</v>
      </c>
      <c r="B695" s="1">
        <v>81.900000000000006</v>
      </c>
      <c r="C695" s="1">
        <v>74.03</v>
      </c>
      <c r="D695" s="1">
        <v>9.0300000000000011</v>
      </c>
      <c r="E695" s="1">
        <v>90</v>
      </c>
      <c r="F695" s="1">
        <v>5456.7513000000008</v>
      </c>
      <c r="H695"/>
    </row>
    <row r="696" spans="1:8" x14ac:dyDescent="0.45">
      <c r="A696" s="2" t="s">
        <v>620</v>
      </c>
      <c r="B696" s="1">
        <v>91.3</v>
      </c>
      <c r="C696" s="1">
        <v>75.03</v>
      </c>
      <c r="D696" s="1">
        <v>10.029999999999999</v>
      </c>
      <c r="E696" s="1">
        <v>90</v>
      </c>
      <c r="F696" s="1">
        <v>6165.2150999999994</v>
      </c>
      <c r="H696"/>
    </row>
    <row r="697" spans="1:8" x14ac:dyDescent="0.45">
      <c r="A697" s="2" t="s">
        <v>621</v>
      </c>
      <c r="B697" s="1">
        <v>113</v>
      </c>
      <c r="C697" s="1">
        <v>80</v>
      </c>
      <c r="D697" s="1">
        <v>15</v>
      </c>
      <c r="E697" s="1">
        <v>86.4</v>
      </c>
      <c r="F697" s="1">
        <v>7810.5600000000013</v>
      </c>
      <c r="H697"/>
    </row>
    <row r="698" spans="1:8" x14ac:dyDescent="0.45">
      <c r="A698" s="2" t="s">
        <v>622</v>
      </c>
      <c r="B698" s="1">
        <v>122</v>
      </c>
      <c r="C698" s="1">
        <v>80</v>
      </c>
      <c r="D698" s="1">
        <v>15</v>
      </c>
      <c r="E698" s="1">
        <v>86.4</v>
      </c>
      <c r="F698" s="1">
        <v>8432.64</v>
      </c>
      <c r="H698"/>
    </row>
    <row r="699" spans="1:8" x14ac:dyDescent="0.45">
      <c r="A699" s="2" t="s">
        <v>623</v>
      </c>
      <c r="B699" s="1">
        <v>122</v>
      </c>
      <c r="C699" s="1">
        <v>80</v>
      </c>
      <c r="D699" s="1">
        <v>15</v>
      </c>
      <c r="E699" s="1">
        <v>86.4</v>
      </c>
      <c r="F699" s="1">
        <v>8432.64</v>
      </c>
      <c r="H699"/>
    </row>
    <row r="700" spans="1:8" x14ac:dyDescent="0.45">
      <c r="A700" s="2" t="s">
        <v>624</v>
      </c>
      <c r="B700" s="1">
        <v>149</v>
      </c>
      <c r="C700" s="1">
        <v>80</v>
      </c>
      <c r="D700" s="1">
        <v>15</v>
      </c>
      <c r="E700" s="1">
        <v>86.4</v>
      </c>
      <c r="F700" s="1">
        <v>10298.879999999999</v>
      </c>
      <c r="H700"/>
    </row>
    <row r="701" spans="1:8" x14ac:dyDescent="0.45">
      <c r="A701" s="2" t="s">
        <v>625</v>
      </c>
      <c r="B701" s="1">
        <v>102.6</v>
      </c>
      <c r="C701" s="1">
        <v>80</v>
      </c>
      <c r="D701" s="1">
        <v>15</v>
      </c>
      <c r="E701" s="1">
        <v>86.4</v>
      </c>
      <c r="F701" s="1">
        <v>7091.7120000000004</v>
      </c>
      <c r="H701"/>
    </row>
    <row r="702" spans="1:8" x14ac:dyDescent="0.45">
      <c r="A702" s="2" t="s">
        <v>626</v>
      </c>
      <c r="B702" s="1">
        <v>208.6</v>
      </c>
      <c r="C702" s="1">
        <v>80</v>
      </c>
      <c r="D702" s="1">
        <v>15</v>
      </c>
      <c r="E702" s="1">
        <v>86.4</v>
      </c>
      <c r="F702" s="1">
        <v>14418.432000000001</v>
      </c>
      <c r="H702"/>
    </row>
    <row r="703" spans="1:8" x14ac:dyDescent="0.45">
      <c r="A703" s="2" t="s">
        <v>627</v>
      </c>
      <c r="B703" s="1">
        <v>131.5</v>
      </c>
      <c r="C703" s="1">
        <v>80</v>
      </c>
      <c r="D703" s="1">
        <v>15</v>
      </c>
      <c r="E703" s="1">
        <v>86.4</v>
      </c>
      <c r="F703" s="1">
        <v>9089.2800000000007</v>
      </c>
      <c r="H703"/>
    </row>
    <row r="704" spans="1:8" x14ac:dyDescent="0.45">
      <c r="A704" s="2" t="s">
        <v>628</v>
      </c>
      <c r="B704" s="1">
        <v>161</v>
      </c>
      <c r="C704" s="1">
        <v>80</v>
      </c>
      <c r="D704" s="1">
        <v>15</v>
      </c>
      <c r="E704" s="1">
        <v>86.4</v>
      </c>
      <c r="F704" s="1">
        <v>11128.320000000002</v>
      </c>
      <c r="H704"/>
    </row>
    <row r="705" spans="1:8" x14ac:dyDescent="0.45">
      <c r="A705" s="2" t="s">
        <v>629</v>
      </c>
      <c r="B705" s="1">
        <v>118.5</v>
      </c>
      <c r="C705" s="1">
        <v>80</v>
      </c>
      <c r="D705" s="1">
        <v>15</v>
      </c>
      <c r="E705" s="1">
        <v>86.4</v>
      </c>
      <c r="F705" s="1">
        <v>8190.72</v>
      </c>
      <c r="H705"/>
    </row>
    <row r="706" spans="1:8" x14ac:dyDescent="0.45">
      <c r="A706" s="2" t="s">
        <v>630</v>
      </c>
      <c r="B706" s="1">
        <v>104.25</v>
      </c>
      <c r="C706" s="1">
        <v>80.02</v>
      </c>
      <c r="D706" s="1">
        <v>15.019999999999996</v>
      </c>
      <c r="E706" s="1">
        <v>95</v>
      </c>
      <c r="F706" s="1">
        <v>7924.9807499999988</v>
      </c>
      <c r="H706"/>
    </row>
    <row r="707" spans="1:8" x14ac:dyDescent="0.45">
      <c r="A707" s="2" t="s">
        <v>631</v>
      </c>
      <c r="B707" s="1">
        <v>117.05</v>
      </c>
      <c r="C707" s="1">
        <v>80.02</v>
      </c>
      <c r="D707" s="1">
        <v>15.019999999999996</v>
      </c>
      <c r="E707" s="1">
        <v>95</v>
      </c>
      <c r="F707" s="1">
        <v>8898.0239499999989</v>
      </c>
      <c r="H707"/>
    </row>
    <row r="708" spans="1:8" x14ac:dyDescent="0.45">
      <c r="A708" s="2" t="s">
        <v>632</v>
      </c>
      <c r="B708" s="1">
        <v>97.3</v>
      </c>
      <c r="C708" s="1">
        <v>79.97</v>
      </c>
      <c r="D708" s="1">
        <v>14.97</v>
      </c>
      <c r="E708" s="1">
        <v>90</v>
      </c>
      <c r="F708" s="1">
        <v>7002.9728999999988</v>
      </c>
      <c r="H708"/>
    </row>
    <row r="709" spans="1:8" x14ac:dyDescent="0.45">
      <c r="A709" s="2" t="s">
        <v>633</v>
      </c>
      <c r="B709" s="1">
        <v>87.3</v>
      </c>
      <c r="C709" s="1">
        <v>79.97</v>
      </c>
      <c r="D709" s="1">
        <v>14.97</v>
      </c>
      <c r="E709" s="1">
        <v>90</v>
      </c>
      <c r="F709" s="1">
        <v>6283.2428999999993</v>
      </c>
      <c r="H709"/>
    </row>
    <row r="710" spans="1:8" x14ac:dyDescent="0.45">
      <c r="A710" s="2" t="s">
        <v>634</v>
      </c>
      <c r="B710" s="1">
        <v>63.85</v>
      </c>
      <c r="C710" s="1">
        <v>80</v>
      </c>
      <c r="D710" s="1">
        <v>15</v>
      </c>
      <c r="E710" s="1">
        <v>93.1</v>
      </c>
      <c r="F710" s="1">
        <v>4755.5479999999998</v>
      </c>
      <c r="H710"/>
    </row>
    <row r="711" spans="1:8" x14ac:dyDescent="0.45">
      <c r="A711" s="2" t="s">
        <v>635</v>
      </c>
      <c r="B711" s="1">
        <v>53.5</v>
      </c>
      <c r="C711" s="1">
        <v>80</v>
      </c>
      <c r="D711" s="1">
        <v>15</v>
      </c>
      <c r="E711" s="1">
        <v>93.1</v>
      </c>
      <c r="F711" s="1">
        <v>3984.6799999999994</v>
      </c>
      <c r="H711"/>
    </row>
    <row r="712" spans="1:8" x14ac:dyDescent="0.45">
      <c r="A712" s="2" t="s">
        <v>636</v>
      </c>
      <c r="B712" s="1">
        <v>77.3</v>
      </c>
      <c r="C712" s="1">
        <v>80</v>
      </c>
      <c r="D712" s="1">
        <v>15</v>
      </c>
      <c r="E712" s="1">
        <v>93.1</v>
      </c>
      <c r="F712" s="1">
        <v>5757.3040000000001</v>
      </c>
      <c r="H712"/>
    </row>
    <row r="713" spans="1:8" x14ac:dyDescent="0.45">
      <c r="A713" s="2" t="s">
        <v>637</v>
      </c>
      <c r="B713" s="1">
        <v>121.7</v>
      </c>
      <c r="C713" s="1">
        <v>80</v>
      </c>
      <c r="D713" s="1">
        <v>15</v>
      </c>
      <c r="E713" s="1">
        <v>93.1</v>
      </c>
      <c r="F713" s="1">
        <v>9064.2159999999985</v>
      </c>
      <c r="H713"/>
    </row>
    <row r="714" spans="1:8" x14ac:dyDescent="0.45">
      <c r="A714" s="2" t="s">
        <v>638</v>
      </c>
      <c r="B714" s="1">
        <v>87.7</v>
      </c>
      <c r="C714" s="1">
        <v>80</v>
      </c>
      <c r="D714" s="1">
        <v>15</v>
      </c>
      <c r="E714" s="1">
        <v>93.1</v>
      </c>
      <c r="F714" s="1">
        <v>6531.8959999999997</v>
      </c>
      <c r="H714"/>
    </row>
    <row r="715" spans="1:8" x14ac:dyDescent="0.45">
      <c r="A715" s="2" t="s">
        <v>639</v>
      </c>
      <c r="B715" s="1">
        <v>83.1</v>
      </c>
      <c r="C715" s="1">
        <v>80</v>
      </c>
      <c r="D715" s="1">
        <v>15</v>
      </c>
      <c r="E715" s="1">
        <v>93.1</v>
      </c>
      <c r="F715" s="1">
        <v>6189.2879999999996</v>
      </c>
      <c r="H715"/>
    </row>
    <row r="716" spans="1:8" x14ac:dyDescent="0.45">
      <c r="A716" s="2" t="s">
        <v>640</v>
      </c>
      <c r="B716" s="1">
        <v>92.3</v>
      </c>
      <c r="C716" s="1">
        <v>80</v>
      </c>
      <c r="D716" s="1">
        <v>15</v>
      </c>
      <c r="E716" s="1">
        <v>93.1</v>
      </c>
      <c r="F716" s="1">
        <v>6874.5039999999999</v>
      </c>
      <c r="H716"/>
    </row>
    <row r="717" spans="1:8" x14ac:dyDescent="0.45">
      <c r="A717" s="2" t="s">
        <v>641</v>
      </c>
      <c r="B717" s="1">
        <v>114.2</v>
      </c>
      <c r="C717" s="1">
        <v>80</v>
      </c>
      <c r="D717" s="1">
        <v>15</v>
      </c>
      <c r="E717" s="1">
        <v>93.1</v>
      </c>
      <c r="F717" s="1">
        <v>8505.616</v>
      </c>
      <c r="H717"/>
    </row>
    <row r="718" spans="1:8" x14ac:dyDescent="0.45">
      <c r="A718" s="2" t="s">
        <v>642</v>
      </c>
      <c r="B718" s="1">
        <v>133.5</v>
      </c>
      <c r="C718" s="1">
        <v>80</v>
      </c>
      <c r="D718" s="1">
        <v>15</v>
      </c>
      <c r="E718" s="1">
        <v>93.1</v>
      </c>
      <c r="F718" s="1">
        <v>9943.08</v>
      </c>
      <c r="H718"/>
    </row>
    <row r="719" spans="1:8" x14ac:dyDescent="0.45">
      <c r="A719" s="2" t="s">
        <v>643</v>
      </c>
      <c r="B719" s="1" t="s">
        <v>1</v>
      </c>
      <c r="C719" s="1" t="s">
        <v>2</v>
      </c>
      <c r="D719" s="1" t="s">
        <v>785</v>
      </c>
      <c r="E719" s="1" t="s">
        <v>3</v>
      </c>
      <c r="F719" s="1" t="s">
        <v>4</v>
      </c>
      <c r="H719"/>
    </row>
    <row r="720" spans="1:8" x14ac:dyDescent="0.45">
      <c r="A720" s="2" t="s">
        <v>644</v>
      </c>
      <c r="B720" s="1">
        <v>48.38</v>
      </c>
      <c r="C720" s="1">
        <v>65</v>
      </c>
      <c r="D720" s="1">
        <v>-10</v>
      </c>
      <c r="E720" s="1">
        <v>89</v>
      </c>
      <c r="F720" s="1">
        <v>2798.7830000000004</v>
      </c>
      <c r="H720"/>
    </row>
    <row r="721" spans="1:8" x14ac:dyDescent="0.45">
      <c r="A721" s="2" t="s">
        <v>645</v>
      </c>
      <c r="B721" s="1">
        <v>43.14</v>
      </c>
      <c r="C721" s="1">
        <v>65</v>
      </c>
      <c r="D721" s="1">
        <v>-10</v>
      </c>
      <c r="E721" s="1">
        <v>89</v>
      </c>
      <c r="F721" s="1">
        <v>2495.6489999999999</v>
      </c>
      <c r="H721"/>
    </row>
    <row r="722" spans="1:8" x14ac:dyDescent="0.45">
      <c r="A722" s="2" t="s">
        <v>646</v>
      </c>
      <c r="B722" s="1">
        <v>38.369999999999997</v>
      </c>
      <c r="C722" s="1">
        <v>65</v>
      </c>
      <c r="D722" s="1">
        <v>-10</v>
      </c>
      <c r="E722" s="1">
        <v>89</v>
      </c>
      <c r="F722" s="1">
        <v>2219.7044999999998</v>
      </c>
      <c r="H722"/>
    </row>
    <row r="723" spans="1:8" x14ac:dyDescent="0.45">
      <c r="A723" s="2" t="s">
        <v>647</v>
      </c>
      <c r="B723" s="1">
        <v>39.96</v>
      </c>
      <c r="C723" s="1">
        <v>65</v>
      </c>
      <c r="D723" s="1">
        <v>-10</v>
      </c>
      <c r="E723" s="1">
        <v>89</v>
      </c>
      <c r="F723" s="1">
        <v>2311.6860000000001</v>
      </c>
      <c r="H723"/>
    </row>
    <row r="724" spans="1:8" x14ac:dyDescent="0.45">
      <c r="A724" s="2" t="s">
        <v>648</v>
      </c>
      <c r="B724" s="1">
        <v>61.89</v>
      </c>
      <c r="C724" s="1">
        <v>65</v>
      </c>
      <c r="D724" s="1">
        <v>-10</v>
      </c>
      <c r="E724" s="1">
        <v>89</v>
      </c>
      <c r="F724" s="1">
        <v>3580.3364999999999</v>
      </c>
      <c r="H724"/>
    </row>
    <row r="725" spans="1:8" x14ac:dyDescent="0.45">
      <c r="A725" s="2" t="s">
        <v>649</v>
      </c>
      <c r="B725" s="1">
        <v>45.85</v>
      </c>
      <c r="C725" s="1">
        <v>65</v>
      </c>
      <c r="D725" s="1">
        <v>-10</v>
      </c>
      <c r="E725" s="1">
        <v>89</v>
      </c>
      <c r="F725" s="1">
        <v>2652.4224999999997</v>
      </c>
      <c r="H725"/>
    </row>
    <row r="726" spans="1:8" x14ac:dyDescent="0.45">
      <c r="A726" s="2" t="s">
        <v>650</v>
      </c>
      <c r="B726" s="1">
        <v>66.37</v>
      </c>
      <c r="C726" s="1">
        <v>65</v>
      </c>
      <c r="D726" s="1">
        <v>-10</v>
      </c>
      <c r="E726" s="1">
        <v>89</v>
      </c>
      <c r="F726" s="1">
        <v>3839.5045000000009</v>
      </c>
      <c r="H726"/>
    </row>
    <row r="727" spans="1:8" x14ac:dyDescent="0.45">
      <c r="A727" s="2" t="s">
        <v>651</v>
      </c>
      <c r="B727" s="1">
        <v>21.4</v>
      </c>
      <c r="C727" s="1">
        <v>65</v>
      </c>
      <c r="D727" s="1">
        <v>-10</v>
      </c>
      <c r="E727" s="1">
        <v>89</v>
      </c>
      <c r="F727" s="1">
        <v>1237.99</v>
      </c>
      <c r="H727"/>
    </row>
    <row r="728" spans="1:8" x14ac:dyDescent="0.45">
      <c r="A728" s="2" t="s">
        <v>652</v>
      </c>
      <c r="B728" s="1">
        <v>20.78</v>
      </c>
      <c r="C728" s="1">
        <v>65</v>
      </c>
      <c r="D728" s="1">
        <v>-10</v>
      </c>
      <c r="E728" s="1">
        <v>89</v>
      </c>
      <c r="F728" s="1">
        <v>1202.123</v>
      </c>
      <c r="H728"/>
    </row>
    <row r="729" spans="1:8" x14ac:dyDescent="0.45">
      <c r="A729" s="2" t="s">
        <v>653</v>
      </c>
      <c r="B729" s="1">
        <v>25</v>
      </c>
      <c r="C729" s="1">
        <v>65</v>
      </c>
      <c r="D729" s="1">
        <v>-10</v>
      </c>
      <c r="E729" s="1">
        <v>89</v>
      </c>
      <c r="F729" s="1">
        <v>1446.25</v>
      </c>
      <c r="H729"/>
    </row>
    <row r="730" spans="1:8" x14ac:dyDescent="0.45">
      <c r="A730" s="2" t="s">
        <v>654</v>
      </c>
      <c r="B730" s="1">
        <v>49.45</v>
      </c>
      <c r="C730" s="1">
        <v>65</v>
      </c>
      <c r="D730" s="1">
        <v>-10</v>
      </c>
      <c r="E730" s="1">
        <v>89</v>
      </c>
      <c r="F730" s="1">
        <v>2860.6824999999999</v>
      </c>
      <c r="H730"/>
    </row>
    <row r="731" spans="1:8" x14ac:dyDescent="0.45">
      <c r="A731" s="2" t="s">
        <v>655</v>
      </c>
      <c r="B731" s="1">
        <v>53.35</v>
      </c>
      <c r="C731" s="1">
        <v>65</v>
      </c>
      <c r="D731" s="1">
        <v>-10</v>
      </c>
      <c r="E731" s="1">
        <v>89</v>
      </c>
      <c r="F731" s="1">
        <v>3086.2975000000001</v>
      </c>
      <c r="H731"/>
    </row>
    <row r="732" spans="1:8" x14ac:dyDescent="0.45">
      <c r="A732" s="2" t="s">
        <v>656</v>
      </c>
      <c r="B732" s="1">
        <v>56.37</v>
      </c>
      <c r="C732" s="1">
        <v>65</v>
      </c>
      <c r="D732" s="1">
        <v>-10</v>
      </c>
      <c r="E732" s="1">
        <v>89</v>
      </c>
      <c r="F732" s="1">
        <v>3261.0044999999996</v>
      </c>
      <c r="H732"/>
    </row>
    <row r="733" spans="1:8" x14ac:dyDescent="0.45">
      <c r="A733" s="2" t="s">
        <v>657</v>
      </c>
      <c r="B733" s="1">
        <v>71.08</v>
      </c>
      <c r="C733" s="1">
        <v>82</v>
      </c>
      <c r="D733" s="1">
        <v>-17</v>
      </c>
      <c r="E733" s="1">
        <v>90</v>
      </c>
      <c r="F733" s="1">
        <v>5245.7039999999997</v>
      </c>
      <c r="H733"/>
    </row>
    <row r="734" spans="1:8" x14ac:dyDescent="0.45">
      <c r="A734" s="2" t="s">
        <v>658</v>
      </c>
      <c r="B734" s="1">
        <v>31.6</v>
      </c>
      <c r="C734" s="1">
        <v>82</v>
      </c>
      <c r="D734" s="1">
        <v>-17</v>
      </c>
      <c r="E734" s="1">
        <v>90</v>
      </c>
      <c r="F734" s="1">
        <v>2332.0800000000004</v>
      </c>
      <c r="H734"/>
    </row>
    <row r="735" spans="1:8" x14ac:dyDescent="0.45">
      <c r="A735" s="2" t="s">
        <v>818</v>
      </c>
      <c r="B735" s="1">
        <v>36</v>
      </c>
      <c r="C735" s="1">
        <v>82</v>
      </c>
      <c r="D735" s="1">
        <v>-17</v>
      </c>
      <c r="E735" s="1">
        <v>90</v>
      </c>
      <c r="F735" s="1">
        <v>2656.8</v>
      </c>
      <c r="H735"/>
    </row>
    <row r="736" spans="1:8" x14ac:dyDescent="0.45">
      <c r="A736" s="2" t="s">
        <v>659</v>
      </c>
      <c r="B736" s="1">
        <v>32.700000000000003</v>
      </c>
      <c r="C736" s="1">
        <v>82</v>
      </c>
      <c r="D736" s="1">
        <v>-17</v>
      </c>
      <c r="E736" s="1">
        <v>90</v>
      </c>
      <c r="F736" s="1">
        <v>2413.2600000000002</v>
      </c>
      <c r="H736"/>
    </row>
    <row r="737" spans="1:16" x14ac:dyDescent="0.45">
      <c r="A737" s="2" t="s">
        <v>660</v>
      </c>
      <c r="B737" s="1">
        <v>39.5</v>
      </c>
      <c r="C737" s="1">
        <v>82</v>
      </c>
      <c r="D737" s="1">
        <v>-17</v>
      </c>
      <c r="E737" s="1">
        <v>90</v>
      </c>
      <c r="F737" s="1">
        <v>2915.1</v>
      </c>
      <c r="H737"/>
      <c r="P737" s="1" t="s">
        <v>909</v>
      </c>
    </row>
    <row r="738" spans="1:16" x14ac:dyDescent="0.45">
      <c r="A738" s="2" t="s">
        <v>661</v>
      </c>
      <c r="B738" s="1">
        <v>39.200000000000003</v>
      </c>
      <c r="C738" s="1">
        <v>82</v>
      </c>
      <c r="D738" s="1">
        <v>-17</v>
      </c>
      <c r="E738" s="1">
        <v>90</v>
      </c>
      <c r="F738" s="1">
        <v>2892.96</v>
      </c>
      <c r="H738"/>
    </row>
    <row r="739" spans="1:16" x14ac:dyDescent="0.45">
      <c r="A739" s="2" t="s">
        <v>662</v>
      </c>
      <c r="B739" s="1">
        <v>25.75</v>
      </c>
      <c r="C739" s="1">
        <v>82</v>
      </c>
      <c r="D739" s="1">
        <v>-17</v>
      </c>
      <c r="E739" s="1">
        <v>90</v>
      </c>
      <c r="F739" s="1">
        <v>1900.35</v>
      </c>
      <c r="H739"/>
    </row>
    <row r="740" spans="1:16" x14ac:dyDescent="0.45">
      <c r="A740" s="2" t="s">
        <v>663</v>
      </c>
      <c r="B740" s="1">
        <v>31.7</v>
      </c>
      <c r="C740" s="1">
        <v>82</v>
      </c>
      <c r="D740" s="1">
        <v>-17</v>
      </c>
      <c r="E740" s="1">
        <v>90</v>
      </c>
      <c r="F740" s="1">
        <v>2339.46</v>
      </c>
      <c r="H740"/>
    </row>
    <row r="741" spans="1:16" x14ac:dyDescent="0.45">
      <c r="A741" s="2" t="s">
        <v>664</v>
      </c>
      <c r="B741" s="1">
        <v>40</v>
      </c>
      <c r="C741" s="1">
        <v>82</v>
      </c>
      <c r="D741" s="1">
        <v>-17</v>
      </c>
      <c r="E741" s="1">
        <v>90</v>
      </c>
      <c r="F741" s="1">
        <v>2951.9999999999995</v>
      </c>
      <c r="H741"/>
    </row>
    <row r="742" spans="1:16" x14ac:dyDescent="0.45">
      <c r="A742" s="2" t="s">
        <v>665</v>
      </c>
      <c r="B742" s="1">
        <v>24.86</v>
      </c>
      <c r="C742" s="1">
        <v>82</v>
      </c>
      <c r="D742" s="1">
        <v>-17</v>
      </c>
      <c r="E742" s="1">
        <v>92</v>
      </c>
      <c r="F742" s="1">
        <v>1875.4384</v>
      </c>
      <c r="H742"/>
    </row>
    <row r="743" spans="1:16" x14ac:dyDescent="0.45">
      <c r="A743" s="2" t="s">
        <v>666</v>
      </c>
      <c r="B743" s="1">
        <v>20.65</v>
      </c>
      <c r="C743" s="1">
        <v>82</v>
      </c>
      <c r="D743" s="1">
        <v>-17</v>
      </c>
      <c r="E743" s="1">
        <v>92</v>
      </c>
      <c r="F743" s="1">
        <v>1557.836</v>
      </c>
      <c r="H743"/>
    </row>
    <row r="744" spans="1:16" x14ac:dyDescent="0.45">
      <c r="A744" s="2" t="s">
        <v>667</v>
      </c>
      <c r="B744" s="1">
        <v>27.2</v>
      </c>
      <c r="C744" s="1">
        <v>82</v>
      </c>
      <c r="D744" s="1">
        <v>-17</v>
      </c>
      <c r="E744" s="1">
        <v>92</v>
      </c>
      <c r="F744" s="1">
        <v>2051.9699999999998</v>
      </c>
      <c r="H744"/>
    </row>
    <row r="745" spans="1:16" x14ac:dyDescent="0.45">
      <c r="A745" s="2" t="s">
        <v>668</v>
      </c>
      <c r="B745" s="1">
        <v>19.7</v>
      </c>
      <c r="C745" s="1">
        <v>82</v>
      </c>
      <c r="D745" s="1">
        <v>17</v>
      </c>
      <c r="E745" s="1">
        <v>86.14</v>
      </c>
      <c r="F745" s="1">
        <v>1391.5055600000001</v>
      </c>
      <c r="H745"/>
    </row>
    <row r="746" spans="1:16" x14ac:dyDescent="0.45">
      <c r="A746" s="2" t="s">
        <v>669</v>
      </c>
      <c r="B746" s="1">
        <v>47</v>
      </c>
      <c r="C746" s="1">
        <v>79.53</v>
      </c>
      <c r="D746" s="1">
        <v>-16.53</v>
      </c>
      <c r="E746" s="1">
        <v>84.5</v>
      </c>
      <c r="F746" s="1">
        <v>3158.53395</v>
      </c>
      <c r="H746"/>
    </row>
    <row r="747" spans="1:16" x14ac:dyDescent="0.45">
      <c r="A747" s="2" t="s">
        <v>670</v>
      </c>
      <c r="B747" s="1">
        <v>49</v>
      </c>
      <c r="C747" s="1">
        <v>79.53</v>
      </c>
      <c r="D747" s="1">
        <v>-16.53</v>
      </c>
      <c r="E747" s="1">
        <v>84.5</v>
      </c>
      <c r="F747" s="1">
        <v>3292.9396500000003</v>
      </c>
      <c r="H747"/>
    </row>
    <row r="748" spans="1:16" x14ac:dyDescent="0.45">
      <c r="A748" s="2" t="s">
        <v>671</v>
      </c>
      <c r="B748" s="1">
        <v>48.1</v>
      </c>
      <c r="C748" s="1">
        <v>79.53</v>
      </c>
      <c r="D748" s="1">
        <v>-16.53</v>
      </c>
      <c r="E748" s="1">
        <v>84.5</v>
      </c>
      <c r="F748" s="1">
        <v>3232.4570849999996</v>
      </c>
      <c r="H748"/>
    </row>
    <row r="749" spans="1:16" x14ac:dyDescent="0.45">
      <c r="A749" s="2" t="s">
        <v>672</v>
      </c>
      <c r="B749" s="1">
        <v>42.5</v>
      </c>
      <c r="C749" s="1">
        <v>79.53</v>
      </c>
      <c r="D749" s="1">
        <v>-16.53</v>
      </c>
      <c r="E749" s="1">
        <v>84.5</v>
      </c>
      <c r="F749" s="1">
        <v>2856.1211249999997</v>
      </c>
      <c r="H749"/>
    </row>
    <row r="750" spans="1:16" x14ac:dyDescent="0.45">
      <c r="A750" s="2" t="s">
        <v>673</v>
      </c>
      <c r="B750" s="1">
        <v>48.6</v>
      </c>
      <c r="C750" s="1">
        <v>74.03</v>
      </c>
      <c r="D750" s="1">
        <v>-14.03</v>
      </c>
      <c r="E750" s="1">
        <v>90</v>
      </c>
      <c r="F750" s="1">
        <v>3238.0722000000001</v>
      </c>
      <c r="H750"/>
    </row>
    <row r="751" spans="1:16" x14ac:dyDescent="0.45">
      <c r="A751" s="2" t="s">
        <v>674</v>
      </c>
      <c r="B751" s="1">
        <v>50.9</v>
      </c>
      <c r="C751" s="1">
        <v>74.03</v>
      </c>
      <c r="D751" s="1">
        <v>-14.03</v>
      </c>
      <c r="E751" s="1">
        <v>90</v>
      </c>
      <c r="F751" s="1">
        <v>3391.3143</v>
      </c>
      <c r="H751"/>
    </row>
    <row r="752" spans="1:16" x14ac:dyDescent="0.45">
      <c r="A752" s="2" t="s">
        <v>675</v>
      </c>
      <c r="B752" s="1">
        <v>52.05</v>
      </c>
      <c r="C752" s="1">
        <v>74.03</v>
      </c>
      <c r="D752" s="1">
        <v>-14.03</v>
      </c>
      <c r="E752" s="1">
        <v>90</v>
      </c>
      <c r="F752" s="1">
        <v>3467.9353500000002</v>
      </c>
      <c r="H752"/>
    </row>
    <row r="753" spans="1:8" x14ac:dyDescent="0.45">
      <c r="A753" s="2" t="s">
        <v>676</v>
      </c>
      <c r="B753" s="1">
        <v>53.4</v>
      </c>
      <c r="C753" s="1">
        <v>74.03</v>
      </c>
      <c r="D753" s="1">
        <v>-14.03</v>
      </c>
      <c r="E753" s="1">
        <v>90</v>
      </c>
      <c r="F753" s="1">
        <v>3557.8817999999997</v>
      </c>
      <c r="H753"/>
    </row>
    <row r="754" spans="1:8" x14ac:dyDescent="0.45">
      <c r="A754" s="2" t="s">
        <v>677</v>
      </c>
      <c r="B754" s="1">
        <v>43.75</v>
      </c>
      <c r="C754" s="1">
        <v>74.03</v>
      </c>
      <c r="D754" s="1">
        <v>-14.03</v>
      </c>
      <c r="E754" s="1">
        <v>90</v>
      </c>
      <c r="F754" s="1">
        <v>2914.9312500000001</v>
      </c>
      <c r="H754"/>
    </row>
    <row r="755" spans="1:8" x14ac:dyDescent="0.45">
      <c r="A755" s="2" t="s">
        <v>678</v>
      </c>
      <c r="B755" s="1">
        <v>37.65</v>
      </c>
      <c r="C755" s="1">
        <v>74.03</v>
      </c>
      <c r="D755" s="1">
        <v>-14.03</v>
      </c>
      <c r="E755" s="1">
        <v>90</v>
      </c>
      <c r="F755" s="1">
        <v>2508.5065499999996</v>
      </c>
      <c r="H755"/>
    </row>
    <row r="756" spans="1:8" x14ac:dyDescent="0.45">
      <c r="A756" s="2" t="s">
        <v>679</v>
      </c>
      <c r="B756" s="1">
        <v>37</v>
      </c>
      <c r="C756" s="1">
        <v>74.03</v>
      </c>
      <c r="D756" s="1">
        <v>-14.03</v>
      </c>
      <c r="E756" s="1">
        <v>90</v>
      </c>
      <c r="F756" s="1">
        <v>2465.1990000000001</v>
      </c>
      <c r="H756"/>
    </row>
    <row r="757" spans="1:8" x14ac:dyDescent="0.45">
      <c r="A757" s="2" t="s">
        <v>680</v>
      </c>
      <c r="B757" s="1">
        <v>33.4</v>
      </c>
      <c r="C757" s="1">
        <v>74.03</v>
      </c>
      <c r="D757" s="1">
        <v>-14.03</v>
      </c>
      <c r="E757" s="1">
        <v>90</v>
      </c>
      <c r="F757" s="1">
        <v>2225.3417999999997</v>
      </c>
      <c r="H757"/>
    </row>
    <row r="758" spans="1:8" x14ac:dyDescent="0.45">
      <c r="A758" s="2" t="s">
        <v>681</v>
      </c>
      <c r="B758" s="1">
        <v>24.8</v>
      </c>
      <c r="C758" s="1">
        <v>79</v>
      </c>
      <c r="D758" s="1">
        <v>-14</v>
      </c>
      <c r="E758" s="1">
        <v>86.4</v>
      </c>
      <c r="F758" s="1">
        <v>1692.7488000000001</v>
      </c>
      <c r="H758"/>
    </row>
    <row r="759" spans="1:8" x14ac:dyDescent="0.45">
      <c r="A759" s="2" t="s">
        <v>682</v>
      </c>
      <c r="B759" s="1">
        <v>19.600000000000001</v>
      </c>
      <c r="C759" s="1">
        <v>79</v>
      </c>
      <c r="D759" s="1">
        <v>-14</v>
      </c>
      <c r="E759" s="1">
        <v>86.4</v>
      </c>
      <c r="F759" s="1">
        <v>1337.8176000000003</v>
      </c>
      <c r="H759"/>
    </row>
    <row r="760" spans="1:8" x14ac:dyDescent="0.45">
      <c r="A760" s="2" t="s">
        <v>683</v>
      </c>
      <c r="B760" s="1">
        <v>30.15</v>
      </c>
      <c r="C760" s="1">
        <v>79</v>
      </c>
      <c r="D760" s="1">
        <v>-14</v>
      </c>
      <c r="E760" s="1">
        <v>86.4</v>
      </c>
      <c r="F760" s="1">
        <v>2057.9184</v>
      </c>
      <c r="H760"/>
    </row>
    <row r="761" spans="1:8" x14ac:dyDescent="0.45">
      <c r="A761" s="2" t="s">
        <v>684</v>
      </c>
      <c r="B761" s="1">
        <v>34.200000000000003</v>
      </c>
      <c r="C761" s="1">
        <v>79</v>
      </c>
      <c r="D761" s="1">
        <v>-14</v>
      </c>
      <c r="E761" s="1">
        <v>86.4</v>
      </c>
      <c r="F761" s="1">
        <v>2334.3552000000004</v>
      </c>
      <c r="H761"/>
    </row>
    <row r="762" spans="1:8" x14ac:dyDescent="0.45">
      <c r="A762" s="2" t="s">
        <v>685</v>
      </c>
      <c r="B762" s="1">
        <v>31.6</v>
      </c>
      <c r="C762" s="1">
        <v>79</v>
      </c>
      <c r="D762" s="1">
        <v>-14</v>
      </c>
      <c r="E762" s="1">
        <v>86.4</v>
      </c>
      <c r="F762" s="1">
        <v>2156.8896000000004</v>
      </c>
      <c r="H762"/>
    </row>
    <row r="763" spans="1:8" x14ac:dyDescent="0.45">
      <c r="A763" s="2" t="s">
        <v>686</v>
      </c>
      <c r="B763" s="1">
        <v>40.1</v>
      </c>
      <c r="C763" s="1">
        <v>79</v>
      </c>
      <c r="D763" s="1">
        <v>-14</v>
      </c>
      <c r="E763" s="1">
        <v>86.4</v>
      </c>
      <c r="F763" s="1">
        <v>2737.0656000000004</v>
      </c>
      <c r="H763"/>
    </row>
    <row r="764" spans="1:8" x14ac:dyDescent="0.45">
      <c r="A764" s="2" t="s">
        <v>687</v>
      </c>
      <c r="B764" s="1">
        <v>33.6</v>
      </c>
      <c r="C764" s="1">
        <v>79</v>
      </c>
      <c r="D764" s="1">
        <v>-14</v>
      </c>
      <c r="E764" s="1">
        <v>86.4</v>
      </c>
      <c r="F764" s="1">
        <v>2293.4016000000001</v>
      </c>
      <c r="H764"/>
    </row>
    <row r="765" spans="1:8" x14ac:dyDescent="0.45">
      <c r="A765" s="2" t="s">
        <v>688</v>
      </c>
      <c r="B765" s="1">
        <v>39.450000000000003</v>
      </c>
      <c r="C765" s="1">
        <v>79</v>
      </c>
      <c r="D765" s="1">
        <v>-14</v>
      </c>
      <c r="E765" s="1">
        <v>86.4</v>
      </c>
      <c r="F765" s="1">
        <v>2692.6992000000005</v>
      </c>
      <c r="H765"/>
    </row>
    <row r="766" spans="1:8" x14ac:dyDescent="0.45">
      <c r="A766" s="2" t="s">
        <v>689</v>
      </c>
      <c r="B766" s="1">
        <v>33.1</v>
      </c>
      <c r="C766" s="1">
        <v>79</v>
      </c>
      <c r="D766" s="1">
        <v>-14</v>
      </c>
      <c r="E766" s="1">
        <v>86.4</v>
      </c>
      <c r="F766" s="1">
        <v>2259.2736000000004</v>
      </c>
      <c r="H766"/>
    </row>
    <row r="767" spans="1:8" x14ac:dyDescent="0.45">
      <c r="A767" s="2" t="s">
        <v>690</v>
      </c>
      <c r="B767" s="1">
        <v>35.1</v>
      </c>
      <c r="C767" s="1">
        <v>79</v>
      </c>
      <c r="D767" s="1">
        <v>-14</v>
      </c>
      <c r="E767" s="1">
        <v>86.4</v>
      </c>
      <c r="F767" s="1">
        <v>2395.7856000000002</v>
      </c>
      <c r="H767"/>
    </row>
    <row r="768" spans="1:8" x14ac:dyDescent="0.45">
      <c r="A768" s="2" t="s">
        <v>691</v>
      </c>
      <c r="B768" s="1">
        <v>41.2</v>
      </c>
      <c r="C768" s="1">
        <v>79</v>
      </c>
      <c r="D768" s="1">
        <v>-14</v>
      </c>
      <c r="E768" s="1">
        <v>86.4</v>
      </c>
      <c r="F768" s="1">
        <v>2812.1472000000003</v>
      </c>
      <c r="H768"/>
    </row>
    <row r="769" spans="1:8" x14ac:dyDescent="0.45">
      <c r="A769" s="2" t="s">
        <v>692</v>
      </c>
      <c r="B769" s="1">
        <v>20.5</v>
      </c>
      <c r="C769" s="1">
        <v>79</v>
      </c>
      <c r="D769" s="1">
        <v>-14</v>
      </c>
      <c r="E769" s="1">
        <v>86.4</v>
      </c>
      <c r="F769" s="1">
        <v>1399.248</v>
      </c>
      <c r="H769"/>
    </row>
    <row r="770" spans="1:8" x14ac:dyDescent="0.45">
      <c r="A770" s="2" t="s">
        <v>693</v>
      </c>
      <c r="B770" s="1">
        <v>116.35</v>
      </c>
      <c r="C770" s="1">
        <v>79</v>
      </c>
      <c r="D770" s="1">
        <v>-14</v>
      </c>
      <c r="E770" s="1">
        <v>86.4</v>
      </c>
      <c r="F770" s="1">
        <v>7941.5856000000003</v>
      </c>
      <c r="H770"/>
    </row>
    <row r="771" spans="1:8" x14ac:dyDescent="0.45">
      <c r="A771" s="2" t="s">
        <v>694</v>
      </c>
      <c r="B771" s="1">
        <v>190</v>
      </c>
      <c r="C771" s="1">
        <v>79</v>
      </c>
      <c r="D771" s="1">
        <v>-14</v>
      </c>
      <c r="E771" s="1">
        <v>86.4</v>
      </c>
      <c r="F771" s="1">
        <v>12968.64</v>
      </c>
      <c r="H771"/>
    </row>
    <row r="772" spans="1:8" x14ac:dyDescent="0.45">
      <c r="A772" s="2" t="s">
        <v>695</v>
      </c>
      <c r="B772" s="1">
        <v>132.75</v>
      </c>
      <c r="C772" s="1">
        <v>79</v>
      </c>
      <c r="D772" s="1">
        <v>-14</v>
      </c>
      <c r="E772" s="1">
        <v>86.4</v>
      </c>
      <c r="F772" s="1">
        <v>9060.9840000000004</v>
      </c>
      <c r="H772"/>
    </row>
    <row r="773" spans="1:8" x14ac:dyDescent="0.45">
      <c r="A773" s="2" t="s">
        <v>696</v>
      </c>
      <c r="B773" s="1">
        <v>39</v>
      </c>
      <c r="C773" s="1">
        <v>79</v>
      </c>
      <c r="D773" s="1">
        <v>-14</v>
      </c>
      <c r="E773" s="1">
        <v>86.4</v>
      </c>
      <c r="F773" s="1">
        <v>2661.9839999999999</v>
      </c>
      <c r="H773"/>
    </row>
    <row r="774" spans="1:8" x14ac:dyDescent="0.45">
      <c r="A774" s="2" t="s">
        <v>697</v>
      </c>
      <c r="B774" s="1">
        <v>22.65</v>
      </c>
      <c r="C774" s="1">
        <v>80.02</v>
      </c>
      <c r="D774" s="1">
        <v>-15.019999999999996</v>
      </c>
      <c r="E774" s="1">
        <v>95</v>
      </c>
      <c r="F774" s="1">
        <v>1721.8303499999995</v>
      </c>
      <c r="H774"/>
    </row>
    <row r="775" spans="1:8" x14ac:dyDescent="0.45">
      <c r="A775" s="2" t="s">
        <v>698</v>
      </c>
      <c r="B775" s="1">
        <v>19.3</v>
      </c>
      <c r="C775" s="1">
        <v>80.02</v>
      </c>
      <c r="D775" s="1">
        <v>-15.019999999999996</v>
      </c>
      <c r="E775" s="1">
        <v>95</v>
      </c>
      <c r="F775" s="1">
        <v>1467.1667</v>
      </c>
      <c r="H775"/>
    </row>
    <row r="776" spans="1:8" x14ac:dyDescent="0.45">
      <c r="A776" s="2" t="s">
        <v>699</v>
      </c>
      <c r="B776" s="1">
        <v>39.15</v>
      </c>
      <c r="C776" s="1">
        <v>80.02</v>
      </c>
      <c r="D776" s="1">
        <v>-15.019999999999996</v>
      </c>
      <c r="E776" s="1">
        <v>95</v>
      </c>
      <c r="F776" s="1">
        <v>2976.1438499999999</v>
      </c>
      <c r="H776"/>
    </row>
    <row r="777" spans="1:8" x14ac:dyDescent="0.45">
      <c r="A777" s="2" t="s">
        <v>700</v>
      </c>
      <c r="B777" s="1">
        <v>21.6</v>
      </c>
      <c r="C777" s="1">
        <v>80.02</v>
      </c>
      <c r="D777" s="1">
        <v>-15.019999999999996</v>
      </c>
      <c r="E777" s="1">
        <v>95</v>
      </c>
      <c r="F777" s="1">
        <v>1642.0103999999999</v>
      </c>
      <c r="H777"/>
    </row>
    <row r="778" spans="1:8" x14ac:dyDescent="0.45">
      <c r="A778" s="2" t="s">
        <v>701</v>
      </c>
      <c r="B778" s="1">
        <v>21.65</v>
      </c>
      <c r="C778" s="1">
        <v>80.02</v>
      </c>
      <c r="D778" s="1">
        <v>-15.019999999999996</v>
      </c>
      <c r="E778" s="1">
        <v>95</v>
      </c>
      <c r="F778" s="1">
        <v>1645.8113499999995</v>
      </c>
      <c r="H778"/>
    </row>
    <row r="779" spans="1:8" x14ac:dyDescent="0.45">
      <c r="A779" s="2" t="s">
        <v>702</v>
      </c>
      <c r="B779" s="1">
        <v>33.950000000000003</v>
      </c>
      <c r="C779" s="1">
        <v>80.02</v>
      </c>
      <c r="D779" s="1">
        <v>-15.019999999999996</v>
      </c>
      <c r="E779" s="1">
        <v>95</v>
      </c>
      <c r="F779" s="1">
        <v>2580.8450500000004</v>
      </c>
      <c r="H779"/>
    </row>
    <row r="780" spans="1:8" x14ac:dyDescent="0.45">
      <c r="A780" s="2" t="s">
        <v>703</v>
      </c>
      <c r="B780" s="1">
        <v>64.23</v>
      </c>
      <c r="C780" s="1">
        <v>76.5</v>
      </c>
      <c r="D780" s="1">
        <v>-11.5</v>
      </c>
      <c r="E780" s="1">
        <v>89.9</v>
      </c>
      <c r="F780" s="1">
        <v>4417.3219050000007</v>
      </c>
      <c r="H780"/>
    </row>
    <row r="781" spans="1:8" x14ac:dyDescent="0.45">
      <c r="A781" s="2" t="s">
        <v>704</v>
      </c>
      <c r="B781" s="1">
        <v>26</v>
      </c>
      <c r="C781" s="1">
        <v>79.97</v>
      </c>
      <c r="D781" s="1">
        <v>-14.97</v>
      </c>
      <c r="E781" s="1">
        <v>90</v>
      </c>
      <c r="F781" s="1">
        <v>1871.298</v>
      </c>
      <c r="H781"/>
    </row>
    <row r="782" spans="1:8" x14ac:dyDescent="0.45">
      <c r="A782" s="2" t="s">
        <v>705</v>
      </c>
      <c r="B782" s="1">
        <v>24.1</v>
      </c>
      <c r="C782" s="1">
        <v>79.97</v>
      </c>
      <c r="D782" s="1">
        <v>-14.97</v>
      </c>
      <c r="E782" s="1">
        <v>90</v>
      </c>
      <c r="F782" s="1">
        <v>1734.5492999999999</v>
      </c>
      <c r="H782"/>
    </row>
    <row r="783" spans="1:8" x14ac:dyDescent="0.45">
      <c r="A783" s="2" t="s">
        <v>706</v>
      </c>
      <c r="B783" s="1">
        <v>24.5</v>
      </c>
      <c r="C783" s="1">
        <v>79.97</v>
      </c>
      <c r="D783" s="1">
        <v>-14.97</v>
      </c>
      <c r="E783" s="1">
        <v>90</v>
      </c>
      <c r="F783" s="1">
        <v>1763.3384999999998</v>
      </c>
      <c r="H783"/>
    </row>
    <row r="784" spans="1:8" x14ac:dyDescent="0.45">
      <c r="A784" s="2" t="s">
        <v>707</v>
      </c>
      <c r="B784" s="1">
        <v>20.6</v>
      </c>
      <c r="C784" s="1">
        <v>79.97</v>
      </c>
      <c r="D784" s="1">
        <v>-14.97</v>
      </c>
      <c r="E784" s="1">
        <v>90</v>
      </c>
      <c r="F784" s="1">
        <v>1482.6438000000001</v>
      </c>
      <c r="H784"/>
    </row>
    <row r="785" spans="1:8" x14ac:dyDescent="0.45">
      <c r="A785" s="2" t="s">
        <v>708</v>
      </c>
      <c r="B785" s="1" t="s">
        <v>1</v>
      </c>
      <c r="C785" s="1" t="s">
        <v>2</v>
      </c>
      <c r="D785" s="1" t="s">
        <v>785</v>
      </c>
      <c r="E785" s="1" t="s">
        <v>3</v>
      </c>
      <c r="F785" s="1" t="s">
        <v>4</v>
      </c>
      <c r="H785"/>
    </row>
    <row r="786" spans="1:8" x14ac:dyDescent="0.45">
      <c r="A786" s="2" t="s">
        <v>709</v>
      </c>
      <c r="B786" s="1">
        <v>3</v>
      </c>
      <c r="C786" s="1">
        <v>92.5</v>
      </c>
      <c r="D786" s="1">
        <v>92.5</v>
      </c>
      <c r="E786" s="1">
        <v>130</v>
      </c>
      <c r="F786" s="1">
        <v>390</v>
      </c>
      <c r="H786"/>
    </row>
    <row r="787" spans="1:8" x14ac:dyDescent="0.45">
      <c r="A787" s="2" t="s">
        <v>710</v>
      </c>
      <c r="B787" s="1">
        <v>2.75</v>
      </c>
      <c r="C787" s="1">
        <v>92.5</v>
      </c>
      <c r="D787" s="1">
        <v>92.5</v>
      </c>
      <c r="E787" s="1">
        <v>130</v>
      </c>
      <c r="F787" s="1">
        <v>357.5</v>
      </c>
      <c r="H787"/>
    </row>
    <row r="788" spans="1:8" x14ac:dyDescent="0.45">
      <c r="A788" s="2" t="s">
        <v>711</v>
      </c>
      <c r="B788" s="1">
        <v>1.28</v>
      </c>
      <c r="C788" s="1">
        <v>92.5</v>
      </c>
      <c r="D788" s="1">
        <v>92.5</v>
      </c>
      <c r="E788" s="1">
        <v>130</v>
      </c>
      <c r="F788" s="1">
        <v>166.4</v>
      </c>
      <c r="H788"/>
    </row>
    <row r="789" spans="1:8" x14ac:dyDescent="0.45">
      <c r="A789" s="2" t="s">
        <v>712</v>
      </c>
      <c r="B789" s="1">
        <v>1.87</v>
      </c>
      <c r="C789" s="1">
        <v>92.5</v>
      </c>
      <c r="D789" s="1">
        <v>92.5</v>
      </c>
      <c r="E789" s="1">
        <v>165</v>
      </c>
      <c r="F789" s="1">
        <v>308.55</v>
      </c>
      <c r="H789"/>
    </row>
    <row r="790" spans="1:8" x14ac:dyDescent="0.45">
      <c r="A790" s="2" t="s">
        <v>713</v>
      </c>
      <c r="B790" s="1">
        <v>2.17</v>
      </c>
      <c r="C790" s="1">
        <v>92.5</v>
      </c>
      <c r="D790" s="1">
        <v>92.5</v>
      </c>
      <c r="E790" s="1">
        <v>165</v>
      </c>
      <c r="F790" s="1">
        <v>358.05</v>
      </c>
      <c r="H790"/>
    </row>
    <row r="791" spans="1:8" x14ac:dyDescent="0.45">
      <c r="A791" s="2" t="s">
        <v>714</v>
      </c>
      <c r="B791" s="1">
        <v>1.51</v>
      </c>
      <c r="C791" s="1">
        <v>92.5</v>
      </c>
      <c r="D791" s="1">
        <v>92.5</v>
      </c>
      <c r="E791" s="1">
        <v>165</v>
      </c>
      <c r="F791" s="1">
        <v>249.15</v>
      </c>
      <c r="H791"/>
    </row>
    <row r="792" spans="1:8" x14ac:dyDescent="0.45">
      <c r="A792" s="2" t="s">
        <v>715</v>
      </c>
      <c r="B792" s="1">
        <v>1.1499999999999999</v>
      </c>
      <c r="C792" s="1">
        <v>92.5</v>
      </c>
      <c r="D792" s="1">
        <v>92.5</v>
      </c>
      <c r="E792" s="1">
        <v>165</v>
      </c>
      <c r="F792" s="1">
        <v>189.74999999999997</v>
      </c>
      <c r="H792"/>
    </row>
    <row r="793" spans="1:8" x14ac:dyDescent="0.45">
      <c r="A793" s="2" t="s">
        <v>716</v>
      </c>
      <c r="B793" s="1">
        <v>1.08</v>
      </c>
      <c r="C793" s="1">
        <v>92.5</v>
      </c>
      <c r="D793" s="1">
        <v>92.5</v>
      </c>
      <c r="E793" s="1">
        <v>165</v>
      </c>
      <c r="F793" s="1">
        <v>178.20000000000002</v>
      </c>
      <c r="H793"/>
    </row>
    <row r="794" spans="1:8" x14ac:dyDescent="0.45">
      <c r="A794" s="2" t="s">
        <v>717</v>
      </c>
      <c r="B794" s="1">
        <v>1.1000000000000001</v>
      </c>
      <c r="C794" s="1">
        <v>92.5</v>
      </c>
      <c r="D794" s="1">
        <v>92.5</v>
      </c>
      <c r="E794" s="1">
        <v>165</v>
      </c>
      <c r="F794" s="1">
        <v>181.50000000000003</v>
      </c>
      <c r="H794"/>
    </row>
    <row r="795" spans="1:8" x14ac:dyDescent="0.45">
      <c r="A795" s="2" t="s">
        <v>718</v>
      </c>
      <c r="B795" s="1">
        <v>1.06</v>
      </c>
      <c r="C795" s="1">
        <v>92.5</v>
      </c>
      <c r="D795" s="1">
        <v>92.5</v>
      </c>
      <c r="E795" s="1">
        <v>165</v>
      </c>
      <c r="F795" s="1">
        <v>174.9</v>
      </c>
      <c r="H795"/>
    </row>
    <row r="796" spans="1:8" x14ac:dyDescent="0.45">
      <c r="A796" s="2" t="s">
        <v>719</v>
      </c>
      <c r="B796" s="1">
        <v>1.17</v>
      </c>
      <c r="C796" s="1">
        <v>92.5</v>
      </c>
      <c r="D796" s="1">
        <v>92.5</v>
      </c>
      <c r="E796" s="1">
        <v>165</v>
      </c>
      <c r="F796" s="1">
        <v>193.05</v>
      </c>
      <c r="H796"/>
    </row>
    <row r="797" spans="1:8" x14ac:dyDescent="0.45">
      <c r="A797" s="2" t="s">
        <v>720</v>
      </c>
      <c r="B797" s="1">
        <v>1.17</v>
      </c>
      <c r="C797" s="1">
        <v>92.5</v>
      </c>
      <c r="D797" s="1">
        <v>92.5</v>
      </c>
      <c r="E797" s="1">
        <v>165</v>
      </c>
      <c r="F797" s="1">
        <v>193.05</v>
      </c>
      <c r="H797"/>
    </row>
    <row r="798" spans="1:8" x14ac:dyDescent="0.45">
      <c r="A798" s="2" t="s">
        <v>721</v>
      </c>
      <c r="B798" s="1">
        <v>2.4500000000000002</v>
      </c>
      <c r="C798" s="1">
        <v>92.5</v>
      </c>
      <c r="D798" s="1">
        <v>92.5</v>
      </c>
      <c r="E798" s="1">
        <v>145</v>
      </c>
      <c r="F798" s="1">
        <v>355.25</v>
      </c>
      <c r="H798"/>
    </row>
    <row r="799" spans="1:8" x14ac:dyDescent="0.45">
      <c r="A799" s="2" t="s">
        <v>722</v>
      </c>
      <c r="B799" s="1">
        <v>2.6</v>
      </c>
      <c r="C799" s="1">
        <v>92.5</v>
      </c>
      <c r="D799" s="1">
        <v>92.5</v>
      </c>
      <c r="E799" s="1">
        <v>145</v>
      </c>
      <c r="F799" s="1">
        <v>377</v>
      </c>
      <c r="H799"/>
    </row>
    <row r="800" spans="1:8" x14ac:dyDescent="0.45">
      <c r="A800" s="2" t="s">
        <v>723</v>
      </c>
      <c r="B800" s="1">
        <v>2.66</v>
      </c>
      <c r="C800" s="1">
        <v>92.5</v>
      </c>
      <c r="D800" s="1">
        <v>92.5</v>
      </c>
      <c r="E800" s="1">
        <v>160</v>
      </c>
      <c r="F800" s="1">
        <v>425.6</v>
      </c>
      <c r="H800"/>
    </row>
    <row r="801" spans="1:8" x14ac:dyDescent="0.45">
      <c r="A801" s="2" t="s">
        <v>724</v>
      </c>
      <c r="B801" s="1">
        <v>1.52</v>
      </c>
      <c r="C801" s="1">
        <v>92.5</v>
      </c>
      <c r="D801" s="1">
        <v>92.5</v>
      </c>
      <c r="E801" s="1">
        <v>160</v>
      </c>
      <c r="F801" s="1">
        <v>243.2</v>
      </c>
      <c r="H801"/>
    </row>
    <row r="802" spans="1:8" x14ac:dyDescent="0.45">
      <c r="A802" s="2" t="s">
        <v>725</v>
      </c>
      <c r="B802" s="1">
        <v>1.5</v>
      </c>
      <c r="C802" s="1">
        <v>92.5</v>
      </c>
      <c r="D802" s="1">
        <v>92.5</v>
      </c>
      <c r="E802" s="1">
        <v>175</v>
      </c>
      <c r="F802" s="1">
        <v>262.5</v>
      </c>
      <c r="H802"/>
    </row>
    <row r="803" spans="1:8" x14ac:dyDescent="0.45">
      <c r="A803" s="2" t="s">
        <v>726</v>
      </c>
      <c r="B803" s="1">
        <v>2.21</v>
      </c>
      <c r="C803" s="1">
        <v>92.5</v>
      </c>
      <c r="D803" s="1">
        <v>92.5</v>
      </c>
      <c r="E803" s="1">
        <v>175</v>
      </c>
      <c r="F803" s="1">
        <v>386.75</v>
      </c>
      <c r="H803"/>
    </row>
    <row r="804" spans="1:8" x14ac:dyDescent="0.45">
      <c r="A804" s="2" t="s">
        <v>727</v>
      </c>
      <c r="B804" s="1">
        <v>2.25</v>
      </c>
      <c r="C804" s="1">
        <v>92.5</v>
      </c>
      <c r="D804" s="1">
        <v>92.5</v>
      </c>
      <c r="E804" s="1">
        <v>175</v>
      </c>
      <c r="F804" s="1">
        <v>393.75</v>
      </c>
      <c r="H804"/>
    </row>
    <row r="805" spans="1:8" x14ac:dyDescent="0.45">
      <c r="A805" s="2" t="s">
        <v>728</v>
      </c>
      <c r="B805" s="1">
        <v>2.42</v>
      </c>
      <c r="C805" s="1">
        <v>92.5</v>
      </c>
      <c r="D805" s="1">
        <v>92.5</v>
      </c>
      <c r="E805" s="1">
        <v>140</v>
      </c>
      <c r="F805" s="1">
        <v>338.8</v>
      </c>
      <c r="H805"/>
    </row>
    <row r="806" spans="1:8" x14ac:dyDescent="0.45">
      <c r="A806" s="2" t="s">
        <v>729</v>
      </c>
      <c r="B806" s="1">
        <v>2.2999999999999998</v>
      </c>
      <c r="C806" s="1">
        <v>92.5</v>
      </c>
      <c r="D806" s="1">
        <v>92.5</v>
      </c>
      <c r="E806" s="1">
        <v>140</v>
      </c>
      <c r="F806" s="1">
        <v>322</v>
      </c>
      <c r="H806"/>
    </row>
    <row r="807" spans="1:8" x14ac:dyDescent="0.45">
      <c r="A807" s="2" t="s">
        <v>730</v>
      </c>
      <c r="B807" s="1">
        <v>2.4500000000000002</v>
      </c>
      <c r="C807" s="1">
        <v>92.5</v>
      </c>
      <c r="D807" s="1">
        <v>92.5</v>
      </c>
      <c r="E807" s="1">
        <v>140</v>
      </c>
      <c r="F807" s="1">
        <v>343</v>
      </c>
      <c r="H807"/>
    </row>
    <row r="808" spans="1:8" x14ac:dyDescent="0.45">
      <c r="A808" s="2" t="s">
        <v>731</v>
      </c>
      <c r="B808" s="1">
        <v>2.2400000000000002</v>
      </c>
      <c r="C808" s="1">
        <v>92.5</v>
      </c>
      <c r="D808" s="1">
        <v>92.5</v>
      </c>
      <c r="E808" s="1">
        <v>140</v>
      </c>
      <c r="F808" s="1">
        <v>313.60000000000002</v>
      </c>
      <c r="H808"/>
    </row>
    <row r="809" spans="1:8" x14ac:dyDescent="0.45">
      <c r="A809" s="2" t="s">
        <v>732</v>
      </c>
      <c r="B809" s="1">
        <v>2.04</v>
      </c>
      <c r="C809" s="1">
        <v>92.5</v>
      </c>
      <c r="D809" s="1">
        <v>92.5</v>
      </c>
      <c r="E809" s="1">
        <v>140</v>
      </c>
      <c r="F809" s="1">
        <v>285.60000000000002</v>
      </c>
      <c r="H809"/>
    </row>
    <row r="810" spans="1:8" x14ac:dyDescent="0.45">
      <c r="A810" s="2" t="s">
        <v>733</v>
      </c>
      <c r="B810" s="1">
        <v>1.58</v>
      </c>
      <c r="C810" s="1">
        <v>92.5</v>
      </c>
      <c r="D810" s="1">
        <v>92.5</v>
      </c>
      <c r="E810" s="1">
        <v>140</v>
      </c>
      <c r="F810" s="1">
        <v>221.2</v>
      </c>
      <c r="H810"/>
    </row>
    <row r="811" spans="1:8" x14ac:dyDescent="0.45">
      <c r="A811" s="2" t="s">
        <v>734</v>
      </c>
      <c r="B811" s="1">
        <v>1.58</v>
      </c>
      <c r="C811" s="1">
        <v>92.5</v>
      </c>
      <c r="D811" s="1">
        <v>92.5</v>
      </c>
      <c r="E811" s="1">
        <v>140</v>
      </c>
      <c r="F811" s="1">
        <v>221.2</v>
      </c>
      <c r="H811"/>
    </row>
    <row r="812" spans="1:8" x14ac:dyDescent="0.45">
      <c r="A812" s="2" t="s">
        <v>735</v>
      </c>
      <c r="B812" s="1" t="s">
        <v>1</v>
      </c>
      <c r="C812" s="1" t="s">
        <v>2</v>
      </c>
      <c r="D812" s="1" t="s">
        <v>785</v>
      </c>
      <c r="E812" s="1" t="s">
        <v>3</v>
      </c>
      <c r="F812" s="1" t="s">
        <v>4</v>
      </c>
      <c r="H812"/>
    </row>
    <row r="813" spans="1:8" x14ac:dyDescent="0.45">
      <c r="A813" s="2" t="s">
        <v>736</v>
      </c>
      <c r="B813" s="1">
        <v>41.1</v>
      </c>
      <c r="C813" s="1">
        <v>76.5</v>
      </c>
      <c r="D813" s="1">
        <v>-21.5</v>
      </c>
      <c r="E813" s="1">
        <v>89.9</v>
      </c>
      <c r="F813" s="1">
        <v>2826.5908500000005</v>
      </c>
      <c r="H813"/>
    </row>
    <row r="814" spans="1:8" x14ac:dyDescent="0.45">
      <c r="A814" s="2" t="s">
        <v>737</v>
      </c>
      <c r="B814" s="1">
        <v>36.5</v>
      </c>
      <c r="C814" s="1">
        <v>76.5</v>
      </c>
      <c r="D814" s="1">
        <v>-21.5</v>
      </c>
      <c r="E814" s="1">
        <v>89.9</v>
      </c>
      <c r="F814" s="1">
        <v>2510.2327500000001</v>
      </c>
      <c r="H814"/>
    </row>
    <row r="815" spans="1:8" x14ac:dyDescent="0.45">
      <c r="A815" s="2" t="s">
        <v>738</v>
      </c>
      <c r="B815" s="1">
        <v>32.25</v>
      </c>
      <c r="C815" s="1">
        <v>76.5</v>
      </c>
      <c r="D815" s="1">
        <v>-21.5</v>
      </c>
      <c r="E815" s="1">
        <v>89.9</v>
      </c>
      <c r="F815" s="1">
        <v>2217.9453749999998</v>
      </c>
      <c r="H815"/>
    </row>
    <row r="816" spans="1:8" x14ac:dyDescent="0.45">
      <c r="A816" s="2" t="s">
        <v>739</v>
      </c>
      <c r="B816" s="1">
        <v>35</v>
      </c>
      <c r="C816" s="1">
        <v>82</v>
      </c>
      <c r="D816" s="1">
        <v>-27</v>
      </c>
      <c r="E816" s="1">
        <v>92</v>
      </c>
      <c r="F816" s="1">
        <v>2640.4</v>
      </c>
      <c r="H816"/>
    </row>
    <row r="817" spans="1:8" x14ac:dyDescent="0.45">
      <c r="A817" s="2" t="s">
        <v>740</v>
      </c>
      <c r="B817" s="1">
        <v>31.2</v>
      </c>
      <c r="C817" s="1">
        <v>82</v>
      </c>
      <c r="D817" s="1">
        <v>-27</v>
      </c>
      <c r="E817" s="1">
        <v>92</v>
      </c>
      <c r="F817" s="1">
        <v>2353.7280000000001</v>
      </c>
      <c r="H817"/>
    </row>
    <row r="818" spans="1:8" x14ac:dyDescent="0.45">
      <c r="A818" s="2" t="s">
        <v>741</v>
      </c>
      <c r="B818" s="1">
        <v>38.85</v>
      </c>
      <c r="C818" s="1">
        <v>65</v>
      </c>
      <c r="D818" s="1">
        <v>10</v>
      </c>
      <c r="E818" s="1">
        <v>83.17</v>
      </c>
      <c r="F818" s="1">
        <v>2100.2504250000002</v>
      </c>
      <c r="H818"/>
    </row>
    <row r="819" spans="1:8" x14ac:dyDescent="0.45">
      <c r="A819" s="2" t="s">
        <v>742</v>
      </c>
      <c r="B819" s="1">
        <v>37.35</v>
      </c>
      <c r="C819" s="1">
        <v>80</v>
      </c>
      <c r="D819" s="1">
        <v>10</v>
      </c>
      <c r="E819" s="1">
        <v>95</v>
      </c>
      <c r="F819" s="1">
        <v>2838.6</v>
      </c>
      <c r="H819"/>
    </row>
    <row r="820" spans="1:8" x14ac:dyDescent="0.45">
      <c r="A820" s="2" t="s">
        <v>743</v>
      </c>
      <c r="B820" s="1">
        <v>39.700000000000003</v>
      </c>
      <c r="C820" s="1">
        <v>80</v>
      </c>
      <c r="D820" s="1">
        <v>10</v>
      </c>
      <c r="E820" s="1">
        <v>95</v>
      </c>
      <c r="F820" s="1">
        <v>3017.2000000000003</v>
      </c>
      <c r="H820"/>
    </row>
    <row r="821" spans="1:8" x14ac:dyDescent="0.45">
      <c r="A821" s="2" t="s">
        <v>744</v>
      </c>
      <c r="B821" s="1">
        <v>51.51</v>
      </c>
      <c r="C821" s="1">
        <v>80.650000000000006</v>
      </c>
      <c r="D821" s="1">
        <v>10</v>
      </c>
      <c r="E821" s="1">
        <v>90</v>
      </c>
      <c r="F821" s="1">
        <v>3738.8533499999999</v>
      </c>
      <c r="H821"/>
    </row>
    <row r="822" spans="1:8" x14ac:dyDescent="0.45">
      <c r="A822" s="2" t="s">
        <v>745</v>
      </c>
      <c r="B822" s="1">
        <v>258.2</v>
      </c>
      <c r="F822" s="1">
        <v>0</v>
      </c>
      <c r="H822"/>
    </row>
    <row r="823" spans="1:8" x14ac:dyDescent="0.45">
      <c r="A823" s="2" t="s">
        <v>746</v>
      </c>
      <c r="B823" s="1" t="s">
        <v>1</v>
      </c>
      <c r="C823" s="1" t="s">
        <v>2</v>
      </c>
      <c r="D823" s="1" t="s">
        <v>785</v>
      </c>
      <c r="E823" s="1" t="s">
        <v>3</v>
      </c>
      <c r="F823" s="1" t="s">
        <v>4</v>
      </c>
      <c r="H823"/>
    </row>
    <row r="824" spans="1:8" x14ac:dyDescent="0.45">
      <c r="A824" s="2" t="s">
        <v>747</v>
      </c>
      <c r="B824" s="1">
        <v>20.2</v>
      </c>
      <c r="C824" s="1">
        <v>65</v>
      </c>
      <c r="D824" s="1">
        <v>-10</v>
      </c>
      <c r="E824" s="1">
        <v>89.9</v>
      </c>
      <c r="F824" s="1">
        <v>1180.3870000000002</v>
      </c>
      <c r="H824"/>
    </row>
    <row r="825" spans="1:8" x14ac:dyDescent="0.45">
      <c r="A825" s="2" t="s">
        <v>748</v>
      </c>
      <c r="B825" s="1">
        <v>22.11</v>
      </c>
      <c r="C825" s="1">
        <v>65</v>
      </c>
      <c r="D825" s="1">
        <v>-10</v>
      </c>
      <c r="E825" s="1">
        <v>89</v>
      </c>
      <c r="F825" s="1">
        <v>1279.0635</v>
      </c>
      <c r="H825"/>
    </row>
    <row r="826" spans="1:8" x14ac:dyDescent="0.45">
      <c r="A826" s="2" t="s">
        <v>749</v>
      </c>
      <c r="B826" s="1">
        <v>20.11</v>
      </c>
      <c r="C826" s="1">
        <v>65</v>
      </c>
      <c r="D826" s="1">
        <v>-10</v>
      </c>
      <c r="E826" s="1">
        <v>89</v>
      </c>
      <c r="F826" s="1">
        <v>1163.3634999999999</v>
      </c>
      <c r="H826"/>
    </row>
    <row r="827" spans="1:8" x14ac:dyDescent="0.45">
      <c r="A827" s="2" t="s">
        <v>750</v>
      </c>
      <c r="B827" s="1">
        <v>36.67</v>
      </c>
      <c r="C827" s="1">
        <v>65</v>
      </c>
      <c r="D827" s="1">
        <v>-10</v>
      </c>
      <c r="E827" s="1">
        <v>89</v>
      </c>
      <c r="F827" s="1">
        <v>2121.3595000000005</v>
      </c>
      <c r="H827"/>
    </row>
    <row r="828" spans="1:8" x14ac:dyDescent="0.45">
      <c r="A828" s="2" t="s">
        <v>751</v>
      </c>
      <c r="B828" s="1">
        <v>30.94</v>
      </c>
      <c r="C828" s="1">
        <v>65</v>
      </c>
      <c r="D828" s="1">
        <v>-10</v>
      </c>
      <c r="E828" s="1">
        <v>89</v>
      </c>
      <c r="F828" s="1">
        <v>1789.8789999999999</v>
      </c>
      <c r="H828"/>
    </row>
    <row r="829" spans="1:8" x14ac:dyDescent="0.45">
      <c r="A829" s="2" t="s">
        <v>752</v>
      </c>
      <c r="B829" s="1">
        <v>30.65</v>
      </c>
      <c r="C829" s="1">
        <v>80.02</v>
      </c>
      <c r="D829" s="1">
        <v>-25.019999999999996</v>
      </c>
      <c r="E829" s="1">
        <v>95</v>
      </c>
      <c r="F829" s="1">
        <v>2329.9823500000002</v>
      </c>
      <c r="H829"/>
    </row>
    <row r="830" spans="1:8" x14ac:dyDescent="0.45">
      <c r="A830" s="2" t="s">
        <v>753</v>
      </c>
      <c r="B830" s="1">
        <v>30.8</v>
      </c>
      <c r="C830" s="1">
        <v>80.02</v>
      </c>
      <c r="D830" s="1">
        <v>-25.019999999999996</v>
      </c>
      <c r="E830" s="1">
        <v>95</v>
      </c>
      <c r="F830" s="1">
        <v>2341.3851999999997</v>
      </c>
      <c r="H830"/>
    </row>
    <row r="831" spans="1:8" x14ac:dyDescent="0.45">
      <c r="A831" s="2" t="s">
        <v>754</v>
      </c>
      <c r="B831" s="1">
        <v>31.4</v>
      </c>
      <c r="C831" s="1">
        <v>80.02</v>
      </c>
      <c r="D831" s="1">
        <v>-25.019999999999996</v>
      </c>
      <c r="E831" s="1">
        <v>95</v>
      </c>
      <c r="F831" s="1">
        <v>2386.9965999999999</v>
      </c>
      <c r="H831"/>
    </row>
    <row r="832" spans="1:8" x14ac:dyDescent="0.45">
      <c r="A832" s="2" t="s">
        <v>755</v>
      </c>
      <c r="B832" s="1">
        <v>32.299999999999997</v>
      </c>
      <c r="C832" s="1">
        <v>80.02</v>
      </c>
      <c r="D832" s="1">
        <v>-25.019999999999996</v>
      </c>
      <c r="E832" s="1">
        <v>95</v>
      </c>
      <c r="F832" s="1">
        <v>2455.4136999999996</v>
      </c>
      <c r="H832"/>
    </row>
    <row r="833" spans="1:8" x14ac:dyDescent="0.45">
      <c r="A833" s="2" t="s">
        <v>756</v>
      </c>
      <c r="B833" s="1">
        <v>28.1</v>
      </c>
      <c r="C833" s="1">
        <v>80.02</v>
      </c>
      <c r="D833" s="1">
        <v>-25.019999999999996</v>
      </c>
      <c r="E833" s="1">
        <v>95</v>
      </c>
      <c r="F833" s="1">
        <v>2136.1338999999998</v>
      </c>
      <c r="H833"/>
    </row>
    <row r="834" spans="1:8" x14ac:dyDescent="0.45">
      <c r="A834" s="2" t="s">
        <v>757</v>
      </c>
      <c r="B834" s="1">
        <v>30.7</v>
      </c>
      <c r="C834" s="1">
        <v>80.02</v>
      </c>
      <c r="D834" s="1">
        <v>-25.019999999999996</v>
      </c>
      <c r="E834" s="1">
        <v>95</v>
      </c>
      <c r="F834" s="1">
        <v>2333.7832999999996</v>
      </c>
      <c r="H834"/>
    </row>
    <row r="835" spans="1:8" x14ac:dyDescent="0.45">
      <c r="A835" s="2" t="s">
        <v>758</v>
      </c>
      <c r="B835" s="1">
        <v>17.600000000000001</v>
      </c>
      <c r="C835" s="1">
        <v>76</v>
      </c>
      <c r="D835" s="1">
        <v>-11</v>
      </c>
      <c r="E835" s="1">
        <v>91.5</v>
      </c>
      <c r="F835" s="1">
        <v>1223.9000000000001</v>
      </c>
      <c r="H835"/>
    </row>
    <row r="836" spans="1:8" x14ac:dyDescent="0.45">
      <c r="A836" s="2" t="s">
        <v>892</v>
      </c>
      <c r="B836" s="1">
        <v>10.9</v>
      </c>
      <c r="C836" s="1">
        <v>80</v>
      </c>
      <c r="D836" s="1">
        <v>-25</v>
      </c>
      <c r="E836" s="1">
        <v>90</v>
      </c>
      <c r="F836" s="1">
        <v>784.8</v>
      </c>
      <c r="H836"/>
    </row>
    <row r="837" spans="1:8" x14ac:dyDescent="0.45">
      <c r="A837" s="2" t="s">
        <v>893</v>
      </c>
      <c r="B837" s="1">
        <v>13.4</v>
      </c>
      <c r="C837" s="1">
        <v>80</v>
      </c>
      <c r="D837" s="1">
        <v>-25</v>
      </c>
      <c r="E837" s="1">
        <v>90</v>
      </c>
      <c r="F837" s="1">
        <v>964.8</v>
      </c>
      <c r="H837"/>
    </row>
    <row r="838" spans="1:8" x14ac:dyDescent="0.45">
      <c r="A838" s="2" t="s">
        <v>894</v>
      </c>
      <c r="B838" s="1">
        <v>18.899999999999999</v>
      </c>
      <c r="C838" s="1">
        <v>80</v>
      </c>
      <c r="D838" s="1">
        <v>-25</v>
      </c>
      <c r="E838" s="1">
        <v>90</v>
      </c>
      <c r="F838" s="1">
        <v>1360.8</v>
      </c>
      <c r="H838"/>
    </row>
    <row r="839" spans="1:8" x14ac:dyDescent="0.45">
      <c r="A839" s="2" t="s">
        <v>895</v>
      </c>
      <c r="B839" s="1">
        <v>21.2</v>
      </c>
      <c r="C839" s="1">
        <v>80</v>
      </c>
      <c r="D839" s="1">
        <v>-25</v>
      </c>
      <c r="E839" s="1">
        <v>90</v>
      </c>
      <c r="F839" s="1">
        <v>1526.4</v>
      </c>
      <c r="H839"/>
    </row>
    <row r="840" spans="1:8" x14ac:dyDescent="0.45">
      <c r="A840" s="2"/>
      <c r="H840"/>
    </row>
    <row r="841" spans="1:8" x14ac:dyDescent="0.45">
      <c r="A841" s="2"/>
      <c r="H841"/>
    </row>
    <row r="842" spans="1:8" x14ac:dyDescent="0.45">
      <c r="A842" s="2"/>
      <c r="H842"/>
    </row>
    <row r="843" spans="1:8" x14ac:dyDescent="0.45">
      <c r="A843" s="2" t="s">
        <v>896</v>
      </c>
      <c r="B843" s="1" t="s">
        <v>1</v>
      </c>
      <c r="C843" s="1" t="s">
        <v>2</v>
      </c>
      <c r="D843" s="1" t="s">
        <v>785</v>
      </c>
      <c r="E843" s="1" t="s">
        <v>3</v>
      </c>
      <c r="F843" s="1" t="s">
        <v>4</v>
      </c>
      <c r="G843" s="1" t="s">
        <v>760</v>
      </c>
      <c r="H843"/>
    </row>
    <row r="844" spans="1:8" x14ac:dyDescent="0.45">
      <c r="A844" s="2" t="s">
        <v>897</v>
      </c>
      <c r="B844" s="1">
        <v>10.65</v>
      </c>
      <c r="C844" s="1">
        <v>93</v>
      </c>
      <c r="E844" s="1">
        <v>94.7</v>
      </c>
      <c r="F844" s="1">
        <v>951.26864999999998</v>
      </c>
      <c r="G844" s="1">
        <v>1.25</v>
      </c>
      <c r="H844"/>
    </row>
    <row r="845" spans="1:8" x14ac:dyDescent="0.45">
      <c r="A845" s="2" t="s">
        <v>898</v>
      </c>
      <c r="B845" s="1">
        <v>20.25</v>
      </c>
      <c r="C845" s="1">
        <v>93</v>
      </c>
      <c r="E845" s="1">
        <v>94.7</v>
      </c>
      <c r="F845" s="1">
        <v>1808.7502500000001</v>
      </c>
      <c r="G845" s="1">
        <v>1.25</v>
      </c>
      <c r="H845"/>
    </row>
    <row r="846" spans="1:8" x14ac:dyDescent="0.45">
      <c r="A846" s="2" t="s">
        <v>899</v>
      </c>
      <c r="B846" s="1">
        <v>61.65</v>
      </c>
      <c r="C846" s="1">
        <v>93</v>
      </c>
      <c r="E846" s="1">
        <v>94.7</v>
      </c>
      <c r="F846" s="1">
        <v>5506.6396500000001</v>
      </c>
      <c r="G846" s="1">
        <v>1.25</v>
      </c>
      <c r="H846"/>
    </row>
    <row r="847" spans="1:8" x14ac:dyDescent="0.45">
      <c r="A847" s="2" t="s">
        <v>900</v>
      </c>
      <c r="B847" s="1">
        <v>64.8</v>
      </c>
      <c r="C847" s="1">
        <v>93</v>
      </c>
      <c r="E847" s="1">
        <v>94.7</v>
      </c>
      <c r="F847" s="1">
        <v>5788.0007999999998</v>
      </c>
      <c r="G847" s="1">
        <v>1.25</v>
      </c>
      <c r="H847"/>
    </row>
    <row r="848" spans="1:8" x14ac:dyDescent="0.45">
      <c r="A848" s="2"/>
      <c r="H848"/>
    </row>
    <row r="849" spans="1:8" x14ac:dyDescent="0.45">
      <c r="A849" s="2" t="s">
        <v>759</v>
      </c>
      <c r="B849" s="1" t="s">
        <v>1</v>
      </c>
      <c r="C849" s="1" t="s">
        <v>2</v>
      </c>
      <c r="D849" s="1" t="s">
        <v>785</v>
      </c>
      <c r="E849" s="1" t="s">
        <v>3</v>
      </c>
      <c r="F849" s="1" t="s">
        <v>4</v>
      </c>
      <c r="G849" s="1" t="s">
        <v>760</v>
      </c>
      <c r="H849"/>
    </row>
    <row r="850" spans="1:8" x14ac:dyDescent="0.45">
      <c r="A850" s="2" t="s">
        <v>761</v>
      </c>
      <c r="B850" s="1">
        <v>18.899999999999999</v>
      </c>
      <c r="C850" s="1">
        <v>65</v>
      </c>
      <c r="D850" s="1">
        <v>0</v>
      </c>
      <c r="E850" s="1">
        <v>88.1</v>
      </c>
      <c r="F850" s="1">
        <v>1271.3085000000001</v>
      </c>
      <c r="G850" s="1">
        <v>10</v>
      </c>
      <c r="H850"/>
    </row>
    <row r="851" spans="1:8" x14ac:dyDescent="0.45">
      <c r="A851" s="2" t="s">
        <v>762</v>
      </c>
      <c r="B851" s="1">
        <v>22.7</v>
      </c>
      <c r="C851" s="1">
        <v>65</v>
      </c>
      <c r="D851" s="1">
        <v>0</v>
      </c>
      <c r="E851" s="1">
        <v>88.1</v>
      </c>
      <c r="F851" s="1">
        <v>1526.9155000000001</v>
      </c>
      <c r="G851" s="1">
        <v>10</v>
      </c>
      <c r="H851"/>
    </row>
    <row r="852" spans="1:8" x14ac:dyDescent="0.45">
      <c r="A852" s="2" t="s">
        <v>763</v>
      </c>
      <c r="B852" s="1">
        <v>16.5</v>
      </c>
      <c r="C852" s="1">
        <v>65</v>
      </c>
      <c r="D852" s="1">
        <v>0</v>
      </c>
      <c r="E852" s="1">
        <v>88.1</v>
      </c>
      <c r="F852" s="1">
        <v>1109.8724999999999</v>
      </c>
      <c r="G852" s="1">
        <v>10</v>
      </c>
      <c r="H852"/>
    </row>
    <row r="853" spans="1:8" x14ac:dyDescent="0.45">
      <c r="A853" s="2" t="s">
        <v>764</v>
      </c>
      <c r="B853" s="1">
        <v>11.4</v>
      </c>
      <c r="C853" s="1">
        <v>80</v>
      </c>
      <c r="D853" s="1">
        <v>-15</v>
      </c>
      <c r="E853" s="1">
        <v>84.5</v>
      </c>
      <c r="F853" s="1">
        <v>770.64</v>
      </c>
      <c r="H853"/>
    </row>
    <row r="854" spans="1:8" x14ac:dyDescent="0.45">
      <c r="A854" s="2" t="s">
        <v>765</v>
      </c>
      <c r="B854" s="1">
        <v>10.7</v>
      </c>
      <c r="C854" s="1">
        <v>80</v>
      </c>
      <c r="D854" s="1">
        <v>-15</v>
      </c>
      <c r="E854" s="1">
        <v>84.5</v>
      </c>
      <c r="F854" s="1">
        <v>723.32</v>
      </c>
      <c r="H854"/>
    </row>
    <row r="855" spans="1:8" x14ac:dyDescent="0.45">
      <c r="A855" s="2" t="s">
        <v>766</v>
      </c>
      <c r="B855" s="1">
        <v>38.299999999999997</v>
      </c>
      <c r="C855" s="1">
        <v>75</v>
      </c>
      <c r="D855" s="1">
        <v>-10</v>
      </c>
      <c r="E855" s="1">
        <v>91.5</v>
      </c>
      <c r="F855" s="1">
        <v>3011.3374999999996</v>
      </c>
      <c r="G855" s="1">
        <v>10</v>
      </c>
      <c r="H855"/>
    </row>
    <row r="856" spans="1:8" x14ac:dyDescent="0.45">
      <c r="A856" s="2" t="s">
        <v>767</v>
      </c>
      <c r="B856" s="1">
        <v>17.5</v>
      </c>
      <c r="C856" s="1">
        <v>75</v>
      </c>
      <c r="D856" s="1">
        <v>-10</v>
      </c>
      <c r="E856" s="1">
        <v>91.5</v>
      </c>
      <c r="F856" s="1">
        <v>1375.9375</v>
      </c>
      <c r="G856" s="1">
        <v>10</v>
      </c>
      <c r="H856"/>
    </row>
    <row r="857" spans="1:8" x14ac:dyDescent="0.45">
      <c r="A857" s="2" t="s">
        <v>768</v>
      </c>
      <c r="B857" s="1">
        <v>16.100000000000001</v>
      </c>
      <c r="C857" s="1">
        <v>75</v>
      </c>
      <c r="D857" s="1">
        <v>-10</v>
      </c>
      <c r="E857" s="1">
        <v>91.5</v>
      </c>
      <c r="F857" s="1">
        <v>1265.8625000000002</v>
      </c>
      <c r="G857" s="1">
        <v>10</v>
      </c>
      <c r="H857"/>
    </row>
    <row r="858" spans="1:8" x14ac:dyDescent="0.45">
      <c r="A858" s="2" t="s">
        <v>769</v>
      </c>
      <c r="B858" s="1">
        <v>19.5</v>
      </c>
      <c r="C858" s="1">
        <v>75</v>
      </c>
      <c r="D858" s="1">
        <v>-10</v>
      </c>
      <c r="E858" s="1">
        <v>91.5</v>
      </c>
      <c r="F858" s="1">
        <v>1533.1875</v>
      </c>
      <c r="G858" s="1">
        <v>10</v>
      </c>
      <c r="H858"/>
    </row>
    <row r="859" spans="1:8" x14ac:dyDescent="0.45">
      <c r="A859" s="2" t="s">
        <v>770</v>
      </c>
      <c r="B859" s="1">
        <v>14.2</v>
      </c>
      <c r="C859" s="1">
        <v>76</v>
      </c>
      <c r="D859" s="1">
        <v>-11</v>
      </c>
      <c r="E859" s="1">
        <v>91.5</v>
      </c>
      <c r="F859" s="1">
        <v>987.46799999999996</v>
      </c>
      <c r="H859"/>
    </row>
    <row r="860" spans="1:8" x14ac:dyDescent="0.45">
      <c r="A860" s="2" t="s">
        <v>771</v>
      </c>
      <c r="B860" s="1">
        <v>10.8</v>
      </c>
      <c r="C860" s="1">
        <v>76</v>
      </c>
      <c r="D860" s="1">
        <v>-11</v>
      </c>
      <c r="E860" s="1">
        <v>91.5</v>
      </c>
      <c r="F860" s="1">
        <v>751.03200000000015</v>
      </c>
      <c r="H860"/>
    </row>
    <row r="861" spans="1:8" x14ac:dyDescent="0.45">
      <c r="A861" s="2" t="s">
        <v>772</v>
      </c>
      <c r="B861" s="1">
        <v>16.399999999999999</v>
      </c>
      <c r="C861" s="1">
        <v>79.97</v>
      </c>
      <c r="D861" s="1">
        <v>-14.97</v>
      </c>
      <c r="E861" s="1">
        <v>90</v>
      </c>
      <c r="F861" s="1">
        <v>1180.3571999999999</v>
      </c>
      <c r="H861"/>
    </row>
    <row r="862" spans="1:8" x14ac:dyDescent="0.45">
      <c r="A862" s="2" t="s">
        <v>773</v>
      </c>
      <c r="B862" s="1">
        <v>16</v>
      </c>
      <c r="C862" s="1">
        <v>79.97</v>
      </c>
      <c r="D862" s="1">
        <v>-14.97</v>
      </c>
      <c r="E862" s="1">
        <v>90</v>
      </c>
      <c r="F862" s="1">
        <v>1151.568</v>
      </c>
      <c r="H862"/>
    </row>
    <row r="863" spans="1:8" x14ac:dyDescent="0.45">
      <c r="A863" s="2" t="s">
        <v>774</v>
      </c>
      <c r="B863" s="1">
        <v>7.5</v>
      </c>
      <c r="C863" s="1">
        <v>79.97</v>
      </c>
      <c r="D863" s="1">
        <v>-14.97</v>
      </c>
      <c r="E863" s="1">
        <v>90</v>
      </c>
      <c r="F863" s="1">
        <v>539.79750000000001</v>
      </c>
      <c r="H863"/>
    </row>
    <row r="864" spans="1:8" x14ac:dyDescent="0.45">
      <c r="A864" s="2" t="s">
        <v>775</v>
      </c>
      <c r="B864" s="1">
        <v>7.1</v>
      </c>
      <c r="C864" s="1">
        <v>79.97</v>
      </c>
      <c r="D864" s="1">
        <v>-14.97</v>
      </c>
      <c r="E864" s="1">
        <v>90</v>
      </c>
      <c r="F864" s="1">
        <v>511.00830000000002</v>
      </c>
      <c r="H864"/>
    </row>
    <row r="865" spans="1:15" x14ac:dyDescent="0.45">
      <c r="A865" s="2" t="s">
        <v>776</v>
      </c>
      <c r="B865" s="1">
        <v>29.6</v>
      </c>
      <c r="C865" s="1">
        <v>80.650000000000006</v>
      </c>
      <c r="D865" s="1">
        <v>-15.650000000000006</v>
      </c>
      <c r="E865" s="1">
        <v>90</v>
      </c>
      <c r="F865" s="1">
        <v>6774.1002449999996</v>
      </c>
      <c r="G865" s="1">
        <v>10</v>
      </c>
      <c r="H865"/>
    </row>
    <row r="866" spans="1:15" x14ac:dyDescent="0.45">
      <c r="A866" s="2" t="s">
        <v>777</v>
      </c>
      <c r="B866" s="1">
        <v>31.25</v>
      </c>
      <c r="C866" s="1">
        <v>80.650000000000006</v>
      </c>
      <c r="D866" s="1">
        <v>-15.650000000000006</v>
      </c>
      <c r="E866" s="1">
        <v>90</v>
      </c>
      <c r="F866" s="1">
        <v>7332.7889249999998</v>
      </c>
      <c r="G866" s="1">
        <v>10</v>
      </c>
      <c r="H866"/>
      <c r="N866" s="1"/>
      <c r="O866" s="5"/>
    </row>
    <row r="867" spans="1:15" x14ac:dyDescent="0.45">
      <c r="A867" s="2" t="s">
        <v>778</v>
      </c>
      <c r="B867" s="1">
        <v>25.1</v>
      </c>
      <c r="C867" s="1">
        <v>80.650000000000006</v>
      </c>
      <c r="D867" s="1">
        <v>-15.650000000000006</v>
      </c>
      <c r="E867" s="1">
        <v>90</v>
      </c>
      <c r="F867" s="1">
        <v>6494.755905</v>
      </c>
      <c r="G867" s="1">
        <v>10</v>
      </c>
      <c r="H867"/>
    </row>
    <row r="868" spans="1:15" x14ac:dyDescent="0.45">
      <c r="A868" s="2" t="s">
        <v>779</v>
      </c>
      <c r="B868" s="1">
        <v>23.6</v>
      </c>
      <c r="C868" s="1">
        <v>80.650000000000006</v>
      </c>
      <c r="D868" s="1">
        <v>-15.650000000000006</v>
      </c>
      <c r="E868" s="1">
        <v>90</v>
      </c>
      <c r="F868" s="1">
        <v>7123.2806699999992</v>
      </c>
      <c r="G868" s="1">
        <v>2</v>
      </c>
      <c r="H868"/>
    </row>
    <row r="869" spans="1:15" x14ac:dyDescent="0.45">
      <c r="A869" s="2" t="s">
        <v>780</v>
      </c>
      <c r="B869" s="1">
        <v>23.5</v>
      </c>
      <c r="C869" s="1">
        <v>80.650000000000006</v>
      </c>
      <c r="D869" s="1">
        <v>-15.650000000000006</v>
      </c>
      <c r="E869" s="1">
        <v>90</v>
      </c>
      <c r="F869" s="1">
        <v>6704.2641599999988</v>
      </c>
      <c r="G869" s="1">
        <v>2</v>
      </c>
      <c r="H869"/>
    </row>
    <row r="870" spans="1:15" x14ac:dyDescent="0.45">
      <c r="A870" s="2" t="s">
        <v>781</v>
      </c>
      <c r="B870" s="1">
        <v>19.100000000000001</v>
      </c>
      <c r="C870" s="1">
        <v>80.650000000000006</v>
      </c>
      <c r="D870" s="1">
        <v>-15.650000000000006</v>
      </c>
      <c r="E870" s="1">
        <v>90</v>
      </c>
      <c r="F870" s="1">
        <v>6983.6084999999994</v>
      </c>
      <c r="G870" s="1">
        <v>2</v>
      </c>
      <c r="H870"/>
    </row>
    <row r="871" spans="1:15" x14ac:dyDescent="0.45">
      <c r="A871" s="2" t="s">
        <v>782</v>
      </c>
      <c r="B871" s="1">
        <v>23.5</v>
      </c>
      <c r="C871" s="1">
        <v>80.650000000000006</v>
      </c>
      <c r="D871" s="1">
        <v>-15.650000000000006</v>
      </c>
      <c r="E871" s="1">
        <v>90</v>
      </c>
      <c r="F871" s="1">
        <v>10196.068409999998</v>
      </c>
      <c r="G871" s="1">
        <v>2</v>
      </c>
      <c r="H871"/>
    </row>
    <row r="872" spans="1:15" x14ac:dyDescent="0.45">
      <c r="A872" s="2" t="s">
        <v>783</v>
      </c>
      <c r="B872" s="1" t="s">
        <v>1</v>
      </c>
      <c r="C872" s="1" t="s">
        <v>2</v>
      </c>
      <c r="D872" s="1" t="s">
        <v>785</v>
      </c>
      <c r="E872" s="1" t="s">
        <v>3</v>
      </c>
      <c r="F872" s="1" t="s">
        <v>4</v>
      </c>
      <c r="H872"/>
    </row>
    <row r="873" spans="1:15" x14ac:dyDescent="0.45">
      <c r="A873" s="2" t="s">
        <v>784</v>
      </c>
      <c r="B873" s="1">
        <v>478.97</v>
      </c>
      <c r="C873" s="1">
        <v>80</v>
      </c>
      <c r="D873" s="1">
        <v>-15</v>
      </c>
      <c r="E873" s="1">
        <v>93</v>
      </c>
      <c r="F873" s="1">
        <v>35635.368000000002</v>
      </c>
      <c r="H873"/>
    </row>
    <row r="874" spans="1:15" x14ac:dyDescent="0.45">
      <c r="A874" s="2"/>
      <c r="H874"/>
    </row>
    <row r="875" spans="1:15" x14ac:dyDescent="0.45">
      <c r="A875" s="2" t="s">
        <v>921</v>
      </c>
      <c r="B875" s="1" t="s">
        <v>1</v>
      </c>
      <c r="C875" s="1" t="s">
        <v>2</v>
      </c>
      <c r="D875" s="1" t="s">
        <v>785</v>
      </c>
      <c r="E875" s="1" t="s">
        <v>3</v>
      </c>
      <c r="F875" s="1" t="s">
        <v>4</v>
      </c>
      <c r="H875"/>
    </row>
    <row r="876" spans="1:15" x14ac:dyDescent="0.45">
      <c r="A876" s="2" t="s">
        <v>922</v>
      </c>
      <c r="B876" s="1">
        <v>5.31</v>
      </c>
      <c r="C876" s="1">
        <v>83</v>
      </c>
      <c r="D876" s="1">
        <v>8</v>
      </c>
      <c r="E876" s="1">
        <v>6480</v>
      </c>
      <c r="F876" s="1">
        <v>28559.303999999996</v>
      </c>
      <c r="H876"/>
    </row>
    <row r="885" spans="11:15" x14ac:dyDescent="0.45">
      <c r="K885" s="34" t="s">
        <v>786</v>
      </c>
      <c r="L885" s="35" t="s">
        <v>802</v>
      </c>
      <c r="M885" s="35" t="s">
        <v>1</v>
      </c>
      <c r="N885" s="35" t="s">
        <v>787</v>
      </c>
      <c r="O885" s="36" t="s">
        <v>788</v>
      </c>
    </row>
    <row r="886" spans="11:15" x14ac:dyDescent="0.45">
      <c r="K886" s="37" t="s">
        <v>789</v>
      </c>
      <c r="L886" s="11">
        <f>COUNTIF(A:A, K886&amp;"*")</f>
        <v>57</v>
      </c>
      <c r="M886" s="9">
        <f>SUMIF(A:A, K886 &amp; "*", B:B)</f>
        <v>108.41999999999999</v>
      </c>
      <c r="N886" s="7">
        <f>SUMIF(A:A, K886 &amp; "*", G:G)</f>
        <v>102.98169999999996</v>
      </c>
      <c r="O886" s="38">
        <f>SUMIF(A:A, K886 &amp; "*", F:F)</f>
        <v>741418.71558000019</v>
      </c>
    </row>
    <row r="887" spans="11:15" x14ac:dyDescent="0.45">
      <c r="K887" s="39" t="s">
        <v>790</v>
      </c>
      <c r="L887" s="11">
        <f>COUNTIF(A:A, K887&amp;"*")</f>
        <v>51</v>
      </c>
      <c r="M887" s="9">
        <f>SUMIF(A:A, K887 &amp; "*", B:B)</f>
        <v>134.52999999999994</v>
      </c>
      <c r="N887" s="7">
        <f>SUMIF(A:A, K887 &amp; "*", G:G)</f>
        <v>129.53675000000007</v>
      </c>
      <c r="O887" s="38">
        <f>SUMIF(A:A, K887 &amp; "*", F:F)</f>
        <v>923415.37835000013</v>
      </c>
    </row>
    <row r="888" spans="11:15" x14ac:dyDescent="0.45">
      <c r="K888" s="39" t="s">
        <v>791</v>
      </c>
      <c r="L888" s="11">
        <f>COUNTIF(A:A, K888&amp;"*")</f>
        <v>28</v>
      </c>
      <c r="M888" s="9">
        <f>SUMIF(A:A, K888 &amp; "*", B:B)</f>
        <v>45.610000000000007</v>
      </c>
      <c r="N888" s="7">
        <f>SUMIF(A:A, K888 &amp; "*", G:G)</f>
        <v>38.635400000000011</v>
      </c>
      <c r="O888" s="38">
        <f>SUMIF(A:A, K888 &amp; "*", F:F)</f>
        <v>285369.62911999994</v>
      </c>
    </row>
    <row r="889" spans="11:15" x14ac:dyDescent="0.45">
      <c r="K889" s="39" t="s">
        <v>792</v>
      </c>
      <c r="L889" s="11">
        <f>COUNTIF(A:A, K889&amp;"*")</f>
        <v>9</v>
      </c>
      <c r="M889" s="9">
        <f>SUMIF(A:A, K889 &amp; "*", B:B)</f>
        <v>88.610000000000014</v>
      </c>
      <c r="N889" s="7">
        <f>SUMIF(A:A, K889 &amp; "*", G:G)</f>
        <v>83.574325000000002</v>
      </c>
      <c r="O889" s="38">
        <f>SUMIF(A:A, K889 &amp; "*", F:F)</f>
        <v>608032.05809499999</v>
      </c>
    </row>
    <row r="890" spans="11:15" x14ac:dyDescent="0.45">
      <c r="K890" s="40" t="s">
        <v>803</v>
      </c>
      <c r="L890" s="9">
        <f>COUNTIF(A:A, K890&amp;"*")</f>
        <v>76</v>
      </c>
      <c r="M890" s="9">
        <f>SUMIF(A:A, K890 &amp; "*", B:B)</f>
        <v>18.604999999999986</v>
      </c>
      <c r="N890" s="7">
        <f>SUMIF(A:A, K890 &amp; "*", G:G)</f>
        <v>10.6878505</v>
      </c>
      <c r="O890" s="41">
        <f>SUMIF(A:A, K890 &amp; "*", F:F)</f>
        <v>105711.2864446</v>
      </c>
    </row>
    <row r="891" spans="11:15" x14ac:dyDescent="0.45">
      <c r="K891" s="39" t="s">
        <v>215</v>
      </c>
      <c r="L891" s="11">
        <f>COUNTIF(A:A, K891&amp;"*")</f>
        <v>3</v>
      </c>
      <c r="M891" s="9">
        <f>SUMIF(A:A, K891 &amp; "*", B:B)</f>
        <v>9.3099999999999987</v>
      </c>
      <c r="N891" s="7">
        <f>SUMIF(A:A, K891 &amp; "*", G:G)</f>
        <v>8.0978499999999993</v>
      </c>
      <c r="O891" s="38">
        <f>SUMIF(A:A, K891 &amp; "*", F:F)</f>
        <v>53571.815909999998</v>
      </c>
    </row>
    <row r="892" spans="11:15" x14ac:dyDescent="0.45">
      <c r="K892" s="42" t="s">
        <v>802</v>
      </c>
      <c r="L892" s="28"/>
      <c r="M892" s="28">
        <f>SUM(Table2[WEIGHT])</f>
        <v>405.08499999999992</v>
      </c>
      <c r="N892" s="52">
        <f>SUM(Table2[[PURE ]])</f>
        <v>373.51387550000004</v>
      </c>
      <c r="O892" s="43">
        <f>SUM(Table2[AMOUNT])</f>
        <v>2717518.8834996005</v>
      </c>
    </row>
    <row r="894" spans="11:15" x14ac:dyDescent="0.45">
      <c r="K894" s="7" t="s">
        <v>822</v>
      </c>
      <c r="L894" s="7">
        <v>3</v>
      </c>
      <c r="M894" s="7">
        <v>2</v>
      </c>
      <c r="N894" s="7">
        <v>1.8</v>
      </c>
      <c r="O894" s="10">
        <f>N894*8000</f>
        <v>14400</v>
      </c>
    </row>
    <row r="895" spans="11:15" x14ac:dyDescent="0.45">
      <c r="K895" s="7" t="s">
        <v>820</v>
      </c>
      <c r="L895" s="7"/>
      <c r="M895" s="7">
        <v>8.4499999999999993</v>
      </c>
      <c r="N895" s="31">
        <v>6.8</v>
      </c>
      <c r="O895" s="10">
        <v>48360</v>
      </c>
    </row>
    <row r="896" spans="11:15" x14ac:dyDescent="0.45">
      <c r="K896" s="7" t="s">
        <v>823</v>
      </c>
      <c r="L896" s="7"/>
      <c r="M896" s="7">
        <v>6.94</v>
      </c>
      <c r="N896" s="32">
        <v>6.94</v>
      </c>
      <c r="O896" s="33">
        <f>N896*6050</f>
        <v>41987</v>
      </c>
    </row>
    <row r="897" spans="11:15" x14ac:dyDescent="0.45">
      <c r="K897" s="7" t="s">
        <v>910</v>
      </c>
      <c r="L897" s="7"/>
      <c r="M897" s="7">
        <f>15.03-6.3+6.3</f>
        <v>15.030000000000001</v>
      </c>
      <c r="N897" s="13">
        <f>M897*999/1000</f>
        <v>15.014970000000002</v>
      </c>
      <c r="O897" s="10">
        <f>N897*8200</f>
        <v>123122.75400000002</v>
      </c>
    </row>
    <row r="898" spans="11:15" x14ac:dyDescent="0.45">
      <c r="K898" s="29" t="s">
        <v>802</v>
      </c>
      <c r="L898" s="29"/>
      <c r="M898" s="29">
        <f>SUM(M894:M897)</f>
        <v>32.42</v>
      </c>
      <c r="N898" s="53">
        <f t="shared" ref="N898:O898" si="0">SUM(N894:N897)</f>
        <v>30.554970000000001</v>
      </c>
      <c r="O898" s="30">
        <f t="shared" si="0"/>
        <v>227869.75400000002</v>
      </c>
    </row>
    <row r="900" spans="11:15" x14ac:dyDescent="0.45">
      <c r="M900" s="49" t="s">
        <v>1</v>
      </c>
      <c r="N900" s="50" t="s">
        <v>5</v>
      </c>
      <c r="O900" s="49" t="s">
        <v>788</v>
      </c>
    </row>
    <row r="901" spans="11:15" x14ac:dyDescent="0.45">
      <c r="K901" s="46" t="s">
        <v>916</v>
      </c>
      <c r="L901" s="46"/>
      <c r="M901" s="46">
        <f>Table2[[#Totals],[WEIGHT]]+M898</f>
        <v>437.50499999999994</v>
      </c>
      <c r="N901" s="51">
        <f>Table2[[#Totals],[PURE ]]+N898</f>
        <v>404.06884550000007</v>
      </c>
      <c r="O901" s="48">
        <f>Table2[[#Totals],[AMOUNT]]+O898</f>
        <v>2945388.6374996006</v>
      </c>
    </row>
    <row r="904" spans="11:15" x14ac:dyDescent="0.45">
      <c r="K904" s="1" t="s">
        <v>786</v>
      </c>
      <c r="L904" s="1" t="s">
        <v>802</v>
      </c>
      <c r="M904" s="1" t="s">
        <v>1</v>
      </c>
      <c r="N904" s="1" t="s">
        <v>787</v>
      </c>
      <c r="O904" s="5" t="s">
        <v>788</v>
      </c>
    </row>
    <row r="905" spans="11:15" x14ac:dyDescent="0.45">
      <c r="K905" s="7" t="s">
        <v>793</v>
      </c>
      <c r="L905" s="8">
        <f>COUNTIF(A:A, K905&amp;"*")</f>
        <v>231</v>
      </c>
      <c r="M905" s="9">
        <f>SUMIF(A:A, K905 &amp; "*", B:B)</f>
        <v>590.44000000000017</v>
      </c>
      <c r="N905" s="7">
        <f>SUMIF(A:A, K905 &amp; "*", G:G)</f>
        <v>0</v>
      </c>
      <c r="O905" s="10">
        <f>SUMIF(A:A, K905 &amp; "*", F:F)</f>
        <v>76687.119199999972</v>
      </c>
    </row>
    <row r="906" spans="11:15" x14ac:dyDescent="0.45">
      <c r="K906" s="7" t="s">
        <v>794</v>
      </c>
      <c r="L906" s="8">
        <f>COUNTIF(A:A, K906&amp;"*")</f>
        <v>72</v>
      </c>
      <c r="M906" s="9">
        <f>SUMIF(A:A, K906 &amp; "*", B:B)</f>
        <v>1222.8100000000002</v>
      </c>
      <c r="N906" s="7">
        <f>SUMIF(A:A, K906 &amp; "*", G:G)</f>
        <v>0</v>
      </c>
      <c r="O906" s="10">
        <f>SUMIF(A:A, K906 &amp; "*", F:F)</f>
        <v>98126.669209999993</v>
      </c>
    </row>
    <row r="907" spans="11:15" x14ac:dyDescent="0.45">
      <c r="K907" s="7" t="s">
        <v>795</v>
      </c>
      <c r="L907" s="8">
        <f>COUNTIF(A:A, K907&amp;"*")</f>
        <v>27</v>
      </c>
      <c r="M907" s="9">
        <f>SUMIF(A:A, K907 &amp; "*", B:B)</f>
        <v>503.04000000000013</v>
      </c>
      <c r="N907" s="7">
        <f>SUMIF(A:A, K907 &amp; "*", G:G)</f>
        <v>0</v>
      </c>
      <c r="O907" s="10">
        <f>SUMIF(A:A, K907 &amp; "*", F:F)</f>
        <v>38133.983950000009</v>
      </c>
    </row>
    <row r="908" spans="11:15" x14ac:dyDescent="0.45">
      <c r="K908" s="7" t="s">
        <v>796</v>
      </c>
      <c r="L908" s="8">
        <f>COUNTIF(A:A, K908&amp;"*")</f>
        <v>28</v>
      </c>
      <c r="M908" s="9">
        <f>SUMIF(A:A, K908 &amp; "*", B:B)</f>
        <v>202.98000000000002</v>
      </c>
      <c r="N908" s="7">
        <f>SUMIF(A:A, K908 &amp; "*", G:G)</f>
        <v>0</v>
      </c>
      <c r="O908" s="10">
        <f>SUMIF(A:A, K908 &amp; "*", F:F)</f>
        <v>24678.427200000002</v>
      </c>
    </row>
    <row r="909" spans="11:15" x14ac:dyDescent="0.45">
      <c r="K909" s="7" t="s">
        <v>551</v>
      </c>
      <c r="L909" s="8">
        <f>COUNTIF(A:A, K909&amp;"*")</f>
        <v>30</v>
      </c>
      <c r="M909" s="9">
        <f>SUMIF(A:A, K909 &amp; "*", B:B)</f>
        <v>690.20000000000016</v>
      </c>
      <c r="N909" s="7">
        <f>SUMIF(A:A, K909 &amp; "*", G:G)</f>
        <v>560</v>
      </c>
      <c r="O909" s="10">
        <f>SUMIF(A:A, K909 &amp; "*", F:F)</f>
        <v>53098.423140000006</v>
      </c>
    </row>
    <row r="910" spans="11:15" x14ac:dyDescent="0.45">
      <c r="K910" s="7" t="s">
        <v>798</v>
      </c>
      <c r="L910" s="8">
        <f>COUNTIF(A:A, K910&amp;"*")</f>
        <v>75</v>
      </c>
      <c r="M910" s="9">
        <f>SUMIF(A:A, K910 &amp; "*", B:B)</f>
        <v>7348.5900000000029</v>
      </c>
      <c r="N910" s="7">
        <f>SUMIF(A:A, K910 &amp; "*", G:G)</f>
        <v>0</v>
      </c>
      <c r="O910" s="10">
        <f>SUMIF(A:A, K910 &amp; "*", F:F)</f>
        <v>515962.44025250006</v>
      </c>
    </row>
    <row r="911" spans="11:15" x14ac:dyDescent="0.45">
      <c r="K911" s="7" t="s">
        <v>797</v>
      </c>
      <c r="L911" s="8">
        <f>COUNTIF(A:A, K911&amp;"*")</f>
        <v>65</v>
      </c>
      <c r="M911" s="9">
        <f>SUMIF(A:A, K911 &amp; "*", B:B)</f>
        <v>2732.83</v>
      </c>
      <c r="N911" s="7">
        <f>SUMIF(A:A, K911 &amp; "*", G:G)</f>
        <v>0</v>
      </c>
      <c r="O911" s="10">
        <f>SUMIF(A:A, K911 &amp; "*", F:F)</f>
        <v>183931.63472500001</v>
      </c>
    </row>
    <row r="912" spans="11:15" x14ac:dyDescent="0.45">
      <c r="K912" s="7" t="s">
        <v>799</v>
      </c>
      <c r="L912" s="8">
        <f>COUNTIF(A:A, K912&amp;"*")</f>
        <v>26</v>
      </c>
      <c r="M912" s="9">
        <f>SUMIF(A:A, K912 &amp; "*", B:B)</f>
        <v>49.11</v>
      </c>
      <c r="N912" s="7">
        <f>SUMIF(A:A, K912 &amp; "*", G:G)</f>
        <v>0</v>
      </c>
      <c r="O912" s="10">
        <f>SUMIF(A:A, K912 &amp; "*", F:F)</f>
        <v>7429.5500000000011</v>
      </c>
    </row>
    <row r="913" spans="11:15" x14ac:dyDescent="0.45">
      <c r="K913" s="7" t="s">
        <v>800</v>
      </c>
      <c r="L913" s="8">
        <f>COUNTIF(A:A, K913&amp;"*")</f>
        <v>10</v>
      </c>
      <c r="M913" s="9">
        <f>SUMIF(A:A, K913 &amp; "*", B:B)</f>
        <v>601.66</v>
      </c>
      <c r="N913" s="7">
        <f>SUMIF(A:A, K913 &amp; "*", G:G)</f>
        <v>0</v>
      </c>
      <c r="O913" s="10">
        <f>SUMIF(A:A, K913 &amp; "*", F:F)</f>
        <v>24243.800750000002</v>
      </c>
    </row>
    <row r="914" spans="11:15" x14ac:dyDescent="0.45">
      <c r="K914" s="22" t="s">
        <v>804</v>
      </c>
      <c r="L914" s="8">
        <f>COUNTIF(A:A, K914&amp;"*")</f>
        <v>16</v>
      </c>
      <c r="M914" s="8">
        <f>SUMIF(A:A, K914 &amp; "*", B:B)</f>
        <v>395.97999999999996</v>
      </c>
      <c r="N914" s="22">
        <f>SUMIF(A:A, K914 &amp; "*", G:G)</f>
        <v>0</v>
      </c>
      <c r="O914" s="23">
        <f>SUMIF(A:A, K914 &amp; "*", F:F)</f>
        <v>27378.447550000001</v>
      </c>
    </row>
    <row r="915" spans="11:15" x14ac:dyDescent="0.45">
      <c r="K915" s="7" t="s">
        <v>801</v>
      </c>
      <c r="L915" s="8">
        <f>COUNTIF(A:A, K915&amp;"*")</f>
        <v>22</v>
      </c>
      <c r="M915" s="9">
        <f>SUMIF(A:A, K915 &amp; "*", B:B)</f>
        <v>419.25000000000006</v>
      </c>
      <c r="N915" s="7">
        <f>SUMIF(A:A, K915 &amp; "*", G:G)</f>
        <v>108</v>
      </c>
      <c r="O915" s="10">
        <f>SUMIF(A:A, K915 &amp; "*", F:F)</f>
        <v>69318.479315000004</v>
      </c>
    </row>
    <row r="916" spans="11:15" x14ac:dyDescent="0.45">
      <c r="K916" s="7" t="s">
        <v>784</v>
      </c>
      <c r="L916" s="8">
        <f>COUNTIF(A:A, K916&amp;"*")</f>
        <v>1</v>
      </c>
      <c r="M916" s="9">
        <f>SUMIF(A:A, K916 &amp; "*", B:B)</f>
        <v>478.97</v>
      </c>
      <c r="N916" s="7">
        <f>SUMIF(A:A, K916 &amp; "*", G:G)</f>
        <v>0</v>
      </c>
      <c r="O916" s="10">
        <f>SUMIF(A:A, K916 &amp; "*", F:F)</f>
        <v>35635.368000000002</v>
      </c>
    </row>
    <row r="917" spans="11:15" x14ac:dyDescent="0.45">
      <c r="K917" s="24" t="s">
        <v>911</v>
      </c>
      <c r="L917" s="25">
        <f>COUNTIF(A:A, K917&amp;"*")</f>
        <v>4</v>
      </c>
      <c r="M917" s="12">
        <f>SUMIF(A:A, K917 &amp; "*", B:B)</f>
        <v>157.35</v>
      </c>
      <c r="N917" s="24">
        <v>0</v>
      </c>
      <c r="O917" s="26">
        <f>SUMIF(A:A, K917 &amp; "*", F:F)</f>
        <v>14054.65935</v>
      </c>
    </row>
    <row r="919" spans="11:15" x14ac:dyDescent="0.45">
      <c r="K919" s="4" t="s">
        <v>917</v>
      </c>
      <c r="L919" s="4"/>
      <c r="M919" s="4">
        <f>SUM(Table3[WEIGHT])</f>
        <v>15393.210000000003</v>
      </c>
      <c r="N919" s="4">
        <v>0</v>
      </c>
      <c r="O919" s="6">
        <f>SUM(Table3[AMOUNT])</f>
        <v>1168679.0026425002</v>
      </c>
    </row>
    <row r="921" spans="11:15" x14ac:dyDescent="0.45">
      <c r="K921" s="1" t="s">
        <v>821</v>
      </c>
      <c r="M921" s="2">
        <v>306</v>
      </c>
      <c r="N921" s="1">
        <v>95</v>
      </c>
      <c r="O921" s="5">
        <f>((M921-(M921*1%))*64/100)*N921</f>
        <v>18418.752</v>
      </c>
    </row>
    <row r="922" spans="11:15" x14ac:dyDescent="0.45">
      <c r="K922" s="1" t="s">
        <v>824</v>
      </c>
      <c r="M922" s="1">
        <v>260</v>
      </c>
      <c r="N922" s="1">
        <v>92</v>
      </c>
      <c r="O922" s="5">
        <f>M922*80/100*N922</f>
        <v>19136</v>
      </c>
    </row>
    <row r="923" spans="11:15" x14ac:dyDescent="0.45">
      <c r="K923" s="4" t="s">
        <v>918</v>
      </c>
      <c r="L923" s="4"/>
      <c r="M923" s="4">
        <f>SUM(M921:M922)</f>
        <v>566</v>
      </c>
      <c r="N923" s="4">
        <v>0</v>
      </c>
      <c r="O923" s="6">
        <f t="shared" ref="O923" si="1">SUM(O921:O922)</f>
        <v>37554.752</v>
      </c>
    </row>
    <row r="924" spans="11:15" x14ac:dyDescent="0.45">
      <c r="N924" s="1"/>
    </row>
    <row r="925" spans="11:15" x14ac:dyDescent="0.45">
      <c r="M925" s="46" t="s">
        <v>1</v>
      </c>
      <c r="N925" s="48"/>
      <c r="O925" s="46" t="s">
        <v>788</v>
      </c>
    </row>
    <row r="926" spans="11:15" x14ac:dyDescent="0.45">
      <c r="K926" s="46" t="s">
        <v>919</v>
      </c>
      <c r="L926" s="46"/>
      <c r="M926" s="47">
        <f>M919+M923</f>
        <v>15959.210000000003</v>
      </c>
      <c r="N926" s="47"/>
      <c r="O926" s="48">
        <f>O919+O923</f>
        <v>1206233.7546425003</v>
      </c>
    </row>
    <row r="928" spans="11:15" x14ac:dyDescent="0.45">
      <c r="M928" s="2"/>
      <c r="N928" s="1"/>
      <c r="O928" s="5"/>
    </row>
    <row r="929" spans="11:15" x14ac:dyDescent="0.45">
      <c r="K929" s="57" t="s">
        <v>817</v>
      </c>
      <c r="L929" s="58"/>
      <c r="M929" s="59"/>
      <c r="N929" s="44">
        <f>O901+O926</f>
        <v>4151622.3921421012</v>
      </c>
      <c r="O929" s="17"/>
    </row>
    <row r="931" spans="11:15" x14ac:dyDescent="0.45">
      <c r="K931" s="1" t="s">
        <v>915</v>
      </c>
      <c r="L931" s="54">
        <v>76324</v>
      </c>
    </row>
    <row r="932" spans="11:15" x14ac:dyDescent="0.45">
      <c r="K932" s="1" t="s">
        <v>912</v>
      </c>
      <c r="L932" s="55">
        <f>-69750</f>
        <v>-69750</v>
      </c>
    </row>
    <row r="933" spans="11:15" x14ac:dyDescent="0.45">
      <c r="K933" s="1" t="s">
        <v>913</v>
      </c>
      <c r="L933" s="54">
        <v>66400</v>
      </c>
    </row>
    <row r="934" spans="11:15" x14ac:dyDescent="0.45">
      <c r="K934" s="1" t="s">
        <v>914</v>
      </c>
      <c r="L934" s="55">
        <f>-57000</f>
        <v>-57000</v>
      </c>
    </row>
    <row r="935" spans="11:15" x14ac:dyDescent="0.45">
      <c r="K935" s="27" t="s">
        <v>802</v>
      </c>
      <c r="L935" s="56">
        <f>SUM(L931:L934)</f>
        <v>15974</v>
      </c>
    </row>
    <row r="937" spans="11:15" ht="25.8" x14ac:dyDescent="0.5">
      <c r="K937" s="60" t="s">
        <v>920</v>
      </c>
      <c r="L937" s="60"/>
      <c r="M937" s="60"/>
      <c r="N937" s="45">
        <f>N929+L935</f>
        <v>4167596.3921421012</v>
      </c>
    </row>
  </sheetData>
  <mergeCells count="2">
    <mergeCell ref="K929:M929"/>
    <mergeCell ref="K937:M937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6C2-DA48-4921-88B8-E9EB6F193BD7}">
  <sheetPr codeName="Sheet2"/>
  <dimension ref="A1:D83"/>
  <sheetViews>
    <sheetView topLeftCell="A79" workbookViewId="0">
      <selection activeCell="A84" sqref="A84"/>
    </sheetView>
  </sheetViews>
  <sheetFormatPr defaultRowHeight="23.4" x14ac:dyDescent="0.45"/>
  <cols>
    <col min="1" max="1" width="34.33203125" style="1" bestFit="1" customWidth="1"/>
    <col min="2" max="16384" width="8.88671875" style="1"/>
  </cols>
  <sheetData>
    <row r="1" spans="1:4" x14ac:dyDescent="0.45">
      <c r="A1" s="20" t="s">
        <v>844</v>
      </c>
    </row>
    <row r="2" spans="1:4" x14ac:dyDescent="0.45">
      <c r="A2" s="3" t="s">
        <v>292</v>
      </c>
    </row>
    <row r="3" spans="1:4" x14ac:dyDescent="0.45">
      <c r="A3" s="1" t="s">
        <v>297</v>
      </c>
    </row>
    <row r="4" spans="1:4" x14ac:dyDescent="0.45">
      <c r="A4" s="1" t="s">
        <v>629</v>
      </c>
    </row>
    <row r="5" spans="1:4" x14ac:dyDescent="0.45">
      <c r="A5" s="1" t="s">
        <v>509</v>
      </c>
    </row>
    <row r="6" spans="1:4" x14ac:dyDescent="0.45">
      <c r="A6" s="1" t="s">
        <v>805</v>
      </c>
    </row>
    <row r="7" spans="1:4" x14ac:dyDescent="0.45">
      <c r="A7" s="1" t="s">
        <v>806</v>
      </c>
    </row>
    <row r="8" spans="1:4" x14ac:dyDescent="0.45">
      <c r="A8" s="1" t="s">
        <v>569</v>
      </c>
    </row>
    <row r="9" spans="1:4" x14ac:dyDescent="0.45">
      <c r="A9" s="1" t="s">
        <v>530</v>
      </c>
    </row>
    <row r="10" spans="1:4" x14ac:dyDescent="0.45">
      <c r="A10" s="1" t="s">
        <v>111</v>
      </c>
      <c r="D10" s="1">
        <f>COUNTA(A:A)</f>
        <v>82</v>
      </c>
    </row>
    <row r="11" spans="1:4" x14ac:dyDescent="0.45">
      <c r="A11" s="1" t="s">
        <v>471</v>
      </c>
    </row>
    <row r="12" spans="1:4" x14ac:dyDescent="0.45">
      <c r="A12" s="1" t="s">
        <v>807</v>
      </c>
    </row>
    <row r="13" spans="1:4" x14ac:dyDescent="0.45">
      <c r="A13" s="1" t="s">
        <v>808</v>
      </c>
    </row>
    <row r="14" spans="1:4" x14ac:dyDescent="0.45">
      <c r="A14" s="1" t="s">
        <v>577</v>
      </c>
    </row>
    <row r="15" spans="1:4" x14ac:dyDescent="0.45">
      <c r="A15" s="1" t="s">
        <v>380</v>
      </c>
    </row>
    <row r="16" spans="1:4" x14ac:dyDescent="0.45">
      <c r="A16" s="1" t="s">
        <v>807</v>
      </c>
    </row>
    <row r="17" spans="1:1" x14ac:dyDescent="0.45">
      <c r="A17" s="1" t="s">
        <v>809</v>
      </c>
    </row>
    <row r="18" spans="1:1" x14ac:dyDescent="0.45">
      <c r="A18" s="1" t="s">
        <v>512</v>
      </c>
    </row>
    <row r="19" spans="1:1" x14ac:dyDescent="0.45">
      <c r="A19" s="1" t="s">
        <v>401</v>
      </c>
    </row>
    <row r="20" spans="1:1" x14ac:dyDescent="0.45">
      <c r="A20" s="1" t="s">
        <v>595</v>
      </c>
    </row>
    <row r="21" spans="1:1" x14ac:dyDescent="0.45">
      <c r="A21" s="1" t="s">
        <v>721</v>
      </c>
    </row>
    <row r="22" spans="1:1" x14ac:dyDescent="0.45">
      <c r="A22" s="1" t="s">
        <v>722</v>
      </c>
    </row>
    <row r="23" spans="1:1" x14ac:dyDescent="0.45">
      <c r="A23" s="1" t="s">
        <v>127</v>
      </c>
    </row>
    <row r="24" spans="1:1" x14ac:dyDescent="0.45">
      <c r="A24" s="1" t="s">
        <v>44</v>
      </c>
    </row>
    <row r="25" spans="1:1" x14ac:dyDescent="0.45">
      <c r="A25" s="1" t="s">
        <v>146</v>
      </c>
    </row>
    <row r="26" spans="1:1" x14ac:dyDescent="0.45">
      <c r="A26" s="1" t="s">
        <v>147</v>
      </c>
    </row>
    <row r="27" spans="1:1" x14ac:dyDescent="0.45">
      <c r="A27" s="1" t="s">
        <v>657</v>
      </c>
    </row>
    <row r="28" spans="1:1" x14ac:dyDescent="0.45">
      <c r="A28" s="1" t="s">
        <v>819</v>
      </c>
    </row>
    <row r="29" spans="1:1" x14ac:dyDescent="0.45">
      <c r="A29" s="1" t="s">
        <v>308</v>
      </c>
    </row>
    <row r="30" spans="1:1" x14ac:dyDescent="0.45">
      <c r="A30" s="1" t="s">
        <v>749</v>
      </c>
    </row>
    <row r="31" spans="1:1" x14ac:dyDescent="0.45">
      <c r="A31" s="1" t="s">
        <v>596</v>
      </c>
    </row>
    <row r="32" spans="1:1" x14ac:dyDescent="0.45">
      <c r="A32" s="1" t="s">
        <v>626</v>
      </c>
    </row>
    <row r="33" spans="1:1" x14ac:dyDescent="0.45">
      <c r="A33" s="1" t="s">
        <v>437</v>
      </c>
    </row>
    <row r="34" spans="1:1" x14ac:dyDescent="0.45">
      <c r="A34" s="1" t="s">
        <v>417</v>
      </c>
    </row>
    <row r="35" spans="1:1" x14ac:dyDescent="0.45">
      <c r="A35" s="1" t="s">
        <v>260</v>
      </c>
    </row>
    <row r="36" spans="1:1" x14ac:dyDescent="0.45">
      <c r="A36" s="1" t="s">
        <v>836</v>
      </c>
    </row>
    <row r="37" spans="1:1" x14ac:dyDescent="0.45">
      <c r="A37" s="1" t="s">
        <v>837</v>
      </c>
    </row>
    <row r="38" spans="1:1" x14ac:dyDescent="0.45">
      <c r="A38" s="1" t="s">
        <v>135</v>
      </c>
    </row>
    <row r="39" spans="1:1" x14ac:dyDescent="0.45">
      <c r="A39" s="1" t="s">
        <v>399</v>
      </c>
    </row>
    <row r="40" spans="1:1" x14ac:dyDescent="0.45">
      <c r="A40" s="1" t="s">
        <v>248</v>
      </c>
    </row>
    <row r="41" spans="1:1" x14ac:dyDescent="0.45">
      <c r="A41" s="1" t="s">
        <v>58</v>
      </c>
    </row>
    <row r="42" spans="1:1" x14ac:dyDescent="0.45">
      <c r="A42" s="1" t="s">
        <v>630</v>
      </c>
    </row>
    <row r="43" spans="1:1" x14ac:dyDescent="0.45">
      <c r="A43" s="1" t="s">
        <v>42</v>
      </c>
    </row>
    <row r="44" spans="1:1" x14ac:dyDescent="0.45">
      <c r="A44" s="1" t="s">
        <v>838</v>
      </c>
    </row>
    <row r="45" spans="1:1" x14ac:dyDescent="0.45">
      <c r="A45" s="1" t="s">
        <v>6</v>
      </c>
    </row>
    <row r="46" spans="1:1" x14ac:dyDescent="0.45">
      <c r="A46" s="1" t="s">
        <v>518</v>
      </c>
    </row>
    <row r="47" spans="1:1" x14ac:dyDescent="0.45">
      <c r="A47" s="1" t="s">
        <v>55</v>
      </c>
    </row>
    <row r="48" spans="1:1" x14ac:dyDescent="0.45">
      <c r="A48" s="1" t="s">
        <v>696</v>
      </c>
    </row>
    <row r="49" spans="1:1" x14ac:dyDescent="0.45">
      <c r="A49" s="1" t="s">
        <v>599</v>
      </c>
    </row>
    <row r="50" spans="1:1" x14ac:dyDescent="0.45">
      <c r="A50" s="1" t="s">
        <v>358</v>
      </c>
    </row>
    <row r="51" spans="1:1" x14ac:dyDescent="0.45">
      <c r="A51" s="1" t="s">
        <v>839</v>
      </c>
    </row>
    <row r="52" spans="1:1" x14ac:dyDescent="0.45">
      <c r="A52" s="1" t="s">
        <v>636</v>
      </c>
    </row>
    <row r="53" spans="1:1" x14ac:dyDescent="0.45">
      <c r="A53" s="1" t="s">
        <v>491</v>
      </c>
    </row>
    <row r="54" spans="1:1" x14ac:dyDescent="0.45">
      <c r="A54" s="1" t="s">
        <v>438</v>
      </c>
    </row>
    <row r="55" spans="1:1" x14ac:dyDescent="0.45">
      <c r="A55" s="1" t="s">
        <v>761</v>
      </c>
    </row>
    <row r="56" spans="1:1" x14ac:dyDescent="0.45">
      <c r="A56" s="1" t="s">
        <v>243</v>
      </c>
    </row>
    <row r="57" spans="1:1" x14ac:dyDescent="0.45">
      <c r="A57" s="1" t="s">
        <v>840</v>
      </c>
    </row>
    <row r="58" spans="1:1" x14ac:dyDescent="0.45">
      <c r="A58" s="1" t="s">
        <v>246</v>
      </c>
    </row>
    <row r="59" spans="1:1" x14ac:dyDescent="0.45">
      <c r="A59" s="1" t="s">
        <v>841</v>
      </c>
    </row>
    <row r="60" spans="1:1" x14ac:dyDescent="0.45">
      <c r="A60" s="1" t="s">
        <v>842</v>
      </c>
    </row>
    <row r="61" spans="1:1" x14ac:dyDescent="0.45">
      <c r="A61" s="1" t="s">
        <v>843</v>
      </c>
    </row>
    <row r="62" spans="1:1" x14ac:dyDescent="0.45">
      <c r="A62" s="1" t="s">
        <v>253</v>
      </c>
    </row>
    <row r="63" spans="1:1" x14ac:dyDescent="0.45">
      <c r="A63" s="1" t="s">
        <v>268</v>
      </c>
    </row>
    <row r="64" spans="1:1" x14ac:dyDescent="0.45">
      <c r="A64" s="1" t="s">
        <v>272</v>
      </c>
    </row>
    <row r="65" spans="1:1" x14ac:dyDescent="0.45">
      <c r="A65" s="1" t="s">
        <v>267</v>
      </c>
    </row>
    <row r="66" spans="1:1" x14ac:dyDescent="0.45">
      <c r="A66" s="1" t="s">
        <v>440</v>
      </c>
    </row>
    <row r="67" spans="1:1" x14ac:dyDescent="0.45">
      <c r="A67" s="21" t="s">
        <v>119</v>
      </c>
    </row>
    <row r="68" spans="1:1" x14ac:dyDescent="0.45">
      <c r="A68" s="2" t="s">
        <v>555</v>
      </c>
    </row>
    <row r="70" spans="1:1" x14ac:dyDescent="0.45">
      <c r="A70" s="1" t="s">
        <v>903</v>
      </c>
    </row>
    <row r="71" spans="1:1" x14ac:dyDescent="0.45">
      <c r="A71" s="1" t="s">
        <v>904</v>
      </c>
    </row>
    <row r="72" spans="1:1" x14ac:dyDescent="0.45">
      <c r="A72" s="1" t="s">
        <v>905</v>
      </c>
    </row>
    <row r="73" spans="1:1" x14ac:dyDescent="0.45">
      <c r="A73" s="1" t="s">
        <v>508</v>
      </c>
    </row>
    <row r="74" spans="1:1" x14ac:dyDescent="0.45">
      <c r="A74" s="1" t="s">
        <v>339</v>
      </c>
    </row>
    <row r="75" spans="1:1" x14ac:dyDescent="0.45">
      <c r="A75" s="1" t="s">
        <v>906</v>
      </c>
    </row>
    <row r="76" spans="1:1" x14ac:dyDescent="0.45">
      <c r="A76" s="1" t="s">
        <v>270</v>
      </c>
    </row>
    <row r="77" spans="1:1" x14ac:dyDescent="0.45">
      <c r="A77" s="1" t="s">
        <v>860</v>
      </c>
    </row>
    <row r="78" spans="1:1" x14ac:dyDescent="0.45">
      <c r="A78" s="1" t="s">
        <v>273</v>
      </c>
    </row>
    <row r="79" spans="1:1" x14ac:dyDescent="0.45">
      <c r="A79" s="1" t="s">
        <v>134</v>
      </c>
    </row>
    <row r="80" spans="1:1" x14ac:dyDescent="0.45">
      <c r="A80" s="1" t="s">
        <v>907</v>
      </c>
    </row>
    <row r="81" spans="1:1" x14ac:dyDescent="0.45">
      <c r="A81" s="1" t="s">
        <v>908</v>
      </c>
    </row>
    <row r="82" spans="1:1" x14ac:dyDescent="0.45">
      <c r="A82" s="1" t="s">
        <v>411</v>
      </c>
    </row>
    <row r="83" spans="1:1" x14ac:dyDescent="0.45">
      <c r="A83" s="1" t="s">
        <v>138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ADA7-7587-4045-BBB5-FA699C4A37A9}">
  <sheetPr codeName="Sheet3"/>
  <dimension ref="A1:P89"/>
  <sheetViews>
    <sheetView workbookViewId="0">
      <selection activeCell="B1" sqref="B1"/>
    </sheetView>
  </sheetViews>
  <sheetFormatPr defaultRowHeight="23.4" x14ac:dyDescent="0.45"/>
  <cols>
    <col min="1" max="1" width="18.6640625" style="1" bestFit="1" customWidth="1"/>
    <col min="2" max="2" width="34.33203125" style="1" bestFit="1" customWidth="1"/>
    <col min="3" max="10" width="8.88671875" style="1"/>
    <col min="11" max="11" width="34.33203125" style="1" bestFit="1" customWidth="1"/>
    <col min="12" max="16384" width="8.88671875" style="1"/>
  </cols>
  <sheetData>
    <row r="1" spans="1:8" x14ac:dyDescent="0.45">
      <c r="A1" s="1" t="s">
        <v>901</v>
      </c>
      <c r="B1" s="1" t="s">
        <v>902</v>
      </c>
    </row>
    <row r="2" spans="1:8" x14ac:dyDescent="0.45">
      <c r="A2" s="1">
        <v>318</v>
      </c>
      <c r="B2" s="1" t="s">
        <v>292</v>
      </c>
      <c r="C2" s="1">
        <v>2.0499999999999998</v>
      </c>
      <c r="D2" s="1">
        <v>92.5</v>
      </c>
      <c r="E2" s="1">
        <v>92.5</v>
      </c>
      <c r="F2" s="1">
        <v>131.65</v>
      </c>
      <c r="G2" s="1">
        <v>269.88249999999999</v>
      </c>
    </row>
    <row r="3" spans="1:8" x14ac:dyDescent="0.45">
      <c r="A3" s="1">
        <v>322</v>
      </c>
      <c r="B3" s="1" t="s">
        <v>297</v>
      </c>
      <c r="C3" s="1">
        <v>3.4</v>
      </c>
      <c r="D3" s="1">
        <v>92.5</v>
      </c>
      <c r="E3" s="1">
        <v>92.5</v>
      </c>
      <c r="F3" s="1">
        <v>131.65</v>
      </c>
      <c r="G3" s="1">
        <v>447.61</v>
      </c>
    </row>
    <row r="4" spans="1:8" x14ac:dyDescent="0.45">
      <c r="A4" s="1">
        <v>703</v>
      </c>
      <c r="B4" s="1" t="s">
        <v>629</v>
      </c>
      <c r="C4" s="1">
        <v>118.5</v>
      </c>
      <c r="D4" s="1">
        <v>80</v>
      </c>
      <c r="E4" s="1">
        <v>15</v>
      </c>
      <c r="F4" s="1">
        <v>86.4</v>
      </c>
      <c r="G4" s="1">
        <v>8190.72</v>
      </c>
    </row>
    <row r="5" spans="1:8" x14ac:dyDescent="0.45">
      <c r="A5" s="1">
        <v>564</v>
      </c>
      <c r="B5" s="1" t="s">
        <v>509</v>
      </c>
      <c r="C5" s="1">
        <v>23.5</v>
      </c>
      <c r="D5" s="1">
        <v>77</v>
      </c>
      <c r="E5" s="1">
        <v>-12</v>
      </c>
      <c r="F5" s="1">
        <v>91.5</v>
      </c>
      <c r="G5" s="1">
        <v>1655.6925000000001</v>
      </c>
    </row>
    <row r="6" spans="1:8" x14ac:dyDescent="0.45">
      <c r="A6" s="1">
        <v>642</v>
      </c>
      <c r="B6" s="1" t="s">
        <v>569</v>
      </c>
      <c r="C6" s="1">
        <v>118.4</v>
      </c>
      <c r="D6" s="1">
        <v>76.5</v>
      </c>
      <c r="E6" s="1">
        <v>11.5</v>
      </c>
      <c r="F6" s="1">
        <v>89.9</v>
      </c>
      <c r="G6" s="1">
        <v>8142.782400000001</v>
      </c>
    </row>
    <row r="7" spans="1:8" x14ac:dyDescent="0.45">
      <c r="A7" s="1">
        <v>584</v>
      </c>
      <c r="B7" s="1" t="s">
        <v>530</v>
      </c>
      <c r="C7" s="1">
        <v>6.69</v>
      </c>
      <c r="D7" s="1">
        <v>92.5</v>
      </c>
      <c r="E7" s="1">
        <v>-71.5</v>
      </c>
      <c r="F7" s="1">
        <v>127</v>
      </c>
      <c r="G7" s="1">
        <v>849.63</v>
      </c>
    </row>
    <row r="8" spans="1:8" x14ac:dyDescent="0.45">
      <c r="A8" s="1">
        <v>116</v>
      </c>
      <c r="B8" s="1" t="s">
        <v>111</v>
      </c>
      <c r="C8" s="1">
        <v>1</v>
      </c>
      <c r="D8" s="1">
        <v>84</v>
      </c>
      <c r="E8" s="1">
        <v>-7</v>
      </c>
      <c r="F8" s="1">
        <v>7218.2</v>
      </c>
      <c r="G8" s="1">
        <v>6063.29</v>
      </c>
      <c r="H8" s="1">
        <v>0.84</v>
      </c>
    </row>
    <row r="9" spans="1:8" x14ac:dyDescent="0.45">
      <c r="A9" s="1">
        <v>494</v>
      </c>
      <c r="B9" s="1" t="s">
        <v>471</v>
      </c>
      <c r="C9" s="1">
        <v>13</v>
      </c>
      <c r="D9" s="1">
        <v>86</v>
      </c>
      <c r="E9" s="1">
        <v>-21</v>
      </c>
      <c r="F9" s="1">
        <v>94.8</v>
      </c>
      <c r="G9" s="1">
        <v>1059.864</v>
      </c>
    </row>
    <row r="10" spans="1:8" x14ac:dyDescent="0.45">
      <c r="A10" s="1">
        <v>646</v>
      </c>
      <c r="B10" s="1" t="s">
        <v>577</v>
      </c>
      <c r="C10" s="1">
        <v>69.12</v>
      </c>
      <c r="D10" s="1">
        <v>76.5</v>
      </c>
      <c r="E10" s="1">
        <v>11.5</v>
      </c>
      <c r="F10" s="1">
        <v>89.9</v>
      </c>
      <c r="G10" s="1">
        <v>4753.6243200000008</v>
      </c>
    </row>
    <row r="11" spans="1:8" x14ac:dyDescent="0.45">
      <c r="A11" s="1">
        <v>403</v>
      </c>
      <c r="B11" s="1" t="s">
        <v>380</v>
      </c>
      <c r="C11" s="1">
        <v>4.18</v>
      </c>
      <c r="D11" s="1">
        <v>92.5</v>
      </c>
      <c r="E11" s="1">
        <v>92.5</v>
      </c>
      <c r="F11" s="1">
        <v>123</v>
      </c>
      <c r="G11" s="1">
        <v>514.14</v>
      </c>
    </row>
    <row r="12" spans="1:8" x14ac:dyDescent="0.45">
      <c r="A12" s="1">
        <v>563</v>
      </c>
      <c r="B12" s="1" t="s">
        <v>512</v>
      </c>
      <c r="C12" s="1">
        <v>9.1999999999999993</v>
      </c>
      <c r="D12" s="1">
        <v>80.650000000000006</v>
      </c>
      <c r="E12" s="1">
        <v>-31.75</v>
      </c>
      <c r="F12" s="1">
        <v>90</v>
      </c>
      <c r="G12" s="1">
        <v>667.78200000000004</v>
      </c>
    </row>
    <row r="13" spans="1:8" x14ac:dyDescent="0.45">
      <c r="A13" s="1">
        <v>423</v>
      </c>
      <c r="B13" s="1" t="s">
        <v>401</v>
      </c>
      <c r="C13" s="1">
        <v>3.1</v>
      </c>
      <c r="D13" s="1">
        <v>92.5</v>
      </c>
      <c r="E13" s="1">
        <v>92.5</v>
      </c>
      <c r="F13" s="1">
        <v>132</v>
      </c>
      <c r="G13" s="1">
        <v>409.2</v>
      </c>
    </row>
    <row r="14" spans="1:8" x14ac:dyDescent="0.45">
      <c r="A14" s="1">
        <v>660</v>
      </c>
      <c r="B14" s="1" t="s">
        <v>595</v>
      </c>
      <c r="C14" s="1">
        <v>151.59</v>
      </c>
      <c r="D14" s="1">
        <v>76.5</v>
      </c>
      <c r="E14" s="1">
        <v>11.5</v>
      </c>
      <c r="F14" s="1">
        <v>89.9</v>
      </c>
      <c r="G14" s="1">
        <v>10425.374865000002</v>
      </c>
    </row>
    <row r="15" spans="1:8" x14ac:dyDescent="0.45">
      <c r="A15" s="1">
        <v>785</v>
      </c>
      <c r="B15" s="1" t="s">
        <v>721</v>
      </c>
      <c r="C15" s="1">
        <v>2.4500000000000002</v>
      </c>
      <c r="D15" s="1">
        <v>92.5</v>
      </c>
      <c r="E15" s="1">
        <v>92.5</v>
      </c>
      <c r="F15" s="1">
        <v>145</v>
      </c>
      <c r="G15" s="1">
        <v>355.25</v>
      </c>
    </row>
    <row r="16" spans="1:8" x14ac:dyDescent="0.45">
      <c r="A16" s="1">
        <v>785</v>
      </c>
      <c r="B16" s="1" t="s">
        <v>722</v>
      </c>
      <c r="C16" s="1">
        <v>2.6</v>
      </c>
      <c r="D16" s="1">
        <v>92.5</v>
      </c>
      <c r="E16" s="1">
        <v>92.5</v>
      </c>
      <c r="F16" s="1">
        <v>145</v>
      </c>
      <c r="G16" s="1">
        <v>377</v>
      </c>
    </row>
    <row r="17" spans="1:8" x14ac:dyDescent="0.45">
      <c r="A17" s="1">
        <v>131</v>
      </c>
      <c r="B17" s="1" t="s">
        <v>127</v>
      </c>
      <c r="C17" s="1">
        <v>2.06</v>
      </c>
      <c r="D17" s="1">
        <v>85</v>
      </c>
      <c r="E17" s="1">
        <v>-8</v>
      </c>
      <c r="F17" s="1">
        <v>7290</v>
      </c>
      <c r="G17" s="1">
        <v>12764.79</v>
      </c>
      <c r="H17" s="1">
        <v>1.7509999999999999</v>
      </c>
    </row>
    <row r="18" spans="1:8" x14ac:dyDescent="0.45">
      <c r="A18" s="1">
        <v>40</v>
      </c>
      <c r="B18" s="1" t="s">
        <v>44</v>
      </c>
      <c r="C18" s="1">
        <v>2</v>
      </c>
      <c r="D18" s="1">
        <v>95.5</v>
      </c>
      <c r="E18" s="1">
        <v>-3.5</v>
      </c>
      <c r="F18" s="1">
        <v>7218.2</v>
      </c>
      <c r="G18" s="1">
        <v>13786.762000000001</v>
      </c>
      <c r="H18" s="1">
        <v>1.91</v>
      </c>
    </row>
    <row r="19" spans="1:8" x14ac:dyDescent="0.45">
      <c r="A19" s="1">
        <v>169</v>
      </c>
      <c r="B19" s="1" t="s">
        <v>146</v>
      </c>
      <c r="C19" s="1">
        <v>0.25</v>
      </c>
      <c r="D19" s="1">
        <v>80.39</v>
      </c>
      <c r="E19" s="1">
        <v>-10</v>
      </c>
      <c r="F19" s="1">
        <v>7218.2</v>
      </c>
      <c r="G19" s="1">
        <v>1450.677745</v>
      </c>
      <c r="H19" s="1">
        <v>0.20097499999999999</v>
      </c>
    </row>
    <row r="20" spans="1:8" x14ac:dyDescent="0.45">
      <c r="A20" s="1">
        <v>169</v>
      </c>
      <c r="B20" s="1" t="s">
        <v>147</v>
      </c>
      <c r="C20" s="1">
        <v>0.25</v>
      </c>
      <c r="D20" s="1">
        <v>80.39</v>
      </c>
      <c r="E20" s="1">
        <v>-10</v>
      </c>
      <c r="F20" s="1">
        <v>7219.2</v>
      </c>
      <c r="G20" s="1">
        <v>1450.8787200000002</v>
      </c>
      <c r="H20" s="1">
        <v>0.20097499999999999</v>
      </c>
    </row>
    <row r="21" spans="1:8" x14ac:dyDescent="0.45">
      <c r="A21" s="1">
        <v>716</v>
      </c>
      <c r="B21" s="1" t="s">
        <v>657</v>
      </c>
      <c r="C21" s="1">
        <v>71.08</v>
      </c>
      <c r="D21" s="1">
        <v>82</v>
      </c>
      <c r="E21" s="1">
        <v>-17</v>
      </c>
      <c r="F21" s="1">
        <v>90</v>
      </c>
      <c r="G21" s="1">
        <v>5245.7039999999997</v>
      </c>
    </row>
    <row r="22" spans="1:8" x14ac:dyDescent="0.45">
      <c r="A22" s="1">
        <v>327</v>
      </c>
      <c r="B22" s="1" t="s">
        <v>308</v>
      </c>
      <c r="C22" s="1">
        <v>1.2</v>
      </c>
      <c r="D22" s="1">
        <v>92.5</v>
      </c>
      <c r="E22" s="1">
        <v>92.5</v>
      </c>
      <c r="F22" s="1">
        <v>131.65</v>
      </c>
      <c r="G22" s="1">
        <v>157.97999999999999</v>
      </c>
    </row>
    <row r="23" spans="1:8" x14ac:dyDescent="0.45">
      <c r="A23" s="1">
        <v>805</v>
      </c>
      <c r="B23" s="1" t="s">
        <v>749</v>
      </c>
      <c r="C23" s="1">
        <v>20.11</v>
      </c>
      <c r="D23" s="1">
        <v>65</v>
      </c>
      <c r="E23" s="1">
        <v>-10</v>
      </c>
      <c r="F23" s="1">
        <v>89</v>
      </c>
      <c r="G23" s="1">
        <v>1163.3634999999999</v>
      </c>
    </row>
    <row r="24" spans="1:8" x14ac:dyDescent="0.45">
      <c r="A24" s="1">
        <v>655</v>
      </c>
      <c r="B24" s="1" t="s">
        <v>596</v>
      </c>
      <c r="C24" s="1">
        <v>140.76</v>
      </c>
      <c r="D24" s="1">
        <v>76.5</v>
      </c>
      <c r="E24" s="1">
        <v>11.5</v>
      </c>
      <c r="F24" s="1">
        <v>89.9</v>
      </c>
      <c r="G24" s="1">
        <v>9680.5578600000008</v>
      </c>
    </row>
    <row r="25" spans="1:8" x14ac:dyDescent="0.45">
      <c r="A25" s="1">
        <v>684</v>
      </c>
      <c r="B25" s="1" t="s">
        <v>626</v>
      </c>
      <c r="C25" s="1">
        <v>208.6</v>
      </c>
      <c r="D25" s="1">
        <v>80</v>
      </c>
      <c r="E25" s="1">
        <v>15</v>
      </c>
      <c r="F25" s="1">
        <v>86.4</v>
      </c>
      <c r="G25" s="1">
        <v>14418.432000000001</v>
      </c>
    </row>
    <row r="26" spans="1:8" x14ac:dyDescent="0.45">
      <c r="A26" s="1">
        <v>453</v>
      </c>
      <c r="B26" s="1" t="s">
        <v>437</v>
      </c>
      <c r="C26" s="1">
        <v>1.7</v>
      </c>
      <c r="D26" s="1">
        <v>92.5</v>
      </c>
      <c r="E26" s="1">
        <v>92.5</v>
      </c>
      <c r="F26" s="1">
        <v>132</v>
      </c>
      <c r="G26" s="1">
        <v>224.4</v>
      </c>
    </row>
    <row r="27" spans="1:8" x14ac:dyDescent="0.45">
      <c r="A27" s="1">
        <v>433</v>
      </c>
      <c r="B27" s="1" t="s">
        <v>417</v>
      </c>
      <c r="C27" s="1">
        <v>2.4</v>
      </c>
      <c r="D27" s="1">
        <v>92.5</v>
      </c>
      <c r="E27" s="1">
        <v>92.5</v>
      </c>
      <c r="F27" s="1">
        <v>132</v>
      </c>
      <c r="G27" s="1">
        <v>316.8</v>
      </c>
    </row>
    <row r="28" spans="1:8" x14ac:dyDescent="0.45">
      <c r="A28" s="1">
        <v>281</v>
      </c>
      <c r="B28" s="1" t="s">
        <v>260</v>
      </c>
      <c r="C28" s="1">
        <v>2.09</v>
      </c>
      <c r="D28" s="1">
        <v>92.5</v>
      </c>
      <c r="E28" s="1">
        <v>92.5</v>
      </c>
      <c r="F28" s="1">
        <v>127</v>
      </c>
      <c r="G28" s="1">
        <v>265.43</v>
      </c>
    </row>
    <row r="29" spans="1:8" x14ac:dyDescent="0.45">
      <c r="A29" s="1">
        <v>146</v>
      </c>
      <c r="B29" s="1" t="s">
        <v>135</v>
      </c>
      <c r="C29" s="1">
        <v>7.96</v>
      </c>
      <c r="D29" s="1">
        <v>94.25</v>
      </c>
      <c r="E29" s="1">
        <v>-2.25</v>
      </c>
      <c r="F29" s="1">
        <v>7218.2</v>
      </c>
      <c r="G29" s="1">
        <v>54153.101859999995</v>
      </c>
      <c r="H29" s="1">
        <v>7.5023</v>
      </c>
    </row>
    <row r="30" spans="1:8" x14ac:dyDescent="0.45">
      <c r="A30" s="1">
        <v>414</v>
      </c>
      <c r="B30" s="1" t="s">
        <v>399</v>
      </c>
      <c r="C30" s="1">
        <v>2</v>
      </c>
      <c r="D30" s="1">
        <v>92.5</v>
      </c>
      <c r="E30" s="1">
        <v>92.5</v>
      </c>
      <c r="F30" s="1">
        <v>132</v>
      </c>
      <c r="G30" s="1">
        <v>264</v>
      </c>
    </row>
    <row r="31" spans="1:8" x14ac:dyDescent="0.45">
      <c r="A31" s="1">
        <v>268</v>
      </c>
      <c r="B31" s="1" t="s">
        <v>248</v>
      </c>
      <c r="C31" s="1">
        <v>5.8</v>
      </c>
      <c r="D31" s="1">
        <v>92.5</v>
      </c>
      <c r="E31" s="1">
        <v>92.5</v>
      </c>
      <c r="F31" s="1">
        <v>127</v>
      </c>
      <c r="G31" s="1">
        <v>736.6</v>
      </c>
    </row>
    <row r="32" spans="1:8" x14ac:dyDescent="0.45">
      <c r="A32" s="1">
        <v>54</v>
      </c>
      <c r="B32" s="1" t="s">
        <v>58</v>
      </c>
      <c r="C32" s="1">
        <v>2.02</v>
      </c>
      <c r="D32" s="1">
        <v>92</v>
      </c>
      <c r="G32" s="1">
        <v>12000</v>
      </c>
      <c r="H32" s="1">
        <v>1.8584000000000001</v>
      </c>
    </row>
    <row r="33" spans="1:8" x14ac:dyDescent="0.45">
      <c r="A33" s="1">
        <v>679</v>
      </c>
      <c r="B33" s="1" t="s">
        <v>630</v>
      </c>
      <c r="C33" s="1">
        <v>104.25</v>
      </c>
      <c r="D33" s="1">
        <v>80.02</v>
      </c>
      <c r="E33" s="1">
        <v>15.019999999999996</v>
      </c>
      <c r="F33" s="1">
        <v>95</v>
      </c>
      <c r="G33" s="1">
        <v>7924.9807499999988</v>
      </c>
    </row>
    <row r="34" spans="1:8" x14ac:dyDescent="0.45">
      <c r="A34" s="1">
        <v>38</v>
      </c>
      <c r="B34" s="1" t="s">
        <v>42</v>
      </c>
      <c r="C34" s="1">
        <v>2</v>
      </c>
      <c r="D34" s="1">
        <v>95.5</v>
      </c>
      <c r="E34" s="1">
        <v>-3.5</v>
      </c>
      <c r="F34" s="1">
        <v>7218.2</v>
      </c>
      <c r="G34" s="1">
        <v>13786.762000000001</v>
      </c>
      <c r="H34" s="1">
        <v>1.91</v>
      </c>
    </row>
    <row r="35" spans="1:8" x14ac:dyDescent="0.45">
      <c r="A35" s="1">
        <v>2</v>
      </c>
      <c r="B35" s="1" t="s">
        <v>6</v>
      </c>
      <c r="C35" s="1">
        <v>2.0299999999999998</v>
      </c>
      <c r="D35" s="1">
        <v>96.75</v>
      </c>
      <c r="E35" s="1">
        <v>-4.75</v>
      </c>
      <c r="F35" s="1">
        <v>7218.2</v>
      </c>
      <c r="G35" s="1">
        <v>14176.725254999998</v>
      </c>
      <c r="H35" s="1">
        <v>1.9640249999999997</v>
      </c>
    </row>
    <row r="36" spans="1:8" x14ac:dyDescent="0.45">
      <c r="A36" s="1">
        <v>553</v>
      </c>
      <c r="B36" s="1" t="s">
        <v>518</v>
      </c>
      <c r="C36" s="1">
        <v>6.55</v>
      </c>
      <c r="D36" s="1">
        <v>80.650000000000006</v>
      </c>
      <c r="E36" s="1">
        <v>-31.75</v>
      </c>
      <c r="F36" s="1">
        <v>90</v>
      </c>
      <c r="G36" s="1">
        <v>475.43175000000002</v>
      </c>
    </row>
    <row r="37" spans="1:8" x14ac:dyDescent="0.45">
      <c r="A37" s="1">
        <v>48</v>
      </c>
      <c r="B37" s="1" t="s">
        <v>55</v>
      </c>
      <c r="C37" s="1">
        <v>1.46</v>
      </c>
      <c r="D37" s="1">
        <v>96.5</v>
      </c>
      <c r="E37" s="1">
        <v>-4.5</v>
      </c>
      <c r="F37" s="1">
        <v>6305</v>
      </c>
      <c r="G37" s="1">
        <v>8883.11</v>
      </c>
      <c r="H37" s="1">
        <v>1.4088999999999998</v>
      </c>
    </row>
    <row r="38" spans="1:8" x14ac:dyDescent="0.45">
      <c r="A38" s="1">
        <v>740</v>
      </c>
      <c r="B38" s="1" t="s">
        <v>696</v>
      </c>
      <c r="C38" s="1">
        <v>39</v>
      </c>
      <c r="D38" s="1">
        <v>79</v>
      </c>
      <c r="E38" s="1">
        <v>-14</v>
      </c>
      <c r="F38" s="1">
        <v>86.4</v>
      </c>
      <c r="G38" s="1">
        <v>2661.9839999999999</v>
      </c>
    </row>
    <row r="39" spans="1:8" x14ac:dyDescent="0.45">
      <c r="A39" s="1">
        <v>646</v>
      </c>
      <c r="B39" s="1" t="s">
        <v>599</v>
      </c>
      <c r="C39" s="1">
        <v>116.71</v>
      </c>
      <c r="D39" s="1">
        <v>76.5</v>
      </c>
      <c r="E39" s="1">
        <v>11.5</v>
      </c>
      <c r="F39" s="1">
        <v>89.9</v>
      </c>
      <c r="G39" s="1">
        <v>8026.5551850000002</v>
      </c>
    </row>
    <row r="40" spans="1:8" x14ac:dyDescent="0.45">
      <c r="A40" s="1">
        <v>369</v>
      </c>
      <c r="B40" s="1" t="s">
        <v>358</v>
      </c>
      <c r="C40" s="1">
        <v>3.3</v>
      </c>
      <c r="D40" s="1">
        <v>92.5</v>
      </c>
      <c r="E40" s="1">
        <v>92.5</v>
      </c>
      <c r="F40" s="1">
        <v>123</v>
      </c>
      <c r="G40" s="1">
        <v>405.9</v>
      </c>
    </row>
    <row r="41" spans="1:8" x14ac:dyDescent="0.45">
      <c r="A41" s="1">
        <v>678</v>
      </c>
      <c r="B41" s="1" t="s">
        <v>636</v>
      </c>
      <c r="C41" s="1">
        <v>77.3</v>
      </c>
      <c r="D41" s="1">
        <v>80</v>
      </c>
      <c r="E41" s="1">
        <v>15</v>
      </c>
      <c r="F41" s="1">
        <v>93.1</v>
      </c>
      <c r="G41" s="1">
        <v>5757.3040000000001</v>
      </c>
    </row>
    <row r="42" spans="1:8" x14ac:dyDescent="0.45">
      <c r="A42" s="1">
        <v>495</v>
      </c>
      <c r="B42" s="1" t="s">
        <v>491</v>
      </c>
      <c r="C42" s="1">
        <v>15.7</v>
      </c>
      <c r="D42" s="1">
        <v>92.5</v>
      </c>
      <c r="E42" s="1">
        <v>92.5</v>
      </c>
      <c r="F42" s="1">
        <v>106</v>
      </c>
      <c r="G42" s="1">
        <v>1664.1999999999998</v>
      </c>
    </row>
    <row r="43" spans="1:8" x14ac:dyDescent="0.45">
      <c r="A43" s="1">
        <v>443</v>
      </c>
      <c r="B43" s="1" t="s">
        <v>438</v>
      </c>
      <c r="C43" s="1">
        <v>2.9</v>
      </c>
      <c r="D43" s="1">
        <v>92.5</v>
      </c>
      <c r="E43" s="1">
        <v>92.5</v>
      </c>
      <c r="F43" s="1">
        <v>132</v>
      </c>
      <c r="G43" s="1">
        <v>382.8</v>
      </c>
    </row>
    <row r="44" spans="1:8" x14ac:dyDescent="0.45">
      <c r="A44" s="1">
        <v>808</v>
      </c>
      <c r="B44" s="1" t="s">
        <v>761</v>
      </c>
      <c r="C44" s="1">
        <v>18.899999999999999</v>
      </c>
      <c r="D44" s="1">
        <v>65</v>
      </c>
      <c r="E44" s="1">
        <v>0</v>
      </c>
      <c r="F44" s="1">
        <v>88.1</v>
      </c>
      <c r="G44" s="1">
        <v>1271.3085000000001</v>
      </c>
      <c r="H44" s="1">
        <v>10</v>
      </c>
    </row>
    <row r="45" spans="1:8" x14ac:dyDescent="0.45">
      <c r="A45" s="1">
        <v>259</v>
      </c>
      <c r="B45" s="1" t="s">
        <v>243</v>
      </c>
      <c r="C45" s="1">
        <v>5.31</v>
      </c>
      <c r="D45" s="1">
        <v>92.5</v>
      </c>
      <c r="E45" s="1">
        <v>92.5</v>
      </c>
      <c r="F45" s="1">
        <v>127</v>
      </c>
      <c r="G45" s="1">
        <v>674.37</v>
      </c>
    </row>
    <row r="46" spans="1:8" x14ac:dyDescent="0.45">
      <c r="A46" s="1">
        <v>261</v>
      </c>
      <c r="B46" s="1" t="s">
        <v>246</v>
      </c>
      <c r="C46" s="1">
        <v>5.58</v>
      </c>
      <c r="D46" s="1">
        <v>92.5</v>
      </c>
      <c r="E46" s="1">
        <v>92.5</v>
      </c>
      <c r="F46" s="1">
        <v>127</v>
      </c>
      <c r="G46" s="1">
        <v>708.66</v>
      </c>
    </row>
    <row r="47" spans="1:8" x14ac:dyDescent="0.45">
      <c r="A47" s="1">
        <v>266</v>
      </c>
      <c r="B47" s="1" t="s">
        <v>253</v>
      </c>
      <c r="C47" s="1">
        <v>5</v>
      </c>
      <c r="D47" s="1">
        <v>92.5</v>
      </c>
      <c r="E47" s="1">
        <v>92.5</v>
      </c>
      <c r="F47" s="1">
        <v>127</v>
      </c>
      <c r="G47" s="1">
        <v>635</v>
      </c>
    </row>
    <row r="48" spans="1:8" x14ac:dyDescent="0.45">
      <c r="A48" s="1">
        <v>279</v>
      </c>
      <c r="B48" s="1" t="s">
        <v>268</v>
      </c>
      <c r="C48" s="1">
        <v>2.88</v>
      </c>
      <c r="D48" s="1">
        <v>92.5</v>
      </c>
      <c r="E48" s="1">
        <v>92.5</v>
      </c>
      <c r="F48" s="1">
        <v>127</v>
      </c>
      <c r="G48" s="1">
        <v>365.76</v>
      </c>
    </row>
    <row r="49" spans="1:14" x14ac:dyDescent="0.45">
      <c r="A49" s="1">
        <v>282</v>
      </c>
      <c r="B49" s="1" t="s">
        <v>272</v>
      </c>
      <c r="C49" s="1">
        <v>2.85</v>
      </c>
      <c r="D49" s="1">
        <v>92.5</v>
      </c>
      <c r="E49" s="1">
        <v>92.5</v>
      </c>
      <c r="F49" s="1">
        <v>127</v>
      </c>
      <c r="G49" s="1">
        <v>361.95</v>
      </c>
    </row>
    <row r="50" spans="1:14" x14ac:dyDescent="0.45">
      <c r="A50" s="1">
        <v>278</v>
      </c>
      <c r="B50" s="1" t="s">
        <v>267</v>
      </c>
      <c r="C50" s="1">
        <v>2.76</v>
      </c>
      <c r="D50" s="1">
        <v>92.5</v>
      </c>
      <c r="E50" s="1">
        <v>92.5</v>
      </c>
      <c r="F50" s="1">
        <v>127</v>
      </c>
      <c r="G50" s="1">
        <v>350.52</v>
      </c>
    </row>
    <row r="51" spans="1:14" x14ac:dyDescent="0.45">
      <c r="A51" s="1">
        <v>438</v>
      </c>
      <c r="B51" s="1" t="s">
        <v>440</v>
      </c>
      <c r="C51" s="1">
        <v>4</v>
      </c>
      <c r="D51" s="1">
        <v>92.5</v>
      </c>
      <c r="E51" s="1">
        <v>92.5</v>
      </c>
      <c r="F51" s="1">
        <v>132</v>
      </c>
      <c r="G51" s="19">
        <v>528</v>
      </c>
    </row>
    <row r="52" spans="1:14" x14ac:dyDescent="0.45">
      <c r="A52" s="1">
        <v>118</v>
      </c>
      <c r="B52" s="1" t="s">
        <v>119</v>
      </c>
      <c r="C52" s="1">
        <v>2.0699999999999998</v>
      </c>
      <c r="D52" s="1">
        <v>85</v>
      </c>
      <c r="E52" s="1">
        <v>-8</v>
      </c>
      <c r="F52" s="1">
        <v>7290</v>
      </c>
      <c r="G52" s="1">
        <v>12826.754999999999</v>
      </c>
      <c r="H52" s="1">
        <v>1.7594999999999998</v>
      </c>
    </row>
    <row r="53" spans="1:14" x14ac:dyDescent="0.45">
      <c r="A53" s="1">
        <v>49</v>
      </c>
    </row>
    <row r="54" spans="1:14" x14ac:dyDescent="0.45">
      <c r="A54" s="1">
        <v>54</v>
      </c>
    </row>
    <row r="55" spans="1:14" x14ac:dyDescent="0.45">
      <c r="A55" s="1">
        <v>102</v>
      </c>
      <c r="N55" s="19"/>
    </row>
    <row r="56" spans="1:14" x14ac:dyDescent="0.45">
      <c r="A56" s="1">
        <v>132</v>
      </c>
      <c r="E56" s="1">
        <v>0</v>
      </c>
      <c r="G56" s="1">
        <v>0</v>
      </c>
      <c r="H56" s="1">
        <v>0</v>
      </c>
    </row>
    <row r="57" spans="1:14" x14ac:dyDescent="0.45">
      <c r="A57" s="1">
        <v>132</v>
      </c>
    </row>
    <row r="58" spans="1:14" x14ac:dyDescent="0.45">
      <c r="A58" s="1">
        <v>132</v>
      </c>
      <c r="N58" s="19"/>
    </row>
    <row r="59" spans="1:14" x14ac:dyDescent="0.45">
      <c r="A59" s="1">
        <v>132</v>
      </c>
    </row>
    <row r="60" spans="1:14" x14ac:dyDescent="0.45">
      <c r="A60" s="1">
        <v>132</v>
      </c>
    </row>
    <row r="61" spans="1:14" x14ac:dyDescent="0.45">
      <c r="A61" s="1">
        <v>141</v>
      </c>
      <c r="H61" s="1">
        <v>0</v>
      </c>
    </row>
    <row r="62" spans="1:14" x14ac:dyDescent="0.45">
      <c r="A62" s="1">
        <v>141</v>
      </c>
    </row>
    <row r="63" spans="1:14" x14ac:dyDescent="0.45">
      <c r="A63" s="1">
        <v>141</v>
      </c>
    </row>
    <row r="64" spans="1:14" x14ac:dyDescent="0.45">
      <c r="A64" s="1">
        <v>141</v>
      </c>
    </row>
    <row r="65" spans="1:16" x14ac:dyDescent="0.45">
      <c r="A65" s="1">
        <v>141</v>
      </c>
    </row>
    <row r="66" spans="1:16" x14ac:dyDescent="0.45">
      <c r="A66" s="1">
        <v>141</v>
      </c>
    </row>
    <row r="67" spans="1:16" x14ac:dyDescent="0.45">
      <c r="A67" s="1">
        <v>141</v>
      </c>
    </row>
    <row r="68" spans="1:16" x14ac:dyDescent="0.45">
      <c r="A68" s="1">
        <v>503</v>
      </c>
      <c r="G68" s="1">
        <v>0</v>
      </c>
    </row>
    <row r="69" spans="1:16" x14ac:dyDescent="0.45">
      <c r="A69" s="1">
        <v>587</v>
      </c>
      <c r="G69" s="1">
        <v>0</v>
      </c>
    </row>
    <row r="70" spans="1:16" x14ac:dyDescent="0.45">
      <c r="A70" s="1">
        <v>587</v>
      </c>
      <c r="G70" s="1">
        <v>0</v>
      </c>
    </row>
    <row r="71" spans="1:16" x14ac:dyDescent="0.45">
      <c r="A71" s="1">
        <v>587</v>
      </c>
    </row>
    <row r="72" spans="1:16" x14ac:dyDescent="0.45">
      <c r="A72" s="1">
        <v>587</v>
      </c>
    </row>
    <row r="73" spans="1:16" x14ac:dyDescent="0.45">
      <c r="A73" s="1">
        <v>770</v>
      </c>
    </row>
    <row r="74" spans="1:16" x14ac:dyDescent="0.45">
      <c r="A74" s="1">
        <v>770</v>
      </c>
      <c r="P74" s="19"/>
    </row>
    <row r="75" spans="1:16" x14ac:dyDescent="0.45">
      <c r="A75" s="1">
        <v>770</v>
      </c>
    </row>
    <row r="76" spans="1:16" x14ac:dyDescent="0.45">
      <c r="A76" s="1">
        <v>775</v>
      </c>
    </row>
    <row r="77" spans="1:16" x14ac:dyDescent="0.45">
      <c r="A77" s="1">
        <v>517</v>
      </c>
      <c r="B77" s="1" t="s">
        <v>508</v>
      </c>
      <c r="C77" s="1">
        <v>12.7</v>
      </c>
      <c r="D77" s="1">
        <v>77</v>
      </c>
      <c r="E77" s="1">
        <v>-12</v>
      </c>
      <c r="F77" s="1">
        <v>91.5</v>
      </c>
      <c r="G77" s="1">
        <v>894.77850000000001</v>
      </c>
    </row>
    <row r="78" spans="1:16" x14ac:dyDescent="0.45">
      <c r="A78" s="1">
        <v>328</v>
      </c>
      <c r="B78" s="1" t="s">
        <v>339</v>
      </c>
      <c r="C78" s="1">
        <v>3.1</v>
      </c>
      <c r="D78" s="1">
        <v>92.5</v>
      </c>
      <c r="E78" s="1">
        <v>92.5</v>
      </c>
      <c r="F78" s="1">
        <v>125.57</v>
      </c>
      <c r="G78" s="1">
        <v>389.267</v>
      </c>
    </row>
    <row r="79" spans="1:16" x14ac:dyDescent="0.45">
      <c r="A79" s="1">
        <v>263</v>
      </c>
      <c r="B79" s="1" t="s">
        <v>270</v>
      </c>
      <c r="C79" s="1">
        <v>3.03</v>
      </c>
      <c r="D79" s="1">
        <v>92.5</v>
      </c>
      <c r="E79" s="1">
        <v>92.5</v>
      </c>
      <c r="F79" s="1">
        <v>127</v>
      </c>
      <c r="G79" s="1">
        <v>384.81</v>
      </c>
    </row>
    <row r="80" spans="1:16" x14ac:dyDescent="0.45">
      <c r="A80" s="1">
        <v>485</v>
      </c>
      <c r="B80" s="1" t="s">
        <v>860</v>
      </c>
      <c r="C80" s="1">
        <v>10.8</v>
      </c>
      <c r="D80" s="1">
        <v>82</v>
      </c>
      <c r="E80" s="1">
        <v>17</v>
      </c>
      <c r="F80" s="1">
        <v>92.18</v>
      </c>
      <c r="G80" s="1">
        <v>816.34608000000003</v>
      </c>
    </row>
    <row r="81" spans="1:8" x14ac:dyDescent="0.45">
      <c r="A81" s="1">
        <v>264</v>
      </c>
      <c r="B81" s="1" t="s">
        <v>273</v>
      </c>
      <c r="C81" s="1">
        <v>2.73</v>
      </c>
      <c r="D81" s="1">
        <v>92.5</v>
      </c>
      <c r="E81" s="1">
        <v>92.5</v>
      </c>
      <c r="F81" s="1">
        <v>127</v>
      </c>
      <c r="G81" s="1">
        <v>346.71</v>
      </c>
    </row>
    <row r="82" spans="1:8" x14ac:dyDescent="0.45">
      <c r="A82" s="1">
        <v>128</v>
      </c>
      <c r="B82" s="1" t="s">
        <v>134</v>
      </c>
      <c r="C82" s="1">
        <v>1.04</v>
      </c>
      <c r="D82" s="1">
        <v>85</v>
      </c>
      <c r="E82" s="1">
        <v>-8</v>
      </c>
      <c r="F82" s="1">
        <v>7290</v>
      </c>
      <c r="G82" s="1">
        <v>6444.36</v>
      </c>
      <c r="H82" s="1">
        <v>0.88400000000000001</v>
      </c>
    </row>
    <row r="83" spans="1:8" x14ac:dyDescent="0.45">
      <c r="A83" s="1">
        <v>392</v>
      </c>
      <c r="B83" s="1" t="s">
        <v>411</v>
      </c>
      <c r="C83" s="1">
        <v>2.2000000000000002</v>
      </c>
      <c r="D83" s="1">
        <v>92.5</v>
      </c>
      <c r="E83" s="1">
        <v>92.5</v>
      </c>
      <c r="F83" s="1">
        <v>132</v>
      </c>
      <c r="G83" s="1">
        <v>290.40000000000003</v>
      </c>
    </row>
    <row r="84" spans="1:8" x14ac:dyDescent="0.45">
      <c r="A84" s="1">
        <v>134</v>
      </c>
      <c r="B84" s="1" t="s">
        <v>138</v>
      </c>
      <c r="C84" s="1">
        <v>16.3</v>
      </c>
      <c r="D84" s="1">
        <v>94.25</v>
      </c>
      <c r="E84" s="1">
        <v>-2.25</v>
      </c>
      <c r="F84" s="1">
        <v>7218.2</v>
      </c>
      <c r="G84" s="1">
        <v>91600</v>
      </c>
      <c r="H84" s="1">
        <v>15.36275</v>
      </c>
    </row>
    <row r="89" spans="1:8" x14ac:dyDescent="0.45">
      <c r="F89" s="19"/>
      <c r="G89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0 c a 8 2 - b 6 5 6 - 4 0 f 9 - b 6 a 1 - 7 9 8 c 5 7 b 7 2 d a 5 "   x m l n s = " h t t p : / / s c h e m a s . m i c r o s o f t . c o m / D a t a M a s h u p " > A A A A A E 8 E A A B Q S w M E F A A C A A g A V V p W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V p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a V l p + 0 z 1 O S Q E A A F M C A A A T A B w A R m 9 y b X V s Y X M v U 2 V j d G l v b j E u b S C i G A A o o B Q A A A A A A A A A A A A A A A A A A A A A A A A A A A B t k F F v g j A U h d 9 J + A 8 N e 9 G E m P g 6 w 0 M D D M 1 Q D F R 9 E L N U v J v E 0 i 6 l L B j i f 1 8 Z O o 3 a l y b n n N 7 z 3 Z a Q q V x w l H T 3 c G Q a p l H u q Y Q d e r G i p R 8 j H I b I w w R b y E E M l G k g f R J R y Q y 0 4 t c Z s M F K y M N W i E P v L W c w c A V X w F X Z s 9 z X d F G C L N M E x 3 i J Z z i N O H g y / 4 G U + A m Z z I J 0 O K h Z W V t 9 G / G K M R s p W U H f 7 l r u C D 6 S P Y B q O b r 6 Z j 1 R U D h 3 m P Z 7 z n e O 1 W U 3 p 7 V H F d 3 8 D 5 x L U Q i l t x s D 3 W m y d h q h W 0 1 9 d s 5 6 7 3 m 3 j d b n H G Y s y S i j s n R a 5 M 2 V 2 d 1 T / q U b y P E b r u O J p L z 8 F L J w B a s K 3 p p t y Q O P 3 T R W E I U e i v X v 6 D 6 l g 0 h B r U 4 2 a q y V P w n G 5 C J T f v x T p 3 5 I b t I X e Y U T g g P / X p 4 v Y h / F m D w Y J C I I T 6 P F 7 K G g f X K r n f q m k f O n C 4 9 + A V B L A Q I t A B Q A A g A I A F V a V l q 7 Z 9 K P p A A A A P Y A A A A S A A A A A A A A A A A A A A A A A A A A A A B D b 2 5 m a W c v U G F j a 2 F n Z S 5 4 b W x Q S w E C L Q A U A A I A C A B V W l Z a D 8 r p q 6 Q A A A D p A A A A E w A A A A A A A A A A A A A A A A D w A A A A W 0 N v b n R l b n R f V H l w Z X N d L n h t b F B L A Q I t A B Q A A g A I A F V a V l p + 0 z 1 O S Q E A A F M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O A A A A A A A A j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W R V I l M j B B T E w l M j B E Q V R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U w M j U 2 O W I t Z W F l Z C 0 0 M W J i L T g x M z A t M T h l N j Z k Z m M 4 Y 2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1 Z F U l 9 B T E x f R E F U Q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y M l Q w N T o 0 O D o 0 M y 4 w M T A y O D k 2 W i I g L z 4 8 R W 5 0 c n k g V H l w Z T 0 i R m l s b E N v b H V t b l R 5 c G V z I i B W Y W x 1 Z T 0 i c 0 J n Q U F B Q U F B Q U F B P S I g L z 4 8 R W 5 0 c n k g V H l w Z T 0 i R m l s b E V y c m 9 y Q 2 9 1 b n Q i I F Z h b H V l P S J s N y I g L z 4 8 R W 5 0 c n k g V H l w Z T 0 i R m l s b E N v b H V t b k 5 h b W V z I i B W Y W x 1 Z T 0 i c 1 s m c X V v d D t H T 0 x E I F J J T k c m c X V v d D s s J n F 1 b 3 Q 7 V 0 V J R 0 h U J n F 1 b 3 Q 7 L C Z x d W 9 0 O 0 1 F T F R J T k c m c X V v d D s s J n F 1 b 3 Q 7 V 0 F T V E F H R S Z x d W 9 0 O y w m c X V v d D t Q V V J F I F J B V E U m c X V v d D s s J n F 1 b 3 Q 7 V E 9 U I E F N T 1 V O V C Z x d W 9 0 O y w m c X V v d D t Q V V J F J n F 1 b 3 Q 7 L C Z x d W 9 0 O 0 N v b H V t b j g m c X V v d D t d I i A v P j x F b n R y e S B U e X B l P S J G a W x s R X J y b 3 J D b 2 R l I i B W Y W x 1 Z T 0 i c 1 V u a 2 5 v d 2 4 i I C 8 + P E V u d H J 5 I F R 5 c G U 9 I k Z p b G x D b 3 V u d C I g V m F s d W U 9 I m w 4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Z F U i B B T E w g R E F U Q S 9 B d X R v U m V t b 3 Z l Z E N v b H V t b n M x L n t H T 0 x E I F J J T k c s M H 0 m c X V v d D s s J n F 1 b 3 Q 7 U 2 V j d G l v b j E v T 1 Z F U i B B T E w g R E F U Q S 9 B d X R v U m V t b 3 Z l Z E N v b H V t b n M x L n t X R U l H S F Q s M X 0 m c X V v d D s s J n F 1 b 3 Q 7 U 2 V j d G l v b j E v T 1 Z F U i B B T E w g R E F U Q S 9 B d X R v U m V t b 3 Z l Z E N v b H V t b n M x L n t N R U x U S U 5 H L D J 9 J n F 1 b 3 Q 7 L C Z x d W 9 0 O 1 N l Y 3 R p b 2 4 x L 0 9 W R V I g Q U x M I E R B V E E v Q X V 0 b 1 J l b W 9 2 Z W R D b 2 x 1 b W 5 z M S 5 7 V 0 F T V E F H R S w z f S Z x d W 9 0 O y w m c X V v d D t T Z W N 0 a W 9 u M S 9 P V k V S I E F M T C B E Q V R B L 0 F 1 d G 9 S Z W 1 v d m V k Q 2 9 s d W 1 u c z E u e 1 B V U k U g U k F U R S w 0 f S Z x d W 9 0 O y w m c X V v d D t T Z W N 0 a W 9 u M S 9 P V k V S I E F M T C B E Q V R B L 0 F 1 d G 9 S Z W 1 v d m V k Q 2 9 s d W 1 u c z E u e 1 R P V C B B T U 9 V T l Q s N X 0 m c X V v d D s s J n F 1 b 3 Q 7 U 2 V j d G l v b j E v T 1 Z F U i B B T E w g R E F U Q S 9 B d X R v U m V t b 3 Z l Z E N v b H V t b n M x L n t Q V V J F L D Z 9 J n F 1 b 3 Q 7 L C Z x d W 9 0 O 1 N l Y 3 R p b 2 4 x L 0 9 W R V I g Q U x M I E R B V E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V k V S I E F M T C B E Q V R B L 0 F 1 d G 9 S Z W 1 v d m V k Q 2 9 s d W 1 u c z E u e 0 d P T E Q g U k l O R y w w f S Z x d W 9 0 O y w m c X V v d D t T Z W N 0 a W 9 u M S 9 P V k V S I E F M T C B E Q V R B L 0 F 1 d G 9 S Z W 1 v d m V k Q 2 9 s d W 1 u c z E u e 1 d F S U d I V C w x f S Z x d W 9 0 O y w m c X V v d D t T Z W N 0 a W 9 u M S 9 P V k V S I E F M T C B E Q V R B L 0 F 1 d G 9 S Z W 1 v d m V k Q 2 9 s d W 1 u c z E u e 0 1 F T F R J T k c s M n 0 m c X V v d D s s J n F 1 b 3 Q 7 U 2 V j d G l v b j E v T 1 Z F U i B B T E w g R E F U Q S 9 B d X R v U m V t b 3 Z l Z E N v b H V t b n M x L n t X Q V N U Q U d F L D N 9 J n F 1 b 3 Q 7 L C Z x d W 9 0 O 1 N l Y 3 R p b 2 4 x L 0 9 W R V I g Q U x M I E R B V E E v Q X V 0 b 1 J l b W 9 2 Z W R D b 2 x 1 b W 5 z M S 5 7 U F V S R S B S Q V R F L D R 9 J n F 1 b 3 Q 7 L C Z x d W 9 0 O 1 N l Y 3 R p b 2 4 x L 0 9 W R V I g Q U x M I E R B V E E v Q X V 0 b 1 J l b W 9 2 Z W R D b 2 x 1 b W 5 z M S 5 7 V E 9 U I E F N T 1 V O V C w 1 f S Z x d W 9 0 O y w m c X V v d D t T Z W N 0 a W 9 u M S 9 P V k V S I E F M T C B E Q V R B L 0 F 1 d G 9 S Z W 1 v d m V k Q 2 9 s d W 1 u c z E u e 1 B V U k U s N n 0 m c X V v d D s s J n F 1 b 3 Q 7 U 2 V j d G l v b j E v T 1 Z F U i B B T E w g R E F U Q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k V S J T I w Q U x M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k V S J T I w Q U x M J T I w R E F U Q S 9 P V k V S J T I w Q U x M J T I w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R V I l M j B B T E w l M j B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R V I l M j B B T E w l M j B E Q V R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k r z a F 5 I h M r J I + x 7 0 D c T E A A A A A A g A A A A A A E G Y A A A A B A A A g A A A A A e j 2 G o h h i / g 7 Y w R v x 1 V b Q N Y D g A C N O t u k / 9 4 I l n P 1 3 y Y A A A A A D o A A A A A C A A A g A A A A v Y b b o x 2 0 Q 1 o V h x 2 l o q C + D h 2 5 Z 1 2 6 r f g 5 x 0 + J B O A v 1 A Z Q A A A A z x S q e B r W g o C Z L 8 8 E U 5 k g P M V h / o d K + q d r 2 x Q L D 4 z z n R y w 2 / Z 0 m H 9 l I Q M Q a a I X 3 H m P S 0 G K G 2 m S 8 t w D q g c J N r j e h x d 0 s J V W U + D U N a D 5 t N i N Q w F A A A A A a S B G t D / d / z p j S l O Y V R 0 f 1 8 j F R d V e Q 5 G S L m k E J U d P G Q e 0 7 T k z Y Z d y w n P R C l i y x q H L e 7 e p m x m X I X b B j V r o 1 s 9 y B g = = < / D a t a M a s h u p > 
</file>

<file path=customXml/itemProps1.xml><?xml version="1.0" encoding="utf-8"?>
<ds:datastoreItem xmlns:ds="http://schemas.openxmlformats.org/officeDocument/2006/customXml" ds:itemID="{B7CACFE2-F42D-4BC1-9624-BE42AFEA1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 ALL DATA</vt:lpstr>
      <vt:lpstr>SALES DATA</vt:lpstr>
      <vt:lpstr>Backup</vt:lpstr>
      <vt:lpstr>'OVER ALL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 SK</dc:creator>
  <cp:lastModifiedBy>Saro Sk</cp:lastModifiedBy>
  <dcterms:created xsi:type="dcterms:W3CDTF">2015-06-05T18:17:20Z</dcterms:created>
  <dcterms:modified xsi:type="dcterms:W3CDTF">2025-02-22T05:49:22Z</dcterms:modified>
</cp:coreProperties>
</file>