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 School/Internship/Lab/Data/16052017_CoralNecrosis/"/>
    </mc:Choice>
  </mc:AlternateContent>
  <bookViews>
    <workbookView xWindow="0" yWindow="0" windowWidth="14400" windowHeight="17920" tabRatio="500"/>
  </bookViews>
  <sheets>
    <sheet name="Mortality" sheetId="1" r:id="rId1"/>
    <sheet name="Potential Recovery" sheetId="2" r:id="rId2"/>
    <sheet name="16_05_2017" sheetId="3" r:id="rId3"/>
    <sheet name="17_05_2017" sheetId="7" r:id="rId4"/>
    <sheet name="Sheet1" sheetId="10" r:id="rId5"/>
    <sheet name="Sheet3" sheetId="9" r:id="rId6"/>
    <sheet name="Sheet2" sheetId="11" r:id="rId7"/>
    <sheet name="Changes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3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1" i="1"/>
  <c r="B32" i="1"/>
  <c r="W38" i="7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4" i="8"/>
  <c r="AC36" i="7"/>
  <c r="AC35" i="7"/>
  <c r="W33" i="7"/>
  <c r="W32" i="7"/>
  <c r="W31" i="7"/>
  <c r="B20" i="2"/>
  <c r="B13" i="2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4" i="8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4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3" i="7"/>
  <c r="G3" i="8"/>
  <c r="G2" i="8"/>
  <c r="M41" i="7"/>
  <c r="M40" i="7"/>
  <c r="F32" i="7"/>
  <c r="F34" i="7"/>
  <c r="M36" i="7"/>
  <c r="M37" i="7"/>
  <c r="M35" i="7"/>
  <c r="F33" i="7"/>
  <c r="C33" i="7"/>
  <c r="C32" i="7"/>
  <c r="M36" i="3"/>
  <c r="B2" i="2"/>
  <c r="B3" i="2"/>
  <c r="B4" i="2"/>
  <c r="B5" i="2"/>
  <c r="B8" i="2"/>
  <c r="B9" i="2"/>
  <c r="B10" i="2"/>
  <c r="B12" i="2"/>
  <c r="B14" i="2"/>
  <c r="B15" i="2"/>
  <c r="B17" i="2"/>
  <c r="B18" i="2"/>
  <c r="B19" i="2"/>
  <c r="B21" i="2"/>
  <c r="B22" i="2"/>
  <c r="B23" i="2"/>
  <c r="B24" i="2"/>
  <c r="B16" i="2"/>
  <c r="B6" i="2"/>
  <c r="B11" i="2"/>
  <c r="B7" i="2"/>
  <c r="B28" i="2"/>
  <c r="B27" i="2"/>
  <c r="M38" i="3"/>
  <c r="M37" i="3"/>
  <c r="M33" i="3"/>
  <c r="M34" i="3"/>
  <c r="M32" i="3"/>
  <c r="F27" i="3"/>
  <c r="G3" i="3"/>
  <c r="H3" i="3"/>
  <c r="G4" i="3"/>
  <c r="H4" i="3"/>
  <c r="G5" i="3"/>
  <c r="H5" i="3"/>
  <c r="G6" i="3"/>
  <c r="H6" i="3"/>
  <c r="G7" i="3"/>
  <c r="H7" i="3"/>
  <c r="G8" i="3"/>
  <c r="H8" i="3"/>
  <c r="G13" i="3"/>
  <c r="H13" i="3"/>
  <c r="G15" i="3"/>
  <c r="H15" i="3"/>
  <c r="G17" i="3"/>
  <c r="H17" i="3"/>
  <c r="G18" i="3"/>
  <c r="H18" i="3"/>
  <c r="G21" i="3"/>
  <c r="H21" i="3"/>
  <c r="G22" i="3"/>
  <c r="H22" i="3"/>
  <c r="G23" i="3"/>
  <c r="H23" i="3"/>
  <c r="G24" i="3"/>
  <c r="H24" i="3"/>
  <c r="G9" i="3"/>
  <c r="H9" i="3"/>
  <c r="G10" i="3"/>
  <c r="H10" i="3"/>
  <c r="G12" i="3"/>
  <c r="H12" i="3"/>
  <c r="G14" i="3"/>
  <c r="H14" i="3"/>
  <c r="G16" i="3"/>
  <c r="H16" i="3"/>
  <c r="G19" i="3"/>
  <c r="H19" i="3"/>
  <c r="G20" i="3"/>
  <c r="H20" i="3"/>
  <c r="G25" i="3"/>
  <c r="H25" i="3"/>
  <c r="G11" i="3"/>
  <c r="H11" i="3"/>
  <c r="F28" i="3"/>
  <c r="F29" i="3"/>
</calcChain>
</file>

<file path=xl/sharedStrings.xml><?xml version="1.0" encoding="utf-8"?>
<sst xmlns="http://schemas.openxmlformats.org/spreadsheetml/2006/main" count="309" uniqueCount="63">
  <si>
    <t>Genotype</t>
  </si>
  <si>
    <t>Frag Count</t>
  </si>
  <si>
    <t>D</t>
  </si>
  <si>
    <t>M</t>
  </si>
  <si>
    <t>G</t>
  </si>
  <si>
    <t>K</t>
  </si>
  <si>
    <t>I</t>
  </si>
  <si>
    <t>H</t>
  </si>
  <si>
    <t>C</t>
  </si>
  <si>
    <t>L</t>
  </si>
  <si>
    <t>N</t>
  </si>
  <si>
    <t>A</t>
  </si>
  <si>
    <t>F</t>
  </si>
  <si>
    <t>J</t>
  </si>
  <si>
    <t>B</t>
  </si>
  <si>
    <t>E</t>
  </si>
  <si>
    <t>O</t>
  </si>
  <si>
    <t>Frag Number</t>
  </si>
  <si>
    <t>Total</t>
  </si>
  <si>
    <t>Dead</t>
  </si>
  <si>
    <t>High Potential Remaining</t>
  </si>
  <si>
    <t>Total Genotypes</t>
  </si>
  <si>
    <t>Total Fragments</t>
  </si>
  <si>
    <t>Low Potential Remaing</t>
  </si>
  <si>
    <t>Total Effected</t>
  </si>
  <si>
    <t>Genotypes Effected</t>
  </si>
  <si>
    <t>Fragments Effected</t>
  </si>
  <si>
    <t>Percent effected</t>
  </si>
  <si>
    <t>Bin</t>
  </si>
  <si>
    <t>More</t>
  </si>
  <si>
    <t>Frequency</t>
  </si>
  <si>
    <t>percent mortality</t>
  </si>
  <si>
    <t>R</t>
  </si>
  <si>
    <t>Genotypes</t>
  </si>
  <si>
    <t>P</t>
  </si>
  <si>
    <t>Count</t>
  </si>
  <si>
    <t>Recovery</t>
  </si>
  <si>
    <t>Potential Recover 16/05/2017</t>
  </si>
  <si>
    <t>Percent mortality</t>
  </si>
  <si>
    <t xml:space="preserve">Mean </t>
  </si>
  <si>
    <t>STD</t>
  </si>
  <si>
    <t>New Dead</t>
  </si>
  <si>
    <t xml:space="preserve">New Recovery </t>
  </si>
  <si>
    <t>bin for histo</t>
  </si>
  <si>
    <t>Low Potential Remain</t>
  </si>
  <si>
    <t>Unaffected</t>
  </si>
  <si>
    <t>New effected</t>
  </si>
  <si>
    <t>Experimental Design</t>
  </si>
  <si>
    <t>Time</t>
  </si>
  <si>
    <t>1 Week</t>
  </si>
  <si>
    <t>Sacrifices</t>
  </si>
  <si>
    <t>Temperature</t>
  </si>
  <si>
    <t>Initial</t>
  </si>
  <si>
    <t>18/0517</t>
  </si>
  <si>
    <t>Mortality</t>
  </si>
  <si>
    <t>Frag Count low</t>
  </si>
  <si>
    <t>Frag count high</t>
  </si>
  <si>
    <t>Percent</t>
  </si>
  <si>
    <t xml:space="preserve">Dead </t>
  </si>
  <si>
    <t>total effected</t>
  </si>
  <si>
    <t>Total Remaining Assuming 470 frags</t>
  </si>
  <si>
    <t>D On 24/05/2017</t>
  </si>
  <si>
    <t>G on 25/5/17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</si>
</sst>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14" fontId="0" fillId="0" borderId="0" xfId="0" applyNumberFormat="1"/>
    <xf numFmtId="17" fontId="0" fillId="0" borderId="0" xfId="0" applyNumberFormat="1"/>
    <xf numFmtId="0" fontId="0" fillId="0" borderId="0" xfId="0" applyNumberFormat="1" applyFill="1" applyBorder="1" applyAlignmen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Sheet3!$A$2:$A$7</c:f>
              <c:numCache>
                <c:formatCode>General</c:formatCode>
                <c:ptCount val="6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</c:numCache>
            </c:numRef>
          </c:cat>
          <c:val>
            <c:numRef>
              <c:f>Sheet3!$B$2:$B$7</c:f>
              <c:numCache>
                <c:formatCode>General</c:formatCode>
                <c:ptCount val="6"/>
                <c:pt idx="0">
                  <c:v>3.0</c:v>
                </c:pt>
                <c:pt idx="1">
                  <c:v>12.0</c:v>
                </c:pt>
                <c:pt idx="2">
                  <c:v>8.0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800432"/>
        <c:axId val="1754802752"/>
      </c:barChart>
      <c:catAx>
        <c:axId val="17548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02752"/>
        <c:crosses val="autoZero"/>
        <c:auto val="1"/>
        <c:lblAlgn val="ctr"/>
        <c:lblOffset val="100"/>
        <c:noMultiLvlLbl val="0"/>
      </c:catAx>
      <c:valAx>
        <c:axId val="17548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6</xdr:row>
      <xdr:rowOff>44450</xdr:rowOff>
    </xdr:from>
    <xdr:to>
      <xdr:col>10</xdr:col>
      <xdr:colOff>546100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H3" sqref="H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  <c r="J1" t="s">
        <v>17</v>
      </c>
      <c r="K1" t="s">
        <v>17</v>
      </c>
      <c r="L1" t="s">
        <v>17</v>
      </c>
      <c r="M1" t="s">
        <v>17</v>
      </c>
      <c r="N1" t="s">
        <v>17</v>
      </c>
      <c r="O1" t="s">
        <v>17</v>
      </c>
    </row>
    <row r="2" spans="1:15" x14ac:dyDescent="0.2">
      <c r="A2">
        <v>1723</v>
      </c>
      <c r="B2">
        <f t="shared" ref="B2:B27" si="0">COUNTA(C2:O2)</f>
        <v>6</v>
      </c>
      <c r="C2" t="s">
        <v>13</v>
      </c>
      <c r="D2" t="s">
        <v>15</v>
      </c>
      <c r="E2" t="s">
        <v>8</v>
      </c>
      <c r="F2" t="s">
        <v>11</v>
      </c>
      <c r="G2" t="s">
        <v>61</v>
      </c>
      <c r="H2" t="s">
        <v>62</v>
      </c>
    </row>
    <row r="3" spans="1:15" x14ac:dyDescent="0.2">
      <c r="A3">
        <v>1725</v>
      </c>
      <c r="B3">
        <f t="shared" si="0"/>
        <v>10</v>
      </c>
      <c r="C3" t="s">
        <v>9</v>
      </c>
      <c r="D3" t="s">
        <v>10</v>
      </c>
      <c r="E3" t="s">
        <v>11</v>
      </c>
      <c r="F3" t="s">
        <v>3</v>
      </c>
      <c r="G3" t="s">
        <v>9</v>
      </c>
      <c r="H3" t="s">
        <v>2</v>
      </c>
      <c r="I3" t="s">
        <v>12</v>
      </c>
      <c r="J3" t="s">
        <v>5</v>
      </c>
      <c r="K3" t="s">
        <v>6</v>
      </c>
      <c r="L3" t="s">
        <v>16</v>
      </c>
    </row>
    <row r="4" spans="1:15" x14ac:dyDescent="0.2">
      <c r="A4">
        <v>1726</v>
      </c>
      <c r="B4" s="3">
        <f t="shared" si="0"/>
        <v>6</v>
      </c>
      <c r="C4" t="s">
        <v>8</v>
      </c>
      <c r="D4" t="s">
        <v>2</v>
      </c>
      <c r="E4" t="s">
        <v>16</v>
      </c>
      <c r="F4" t="s">
        <v>6</v>
      </c>
      <c r="G4" t="s">
        <v>12</v>
      </c>
      <c r="H4" t="s">
        <v>13</v>
      </c>
    </row>
    <row r="5" spans="1:15" x14ac:dyDescent="0.2">
      <c r="A5" s="3">
        <v>1728</v>
      </c>
      <c r="B5">
        <f t="shared" si="0"/>
        <v>2</v>
      </c>
      <c r="C5" t="s">
        <v>5</v>
      </c>
      <c r="D5" t="s">
        <v>3</v>
      </c>
    </row>
    <row r="6" spans="1:15" x14ac:dyDescent="0.2">
      <c r="A6">
        <v>1729</v>
      </c>
      <c r="B6">
        <f t="shared" si="0"/>
        <v>11</v>
      </c>
      <c r="C6" t="s">
        <v>7</v>
      </c>
      <c r="D6" t="s">
        <v>9</v>
      </c>
      <c r="E6" t="s">
        <v>12</v>
      </c>
      <c r="F6" t="s">
        <v>10</v>
      </c>
      <c r="G6" t="s">
        <v>8</v>
      </c>
      <c r="H6" t="s">
        <v>6</v>
      </c>
      <c r="I6" t="s">
        <v>13</v>
      </c>
      <c r="J6" t="s">
        <v>16</v>
      </c>
      <c r="M6" t="s">
        <v>8</v>
      </c>
      <c r="N6" t="s">
        <v>12</v>
      </c>
      <c r="O6" t="s">
        <v>13</v>
      </c>
    </row>
    <row r="7" spans="1:15" x14ac:dyDescent="0.2">
      <c r="A7">
        <v>1730</v>
      </c>
      <c r="B7">
        <f t="shared" si="0"/>
        <v>10</v>
      </c>
      <c r="C7" t="s">
        <v>6</v>
      </c>
      <c r="D7" t="s">
        <v>15</v>
      </c>
      <c r="E7" t="s">
        <v>3</v>
      </c>
      <c r="F7" t="s">
        <v>11</v>
      </c>
      <c r="G7" t="s">
        <v>5</v>
      </c>
      <c r="H7" t="s">
        <v>2</v>
      </c>
      <c r="I7" t="s">
        <v>10</v>
      </c>
      <c r="J7" t="s">
        <v>9</v>
      </c>
      <c r="K7" t="s">
        <v>7</v>
      </c>
      <c r="L7" t="s">
        <v>14</v>
      </c>
    </row>
    <row r="8" spans="1:15" x14ac:dyDescent="0.2">
      <c r="A8">
        <v>1731</v>
      </c>
      <c r="B8">
        <f t="shared" si="0"/>
        <v>2</v>
      </c>
      <c r="C8" t="s">
        <v>2</v>
      </c>
      <c r="D8" t="s">
        <v>12</v>
      </c>
    </row>
    <row r="9" spans="1:15" x14ac:dyDescent="0.2">
      <c r="A9">
        <v>1733</v>
      </c>
      <c r="B9">
        <f t="shared" si="0"/>
        <v>4</v>
      </c>
      <c r="C9" t="s">
        <v>9</v>
      </c>
      <c r="D9" t="s">
        <v>14</v>
      </c>
      <c r="E9" t="s">
        <v>10</v>
      </c>
      <c r="F9" t="s">
        <v>2</v>
      </c>
    </row>
    <row r="10" spans="1:15" x14ac:dyDescent="0.2">
      <c r="A10">
        <v>1734</v>
      </c>
      <c r="B10">
        <f t="shared" si="0"/>
        <v>2</v>
      </c>
      <c r="C10" t="s">
        <v>12</v>
      </c>
      <c r="D10" t="s">
        <v>6</v>
      </c>
    </row>
    <row r="11" spans="1:15" x14ac:dyDescent="0.2">
      <c r="A11">
        <v>1735</v>
      </c>
      <c r="B11">
        <f t="shared" si="0"/>
        <v>1</v>
      </c>
      <c r="C11" t="s">
        <v>5</v>
      </c>
    </row>
    <row r="12" spans="1:15" x14ac:dyDescent="0.2">
      <c r="A12">
        <v>1736</v>
      </c>
      <c r="B12">
        <f t="shared" si="0"/>
        <v>6</v>
      </c>
      <c r="C12" t="s">
        <v>3</v>
      </c>
      <c r="D12" t="s">
        <v>2</v>
      </c>
      <c r="E12" t="s">
        <v>4</v>
      </c>
      <c r="F12" t="s">
        <v>5</v>
      </c>
      <c r="G12" t="s">
        <v>6</v>
      </c>
      <c r="H12" t="s">
        <v>9</v>
      </c>
    </row>
    <row r="13" spans="1:15" x14ac:dyDescent="0.2">
      <c r="A13">
        <v>1738</v>
      </c>
      <c r="B13">
        <f t="shared" si="0"/>
        <v>2</v>
      </c>
      <c r="C13" t="s">
        <v>7</v>
      </c>
      <c r="D13" t="s">
        <v>8</v>
      </c>
    </row>
    <row r="14" spans="1:15" x14ac:dyDescent="0.2">
      <c r="A14">
        <v>1739</v>
      </c>
      <c r="B14">
        <f t="shared" si="0"/>
        <v>5</v>
      </c>
      <c r="C14" t="s">
        <v>15</v>
      </c>
      <c r="D14" t="s">
        <v>3</v>
      </c>
      <c r="E14" t="s">
        <v>6</v>
      </c>
      <c r="F14" t="s">
        <v>11</v>
      </c>
      <c r="G14" t="s">
        <v>13</v>
      </c>
    </row>
    <row r="15" spans="1:15" x14ac:dyDescent="0.2">
      <c r="A15">
        <v>1741</v>
      </c>
      <c r="B15">
        <f t="shared" si="0"/>
        <v>7</v>
      </c>
      <c r="C15" t="s">
        <v>16</v>
      </c>
      <c r="D15" t="s">
        <v>4</v>
      </c>
      <c r="E15" t="s">
        <v>14</v>
      </c>
      <c r="F15" t="s">
        <v>15</v>
      </c>
      <c r="G15" t="s">
        <v>6</v>
      </c>
      <c r="H15" t="s">
        <v>5</v>
      </c>
      <c r="I15" t="s">
        <v>2</v>
      </c>
    </row>
    <row r="16" spans="1:15" x14ac:dyDescent="0.2">
      <c r="A16">
        <v>1743</v>
      </c>
      <c r="B16">
        <f t="shared" si="0"/>
        <v>5</v>
      </c>
      <c r="C16" t="s">
        <v>8</v>
      </c>
      <c r="D16" t="s">
        <v>5</v>
      </c>
      <c r="E16" t="s">
        <v>10</v>
      </c>
      <c r="F16" t="s">
        <v>12</v>
      </c>
      <c r="G16" t="s">
        <v>11</v>
      </c>
    </row>
    <row r="17" spans="1:16" x14ac:dyDescent="0.2">
      <c r="A17">
        <v>1745</v>
      </c>
      <c r="B17">
        <f t="shared" si="0"/>
        <v>4</v>
      </c>
      <c r="C17" t="s">
        <v>8</v>
      </c>
      <c r="D17" t="s">
        <v>16</v>
      </c>
      <c r="E17" t="s">
        <v>32</v>
      </c>
      <c r="F17" t="s">
        <v>14</v>
      </c>
    </row>
    <row r="18" spans="1:16" x14ac:dyDescent="0.2">
      <c r="A18">
        <v>1747</v>
      </c>
      <c r="B18">
        <f t="shared" si="0"/>
        <v>3</v>
      </c>
      <c r="C18" t="s">
        <v>10</v>
      </c>
      <c r="D18" t="s">
        <v>6</v>
      </c>
      <c r="E18" t="s">
        <v>3</v>
      </c>
    </row>
    <row r="19" spans="1:16" x14ac:dyDescent="0.2">
      <c r="A19">
        <v>1748</v>
      </c>
      <c r="B19">
        <f t="shared" si="0"/>
        <v>3</v>
      </c>
      <c r="C19" t="s">
        <v>12</v>
      </c>
      <c r="D19" t="s">
        <v>6</v>
      </c>
      <c r="E19" t="s">
        <v>15</v>
      </c>
    </row>
    <row r="20" spans="1:16" x14ac:dyDescent="0.2">
      <c r="A20">
        <v>1749</v>
      </c>
      <c r="B20">
        <f t="shared" si="0"/>
        <v>13</v>
      </c>
      <c r="C20" t="s">
        <v>5</v>
      </c>
      <c r="D20" t="s">
        <v>3</v>
      </c>
      <c r="E20" t="s">
        <v>9</v>
      </c>
      <c r="F20" t="s">
        <v>12</v>
      </c>
      <c r="G20" t="s">
        <v>13</v>
      </c>
      <c r="H20" t="s">
        <v>4</v>
      </c>
      <c r="I20" t="s">
        <v>2</v>
      </c>
      <c r="J20" t="s">
        <v>8</v>
      </c>
      <c r="K20" t="s">
        <v>7</v>
      </c>
      <c r="L20" t="s">
        <v>6</v>
      </c>
      <c r="M20" t="s">
        <v>14</v>
      </c>
      <c r="N20" t="s">
        <v>11</v>
      </c>
      <c r="O20" t="s">
        <v>15</v>
      </c>
      <c r="P20" t="s">
        <v>10</v>
      </c>
    </row>
    <row r="21" spans="1:16" x14ac:dyDescent="0.2">
      <c r="A21">
        <v>1750</v>
      </c>
      <c r="B21">
        <f t="shared" si="0"/>
        <v>8</v>
      </c>
      <c r="C21" t="s">
        <v>6</v>
      </c>
      <c r="D21" t="s">
        <v>5</v>
      </c>
      <c r="E21" t="s">
        <v>11</v>
      </c>
      <c r="F21" t="s">
        <v>3</v>
      </c>
      <c r="G21" t="s">
        <v>16</v>
      </c>
      <c r="H21" t="s">
        <v>4</v>
      </c>
      <c r="M21" t="s">
        <v>15</v>
      </c>
      <c r="N21" t="s">
        <v>6</v>
      </c>
    </row>
    <row r="22" spans="1:16" x14ac:dyDescent="0.2">
      <c r="A22">
        <v>1751</v>
      </c>
      <c r="B22">
        <f t="shared" si="0"/>
        <v>10</v>
      </c>
      <c r="C22" t="s">
        <v>8</v>
      </c>
      <c r="D22" t="s">
        <v>12</v>
      </c>
      <c r="E22" t="s">
        <v>5</v>
      </c>
      <c r="F22" t="s">
        <v>2</v>
      </c>
      <c r="G22" t="s">
        <v>9</v>
      </c>
      <c r="H22" t="s">
        <v>15</v>
      </c>
      <c r="I22" t="s">
        <v>13</v>
      </c>
      <c r="J22" t="s">
        <v>8</v>
      </c>
      <c r="K22" t="s">
        <v>12</v>
      </c>
      <c r="L22" t="s">
        <v>14</v>
      </c>
    </row>
    <row r="23" spans="1:16" x14ac:dyDescent="0.2">
      <c r="A23">
        <v>1752</v>
      </c>
      <c r="B23">
        <f t="shared" si="0"/>
        <v>4</v>
      </c>
      <c r="C23" t="s">
        <v>12</v>
      </c>
      <c r="D23" t="s">
        <v>9</v>
      </c>
      <c r="E23" t="s">
        <v>3</v>
      </c>
      <c r="F23" t="s">
        <v>15</v>
      </c>
    </row>
    <row r="24" spans="1:16" x14ac:dyDescent="0.2">
      <c r="A24">
        <v>1753</v>
      </c>
      <c r="B24">
        <f t="shared" si="0"/>
        <v>1</v>
      </c>
      <c r="C24" t="s">
        <v>14</v>
      </c>
    </row>
    <row r="25" spans="1:16" x14ac:dyDescent="0.2">
      <c r="A25">
        <v>1755</v>
      </c>
      <c r="B25">
        <f t="shared" si="0"/>
        <v>5</v>
      </c>
      <c r="C25" t="s">
        <v>13</v>
      </c>
      <c r="D25" t="s">
        <v>6</v>
      </c>
      <c r="E25" t="s">
        <v>14</v>
      </c>
      <c r="F25" t="s">
        <v>2</v>
      </c>
      <c r="G25" t="s">
        <v>8</v>
      </c>
    </row>
    <row r="26" spans="1:16" x14ac:dyDescent="0.2">
      <c r="A26">
        <v>1757</v>
      </c>
      <c r="B26">
        <f t="shared" si="0"/>
        <v>3</v>
      </c>
      <c r="C26" t="s">
        <v>8</v>
      </c>
      <c r="D26" t="s">
        <v>4</v>
      </c>
      <c r="E26" t="s">
        <v>13</v>
      </c>
    </row>
    <row r="27" spans="1:16" x14ac:dyDescent="0.2">
      <c r="A27">
        <v>1758</v>
      </c>
      <c r="B27">
        <f t="shared" si="0"/>
        <v>4</v>
      </c>
      <c r="C27" t="s">
        <v>6</v>
      </c>
      <c r="D27" t="s">
        <v>3</v>
      </c>
      <c r="E27" t="s">
        <v>5</v>
      </c>
      <c r="F27" t="s">
        <v>4</v>
      </c>
    </row>
    <row r="28" spans="1:16" x14ac:dyDescent="0.2">
      <c r="A28">
        <v>1759</v>
      </c>
      <c r="B28">
        <f>COUNTA(C28)</f>
        <v>1</v>
      </c>
      <c r="C28" t="s">
        <v>8</v>
      </c>
    </row>
    <row r="31" spans="1:16" ht="17" thickBot="1" x14ac:dyDescent="0.25">
      <c r="A31" t="s">
        <v>18</v>
      </c>
      <c r="B31" s="2">
        <f>SUM(B2:B28)</f>
        <v>138</v>
      </c>
    </row>
    <row r="32" spans="1:16" x14ac:dyDescent="0.2">
      <c r="A32" t="s">
        <v>33</v>
      </c>
      <c r="B32">
        <f>COUNTA(B2:B28)</f>
        <v>27</v>
      </c>
    </row>
    <row r="37" spans="2:2" x14ac:dyDescent="0.2">
      <c r="B37">
        <f>465-135</f>
        <v>330</v>
      </c>
    </row>
  </sheetData>
  <sortState ref="A2:O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B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</row>
    <row r="2" spans="1:8" x14ac:dyDescent="0.2">
      <c r="A2">
        <v>1721</v>
      </c>
      <c r="B2">
        <f t="shared" ref="B2:B24" si="0">COUNTA(C2:H2)</f>
        <v>1</v>
      </c>
      <c r="C2" t="s">
        <v>14</v>
      </c>
    </row>
    <row r="3" spans="1:8" x14ac:dyDescent="0.2">
      <c r="A3">
        <v>1723</v>
      </c>
      <c r="B3">
        <f t="shared" si="0"/>
        <v>2</v>
      </c>
      <c r="C3" t="s">
        <v>7</v>
      </c>
      <c r="D3" t="s">
        <v>14</v>
      </c>
    </row>
    <row r="4" spans="1:8" x14ac:dyDescent="0.2">
      <c r="A4">
        <v>1725</v>
      </c>
      <c r="B4">
        <f t="shared" si="0"/>
        <v>1</v>
      </c>
      <c r="C4" t="s">
        <v>13</v>
      </c>
    </row>
    <row r="5" spans="1:8" x14ac:dyDescent="0.2">
      <c r="A5">
        <v>1726</v>
      </c>
      <c r="B5">
        <f t="shared" si="0"/>
        <v>4</v>
      </c>
      <c r="C5" t="s">
        <v>11</v>
      </c>
      <c r="E5" t="s">
        <v>7</v>
      </c>
      <c r="G5" t="s">
        <v>10</v>
      </c>
      <c r="H5" t="s">
        <v>15</v>
      </c>
    </row>
    <row r="6" spans="1:8" x14ac:dyDescent="0.2">
      <c r="A6">
        <v>1727</v>
      </c>
      <c r="B6">
        <f t="shared" si="0"/>
        <v>1</v>
      </c>
      <c r="C6" t="s">
        <v>10</v>
      </c>
    </row>
    <row r="7" spans="1:8" x14ac:dyDescent="0.2">
      <c r="A7">
        <v>1728</v>
      </c>
      <c r="B7">
        <f t="shared" si="0"/>
        <v>1</v>
      </c>
      <c r="C7" t="s">
        <v>13</v>
      </c>
    </row>
    <row r="8" spans="1:8" x14ac:dyDescent="0.2">
      <c r="A8">
        <v>1729</v>
      </c>
      <c r="B8">
        <f t="shared" si="0"/>
        <v>2</v>
      </c>
      <c r="C8" t="s">
        <v>6</v>
      </c>
      <c r="D8" t="s">
        <v>3</v>
      </c>
    </row>
    <row r="9" spans="1:8" x14ac:dyDescent="0.2">
      <c r="A9">
        <v>1730</v>
      </c>
      <c r="B9">
        <f t="shared" si="0"/>
        <v>1</v>
      </c>
      <c r="E9" t="s">
        <v>16</v>
      </c>
    </row>
    <row r="10" spans="1:8" x14ac:dyDescent="0.2">
      <c r="A10">
        <v>1731</v>
      </c>
      <c r="B10">
        <f t="shared" si="0"/>
        <v>1</v>
      </c>
      <c r="C10" t="s">
        <v>8</v>
      </c>
    </row>
    <row r="11" spans="1:8" x14ac:dyDescent="0.2">
      <c r="A11">
        <v>1732</v>
      </c>
      <c r="B11">
        <f t="shared" si="0"/>
        <v>1</v>
      </c>
      <c r="C11" t="s">
        <v>3</v>
      </c>
    </row>
    <row r="12" spans="1:8" x14ac:dyDescent="0.2">
      <c r="A12">
        <v>1733</v>
      </c>
      <c r="B12">
        <f t="shared" si="0"/>
        <v>1</v>
      </c>
      <c r="C12" t="s">
        <v>16</v>
      </c>
    </row>
    <row r="13" spans="1:8" x14ac:dyDescent="0.2">
      <c r="A13">
        <v>1736</v>
      </c>
      <c r="B13">
        <f t="shared" si="0"/>
        <v>1</v>
      </c>
      <c r="C13" t="s">
        <v>11</v>
      </c>
    </row>
    <row r="14" spans="1:8" x14ac:dyDescent="0.2">
      <c r="A14">
        <v>1739</v>
      </c>
      <c r="B14">
        <f t="shared" si="0"/>
        <v>0</v>
      </c>
    </row>
    <row r="15" spans="1:8" x14ac:dyDescent="0.2">
      <c r="A15">
        <v>1741</v>
      </c>
      <c r="B15">
        <f t="shared" si="0"/>
        <v>1</v>
      </c>
      <c r="C15" t="s">
        <v>2</v>
      </c>
    </row>
    <row r="16" spans="1:8" x14ac:dyDescent="0.2">
      <c r="A16">
        <v>1743</v>
      </c>
      <c r="B16">
        <f t="shared" si="0"/>
        <v>2</v>
      </c>
      <c r="C16" t="s">
        <v>13</v>
      </c>
      <c r="D16" t="s">
        <v>6</v>
      </c>
    </row>
    <row r="17" spans="1:5" x14ac:dyDescent="0.2">
      <c r="A17">
        <v>1745</v>
      </c>
      <c r="B17">
        <f t="shared" si="0"/>
        <v>2</v>
      </c>
      <c r="C17" t="s">
        <v>4</v>
      </c>
      <c r="D17" t="s">
        <v>9</v>
      </c>
    </row>
    <row r="18" spans="1:5" x14ac:dyDescent="0.2">
      <c r="A18">
        <v>1748</v>
      </c>
      <c r="B18">
        <f t="shared" si="0"/>
        <v>3</v>
      </c>
      <c r="C18" t="s">
        <v>7</v>
      </c>
      <c r="D18" t="s">
        <v>5</v>
      </c>
      <c r="E18" t="s">
        <v>15</v>
      </c>
    </row>
    <row r="19" spans="1:5" x14ac:dyDescent="0.2">
      <c r="A19">
        <v>1749</v>
      </c>
      <c r="B19">
        <f t="shared" si="0"/>
        <v>2</v>
      </c>
      <c r="C19" t="s">
        <v>16</v>
      </c>
      <c r="D19" t="s">
        <v>10</v>
      </c>
    </row>
    <row r="20" spans="1:5" x14ac:dyDescent="0.2">
      <c r="A20">
        <v>1751</v>
      </c>
      <c r="B20">
        <f t="shared" si="0"/>
        <v>1</v>
      </c>
      <c r="C20" t="s">
        <v>11</v>
      </c>
    </row>
    <row r="21" spans="1:5" x14ac:dyDescent="0.2">
      <c r="A21">
        <v>1752</v>
      </c>
      <c r="B21">
        <f t="shared" si="0"/>
        <v>3</v>
      </c>
      <c r="C21" t="s">
        <v>14</v>
      </c>
      <c r="D21" t="s">
        <v>34</v>
      </c>
      <c r="E21" t="s">
        <v>8</v>
      </c>
    </row>
    <row r="22" spans="1:5" x14ac:dyDescent="0.2">
      <c r="A22">
        <v>1755</v>
      </c>
      <c r="B22">
        <f t="shared" si="0"/>
        <v>0</v>
      </c>
    </row>
    <row r="23" spans="1:5" x14ac:dyDescent="0.2">
      <c r="A23">
        <v>1757</v>
      </c>
      <c r="B23">
        <f t="shared" si="0"/>
        <v>3</v>
      </c>
      <c r="C23" t="s">
        <v>6</v>
      </c>
      <c r="D23" t="s">
        <v>5</v>
      </c>
      <c r="E23" t="s">
        <v>11</v>
      </c>
    </row>
    <row r="24" spans="1:5" x14ac:dyDescent="0.2">
      <c r="A24">
        <v>1758</v>
      </c>
      <c r="B24">
        <f t="shared" si="0"/>
        <v>3</v>
      </c>
      <c r="C24" t="s">
        <v>15</v>
      </c>
      <c r="D24" t="s">
        <v>10</v>
      </c>
      <c r="E24" t="s">
        <v>16</v>
      </c>
    </row>
    <row r="26" spans="1:5" ht="17" thickBot="1" x14ac:dyDescent="0.25"/>
    <row r="27" spans="1:5" ht="17" thickBot="1" x14ac:dyDescent="0.25">
      <c r="A27" t="s">
        <v>18</v>
      </c>
      <c r="B27" s="1">
        <f>SUM(B2:B26)</f>
        <v>37</v>
      </c>
    </row>
    <row r="28" spans="1:5" x14ac:dyDescent="0.2">
      <c r="A28" t="s">
        <v>35</v>
      </c>
      <c r="B28">
        <f>COUNT(B2:B22)</f>
        <v>21</v>
      </c>
    </row>
  </sheetData>
  <sortState ref="A2:H24">
    <sortCondition ref="A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L12" sqref="L12"/>
    </sheetView>
  </sheetViews>
  <sheetFormatPr baseColWidth="10" defaultRowHeight="16" x14ac:dyDescent="0.2"/>
  <sheetData>
    <row r="1" spans="2:13" x14ac:dyDescent="0.2">
      <c r="B1" t="s">
        <v>37</v>
      </c>
      <c r="E1" t="s">
        <v>19</v>
      </c>
      <c r="L1" s="7">
        <v>42871</v>
      </c>
    </row>
    <row r="2" spans="2:13" x14ac:dyDescent="0.2">
      <c r="B2" t="s">
        <v>0</v>
      </c>
      <c r="C2" t="s">
        <v>1</v>
      </c>
      <c r="E2" t="s">
        <v>0</v>
      </c>
      <c r="F2" t="s">
        <v>1</v>
      </c>
      <c r="G2" t="s">
        <v>20</v>
      </c>
      <c r="H2" t="s">
        <v>23</v>
      </c>
      <c r="L2" t="s">
        <v>24</v>
      </c>
    </row>
    <row r="3" spans="2:13" x14ac:dyDescent="0.2">
      <c r="B3">
        <v>1721</v>
      </c>
      <c r="C3">
        <v>1</v>
      </c>
      <c r="E3">
        <v>1725</v>
      </c>
      <c r="F3">
        <v>10</v>
      </c>
      <c r="G3">
        <f>15-F3</f>
        <v>5</v>
      </c>
      <c r="H3">
        <f t="shared" ref="H3:H8" si="0">G3-C5</f>
        <v>3</v>
      </c>
      <c r="L3" t="s">
        <v>0</v>
      </c>
      <c r="M3" t="s">
        <v>1</v>
      </c>
    </row>
    <row r="4" spans="2:13" x14ac:dyDescent="0.2">
      <c r="B4">
        <v>1723</v>
      </c>
      <c r="C4">
        <v>2</v>
      </c>
      <c r="E4">
        <v>1726</v>
      </c>
      <c r="F4">
        <v>5</v>
      </c>
      <c r="G4">
        <f t="shared" ref="G4:G25" si="1">15-F4</f>
        <v>10</v>
      </c>
      <c r="H4">
        <f t="shared" si="0"/>
        <v>4</v>
      </c>
      <c r="L4">
        <v>1721</v>
      </c>
      <c r="M4">
        <v>1</v>
      </c>
    </row>
    <row r="5" spans="2:13" x14ac:dyDescent="0.2">
      <c r="B5">
        <v>1725</v>
      </c>
      <c r="C5">
        <v>2</v>
      </c>
      <c r="E5">
        <v>1729</v>
      </c>
      <c r="F5">
        <v>5</v>
      </c>
      <c r="G5">
        <f t="shared" si="1"/>
        <v>10</v>
      </c>
      <c r="H5">
        <f t="shared" si="0"/>
        <v>9</v>
      </c>
      <c r="L5">
        <v>1723</v>
      </c>
      <c r="M5">
        <v>2</v>
      </c>
    </row>
    <row r="6" spans="2:13" x14ac:dyDescent="0.2">
      <c r="B6">
        <v>1726</v>
      </c>
      <c r="C6">
        <v>6</v>
      </c>
      <c r="E6">
        <v>1730</v>
      </c>
      <c r="F6">
        <v>13</v>
      </c>
      <c r="G6">
        <f t="shared" si="1"/>
        <v>2</v>
      </c>
      <c r="H6">
        <f t="shared" si="0"/>
        <v>-1</v>
      </c>
      <c r="L6">
        <v>1725</v>
      </c>
      <c r="M6">
        <v>10</v>
      </c>
    </row>
    <row r="7" spans="2:13" x14ac:dyDescent="0.2">
      <c r="B7">
        <v>1729</v>
      </c>
      <c r="C7">
        <v>1</v>
      </c>
      <c r="E7">
        <v>1731</v>
      </c>
      <c r="F7">
        <v>2</v>
      </c>
      <c r="G7">
        <f t="shared" si="1"/>
        <v>13</v>
      </c>
      <c r="H7">
        <f t="shared" si="0"/>
        <v>12</v>
      </c>
      <c r="L7">
        <v>1726</v>
      </c>
      <c r="M7">
        <v>9</v>
      </c>
    </row>
    <row r="8" spans="2:13" x14ac:dyDescent="0.2">
      <c r="B8">
        <v>1730</v>
      </c>
      <c r="C8">
        <v>3</v>
      </c>
      <c r="E8">
        <v>1733</v>
      </c>
      <c r="F8">
        <v>4</v>
      </c>
      <c r="G8">
        <f t="shared" si="1"/>
        <v>11</v>
      </c>
      <c r="H8">
        <f t="shared" si="0"/>
        <v>10</v>
      </c>
      <c r="L8">
        <v>1729</v>
      </c>
      <c r="M8">
        <v>6</v>
      </c>
    </row>
    <row r="9" spans="2:13" x14ac:dyDescent="0.2">
      <c r="B9">
        <v>1731</v>
      </c>
      <c r="C9">
        <v>1</v>
      </c>
      <c r="E9">
        <v>1734</v>
      </c>
      <c r="F9">
        <v>2</v>
      </c>
      <c r="G9">
        <f t="shared" si="1"/>
        <v>13</v>
      </c>
      <c r="H9">
        <f>G9</f>
        <v>13</v>
      </c>
      <c r="L9">
        <v>1730</v>
      </c>
      <c r="M9">
        <v>14</v>
      </c>
    </row>
    <row r="10" spans="2:13" x14ac:dyDescent="0.2">
      <c r="B10">
        <v>1733</v>
      </c>
      <c r="C10">
        <v>1</v>
      </c>
      <c r="E10">
        <v>1735</v>
      </c>
      <c r="F10">
        <v>1</v>
      </c>
      <c r="G10">
        <f t="shared" si="1"/>
        <v>14</v>
      </c>
      <c r="H10">
        <f t="shared" ref="H10:H16" si="2">G10</f>
        <v>14</v>
      </c>
      <c r="L10">
        <v>1731</v>
      </c>
      <c r="M10">
        <v>2</v>
      </c>
    </row>
    <row r="11" spans="2:13" x14ac:dyDescent="0.2">
      <c r="B11">
        <v>1739</v>
      </c>
      <c r="C11">
        <v>1</v>
      </c>
      <c r="E11">
        <v>1736</v>
      </c>
      <c r="F11">
        <v>5</v>
      </c>
      <c r="G11">
        <f t="shared" si="1"/>
        <v>10</v>
      </c>
      <c r="H11">
        <f t="shared" si="2"/>
        <v>10</v>
      </c>
      <c r="L11">
        <v>1733</v>
      </c>
      <c r="M11">
        <v>4</v>
      </c>
    </row>
    <row r="12" spans="2:13" x14ac:dyDescent="0.2">
      <c r="B12">
        <v>1741</v>
      </c>
      <c r="C12">
        <v>1</v>
      </c>
      <c r="E12">
        <v>1738</v>
      </c>
      <c r="F12">
        <v>2</v>
      </c>
      <c r="G12">
        <f t="shared" si="1"/>
        <v>13</v>
      </c>
      <c r="H12">
        <f t="shared" si="2"/>
        <v>13</v>
      </c>
    </row>
    <row r="13" spans="2:13" x14ac:dyDescent="0.2">
      <c r="B13">
        <v>1745</v>
      </c>
      <c r="C13">
        <v>3</v>
      </c>
      <c r="E13">
        <v>1739</v>
      </c>
      <c r="F13">
        <v>2</v>
      </c>
      <c r="G13">
        <f t="shared" si="1"/>
        <v>13</v>
      </c>
      <c r="H13">
        <f>G13-C12</f>
        <v>12</v>
      </c>
      <c r="L13">
        <v>1734</v>
      </c>
      <c r="M13">
        <v>2</v>
      </c>
    </row>
    <row r="14" spans="2:13" x14ac:dyDescent="0.2">
      <c r="B14">
        <v>1748</v>
      </c>
      <c r="C14">
        <v>3</v>
      </c>
      <c r="E14">
        <v>1741</v>
      </c>
      <c r="F14">
        <v>6</v>
      </c>
      <c r="G14">
        <f t="shared" si="1"/>
        <v>9</v>
      </c>
      <c r="H14">
        <f t="shared" si="2"/>
        <v>9</v>
      </c>
      <c r="L14">
        <v>1735</v>
      </c>
      <c r="M14">
        <v>1</v>
      </c>
    </row>
    <row r="15" spans="2:13" x14ac:dyDescent="0.2">
      <c r="B15">
        <v>1749</v>
      </c>
      <c r="C15">
        <v>2</v>
      </c>
      <c r="E15">
        <v>1743</v>
      </c>
      <c r="F15">
        <v>5</v>
      </c>
      <c r="G15">
        <f t="shared" si="1"/>
        <v>10</v>
      </c>
      <c r="H15">
        <f>G15-C13</f>
        <v>7</v>
      </c>
      <c r="L15">
        <v>1736</v>
      </c>
      <c r="M15">
        <v>5</v>
      </c>
    </row>
    <row r="16" spans="2:13" x14ac:dyDescent="0.2">
      <c r="B16">
        <v>1752</v>
      </c>
      <c r="C16">
        <v>2</v>
      </c>
      <c r="E16">
        <v>1745</v>
      </c>
      <c r="F16">
        <v>3</v>
      </c>
      <c r="G16">
        <f t="shared" si="1"/>
        <v>12</v>
      </c>
      <c r="H16">
        <f t="shared" si="2"/>
        <v>12</v>
      </c>
      <c r="L16">
        <v>1738</v>
      </c>
      <c r="M16">
        <v>2</v>
      </c>
    </row>
    <row r="17" spans="2:13" x14ac:dyDescent="0.2">
      <c r="B17">
        <v>1755</v>
      </c>
      <c r="C17">
        <v>1</v>
      </c>
      <c r="E17">
        <v>1747</v>
      </c>
      <c r="F17">
        <v>2</v>
      </c>
      <c r="G17">
        <f t="shared" si="1"/>
        <v>13</v>
      </c>
      <c r="H17">
        <f>G17-C14</f>
        <v>10</v>
      </c>
      <c r="L17">
        <v>1739</v>
      </c>
      <c r="M17">
        <v>1</v>
      </c>
    </row>
    <row r="18" spans="2:13" x14ac:dyDescent="0.2">
      <c r="B18">
        <v>1757</v>
      </c>
      <c r="C18">
        <v>2</v>
      </c>
      <c r="E18">
        <v>1748</v>
      </c>
      <c r="F18">
        <v>2</v>
      </c>
      <c r="G18">
        <f t="shared" si="1"/>
        <v>13</v>
      </c>
      <c r="H18">
        <f>G18-C15</f>
        <v>11</v>
      </c>
      <c r="L18">
        <v>1741</v>
      </c>
      <c r="M18">
        <v>7</v>
      </c>
    </row>
    <row r="19" spans="2:13" x14ac:dyDescent="0.2">
      <c r="B19">
        <v>1758</v>
      </c>
      <c r="C19">
        <v>3</v>
      </c>
      <c r="E19">
        <v>1749</v>
      </c>
      <c r="F19">
        <v>13</v>
      </c>
      <c r="G19">
        <f t="shared" si="1"/>
        <v>2</v>
      </c>
      <c r="H19">
        <f t="shared" ref="H19:H20" si="3">G19</f>
        <v>2</v>
      </c>
      <c r="L19">
        <v>1743</v>
      </c>
      <c r="M19">
        <v>5</v>
      </c>
    </row>
    <row r="20" spans="2:13" x14ac:dyDescent="0.2">
      <c r="E20">
        <v>1750</v>
      </c>
      <c r="F20">
        <v>5</v>
      </c>
      <c r="G20">
        <f t="shared" si="1"/>
        <v>10</v>
      </c>
      <c r="H20">
        <f t="shared" si="3"/>
        <v>10</v>
      </c>
      <c r="L20">
        <v>1745</v>
      </c>
      <c r="M20">
        <v>5</v>
      </c>
    </row>
    <row r="21" spans="2:13" x14ac:dyDescent="0.2">
      <c r="E21">
        <v>1751</v>
      </c>
      <c r="F21">
        <v>12</v>
      </c>
      <c r="G21">
        <f t="shared" si="1"/>
        <v>3</v>
      </c>
      <c r="H21">
        <f>G21-C16</f>
        <v>1</v>
      </c>
      <c r="L21">
        <v>1747</v>
      </c>
      <c r="M21">
        <v>2</v>
      </c>
    </row>
    <row r="22" spans="2:13" x14ac:dyDescent="0.2">
      <c r="E22">
        <v>1752</v>
      </c>
      <c r="F22">
        <v>2</v>
      </c>
      <c r="G22">
        <f t="shared" si="1"/>
        <v>13</v>
      </c>
      <c r="H22">
        <f>G22-C17</f>
        <v>12</v>
      </c>
      <c r="L22">
        <v>1748</v>
      </c>
      <c r="M22">
        <v>5</v>
      </c>
    </row>
    <row r="23" spans="2:13" x14ac:dyDescent="0.2">
      <c r="E23">
        <v>1755</v>
      </c>
      <c r="F23">
        <v>4</v>
      </c>
      <c r="G23">
        <f t="shared" si="1"/>
        <v>11</v>
      </c>
      <c r="H23">
        <f>G23-C18</f>
        <v>9</v>
      </c>
      <c r="L23">
        <v>1749</v>
      </c>
      <c r="M23">
        <v>15</v>
      </c>
    </row>
    <row r="24" spans="2:13" x14ac:dyDescent="0.2">
      <c r="E24">
        <v>1757</v>
      </c>
      <c r="F24">
        <v>3</v>
      </c>
      <c r="G24">
        <f t="shared" si="1"/>
        <v>12</v>
      </c>
      <c r="H24">
        <f>G24-C19</f>
        <v>9</v>
      </c>
      <c r="L24">
        <v>1750</v>
      </c>
      <c r="M24">
        <v>5</v>
      </c>
    </row>
    <row r="25" spans="2:13" x14ac:dyDescent="0.2">
      <c r="E25">
        <v>1758</v>
      </c>
      <c r="F25">
        <v>3</v>
      </c>
      <c r="G25">
        <f t="shared" si="1"/>
        <v>12</v>
      </c>
      <c r="H25">
        <f t="shared" ref="H25" si="4">G25</f>
        <v>12</v>
      </c>
      <c r="L25">
        <v>1751</v>
      </c>
      <c r="M25">
        <v>10</v>
      </c>
    </row>
    <row r="26" spans="2:13" x14ac:dyDescent="0.2">
      <c r="E26">
        <v>1759</v>
      </c>
      <c r="F26">
        <v>1</v>
      </c>
      <c r="L26">
        <v>1752</v>
      </c>
      <c r="M26">
        <v>4</v>
      </c>
    </row>
    <row r="27" spans="2:13" x14ac:dyDescent="0.2">
      <c r="E27" t="s">
        <v>21</v>
      </c>
      <c r="F27">
        <f>COUNT(E3:E25)</f>
        <v>23</v>
      </c>
      <c r="L27">
        <v>1755</v>
      </c>
      <c r="M27">
        <v>4</v>
      </c>
    </row>
    <row r="28" spans="2:13" x14ac:dyDescent="0.2">
      <c r="E28" t="s">
        <v>22</v>
      </c>
      <c r="F28">
        <f>SUM(F3:F25)</f>
        <v>111</v>
      </c>
      <c r="L28">
        <v>1757</v>
      </c>
      <c r="M28">
        <v>5</v>
      </c>
    </row>
    <row r="29" spans="2:13" x14ac:dyDescent="0.2">
      <c r="E29" t="s">
        <v>31</v>
      </c>
      <c r="F29">
        <f>F28/480*100</f>
        <v>23.125</v>
      </c>
      <c r="L29">
        <v>1758</v>
      </c>
      <c r="M29">
        <v>6</v>
      </c>
    </row>
    <row r="30" spans="2:13" x14ac:dyDescent="0.2">
      <c r="L30">
        <v>1759</v>
      </c>
      <c r="M30">
        <v>1</v>
      </c>
    </row>
    <row r="32" spans="2:13" x14ac:dyDescent="0.2">
      <c r="K32" s="8">
        <v>42491</v>
      </c>
      <c r="L32" t="s">
        <v>25</v>
      </c>
      <c r="M32">
        <f>COUNTA(L4:L30)</f>
        <v>26</v>
      </c>
    </row>
    <row r="33" spans="12:13" x14ac:dyDescent="0.2">
      <c r="L33" t="s">
        <v>26</v>
      </c>
      <c r="M33">
        <f>SUM(M4:M30)</f>
        <v>133</v>
      </c>
    </row>
    <row r="34" spans="12:13" x14ac:dyDescent="0.2">
      <c r="L34" t="s">
        <v>27</v>
      </c>
      <c r="M34">
        <f>M33/480*100</f>
        <v>27.708333333333336</v>
      </c>
    </row>
    <row r="35" spans="12:13" x14ac:dyDescent="0.2">
      <c r="L35" t="s">
        <v>19</v>
      </c>
      <c r="M35">
        <v>98</v>
      </c>
    </row>
    <row r="36" spans="12:13" x14ac:dyDescent="0.2">
      <c r="L36" t="s">
        <v>36</v>
      </c>
      <c r="M36">
        <f>SUM(C3:C19)</f>
        <v>35</v>
      </c>
    </row>
    <row r="37" spans="12:13" x14ac:dyDescent="0.2">
      <c r="M37">
        <f>AVERAGE(M4:M30)</f>
        <v>5.115384615384615</v>
      </c>
    </row>
    <row r="38" spans="12:13" x14ac:dyDescent="0.2">
      <c r="M38">
        <f>STDEV(M4:M30)</f>
        <v>3.8191823530899707</v>
      </c>
    </row>
  </sheetData>
  <sortState ref="L2:M41">
    <sortCondition ref="L1"/>
  </sortState>
  <conditionalFormatting sqref="G3:G25">
    <cfRule type="cellIs" dxfId="3" priority="2" operator="lessThan">
      <formula>12</formula>
    </cfRule>
  </conditionalFormatting>
  <conditionalFormatting sqref="H3:H25">
    <cfRule type="cellIs" dxfId="2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1"/>
  <sheetViews>
    <sheetView topLeftCell="M1" zoomScale="113" workbookViewId="0">
      <selection activeCell="W13" sqref="W13"/>
    </sheetView>
  </sheetViews>
  <sheetFormatPr baseColWidth="10" defaultRowHeight="16" x14ac:dyDescent="0.2"/>
  <sheetData>
    <row r="1" spans="2:30" x14ac:dyDescent="0.2">
      <c r="B1" t="s">
        <v>37</v>
      </c>
      <c r="E1" t="s">
        <v>19</v>
      </c>
      <c r="L1" s="7">
        <v>42872</v>
      </c>
      <c r="V1" t="s">
        <v>53</v>
      </c>
      <c r="W1" t="s">
        <v>54</v>
      </c>
      <c r="Y1" t="s">
        <v>36</v>
      </c>
      <c r="AB1" t="s">
        <v>18</v>
      </c>
      <c r="AC1" t="s">
        <v>53</v>
      </c>
    </row>
    <row r="2" spans="2:30" x14ac:dyDescent="0.2">
      <c r="B2" t="s">
        <v>0</v>
      </c>
      <c r="C2" t="s">
        <v>1</v>
      </c>
      <c r="E2" t="s">
        <v>0</v>
      </c>
      <c r="F2" t="s">
        <v>1</v>
      </c>
      <c r="G2" t="s">
        <v>20</v>
      </c>
      <c r="H2" t="s">
        <v>23</v>
      </c>
      <c r="L2" t="s">
        <v>24</v>
      </c>
      <c r="Q2" t="s">
        <v>0</v>
      </c>
      <c r="R2" t="s">
        <v>1</v>
      </c>
      <c r="T2" t="s">
        <v>43</v>
      </c>
      <c r="V2" t="s">
        <v>0</v>
      </c>
      <c r="W2" t="s">
        <v>1</v>
      </c>
      <c r="Y2" t="s">
        <v>0</v>
      </c>
      <c r="Z2" t="s">
        <v>1</v>
      </c>
      <c r="AB2" t="s">
        <v>0</v>
      </c>
      <c r="AC2" t="s">
        <v>55</v>
      </c>
      <c r="AD2" t="s">
        <v>56</v>
      </c>
    </row>
    <row r="3" spans="2:30" x14ac:dyDescent="0.2">
      <c r="B3">
        <v>1721</v>
      </c>
      <c r="C3">
        <v>1</v>
      </c>
      <c r="E3">
        <v>1725</v>
      </c>
      <c r="F3">
        <v>10</v>
      </c>
      <c r="G3">
        <f>15-F3</f>
        <v>5</v>
      </c>
      <c r="L3" t="s">
        <v>0</v>
      </c>
      <c r="M3" t="s">
        <v>1</v>
      </c>
      <c r="N3" t="s">
        <v>44</v>
      </c>
      <c r="Q3">
        <v>1721</v>
      </c>
      <c r="R3">
        <v>1</v>
      </c>
      <c r="T3">
        <v>0</v>
      </c>
      <c r="V3">
        <v>1725</v>
      </c>
      <c r="W3">
        <v>10</v>
      </c>
      <c r="Y3">
        <v>1721</v>
      </c>
      <c r="Z3">
        <v>1</v>
      </c>
      <c r="AB3">
        <v>1721</v>
      </c>
      <c r="AC3" s="10">
        <v>1</v>
      </c>
    </row>
    <row r="4" spans="2:30" x14ac:dyDescent="0.2">
      <c r="B4">
        <v>1723</v>
      </c>
      <c r="C4">
        <v>2</v>
      </c>
      <c r="E4">
        <v>1726</v>
      </c>
      <c r="F4">
        <v>5</v>
      </c>
      <c r="G4">
        <f t="shared" ref="G4:G27" si="0">15-F4</f>
        <v>10</v>
      </c>
      <c r="L4">
        <v>1721</v>
      </c>
      <c r="M4">
        <v>1</v>
      </c>
      <c r="N4">
        <f>15-M4</f>
        <v>14</v>
      </c>
      <c r="Q4">
        <v>1723</v>
      </c>
      <c r="R4">
        <v>2</v>
      </c>
      <c r="T4">
        <v>3</v>
      </c>
      <c r="V4">
        <v>1726</v>
      </c>
      <c r="W4">
        <v>6</v>
      </c>
      <c r="Y4">
        <v>1723</v>
      </c>
      <c r="Z4">
        <v>2</v>
      </c>
      <c r="AB4">
        <v>1727</v>
      </c>
      <c r="AC4" s="10">
        <v>1</v>
      </c>
    </row>
    <row r="5" spans="2:30" x14ac:dyDescent="0.2">
      <c r="B5">
        <v>1725</v>
      </c>
      <c r="C5">
        <v>0</v>
      </c>
      <c r="E5">
        <v>1728</v>
      </c>
      <c r="F5">
        <v>2</v>
      </c>
      <c r="G5">
        <f t="shared" si="0"/>
        <v>13</v>
      </c>
      <c r="L5">
        <v>1723</v>
      </c>
      <c r="M5">
        <v>2</v>
      </c>
      <c r="N5">
        <f t="shared" ref="N5:N32" si="1">15-M5</f>
        <v>13</v>
      </c>
      <c r="Q5">
        <v>1725</v>
      </c>
      <c r="R5">
        <v>10</v>
      </c>
      <c r="T5">
        <v>6</v>
      </c>
      <c r="V5">
        <v>1728</v>
      </c>
      <c r="W5">
        <v>2</v>
      </c>
      <c r="Y5">
        <v>1725</v>
      </c>
      <c r="Z5">
        <v>1</v>
      </c>
      <c r="AB5">
        <v>1730</v>
      </c>
      <c r="AC5" s="10">
        <v>1</v>
      </c>
      <c r="AD5" s="10">
        <v>9</v>
      </c>
    </row>
    <row r="6" spans="2:30" x14ac:dyDescent="0.2">
      <c r="B6">
        <v>1726</v>
      </c>
      <c r="C6">
        <v>4</v>
      </c>
      <c r="E6">
        <v>1729</v>
      </c>
      <c r="F6">
        <v>6</v>
      </c>
      <c r="G6">
        <f t="shared" si="0"/>
        <v>9</v>
      </c>
      <c r="L6">
        <v>1725</v>
      </c>
      <c r="M6">
        <v>10</v>
      </c>
      <c r="N6">
        <f t="shared" si="1"/>
        <v>5</v>
      </c>
      <c r="Q6">
        <v>1726</v>
      </c>
      <c r="R6">
        <v>9</v>
      </c>
      <c r="T6">
        <v>9</v>
      </c>
      <c r="V6">
        <v>1729</v>
      </c>
      <c r="W6">
        <v>8</v>
      </c>
      <c r="Y6">
        <v>1726</v>
      </c>
      <c r="Z6">
        <v>4</v>
      </c>
      <c r="AB6">
        <v>1732</v>
      </c>
      <c r="AC6" s="10">
        <v>1</v>
      </c>
    </row>
    <row r="7" spans="2:30" x14ac:dyDescent="0.2">
      <c r="B7">
        <v>1729</v>
      </c>
      <c r="C7">
        <v>2</v>
      </c>
      <c r="E7">
        <v>1730</v>
      </c>
      <c r="F7">
        <v>13</v>
      </c>
      <c r="G7">
        <f t="shared" si="0"/>
        <v>2</v>
      </c>
      <c r="L7">
        <v>1726</v>
      </c>
      <c r="M7">
        <v>9</v>
      </c>
      <c r="N7">
        <f t="shared" si="1"/>
        <v>6</v>
      </c>
      <c r="Q7">
        <v>1727</v>
      </c>
      <c r="R7">
        <v>1</v>
      </c>
      <c r="T7">
        <v>12</v>
      </c>
      <c r="V7">
        <v>1730</v>
      </c>
      <c r="W7">
        <v>13</v>
      </c>
      <c r="Y7">
        <v>1727</v>
      </c>
      <c r="Z7">
        <v>1</v>
      </c>
      <c r="AB7">
        <v>1735</v>
      </c>
      <c r="AC7" s="10">
        <v>1</v>
      </c>
      <c r="AD7" s="10">
        <v>2</v>
      </c>
    </row>
    <row r="8" spans="2:30" x14ac:dyDescent="0.2">
      <c r="B8">
        <v>1730</v>
      </c>
      <c r="C8">
        <v>1</v>
      </c>
      <c r="E8">
        <v>1731</v>
      </c>
      <c r="F8">
        <v>2</v>
      </c>
      <c r="G8">
        <f t="shared" si="0"/>
        <v>13</v>
      </c>
      <c r="L8">
        <v>1727</v>
      </c>
      <c r="M8">
        <v>1</v>
      </c>
      <c r="N8">
        <f t="shared" si="1"/>
        <v>14</v>
      </c>
      <c r="Q8">
        <v>1728</v>
      </c>
      <c r="R8">
        <v>3</v>
      </c>
      <c r="T8">
        <v>15</v>
      </c>
      <c r="V8">
        <v>1731</v>
      </c>
      <c r="W8">
        <v>2</v>
      </c>
      <c r="Y8">
        <v>1728</v>
      </c>
      <c r="Z8">
        <v>1</v>
      </c>
      <c r="AB8">
        <v>1753</v>
      </c>
      <c r="AC8" s="10">
        <v>1</v>
      </c>
    </row>
    <row r="9" spans="2:30" x14ac:dyDescent="0.2">
      <c r="B9">
        <v>1731</v>
      </c>
      <c r="C9">
        <v>1</v>
      </c>
      <c r="E9">
        <v>1733</v>
      </c>
      <c r="F9">
        <v>4</v>
      </c>
      <c r="G9">
        <f t="shared" si="0"/>
        <v>11</v>
      </c>
      <c r="L9">
        <v>1728</v>
      </c>
      <c r="M9">
        <v>3</v>
      </c>
      <c r="N9">
        <f t="shared" si="1"/>
        <v>12</v>
      </c>
      <c r="Q9">
        <v>1729</v>
      </c>
      <c r="R9">
        <v>8</v>
      </c>
      <c r="V9">
        <v>1733</v>
      </c>
      <c r="W9">
        <v>4</v>
      </c>
      <c r="Y9">
        <v>1729</v>
      </c>
      <c r="Z9">
        <v>2</v>
      </c>
      <c r="AB9">
        <v>1759</v>
      </c>
      <c r="AC9" s="10">
        <v>1</v>
      </c>
    </row>
    <row r="10" spans="2:30" x14ac:dyDescent="0.2">
      <c r="B10">
        <v>1733</v>
      </c>
      <c r="C10">
        <v>1</v>
      </c>
      <c r="E10">
        <v>1734</v>
      </c>
      <c r="F10">
        <v>2</v>
      </c>
      <c r="G10">
        <f t="shared" si="0"/>
        <v>13</v>
      </c>
      <c r="L10">
        <v>1729</v>
      </c>
      <c r="M10">
        <v>8</v>
      </c>
      <c r="N10">
        <f t="shared" si="1"/>
        <v>7</v>
      </c>
      <c r="Q10">
        <v>1730</v>
      </c>
      <c r="R10">
        <v>14</v>
      </c>
      <c r="V10">
        <v>1734</v>
      </c>
      <c r="W10">
        <v>2</v>
      </c>
      <c r="Y10">
        <v>1730</v>
      </c>
      <c r="Z10">
        <v>1</v>
      </c>
      <c r="AB10">
        <v>1723</v>
      </c>
      <c r="AC10" s="10">
        <v>2</v>
      </c>
      <c r="AD10" s="10">
        <v>1</v>
      </c>
    </row>
    <row r="11" spans="2:30" x14ac:dyDescent="0.2">
      <c r="B11">
        <v>1739</v>
      </c>
      <c r="C11">
        <v>0</v>
      </c>
      <c r="E11">
        <v>1735</v>
      </c>
      <c r="F11">
        <v>1</v>
      </c>
      <c r="G11">
        <f t="shared" si="0"/>
        <v>14</v>
      </c>
      <c r="L11">
        <v>1730</v>
      </c>
      <c r="M11">
        <v>14</v>
      </c>
      <c r="N11">
        <f t="shared" si="1"/>
        <v>1</v>
      </c>
      <c r="Q11">
        <v>1731</v>
      </c>
      <c r="R11">
        <v>3</v>
      </c>
      <c r="V11">
        <v>1735</v>
      </c>
      <c r="W11">
        <v>1</v>
      </c>
      <c r="Y11">
        <v>1731</v>
      </c>
      <c r="Z11">
        <v>1</v>
      </c>
      <c r="AB11">
        <v>1734</v>
      </c>
      <c r="AC11" s="10">
        <v>2</v>
      </c>
    </row>
    <row r="12" spans="2:30" x14ac:dyDescent="0.2">
      <c r="B12">
        <v>1741</v>
      </c>
      <c r="C12">
        <v>1</v>
      </c>
      <c r="E12">
        <v>1736</v>
      </c>
      <c r="F12">
        <v>5</v>
      </c>
      <c r="G12">
        <f t="shared" si="0"/>
        <v>10</v>
      </c>
      <c r="L12">
        <v>1731</v>
      </c>
      <c r="M12">
        <v>3</v>
      </c>
      <c r="N12">
        <f t="shared" si="1"/>
        <v>12</v>
      </c>
      <c r="Q12">
        <v>1732</v>
      </c>
      <c r="R12">
        <v>1</v>
      </c>
      <c r="V12">
        <v>1736</v>
      </c>
      <c r="W12">
        <v>6</v>
      </c>
      <c r="Y12">
        <v>1732</v>
      </c>
      <c r="Z12">
        <v>1</v>
      </c>
      <c r="AB12">
        <v>1738</v>
      </c>
      <c r="AC12" s="10">
        <v>2</v>
      </c>
      <c r="AD12" s="10">
        <v>6</v>
      </c>
    </row>
    <row r="13" spans="2:30" x14ac:dyDescent="0.2">
      <c r="B13">
        <v>1745</v>
      </c>
      <c r="C13">
        <v>2</v>
      </c>
      <c r="E13">
        <v>1738</v>
      </c>
      <c r="F13">
        <v>2</v>
      </c>
      <c r="G13">
        <f t="shared" si="0"/>
        <v>13</v>
      </c>
      <c r="L13">
        <v>1732</v>
      </c>
      <c r="M13">
        <v>1</v>
      </c>
      <c r="N13">
        <f t="shared" si="1"/>
        <v>14</v>
      </c>
      <c r="Q13">
        <v>1733</v>
      </c>
      <c r="R13">
        <v>5</v>
      </c>
      <c r="V13">
        <v>1738</v>
      </c>
      <c r="W13">
        <v>2</v>
      </c>
      <c r="Y13">
        <v>1733</v>
      </c>
      <c r="Z13">
        <v>1</v>
      </c>
      <c r="AB13">
        <v>1747</v>
      </c>
      <c r="AC13" s="10">
        <v>2</v>
      </c>
    </row>
    <row r="14" spans="2:30" x14ac:dyDescent="0.2">
      <c r="B14">
        <v>1748</v>
      </c>
      <c r="C14">
        <v>3</v>
      </c>
      <c r="E14">
        <v>1739</v>
      </c>
      <c r="F14">
        <v>3</v>
      </c>
      <c r="G14">
        <f t="shared" si="0"/>
        <v>12</v>
      </c>
      <c r="L14">
        <v>1733</v>
      </c>
      <c r="M14">
        <v>5</v>
      </c>
      <c r="N14">
        <f t="shared" si="1"/>
        <v>10</v>
      </c>
      <c r="Q14">
        <v>1734</v>
      </c>
      <c r="R14">
        <v>2</v>
      </c>
      <c r="V14">
        <v>1739</v>
      </c>
      <c r="W14">
        <v>4</v>
      </c>
      <c r="Y14">
        <v>1736</v>
      </c>
      <c r="Z14">
        <v>1</v>
      </c>
      <c r="AB14">
        <v>1728</v>
      </c>
      <c r="AC14" s="10">
        <v>3</v>
      </c>
      <c r="AD14" s="10">
        <v>12</v>
      </c>
    </row>
    <row r="15" spans="2:30" x14ac:dyDescent="0.2">
      <c r="B15">
        <v>1749</v>
      </c>
      <c r="C15">
        <v>2</v>
      </c>
      <c r="E15">
        <v>1741</v>
      </c>
      <c r="F15">
        <v>6</v>
      </c>
      <c r="G15">
        <f t="shared" si="0"/>
        <v>9</v>
      </c>
      <c r="L15">
        <v>1734</v>
      </c>
      <c r="M15">
        <v>2</v>
      </c>
      <c r="N15">
        <f t="shared" si="1"/>
        <v>13</v>
      </c>
      <c r="Q15">
        <v>1735</v>
      </c>
      <c r="R15">
        <v>1</v>
      </c>
      <c r="V15">
        <v>1741</v>
      </c>
      <c r="W15">
        <v>6</v>
      </c>
      <c r="Y15">
        <v>1739</v>
      </c>
      <c r="Z15">
        <v>0</v>
      </c>
      <c r="AB15">
        <v>1731</v>
      </c>
      <c r="AC15" s="10">
        <v>3</v>
      </c>
    </row>
    <row r="16" spans="2:30" x14ac:dyDescent="0.2">
      <c r="B16">
        <v>1752</v>
      </c>
      <c r="C16">
        <v>3</v>
      </c>
      <c r="E16">
        <v>1743</v>
      </c>
      <c r="F16">
        <v>5</v>
      </c>
      <c r="G16">
        <f t="shared" si="0"/>
        <v>10</v>
      </c>
      <c r="L16">
        <v>1735</v>
      </c>
      <c r="M16">
        <v>1</v>
      </c>
      <c r="N16">
        <f t="shared" si="1"/>
        <v>14</v>
      </c>
      <c r="Q16">
        <v>1736</v>
      </c>
      <c r="R16">
        <v>5</v>
      </c>
      <c r="V16">
        <v>1743</v>
      </c>
      <c r="W16">
        <v>5</v>
      </c>
      <c r="Y16">
        <v>1741</v>
      </c>
      <c r="Z16">
        <v>1</v>
      </c>
      <c r="AB16">
        <v>1739</v>
      </c>
      <c r="AC16" s="10">
        <v>4</v>
      </c>
      <c r="AD16" s="10">
        <v>1</v>
      </c>
    </row>
    <row r="17" spans="2:30" x14ac:dyDescent="0.2">
      <c r="B17">
        <v>1755</v>
      </c>
      <c r="C17">
        <v>1</v>
      </c>
      <c r="E17">
        <v>1745</v>
      </c>
      <c r="F17">
        <v>4</v>
      </c>
      <c r="G17">
        <f t="shared" si="0"/>
        <v>11</v>
      </c>
      <c r="L17">
        <v>1736</v>
      </c>
      <c r="M17">
        <v>5</v>
      </c>
      <c r="N17">
        <f t="shared" si="1"/>
        <v>10</v>
      </c>
      <c r="Q17">
        <v>1738</v>
      </c>
      <c r="R17">
        <v>2</v>
      </c>
      <c r="V17">
        <v>1745</v>
      </c>
      <c r="W17">
        <v>4</v>
      </c>
      <c r="Y17">
        <v>1743</v>
      </c>
      <c r="Z17">
        <v>2</v>
      </c>
      <c r="AB17">
        <v>1733</v>
      </c>
      <c r="AC17" s="10">
        <v>5</v>
      </c>
    </row>
    <row r="18" spans="2:30" x14ac:dyDescent="0.2">
      <c r="B18">
        <v>1757</v>
      </c>
      <c r="C18">
        <v>2</v>
      </c>
      <c r="E18">
        <v>1747</v>
      </c>
      <c r="F18">
        <v>2</v>
      </c>
      <c r="G18">
        <f t="shared" si="0"/>
        <v>13</v>
      </c>
      <c r="L18">
        <v>1738</v>
      </c>
      <c r="M18">
        <v>2</v>
      </c>
      <c r="N18">
        <f t="shared" si="1"/>
        <v>13</v>
      </c>
      <c r="Q18">
        <v>1739</v>
      </c>
      <c r="R18">
        <v>3</v>
      </c>
      <c r="V18">
        <v>1747</v>
      </c>
      <c r="W18">
        <v>2</v>
      </c>
      <c r="Y18">
        <v>1745</v>
      </c>
      <c r="Z18">
        <v>2</v>
      </c>
      <c r="AB18">
        <v>1748</v>
      </c>
      <c r="AC18" s="10">
        <v>5</v>
      </c>
    </row>
    <row r="19" spans="2:30" x14ac:dyDescent="0.2">
      <c r="B19">
        <v>1758</v>
      </c>
      <c r="C19">
        <v>3</v>
      </c>
      <c r="E19">
        <v>1748</v>
      </c>
      <c r="F19">
        <v>2</v>
      </c>
      <c r="G19">
        <f t="shared" si="0"/>
        <v>13</v>
      </c>
      <c r="L19">
        <v>1739</v>
      </c>
      <c r="M19">
        <v>3</v>
      </c>
      <c r="N19">
        <f t="shared" si="1"/>
        <v>12</v>
      </c>
      <c r="Q19">
        <v>1741</v>
      </c>
      <c r="R19">
        <v>7</v>
      </c>
      <c r="V19">
        <v>1748</v>
      </c>
      <c r="W19">
        <v>2</v>
      </c>
      <c r="Y19">
        <v>1748</v>
      </c>
      <c r="Z19">
        <v>3</v>
      </c>
      <c r="AB19">
        <v>1750</v>
      </c>
      <c r="AC19" s="10">
        <v>5</v>
      </c>
      <c r="AD19" s="10">
        <v>4</v>
      </c>
    </row>
    <row r="20" spans="2:30" x14ac:dyDescent="0.2">
      <c r="B20">
        <v>1743</v>
      </c>
      <c r="C20">
        <v>2</v>
      </c>
      <c r="E20">
        <v>1749</v>
      </c>
      <c r="F20">
        <v>13</v>
      </c>
      <c r="G20">
        <f t="shared" si="0"/>
        <v>2</v>
      </c>
      <c r="L20">
        <v>1741</v>
      </c>
      <c r="M20">
        <v>7</v>
      </c>
      <c r="N20">
        <f t="shared" si="1"/>
        <v>8</v>
      </c>
      <c r="Q20">
        <v>1743</v>
      </c>
      <c r="R20">
        <v>7</v>
      </c>
      <c r="V20">
        <v>1749</v>
      </c>
      <c r="W20">
        <v>13</v>
      </c>
      <c r="Y20">
        <v>1749</v>
      </c>
      <c r="Z20">
        <v>2</v>
      </c>
      <c r="AB20">
        <v>1755</v>
      </c>
      <c r="AC20" s="10">
        <v>5</v>
      </c>
    </row>
    <row r="21" spans="2:30" x14ac:dyDescent="0.2">
      <c r="B21">
        <v>1727</v>
      </c>
      <c r="C21">
        <v>1</v>
      </c>
      <c r="E21">
        <v>1750</v>
      </c>
      <c r="F21">
        <v>5</v>
      </c>
      <c r="G21">
        <f t="shared" si="0"/>
        <v>10</v>
      </c>
      <c r="L21">
        <v>1743</v>
      </c>
      <c r="M21">
        <v>7</v>
      </c>
      <c r="N21">
        <f t="shared" si="1"/>
        <v>8</v>
      </c>
      <c r="Q21">
        <v>1745</v>
      </c>
      <c r="R21">
        <v>6</v>
      </c>
      <c r="V21">
        <v>1750</v>
      </c>
      <c r="W21">
        <v>5</v>
      </c>
      <c r="Y21">
        <v>1751</v>
      </c>
      <c r="Z21">
        <v>1</v>
      </c>
      <c r="AB21">
        <v>1745</v>
      </c>
      <c r="AC21" s="10">
        <v>6</v>
      </c>
    </row>
    <row r="22" spans="2:30" x14ac:dyDescent="0.2">
      <c r="B22">
        <v>1732</v>
      </c>
      <c r="C22">
        <v>1</v>
      </c>
      <c r="E22">
        <v>1751</v>
      </c>
      <c r="F22">
        <v>12</v>
      </c>
      <c r="G22">
        <f t="shared" si="0"/>
        <v>3</v>
      </c>
      <c r="L22">
        <v>1745</v>
      </c>
      <c r="M22">
        <v>6</v>
      </c>
      <c r="N22">
        <f t="shared" si="1"/>
        <v>9</v>
      </c>
      <c r="Q22">
        <v>1747</v>
      </c>
      <c r="R22">
        <v>2</v>
      </c>
      <c r="V22">
        <v>1751</v>
      </c>
      <c r="W22">
        <v>12</v>
      </c>
      <c r="Y22">
        <v>1752</v>
      </c>
      <c r="Z22">
        <v>3</v>
      </c>
      <c r="AB22">
        <v>1757</v>
      </c>
      <c r="AC22" s="10">
        <v>6</v>
      </c>
    </row>
    <row r="23" spans="2:30" x14ac:dyDescent="0.2">
      <c r="B23">
        <v>1728</v>
      </c>
      <c r="C23">
        <v>1</v>
      </c>
      <c r="E23">
        <v>1752</v>
      </c>
      <c r="F23">
        <v>4</v>
      </c>
      <c r="G23">
        <f t="shared" si="0"/>
        <v>11</v>
      </c>
      <c r="L23">
        <v>1747</v>
      </c>
      <c r="M23">
        <v>2</v>
      </c>
      <c r="N23">
        <f t="shared" si="1"/>
        <v>13</v>
      </c>
      <c r="Q23">
        <v>1748</v>
      </c>
      <c r="R23">
        <v>5</v>
      </c>
      <c r="V23">
        <v>1752</v>
      </c>
      <c r="W23">
        <v>4</v>
      </c>
      <c r="Y23">
        <v>1755</v>
      </c>
      <c r="Z23">
        <v>0</v>
      </c>
      <c r="AB23">
        <v>1736</v>
      </c>
      <c r="AC23" s="10">
        <v>7</v>
      </c>
      <c r="AD23" s="10">
        <v>5</v>
      </c>
    </row>
    <row r="24" spans="2:30" x14ac:dyDescent="0.2">
      <c r="E24">
        <v>1755</v>
      </c>
      <c r="F24">
        <v>4</v>
      </c>
      <c r="G24">
        <f t="shared" si="0"/>
        <v>11</v>
      </c>
      <c r="L24">
        <v>1748</v>
      </c>
      <c r="M24">
        <v>5</v>
      </c>
      <c r="N24">
        <f t="shared" si="1"/>
        <v>10</v>
      </c>
      <c r="Q24">
        <v>1749</v>
      </c>
      <c r="R24">
        <v>15</v>
      </c>
      <c r="V24">
        <v>1753</v>
      </c>
      <c r="W24">
        <v>1</v>
      </c>
      <c r="Y24">
        <v>1757</v>
      </c>
      <c r="Z24">
        <v>3</v>
      </c>
      <c r="AB24">
        <v>1741</v>
      </c>
      <c r="AC24" s="10">
        <v>7</v>
      </c>
    </row>
    <row r="25" spans="2:30" x14ac:dyDescent="0.2">
      <c r="E25">
        <v>1757</v>
      </c>
      <c r="F25">
        <v>3</v>
      </c>
      <c r="G25">
        <f t="shared" si="0"/>
        <v>12</v>
      </c>
      <c r="L25">
        <v>1749</v>
      </c>
      <c r="M25">
        <v>15</v>
      </c>
      <c r="N25">
        <f t="shared" si="1"/>
        <v>0</v>
      </c>
      <c r="Q25">
        <v>1750</v>
      </c>
      <c r="R25">
        <v>5</v>
      </c>
      <c r="V25">
        <v>1755</v>
      </c>
      <c r="W25">
        <v>5</v>
      </c>
      <c r="Y25">
        <v>1758</v>
      </c>
      <c r="Z25">
        <v>3</v>
      </c>
      <c r="AB25">
        <v>1743</v>
      </c>
      <c r="AC25" s="10">
        <v>7</v>
      </c>
    </row>
    <row r="26" spans="2:30" x14ac:dyDescent="0.2">
      <c r="E26">
        <v>1758</v>
      </c>
      <c r="F26">
        <v>3</v>
      </c>
      <c r="G26">
        <f t="shared" si="0"/>
        <v>12</v>
      </c>
      <c r="L26">
        <v>1750</v>
      </c>
      <c r="M26">
        <v>5</v>
      </c>
      <c r="N26">
        <f t="shared" si="1"/>
        <v>10</v>
      </c>
      <c r="Q26">
        <v>1751</v>
      </c>
      <c r="R26">
        <v>12</v>
      </c>
      <c r="V26">
        <v>1757</v>
      </c>
      <c r="W26">
        <v>3</v>
      </c>
      <c r="AB26">
        <v>1752</v>
      </c>
      <c r="AC26" s="10">
        <v>7</v>
      </c>
      <c r="AD26">
        <v>4</v>
      </c>
    </row>
    <row r="27" spans="2:30" x14ac:dyDescent="0.2">
      <c r="E27">
        <v>1759</v>
      </c>
      <c r="F27">
        <v>1</v>
      </c>
      <c r="G27">
        <f t="shared" si="0"/>
        <v>14</v>
      </c>
      <c r="L27">
        <v>1751</v>
      </c>
      <c r="M27">
        <v>12</v>
      </c>
      <c r="N27">
        <f t="shared" si="1"/>
        <v>3</v>
      </c>
      <c r="Q27">
        <v>1752</v>
      </c>
      <c r="R27">
        <v>7</v>
      </c>
      <c r="V27">
        <v>1758</v>
      </c>
      <c r="W27">
        <v>4</v>
      </c>
      <c r="AB27">
        <v>1758</v>
      </c>
      <c r="AC27" s="10">
        <v>7</v>
      </c>
    </row>
    <row r="28" spans="2:30" x14ac:dyDescent="0.2">
      <c r="L28">
        <v>1752</v>
      </c>
      <c r="M28">
        <v>7</v>
      </c>
      <c r="N28">
        <f t="shared" si="1"/>
        <v>8</v>
      </c>
      <c r="Q28">
        <v>1755</v>
      </c>
      <c r="R28">
        <v>5</v>
      </c>
      <c r="V28">
        <v>1759</v>
      </c>
      <c r="W28">
        <v>1</v>
      </c>
      <c r="AB28">
        <v>1726</v>
      </c>
      <c r="AC28" s="10">
        <v>10</v>
      </c>
      <c r="AD28">
        <v>5</v>
      </c>
    </row>
    <row r="29" spans="2:30" x14ac:dyDescent="0.2">
      <c r="L29">
        <v>1755</v>
      </c>
      <c r="M29">
        <v>5</v>
      </c>
      <c r="N29">
        <f t="shared" si="1"/>
        <v>10</v>
      </c>
      <c r="Q29">
        <v>1757</v>
      </c>
      <c r="R29">
        <v>5</v>
      </c>
      <c r="AB29">
        <v>1729</v>
      </c>
      <c r="AC29" s="10">
        <v>10</v>
      </c>
    </row>
    <row r="30" spans="2:30" x14ac:dyDescent="0.2">
      <c r="L30">
        <v>1757</v>
      </c>
      <c r="M30">
        <v>5</v>
      </c>
      <c r="N30">
        <f t="shared" si="1"/>
        <v>10</v>
      </c>
      <c r="Q30">
        <v>1758</v>
      </c>
      <c r="R30">
        <v>6</v>
      </c>
      <c r="AB30">
        <v>1725</v>
      </c>
      <c r="AC30" s="10">
        <v>11</v>
      </c>
      <c r="AD30">
        <v>3</v>
      </c>
    </row>
    <row r="31" spans="2:30" x14ac:dyDescent="0.2">
      <c r="L31">
        <v>1758</v>
      </c>
      <c r="M31">
        <v>6</v>
      </c>
      <c r="N31">
        <f t="shared" si="1"/>
        <v>9</v>
      </c>
      <c r="Q31">
        <v>1759</v>
      </c>
      <c r="R31">
        <v>1</v>
      </c>
      <c r="V31" t="s">
        <v>18</v>
      </c>
      <c r="W31">
        <f>SUM(W3:W28)</f>
        <v>127</v>
      </c>
      <c r="AB31">
        <v>1751</v>
      </c>
      <c r="AC31" s="10">
        <v>13</v>
      </c>
    </row>
    <row r="32" spans="2:30" x14ac:dyDescent="0.2">
      <c r="B32" t="s">
        <v>18</v>
      </c>
      <c r="C32">
        <f>SUM(C3:C23)</f>
        <v>34</v>
      </c>
      <c r="E32" t="s">
        <v>18</v>
      </c>
      <c r="F32">
        <f>SUM(F3:F30)</f>
        <v>119</v>
      </c>
      <c r="L32">
        <v>1759</v>
      </c>
      <c r="M32">
        <v>1</v>
      </c>
      <c r="N32">
        <f t="shared" si="1"/>
        <v>14</v>
      </c>
      <c r="Q32" t="s">
        <v>45</v>
      </c>
      <c r="R32">
        <v>0</v>
      </c>
      <c r="V32" t="s">
        <v>35</v>
      </c>
      <c r="W32">
        <f>COUNT(W3:W28)</f>
        <v>26</v>
      </c>
      <c r="AB32">
        <v>1730</v>
      </c>
      <c r="AC32" s="10">
        <v>14</v>
      </c>
      <c r="AD32">
        <v>2</v>
      </c>
    </row>
    <row r="33" spans="2:29" x14ac:dyDescent="0.2">
      <c r="B33" t="s">
        <v>33</v>
      </c>
      <c r="C33">
        <f>COUNT(C3:C23)</f>
        <v>21</v>
      </c>
      <c r="E33" t="s">
        <v>33</v>
      </c>
      <c r="F33">
        <f>COUNT(F3:F30)</f>
        <v>25</v>
      </c>
      <c r="Q33" t="s">
        <v>45</v>
      </c>
      <c r="R33">
        <v>0</v>
      </c>
      <c r="V33" t="s">
        <v>57</v>
      </c>
      <c r="W33">
        <f>127/480</f>
        <v>0.26458333333333334</v>
      </c>
      <c r="AB33">
        <v>1749</v>
      </c>
      <c r="AC33" s="10">
        <v>15</v>
      </c>
    </row>
    <row r="34" spans="2:29" x14ac:dyDescent="0.2">
      <c r="E34" t="s">
        <v>38</v>
      </c>
      <c r="F34">
        <f>F32/480</f>
        <v>0.24791666666666667</v>
      </c>
      <c r="Q34" t="s">
        <v>45</v>
      </c>
      <c r="R34">
        <v>0</v>
      </c>
      <c r="AC34" s="10"/>
    </row>
    <row r="35" spans="2:29" x14ac:dyDescent="0.2">
      <c r="K35" s="8">
        <v>42856</v>
      </c>
      <c r="L35" t="s">
        <v>25</v>
      </c>
      <c r="M35">
        <f>COUNTA(L4:L33)</f>
        <v>29</v>
      </c>
      <c r="AB35" t="s">
        <v>18</v>
      </c>
      <c r="AC35" s="10">
        <f>SUM(AC3:AC33)</f>
        <v>165</v>
      </c>
    </row>
    <row r="36" spans="2:29" x14ac:dyDescent="0.2">
      <c r="L36" t="s">
        <v>26</v>
      </c>
      <c r="M36">
        <f>SUM(M4:M33)</f>
        <v>153</v>
      </c>
      <c r="AB36" t="s">
        <v>33</v>
      </c>
      <c r="AC36" s="10">
        <f>COUNT(AC3:AC33)</f>
        <v>31</v>
      </c>
    </row>
    <row r="37" spans="2:29" x14ac:dyDescent="0.2">
      <c r="L37" t="s">
        <v>27</v>
      </c>
      <c r="M37">
        <f>M36/480*100</f>
        <v>31.874999999999996</v>
      </c>
      <c r="AB37" t="s">
        <v>58</v>
      </c>
      <c r="AC37" s="10">
        <v>127</v>
      </c>
    </row>
    <row r="38" spans="2:29" x14ac:dyDescent="0.2">
      <c r="L38" t="s">
        <v>19</v>
      </c>
      <c r="M38">
        <v>119</v>
      </c>
      <c r="V38" t="s">
        <v>60</v>
      </c>
      <c r="W38">
        <f>470-127</f>
        <v>343</v>
      </c>
      <c r="AB38" t="s">
        <v>36</v>
      </c>
      <c r="AC38" s="10">
        <v>33</v>
      </c>
    </row>
    <row r="39" spans="2:29" x14ac:dyDescent="0.2">
      <c r="L39" t="s">
        <v>36</v>
      </c>
      <c r="M39">
        <v>34</v>
      </c>
      <c r="AC39" s="10"/>
    </row>
    <row r="40" spans="2:29" x14ac:dyDescent="0.2">
      <c r="L40" t="s">
        <v>39</v>
      </c>
      <c r="M40">
        <f>AVERAGE(M4:M33)</f>
        <v>5.2758620689655169</v>
      </c>
      <c r="AC40" s="10"/>
    </row>
    <row r="41" spans="2:29" x14ac:dyDescent="0.2">
      <c r="L41" t="s">
        <v>40</v>
      </c>
      <c r="M41">
        <f>STDEV(M4:M33)</f>
        <v>3.8720292919137922</v>
      </c>
      <c r="AC41" s="10"/>
    </row>
    <row r="42" spans="2:29" x14ac:dyDescent="0.2">
      <c r="AC42" s="10"/>
    </row>
    <row r="43" spans="2:29" x14ac:dyDescent="0.2">
      <c r="AC43" s="10"/>
    </row>
    <row r="44" spans="2:29" x14ac:dyDescent="0.2">
      <c r="AC44" s="10"/>
    </row>
    <row r="45" spans="2:29" x14ac:dyDescent="0.2">
      <c r="AC45" s="10"/>
    </row>
    <row r="46" spans="2:29" x14ac:dyDescent="0.2">
      <c r="AC46" s="10"/>
    </row>
    <row r="47" spans="2:29" x14ac:dyDescent="0.2">
      <c r="AC47" s="10"/>
    </row>
    <row r="48" spans="2:29" x14ac:dyDescent="0.2">
      <c r="AC48" s="10"/>
    </row>
    <row r="49" spans="29:29" x14ac:dyDescent="0.2">
      <c r="AC49" s="10"/>
    </row>
    <row r="50" spans="29:29" x14ac:dyDescent="0.2">
      <c r="AC50" s="10"/>
    </row>
    <row r="51" spans="29:29" x14ac:dyDescent="0.2">
      <c r="AC51" s="10"/>
    </row>
  </sheetData>
  <sortState ref="AB3:AC51">
    <sortCondition ref="AC2"/>
  </sortState>
  <conditionalFormatting sqref="G3:G27">
    <cfRule type="cellIs" dxfId="1" priority="2" operator="lessThan">
      <formula>9</formula>
    </cfRule>
  </conditionalFormatting>
  <conditionalFormatting sqref="N4:N32">
    <cfRule type="cellIs" dxfId="0" priority="1" operator="lessThan">
      <formula>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baseColWidth="10" defaultRowHeight="16" x14ac:dyDescent="0.2"/>
  <sheetData>
    <row r="1" spans="1:4" x14ac:dyDescent="0.2">
      <c r="A1" t="s">
        <v>47</v>
      </c>
    </row>
    <row r="2" spans="1:4" x14ac:dyDescent="0.2">
      <c r="B2" t="s">
        <v>51</v>
      </c>
      <c r="C2" t="s">
        <v>48</v>
      </c>
      <c r="D2" t="s">
        <v>50</v>
      </c>
    </row>
    <row r="3" spans="1:4" x14ac:dyDescent="0.2">
      <c r="A3" t="s">
        <v>52</v>
      </c>
      <c r="B3">
        <v>27</v>
      </c>
      <c r="C3" t="s">
        <v>49</v>
      </c>
      <c r="D3">
        <v>2</v>
      </c>
    </row>
    <row r="4" spans="1:4" x14ac:dyDescent="0.2">
      <c r="B4">
        <v>28</v>
      </c>
    </row>
    <row r="5" spans="1:4" x14ac:dyDescent="0.2">
      <c r="B5">
        <v>29</v>
      </c>
      <c r="D5">
        <v>2</v>
      </c>
    </row>
    <row r="6" spans="1:4" x14ac:dyDescent="0.2">
      <c r="B6">
        <v>30</v>
      </c>
      <c r="D6">
        <v>2</v>
      </c>
    </row>
    <row r="7" spans="1:4" x14ac:dyDescent="0.2">
      <c r="B7">
        <v>31</v>
      </c>
      <c r="D7">
        <v>2</v>
      </c>
    </row>
    <row r="8" spans="1:4" x14ac:dyDescent="0.2">
      <c r="B8">
        <v>32</v>
      </c>
      <c r="D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M33" sqref="M33"/>
    </sheetView>
  </sheetViews>
  <sheetFormatPr baseColWidth="10" defaultRowHeight="16" x14ac:dyDescent="0.2"/>
  <sheetData>
    <row r="1" spans="1:2" x14ac:dyDescent="0.2">
      <c r="A1" s="6" t="s">
        <v>28</v>
      </c>
      <c r="B1" s="6" t="s">
        <v>30</v>
      </c>
    </row>
    <row r="2" spans="1:2" x14ac:dyDescent="0.2">
      <c r="A2" s="9">
        <v>0</v>
      </c>
      <c r="B2" s="4">
        <v>3</v>
      </c>
    </row>
    <row r="3" spans="1:2" x14ac:dyDescent="0.2">
      <c r="A3" s="9">
        <v>3</v>
      </c>
      <c r="B3" s="4">
        <v>12</v>
      </c>
    </row>
    <row r="4" spans="1:2" x14ac:dyDescent="0.2">
      <c r="A4" s="9">
        <v>6</v>
      </c>
      <c r="B4" s="4">
        <v>8</v>
      </c>
    </row>
    <row r="5" spans="1:2" x14ac:dyDescent="0.2">
      <c r="A5" s="9">
        <v>9</v>
      </c>
      <c r="B5" s="4">
        <v>5</v>
      </c>
    </row>
    <row r="6" spans="1:2" x14ac:dyDescent="0.2">
      <c r="A6" s="9">
        <v>12</v>
      </c>
      <c r="B6" s="4">
        <v>2</v>
      </c>
    </row>
    <row r="7" spans="1:2" x14ac:dyDescent="0.2">
      <c r="A7" s="9">
        <v>15</v>
      </c>
      <c r="B7" s="4">
        <v>2</v>
      </c>
    </row>
    <row r="8" spans="1:2" ht="17" thickBot="1" x14ac:dyDescent="0.25">
      <c r="A8" s="5" t="s">
        <v>29</v>
      </c>
      <c r="B8" s="5">
        <v>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6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K16" sqref="K16"/>
    </sheetView>
  </sheetViews>
  <sheetFormatPr baseColWidth="10" defaultRowHeight="16" x14ac:dyDescent="0.2"/>
  <sheetData>
    <row r="1" spans="1:21" x14ac:dyDescent="0.2">
      <c r="A1" s="8">
        <v>42856</v>
      </c>
      <c r="B1" t="s">
        <v>25</v>
      </c>
      <c r="C1">
        <v>29</v>
      </c>
      <c r="J1" s="8">
        <v>42856</v>
      </c>
      <c r="M1" s="8">
        <v>42491</v>
      </c>
      <c r="R1" s="8">
        <v>43221</v>
      </c>
    </row>
    <row r="2" spans="1:21" x14ac:dyDescent="0.2">
      <c r="B2" t="s">
        <v>26</v>
      </c>
      <c r="C2">
        <v>153</v>
      </c>
      <c r="F2" t="s">
        <v>41</v>
      </c>
      <c r="G2">
        <f>C4-C12</f>
        <v>21</v>
      </c>
      <c r="J2" t="s">
        <v>24</v>
      </c>
      <c r="R2" t="s">
        <v>59</v>
      </c>
    </row>
    <row r="3" spans="1:21" x14ac:dyDescent="0.2">
      <c r="B3" t="s">
        <v>27</v>
      </c>
      <c r="C3">
        <v>31.874999999999996</v>
      </c>
      <c r="F3" t="s">
        <v>42</v>
      </c>
      <c r="G3">
        <f>C5-C13</f>
        <v>-1</v>
      </c>
      <c r="J3" t="s">
        <v>0</v>
      </c>
      <c r="K3" t="s">
        <v>1</v>
      </c>
      <c r="M3" t="s">
        <v>0</v>
      </c>
      <c r="N3" t="s">
        <v>1</v>
      </c>
      <c r="P3" t="s">
        <v>46</v>
      </c>
      <c r="R3" t="s">
        <v>0</v>
      </c>
      <c r="S3" t="s">
        <v>55</v>
      </c>
      <c r="U3" t="s">
        <v>46</v>
      </c>
    </row>
    <row r="4" spans="1:21" x14ac:dyDescent="0.2">
      <c r="B4" t="s">
        <v>19</v>
      </c>
      <c r="C4">
        <v>119</v>
      </c>
      <c r="J4">
        <v>1721</v>
      </c>
      <c r="K4">
        <v>1</v>
      </c>
      <c r="M4">
        <v>1721</v>
      </c>
      <c r="N4">
        <v>1</v>
      </c>
      <c r="P4">
        <f>K4-N4</f>
        <v>0</v>
      </c>
      <c r="R4">
        <v>1721</v>
      </c>
      <c r="S4">
        <v>1</v>
      </c>
      <c r="U4">
        <f>S4-K4</f>
        <v>0</v>
      </c>
    </row>
    <row r="5" spans="1:21" x14ac:dyDescent="0.2">
      <c r="B5" t="s">
        <v>36</v>
      </c>
      <c r="C5">
        <v>34</v>
      </c>
      <c r="J5">
        <v>1723</v>
      </c>
      <c r="K5">
        <v>2</v>
      </c>
      <c r="M5">
        <v>1723</v>
      </c>
      <c r="N5">
        <v>2</v>
      </c>
      <c r="P5">
        <f t="shared" ref="P5:P28" si="0">K5-N5</f>
        <v>0</v>
      </c>
      <c r="R5">
        <v>1723</v>
      </c>
      <c r="S5">
        <v>2</v>
      </c>
      <c r="U5">
        <f t="shared" ref="U5:U32" si="1">S5-K5</f>
        <v>0</v>
      </c>
    </row>
    <row r="6" spans="1:21" x14ac:dyDescent="0.2">
      <c r="B6" t="s">
        <v>39</v>
      </c>
      <c r="C6">
        <v>5.2758620689655169</v>
      </c>
      <c r="J6">
        <v>1725</v>
      </c>
      <c r="K6">
        <v>10</v>
      </c>
      <c r="M6">
        <v>1725</v>
      </c>
      <c r="N6">
        <v>10</v>
      </c>
      <c r="P6">
        <f t="shared" si="0"/>
        <v>0</v>
      </c>
      <c r="R6">
        <v>1725</v>
      </c>
      <c r="S6">
        <v>11</v>
      </c>
      <c r="U6">
        <f t="shared" si="1"/>
        <v>1</v>
      </c>
    </row>
    <row r="7" spans="1:21" x14ac:dyDescent="0.2">
      <c r="B7" t="s">
        <v>40</v>
      </c>
      <c r="C7">
        <v>3.8720292919137922</v>
      </c>
      <c r="J7">
        <v>1726</v>
      </c>
      <c r="K7">
        <v>9</v>
      </c>
      <c r="M7">
        <v>1726</v>
      </c>
      <c r="N7">
        <v>9</v>
      </c>
      <c r="P7">
        <f t="shared" si="0"/>
        <v>0</v>
      </c>
      <c r="R7">
        <v>1726</v>
      </c>
      <c r="S7">
        <v>10</v>
      </c>
      <c r="U7">
        <f t="shared" si="1"/>
        <v>1</v>
      </c>
    </row>
    <row r="8" spans="1:21" x14ac:dyDescent="0.2">
      <c r="J8">
        <v>1727</v>
      </c>
      <c r="K8">
        <v>1</v>
      </c>
      <c r="P8">
        <f t="shared" si="0"/>
        <v>1</v>
      </c>
      <c r="R8">
        <v>1727</v>
      </c>
      <c r="S8">
        <v>1</v>
      </c>
      <c r="U8">
        <f t="shared" si="1"/>
        <v>0</v>
      </c>
    </row>
    <row r="9" spans="1:21" x14ac:dyDescent="0.2">
      <c r="A9" s="8">
        <v>42491</v>
      </c>
      <c r="B9" t="s">
        <v>25</v>
      </c>
      <c r="C9">
        <v>26</v>
      </c>
      <c r="J9">
        <v>1728</v>
      </c>
      <c r="K9">
        <v>3</v>
      </c>
      <c r="P9">
        <f t="shared" si="0"/>
        <v>3</v>
      </c>
      <c r="R9">
        <v>1728</v>
      </c>
      <c r="S9">
        <v>3</v>
      </c>
      <c r="U9">
        <f t="shared" si="1"/>
        <v>0</v>
      </c>
    </row>
    <row r="10" spans="1:21" x14ac:dyDescent="0.2">
      <c r="B10" t="s">
        <v>26</v>
      </c>
      <c r="C10">
        <v>133</v>
      </c>
      <c r="J10">
        <v>1729</v>
      </c>
      <c r="K10">
        <v>8</v>
      </c>
      <c r="M10">
        <v>1729</v>
      </c>
      <c r="N10">
        <v>6</v>
      </c>
      <c r="P10">
        <f t="shared" si="0"/>
        <v>2</v>
      </c>
      <c r="R10">
        <v>1729</v>
      </c>
      <c r="S10">
        <v>10</v>
      </c>
      <c r="U10">
        <f t="shared" si="1"/>
        <v>2</v>
      </c>
    </row>
    <row r="11" spans="1:21" x14ac:dyDescent="0.2">
      <c r="B11" t="s">
        <v>27</v>
      </c>
      <c r="C11">
        <v>27.708333333333336</v>
      </c>
      <c r="J11">
        <v>1730</v>
      </c>
      <c r="K11">
        <v>14</v>
      </c>
      <c r="M11">
        <v>1730</v>
      </c>
      <c r="N11">
        <v>14</v>
      </c>
      <c r="P11">
        <f t="shared" si="0"/>
        <v>0</v>
      </c>
      <c r="R11">
        <v>1730</v>
      </c>
      <c r="S11">
        <v>15</v>
      </c>
      <c r="U11">
        <f t="shared" si="1"/>
        <v>1</v>
      </c>
    </row>
    <row r="12" spans="1:21" x14ac:dyDescent="0.2">
      <c r="B12" t="s">
        <v>19</v>
      </c>
      <c r="C12">
        <v>98</v>
      </c>
      <c r="J12">
        <v>1731</v>
      </c>
      <c r="K12">
        <v>3</v>
      </c>
      <c r="M12">
        <v>1731</v>
      </c>
      <c r="N12">
        <v>2</v>
      </c>
      <c r="P12">
        <f t="shared" si="0"/>
        <v>1</v>
      </c>
      <c r="R12">
        <v>1731</v>
      </c>
      <c r="S12">
        <v>3</v>
      </c>
      <c r="U12">
        <f t="shared" si="1"/>
        <v>0</v>
      </c>
    </row>
    <row r="13" spans="1:21" x14ac:dyDescent="0.2">
      <c r="B13" t="s">
        <v>36</v>
      </c>
      <c r="C13">
        <v>35</v>
      </c>
      <c r="J13">
        <v>1732</v>
      </c>
      <c r="K13">
        <v>1</v>
      </c>
      <c r="P13">
        <f t="shared" si="0"/>
        <v>1</v>
      </c>
      <c r="R13">
        <v>1732</v>
      </c>
      <c r="S13">
        <v>1</v>
      </c>
      <c r="U13">
        <f t="shared" si="1"/>
        <v>0</v>
      </c>
    </row>
    <row r="14" spans="1:21" x14ac:dyDescent="0.2">
      <c r="C14">
        <v>4.9259259259259256</v>
      </c>
      <c r="J14">
        <v>1733</v>
      </c>
      <c r="K14">
        <v>5</v>
      </c>
      <c r="M14">
        <v>1733</v>
      </c>
      <c r="N14">
        <v>4</v>
      </c>
      <c r="P14">
        <f t="shared" si="0"/>
        <v>1</v>
      </c>
      <c r="R14">
        <v>1733</v>
      </c>
      <c r="S14">
        <v>5</v>
      </c>
      <c r="U14">
        <f t="shared" si="1"/>
        <v>0</v>
      </c>
    </row>
    <row r="15" spans="1:21" x14ac:dyDescent="0.2">
      <c r="C15">
        <v>3.8423342857607747</v>
      </c>
      <c r="J15">
        <v>1734</v>
      </c>
      <c r="K15">
        <v>2</v>
      </c>
      <c r="M15">
        <v>1734</v>
      </c>
      <c r="N15">
        <v>2</v>
      </c>
      <c r="P15">
        <f t="shared" si="0"/>
        <v>0</v>
      </c>
      <c r="R15">
        <v>1734</v>
      </c>
      <c r="S15">
        <v>2</v>
      </c>
      <c r="U15">
        <f t="shared" si="1"/>
        <v>0</v>
      </c>
    </row>
    <row r="16" spans="1:21" x14ac:dyDescent="0.2">
      <c r="J16">
        <v>1735</v>
      </c>
      <c r="K16">
        <v>1</v>
      </c>
      <c r="M16">
        <v>1735</v>
      </c>
      <c r="N16">
        <v>1</v>
      </c>
      <c r="P16">
        <f t="shared" si="0"/>
        <v>0</v>
      </c>
      <c r="R16">
        <v>1735</v>
      </c>
      <c r="S16">
        <v>1</v>
      </c>
      <c r="U16">
        <f t="shared" si="1"/>
        <v>0</v>
      </c>
    </row>
    <row r="17" spans="1:21" x14ac:dyDescent="0.2">
      <c r="A17" s="8">
        <v>43221</v>
      </c>
      <c r="B17" t="s">
        <v>18</v>
      </c>
      <c r="C17">
        <v>165</v>
      </c>
      <c r="J17">
        <v>1736</v>
      </c>
      <c r="K17">
        <v>5</v>
      </c>
      <c r="M17">
        <v>1736</v>
      </c>
      <c r="N17">
        <v>5</v>
      </c>
      <c r="P17">
        <f t="shared" si="0"/>
        <v>0</v>
      </c>
      <c r="R17">
        <v>1736</v>
      </c>
      <c r="S17">
        <v>7</v>
      </c>
      <c r="U17">
        <f t="shared" si="1"/>
        <v>2</v>
      </c>
    </row>
    <row r="18" spans="1:21" x14ac:dyDescent="0.2">
      <c r="B18" t="s">
        <v>33</v>
      </c>
      <c r="C18">
        <v>30</v>
      </c>
      <c r="J18">
        <v>1738</v>
      </c>
      <c r="K18">
        <v>2</v>
      </c>
      <c r="M18">
        <v>1738</v>
      </c>
      <c r="N18">
        <v>2</v>
      </c>
      <c r="P18">
        <f t="shared" si="0"/>
        <v>0</v>
      </c>
      <c r="R18">
        <v>1738</v>
      </c>
      <c r="S18">
        <v>2</v>
      </c>
      <c r="U18">
        <f t="shared" si="1"/>
        <v>0</v>
      </c>
    </row>
    <row r="19" spans="1:21" x14ac:dyDescent="0.2">
      <c r="B19" t="s">
        <v>58</v>
      </c>
      <c r="C19">
        <v>127</v>
      </c>
      <c r="J19">
        <v>1739</v>
      </c>
      <c r="K19">
        <v>3</v>
      </c>
      <c r="M19">
        <v>1739</v>
      </c>
      <c r="N19">
        <v>1</v>
      </c>
      <c r="P19">
        <f t="shared" si="0"/>
        <v>2</v>
      </c>
      <c r="R19">
        <v>1739</v>
      </c>
      <c r="S19">
        <v>4</v>
      </c>
      <c r="U19">
        <f t="shared" si="1"/>
        <v>1</v>
      </c>
    </row>
    <row r="20" spans="1:21" x14ac:dyDescent="0.2">
      <c r="B20" t="s">
        <v>36</v>
      </c>
      <c r="C20">
        <v>33</v>
      </c>
      <c r="J20">
        <v>1741</v>
      </c>
      <c r="K20">
        <v>7</v>
      </c>
      <c r="M20">
        <v>1741</v>
      </c>
      <c r="N20">
        <v>7</v>
      </c>
      <c r="P20">
        <f t="shared" si="0"/>
        <v>0</v>
      </c>
      <c r="R20">
        <v>1741</v>
      </c>
      <c r="S20">
        <v>7</v>
      </c>
      <c r="U20">
        <f t="shared" si="1"/>
        <v>0</v>
      </c>
    </row>
    <row r="21" spans="1:21" x14ac:dyDescent="0.2">
      <c r="J21">
        <v>1743</v>
      </c>
      <c r="K21">
        <v>7</v>
      </c>
      <c r="M21">
        <v>1743</v>
      </c>
      <c r="N21">
        <v>5</v>
      </c>
      <c r="P21">
        <f t="shared" si="0"/>
        <v>2</v>
      </c>
      <c r="R21">
        <v>1743</v>
      </c>
      <c r="S21">
        <v>7</v>
      </c>
      <c r="U21">
        <f t="shared" si="1"/>
        <v>0</v>
      </c>
    </row>
    <row r="22" spans="1:21" x14ac:dyDescent="0.2">
      <c r="J22">
        <v>1745</v>
      </c>
      <c r="K22">
        <v>6</v>
      </c>
      <c r="M22">
        <v>1745</v>
      </c>
      <c r="N22">
        <v>5</v>
      </c>
      <c r="P22">
        <f t="shared" si="0"/>
        <v>1</v>
      </c>
      <c r="R22">
        <v>1745</v>
      </c>
      <c r="S22">
        <v>6</v>
      </c>
      <c r="U22">
        <f t="shared" si="1"/>
        <v>0</v>
      </c>
    </row>
    <row r="23" spans="1:21" x14ac:dyDescent="0.2">
      <c r="J23">
        <v>1747</v>
      </c>
      <c r="K23">
        <v>2</v>
      </c>
      <c r="M23">
        <v>1747</v>
      </c>
      <c r="N23">
        <v>2</v>
      </c>
      <c r="P23">
        <f t="shared" si="0"/>
        <v>0</v>
      </c>
      <c r="R23">
        <v>1747</v>
      </c>
      <c r="S23">
        <v>2</v>
      </c>
      <c r="U23">
        <f t="shared" si="1"/>
        <v>0</v>
      </c>
    </row>
    <row r="24" spans="1:21" x14ac:dyDescent="0.2">
      <c r="J24">
        <v>1748</v>
      </c>
      <c r="K24">
        <v>5</v>
      </c>
      <c r="M24">
        <v>1748</v>
      </c>
      <c r="N24">
        <v>5</v>
      </c>
      <c r="P24">
        <f t="shared" si="0"/>
        <v>0</v>
      </c>
      <c r="R24">
        <v>1748</v>
      </c>
      <c r="S24">
        <v>5</v>
      </c>
      <c r="U24">
        <f t="shared" si="1"/>
        <v>0</v>
      </c>
    </row>
    <row r="25" spans="1:21" x14ac:dyDescent="0.2">
      <c r="J25">
        <v>1749</v>
      </c>
      <c r="K25">
        <v>15</v>
      </c>
      <c r="M25">
        <v>1749</v>
      </c>
      <c r="N25">
        <v>15</v>
      </c>
      <c r="P25">
        <f t="shared" si="0"/>
        <v>0</v>
      </c>
      <c r="R25">
        <v>1749</v>
      </c>
      <c r="S25">
        <v>15</v>
      </c>
      <c r="U25">
        <f t="shared" si="1"/>
        <v>0</v>
      </c>
    </row>
    <row r="26" spans="1:21" x14ac:dyDescent="0.2">
      <c r="J26">
        <v>1750</v>
      </c>
      <c r="K26">
        <v>5</v>
      </c>
      <c r="M26">
        <v>1750</v>
      </c>
      <c r="N26">
        <v>5</v>
      </c>
      <c r="P26">
        <f t="shared" si="0"/>
        <v>0</v>
      </c>
      <c r="R26">
        <v>1750</v>
      </c>
      <c r="S26">
        <v>5</v>
      </c>
      <c r="U26">
        <f t="shared" si="1"/>
        <v>0</v>
      </c>
    </row>
    <row r="27" spans="1:21" x14ac:dyDescent="0.2">
      <c r="J27">
        <v>1751</v>
      </c>
      <c r="K27">
        <v>12</v>
      </c>
      <c r="M27">
        <v>1751</v>
      </c>
      <c r="N27">
        <v>10</v>
      </c>
      <c r="P27">
        <f t="shared" si="0"/>
        <v>2</v>
      </c>
      <c r="R27">
        <v>1751</v>
      </c>
      <c r="S27">
        <v>13</v>
      </c>
      <c r="U27">
        <f t="shared" si="1"/>
        <v>1</v>
      </c>
    </row>
    <row r="28" spans="1:21" x14ac:dyDescent="0.2">
      <c r="J28">
        <v>1752</v>
      </c>
      <c r="K28">
        <v>7</v>
      </c>
      <c r="M28">
        <v>1752</v>
      </c>
      <c r="N28">
        <v>4</v>
      </c>
      <c r="P28">
        <f t="shared" si="0"/>
        <v>3</v>
      </c>
      <c r="R28">
        <v>1752</v>
      </c>
      <c r="S28">
        <v>7</v>
      </c>
      <c r="U28">
        <f t="shared" si="1"/>
        <v>0</v>
      </c>
    </row>
    <row r="29" spans="1:21" x14ac:dyDescent="0.2">
      <c r="P29">
        <f>K30-N30</f>
        <v>1</v>
      </c>
      <c r="R29">
        <v>1753</v>
      </c>
      <c r="S29">
        <v>1</v>
      </c>
      <c r="U29">
        <f t="shared" si="1"/>
        <v>1</v>
      </c>
    </row>
    <row r="30" spans="1:21" x14ac:dyDescent="0.2">
      <c r="J30">
        <v>1755</v>
      </c>
      <c r="K30">
        <v>5</v>
      </c>
      <c r="M30">
        <v>1755</v>
      </c>
      <c r="N30">
        <v>4</v>
      </c>
      <c r="P30">
        <f>K31-N31</f>
        <v>0</v>
      </c>
      <c r="R30">
        <v>1755</v>
      </c>
      <c r="S30">
        <v>5</v>
      </c>
      <c r="U30">
        <f t="shared" si="1"/>
        <v>0</v>
      </c>
    </row>
    <row r="31" spans="1:21" x14ac:dyDescent="0.2">
      <c r="J31">
        <v>1757</v>
      </c>
      <c r="K31">
        <v>5</v>
      </c>
      <c r="M31">
        <v>1757</v>
      </c>
      <c r="N31">
        <v>5</v>
      </c>
      <c r="P31">
        <f>K32-N32</f>
        <v>0</v>
      </c>
      <c r="R31">
        <v>1757</v>
      </c>
      <c r="S31">
        <v>6</v>
      </c>
      <c r="U31">
        <f t="shared" si="1"/>
        <v>1</v>
      </c>
    </row>
    <row r="32" spans="1:21" x14ac:dyDescent="0.2">
      <c r="J32">
        <v>1758</v>
      </c>
      <c r="K32">
        <v>6</v>
      </c>
      <c r="M32">
        <v>1758</v>
      </c>
      <c r="N32">
        <v>6</v>
      </c>
      <c r="P32">
        <f>K33-N33</f>
        <v>0</v>
      </c>
      <c r="R32">
        <v>1758</v>
      </c>
      <c r="S32">
        <v>7</v>
      </c>
      <c r="U32">
        <f t="shared" si="1"/>
        <v>1</v>
      </c>
    </row>
    <row r="33" spans="10:19" x14ac:dyDescent="0.2">
      <c r="J33">
        <v>1759</v>
      </c>
      <c r="K33">
        <v>1</v>
      </c>
      <c r="M33">
        <v>1759</v>
      </c>
      <c r="N33">
        <v>1</v>
      </c>
      <c r="R33">
        <v>1759</v>
      </c>
      <c r="S33">
        <v>1</v>
      </c>
    </row>
  </sheetData>
  <sortState ref="R4:S34">
    <sortCondition ref="R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Mortality</vt:lpstr>
      <vt:lpstr>Potential Recovery</vt:lpstr>
      <vt:lpstr>16_05_2017</vt:lpstr>
      <vt:lpstr>17_05_2017</vt:lpstr>
      <vt:lpstr>Sheet1</vt:lpstr>
      <vt:lpstr>Sheet3</vt:lpstr>
      <vt:lpstr>Sheet2</vt:lpstr>
      <vt:lpstr>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2017-05-16T22:12:54Z</dcterms:created>
  <dcterms:modified xsi:type="dcterms:W3CDTF">2017-05-25T21:10:56Z</dcterms:modified>
</cp:coreProperties>
</file>