
<file path=[Content_Types].xml><?xml version="1.0" encoding="utf-8"?>
<Types xmlns="http://schemas.openxmlformats.org/package/2006/content-types">
  <Default Extension="vml" ContentType="application/vnd.openxmlformats-officedocument.vmlDrawing"/>
  <Default Extension="doc" ContentType="application/msword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11" activeTab="11"/>
  </bookViews>
  <sheets>
    <sheet name="NOTE" sheetId="2" r:id="rId1"/>
    <sheet name="JAN 1-15" sheetId="1" r:id="rId2"/>
    <sheet name="JAN 16-31" sheetId="3" r:id="rId3"/>
    <sheet name="FEB 1-15" sheetId="4" r:id="rId4"/>
    <sheet name="FEB 16-28" sheetId="5" r:id="rId5"/>
    <sheet name="MAR 1-15" sheetId="6" r:id="rId6"/>
    <sheet name="MAR 16-31" sheetId="7" r:id="rId7"/>
    <sheet name="Sheet2" sheetId="8" r:id="rId8"/>
    <sheet name="APR 1-15" sheetId="9" r:id="rId9"/>
    <sheet name="APR 15-30" sheetId="10" r:id="rId10"/>
    <sheet name="MAY 1-15" sheetId="11" r:id="rId11"/>
    <sheet name="MAY 16-31" sheetId="12" r:id="rId12"/>
    <sheet name="JUN 1-15" sheetId="13" r:id="rId13"/>
    <sheet name="JUN 16-30" sheetId="14" r:id="rId14"/>
    <sheet name="JUL 1-15" sheetId="15" r:id="rId15"/>
    <sheet name="JUL 16-31" sheetId="16" r:id="rId16"/>
    <sheet name="AUG 1-15" sheetId="17" r:id="rId17"/>
    <sheet name="JO OT-CALIMLIM" sheetId="18" r:id="rId18"/>
    <sheet name="AUG 16-31" sheetId="19" r:id="rId19"/>
    <sheet name="SEP 1-15" sheetId="20" r:id="rId20"/>
    <sheet name="SEP 16-30" sheetId="21" r:id="rId21"/>
    <sheet name="OCT 1-15" sheetId="22" r:id="rId22"/>
  </sheets>
  <definedNames>
    <definedName name="_Sort" hidden="1">#REF!</definedName>
    <definedName name="_xlnm.Print_Area" localSheetId="18">'AUG 16-31'!$A$1:$R$101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<sst xmlns="http://schemas.openxmlformats.org/spreadsheetml/2006/main" count="6544" uniqueCount="584">
  <si>
    <t>NOTE:</t>
  </si>
  <si>
    <t>MANDITA - NO RENEWAL JAN- MARCH - NO PAYROLL JAN 1-15</t>
  </si>
  <si>
    <t>LLEGADO-LAST DAY 01/22/2025</t>
  </si>
  <si>
    <t>CUYOS -</t>
  </si>
  <si>
    <t>No Salary FEb 1-15</t>
  </si>
  <si>
    <t>DELA CRUZ, DANIELYN S.</t>
  </si>
  <si>
    <t>FDS 2/3/2025</t>
  </si>
  <si>
    <t xml:space="preserve">                    JOB ORDER - WAGES</t>
  </si>
  <si>
    <t xml:space="preserve">                    DIFFERENT OFFICES</t>
  </si>
  <si>
    <t xml:space="preserve">                    JANUARY 1-15,2025</t>
  </si>
  <si>
    <t>NO.</t>
  </si>
  <si>
    <t>NAME</t>
  </si>
  <si>
    <t>DESIGNATION</t>
  </si>
  <si>
    <t>RATE/DAY</t>
  </si>
  <si>
    <t xml:space="preserve">OFFICE/DEPARTMENT </t>
  </si>
  <si>
    <t xml:space="preserve">DAYS </t>
  </si>
  <si>
    <t>No. of DAYS</t>
  </si>
  <si>
    <t xml:space="preserve">OFFICIAL TIME </t>
  </si>
  <si>
    <t xml:space="preserve">PERIOD </t>
  </si>
  <si>
    <t>Total DAYS</t>
  </si>
  <si>
    <t>No. of HOURS</t>
  </si>
  <si>
    <t xml:space="preserve">GROSS AMOUNT </t>
  </si>
  <si>
    <t>DEDUCTION Hrs &amp; Mins Amount</t>
  </si>
  <si>
    <t>SSS</t>
  </si>
  <si>
    <t>NET AMT.</t>
  </si>
  <si>
    <t>ALUNAN, Marvin Lhenard B.</t>
  </si>
  <si>
    <t xml:space="preserve">JOB ORDER </t>
  </si>
  <si>
    <t>SAS</t>
  </si>
  <si>
    <t>M-F</t>
  </si>
  <si>
    <t>7:00-4:00</t>
  </si>
  <si>
    <t>1/6,7,8,10,14,15</t>
  </si>
  <si>
    <t>ALVIOR, Julse Lorenz P.</t>
  </si>
  <si>
    <t>Procurement Services</t>
  </si>
  <si>
    <t>M-TH</t>
  </si>
  <si>
    <t>7:00-6:00</t>
  </si>
  <si>
    <t>1/6,7,8,14,15</t>
  </si>
  <si>
    <t>BARCELO, Juan Rainier Benedict P.</t>
  </si>
  <si>
    <t xml:space="preserve">IIPDO </t>
  </si>
  <si>
    <t>9:00-6:00</t>
  </si>
  <si>
    <t>1/2,3,6,7,8,10,14,15</t>
  </si>
  <si>
    <t>BARCENAS, Junlie C.</t>
  </si>
  <si>
    <t>NSTP</t>
  </si>
  <si>
    <t>1/8,10,14,15</t>
  </si>
  <si>
    <t>BAYOTAS, Eugine  B.</t>
  </si>
  <si>
    <t>Mgt. Info. Sytem Services</t>
  </si>
  <si>
    <t>BELARMINO, Teresita P.</t>
  </si>
  <si>
    <t>Cashier's Office</t>
  </si>
  <si>
    <t>8:00-5:00</t>
  </si>
  <si>
    <t>CALANDRIA JR., Joseph C.</t>
  </si>
  <si>
    <t>Office of Research Dev't. &amp; Prod.</t>
  </si>
  <si>
    <t>1/2,3,6,7,8,14,15</t>
  </si>
  <si>
    <t>CALIMLIM, Khen Chee F.</t>
  </si>
  <si>
    <t>Counseling &amp; Testing Services</t>
  </si>
  <si>
    <t>1/2,3,6,7,8,10,15</t>
  </si>
  <si>
    <t>CASEM, Leah B.</t>
  </si>
  <si>
    <t>Office of the Auditor</t>
  </si>
  <si>
    <t>CASIMIRO, Ace R.</t>
  </si>
  <si>
    <t>Property Management Services</t>
  </si>
  <si>
    <t>1/6,7,8,10,14</t>
  </si>
  <si>
    <t>CHAVEZ, Louie Igie G.</t>
  </si>
  <si>
    <t>CUYOS, Marilyn P.</t>
  </si>
  <si>
    <t>Medical and Dental Services</t>
  </si>
  <si>
    <t>1/2,3,6,7,8,10</t>
  </si>
  <si>
    <t>DELA CRUZ, Christian James G.</t>
  </si>
  <si>
    <t>Cultural and Arts Division</t>
  </si>
  <si>
    <t>EREÑO, Aeriel Nadyne D.</t>
  </si>
  <si>
    <t>GABALFIN, Wilmark M.</t>
  </si>
  <si>
    <t>Library Services</t>
  </si>
  <si>
    <t>MT/THFS</t>
  </si>
  <si>
    <t>1/3,4,6,7,10,11,14</t>
  </si>
  <si>
    <t>JARAVATA, Aries Cyril R.</t>
  </si>
  <si>
    <t xml:space="preserve">Registrar's Office </t>
  </si>
  <si>
    <t>JUSAY, Ma. Louise Pace P.</t>
  </si>
  <si>
    <t>Graduate School</t>
  </si>
  <si>
    <t>T-Sat.</t>
  </si>
  <si>
    <t>1/2,3,7,8,10,11,14,15</t>
  </si>
  <si>
    <t>KATIGBAK, Rhajid Kazandra Jean</t>
  </si>
  <si>
    <t>1/3,6,7,8,10,14,15</t>
  </si>
  <si>
    <t>KIKUCHI, Masato T.</t>
  </si>
  <si>
    <t>LIBO-ON, Faith Marie B.</t>
  </si>
  <si>
    <t>LINSANGAN, Melanie D.</t>
  </si>
  <si>
    <t>LLEGADO, Jeffree V.</t>
  </si>
  <si>
    <t>Sports Dev't. &amp; Physical Educ.</t>
  </si>
  <si>
    <t>1/2,6,7,8,15</t>
  </si>
  <si>
    <t>LOPEZ, Marvin B.</t>
  </si>
  <si>
    <t>Director for Instruction</t>
  </si>
  <si>
    <t>1/6,7,8,10,15</t>
  </si>
  <si>
    <t>LUHA, Ella Mae R.</t>
  </si>
  <si>
    <t xml:space="preserve">HRMS </t>
  </si>
  <si>
    <t>7:30-4:30</t>
  </si>
  <si>
    <t>LUMPAYAO, Maria Angelyca D.</t>
  </si>
  <si>
    <t>MADID, Rajab N.</t>
  </si>
  <si>
    <t>VPAA</t>
  </si>
  <si>
    <t>1/2,3,6,7,10,14,15</t>
  </si>
  <si>
    <t>MALLARI Mario M.</t>
  </si>
  <si>
    <t>Office of the Chief, Security Services</t>
  </si>
  <si>
    <t>MANDITA, Jhon Carlo J.</t>
  </si>
  <si>
    <t>Admisson Services</t>
  </si>
  <si>
    <t>MARCHAN, James Peter U.</t>
  </si>
  <si>
    <t>Office of Extension &amp; Community Serv.</t>
  </si>
  <si>
    <t>MONTEMAYOR, Rosa F.</t>
  </si>
  <si>
    <t>Office of the College &amp; Board Sec.</t>
  </si>
  <si>
    <t>1/2,3,7,8,10,14,15</t>
  </si>
  <si>
    <t>MORALES, Royalie B.</t>
  </si>
  <si>
    <t>OP</t>
  </si>
  <si>
    <t>8:30-5:30</t>
  </si>
  <si>
    <t>NACION, Cherry G.</t>
  </si>
  <si>
    <t>Registrar's Office</t>
  </si>
  <si>
    <t>NUÑEZ, Matt Dommel E.</t>
  </si>
  <si>
    <t>FMS</t>
  </si>
  <si>
    <t>OBINA, Christine May M.</t>
  </si>
  <si>
    <t>OMBROG, Salvador D.</t>
  </si>
  <si>
    <t>SPD</t>
  </si>
  <si>
    <t>ORDOÑEZ, Christian Q.</t>
  </si>
  <si>
    <t>Office of Int'l. Affairs Services</t>
  </si>
  <si>
    <t>PENAZO, Jayvee L.</t>
  </si>
  <si>
    <t>MTWTH/S</t>
  </si>
  <si>
    <t>1/2,4,6,7,8,11,14,15</t>
  </si>
  <si>
    <t>PEREZ, Ricky-Ann G.</t>
  </si>
  <si>
    <t>QUINTANA, Leo C.</t>
  </si>
  <si>
    <t xml:space="preserve">Library Services </t>
  </si>
  <si>
    <t>MTW/FS</t>
  </si>
  <si>
    <t>1/3,4,7,10,11,14,15</t>
  </si>
  <si>
    <t>REYES, Benjamin Arthur P.</t>
  </si>
  <si>
    <t>SALCEDO, Mary Grace C.</t>
  </si>
  <si>
    <t>SALES, Jenina O.</t>
  </si>
  <si>
    <t xml:space="preserve">BAC Office </t>
  </si>
  <si>
    <t>SAMPILO, Darryl D.</t>
  </si>
  <si>
    <t xml:space="preserve">TOMULTO, HYACITH JOY G. </t>
  </si>
  <si>
    <t>TORZAR, Jonathan M.</t>
  </si>
  <si>
    <t>YUNZAL,JONALYN MAE D.</t>
  </si>
  <si>
    <t xml:space="preserve">  </t>
  </si>
  <si>
    <t>Prepared by:</t>
  </si>
  <si>
    <t>CERTIFIED CORRECT:</t>
  </si>
  <si>
    <t>FUNDS AVAILABLE:</t>
  </si>
  <si>
    <t>APPROVED FOR PAYMENT:</t>
  </si>
  <si>
    <t>ADRIAN M. CALIMLIM</t>
  </si>
  <si>
    <t>AMPARO M. MORALES</t>
  </si>
  <si>
    <t>Dr. YOLANDA A. LARA</t>
  </si>
  <si>
    <t>Dr. ROGELIO T. MAMARADLO</t>
  </si>
  <si>
    <t>Staff,HRMS</t>
  </si>
  <si>
    <t xml:space="preserve">          Chief, HRMS</t>
  </si>
  <si>
    <t xml:space="preserve">       Director, FMS</t>
  </si>
  <si>
    <t xml:space="preserve">              President           </t>
  </si>
  <si>
    <t xml:space="preserve">                    JANUARY 16-31,2025</t>
  </si>
  <si>
    <t>PAG-IBIG</t>
  </si>
  <si>
    <t>JOB ORDER</t>
  </si>
  <si>
    <t>1/16,17,20,22-24,27,28,30,31</t>
  </si>
  <si>
    <t>1/16,20-23,27,28,30</t>
  </si>
  <si>
    <t>1/16,17,20-24,27,28,30,31</t>
  </si>
  <si>
    <t>1/16,17,20-25,27,28,30,31</t>
  </si>
  <si>
    <t>1/13,16,17,20-24,27,28,30,31</t>
  </si>
  <si>
    <t>1/11,16-18,21-24,27,28,30,31</t>
  </si>
  <si>
    <t>1/9,11,16,17,20-25,27,28,30,31</t>
  </si>
  <si>
    <t>FRAN, MICHAEL B.</t>
  </si>
  <si>
    <t>1/14-17,20-24,27,28,30,31</t>
  </si>
  <si>
    <t>1/16-18,20-24,27,28,30,31</t>
  </si>
  <si>
    <t>1/16-18,20-25,27,28,30,31</t>
  </si>
  <si>
    <t>1/16,17,20-24,27,28,31</t>
  </si>
  <si>
    <t>1/11,17,18,20-25,27,28,30,31</t>
  </si>
  <si>
    <t>1/20-24,27,28,30,31</t>
  </si>
  <si>
    <t>1/6,7,8,10,14-17,20-24,27,28,30,31</t>
  </si>
  <si>
    <t>1/16,18,20-24,27,28,30</t>
  </si>
  <si>
    <t>1/17,18,20-24,28,31</t>
  </si>
  <si>
    <t>1/13,16-18,20-24,27,28,30,31</t>
  </si>
  <si>
    <t>TALAVERA, John Daryll P.</t>
  </si>
  <si>
    <t>1/21-24,26,27,30,31</t>
  </si>
  <si>
    <t>TIANAN,K.C.Lyn S.</t>
  </si>
  <si>
    <t>Office of the Production Services</t>
  </si>
  <si>
    <t>1/21-24,27,28,30,31</t>
  </si>
  <si>
    <t xml:space="preserve">                    FEBRUARY 01-15,2025</t>
  </si>
  <si>
    <t>2/3-7,10-14</t>
  </si>
  <si>
    <t>2/3-6,10-13</t>
  </si>
  <si>
    <t>2/3,4,6,7,10,11,13,14</t>
  </si>
  <si>
    <t>2/3-6,10-14</t>
  </si>
  <si>
    <t>underpaid</t>
  </si>
  <si>
    <t>1/18,25,26</t>
  </si>
  <si>
    <t>FONTANILLA,John Martin G.</t>
  </si>
  <si>
    <t>HRMS</t>
  </si>
  <si>
    <t>2/10-14</t>
  </si>
  <si>
    <t>FRAN,Michael B.</t>
  </si>
  <si>
    <t>2/1,3-7,10-14</t>
  </si>
  <si>
    <t>2/1,4-8,11-13,15</t>
  </si>
  <si>
    <t>2/3-7,10-12</t>
  </si>
  <si>
    <t>LLEGADO, JEFFREE V.</t>
  </si>
  <si>
    <t>SDPE</t>
  </si>
  <si>
    <t>1/2,6-8,15,16,20,22,23</t>
  </si>
  <si>
    <t>LLIDO, JOHN KENNETH R.</t>
  </si>
  <si>
    <t>1/22-24,27,28,30,31</t>
  </si>
  <si>
    <t>1/30</t>
  </si>
  <si>
    <t>2/3-8,10-15</t>
  </si>
  <si>
    <t>2/5-7,10-14</t>
  </si>
  <si>
    <t>VALDEZ, PAULA BIANCA M.</t>
  </si>
  <si>
    <t xml:space="preserve">                     FEBRUARY 16-28,2025</t>
  </si>
  <si>
    <t>2/17-20,24-28</t>
  </si>
  <si>
    <t>2/17-20,24-27</t>
  </si>
  <si>
    <t>2/17-21,24-28</t>
  </si>
  <si>
    <t>2/17-20,26-28</t>
  </si>
  <si>
    <t>2/17,18,20,21,24-28</t>
  </si>
  <si>
    <t>2/18-21,24,26-28</t>
  </si>
  <si>
    <t>2/4-7,10-12</t>
  </si>
  <si>
    <t>2/17-22,24-28</t>
  </si>
  <si>
    <t>2/17-21,25-28</t>
  </si>
  <si>
    <t>2/17-21,24,25,27,28</t>
  </si>
  <si>
    <t>2/13-15</t>
  </si>
  <si>
    <t>2/17,19-21,24-28</t>
  </si>
  <si>
    <t>2/17-21,24,26-28</t>
  </si>
  <si>
    <t xml:space="preserve">                    MARCH 01-15,2025</t>
  </si>
  <si>
    <t>3/3-7,10-14</t>
  </si>
  <si>
    <t>3/3-6,10-13</t>
  </si>
  <si>
    <t>3/3-5,7,10-14</t>
  </si>
  <si>
    <t>3/1,3-7,10-14</t>
  </si>
  <si>
    <t>3/3-6,10,11</t>
  </si>
  <si>
    <t>2/22</t>
  </si>
  <si>
    <t>3/4-7,10-14</t>
  </si>
  <si>
    <t>MTTHFS</t>
  </si>
  <si>
    <t>3/3,4,6-8,10,11,13-15</t>
  </si>
  <si>
    <t>3/1,3-8,11-15</t>
  </si>
  <si>
    <t>3/3-7,10-12,14</t>
  </si>
  <si>
    <t>3/3-6,10-14</t>
  </si>
  <si>
    <t>3/3-7</t>
  </si>
  <si>
    <t>3/1,3-6,10-14</t>
  </si>
  <si>
    <t>3/3,4,6,7,10-14</t>
  </si>
  <si>
    <t>3/3-7,10-13</t>
  </si>
  <si>
    <t>MTWTHS</t>
  </si>
  <si>
    <t>3/3-6,8,10-13,15</t>
  </si>
  <si>
    <t>MTWFS</t>
  </si>
  <si>
    <t>3/3-5,7,8,10-12,14,15</t>
  </si>
  <si>
    <t>3/3-7,10,12-14</t>
  </si>
  <si>
    <t>AMPARO M. MORALES,RGM,RPm</t>
  </si>
  <si>
    <t xml:space="preserve">                    MARCH 16-31,2025</t>
  </si>
  <si>
    <t>3/17-21,24-28,31</t>
  </si>
  <si>
    <t>3/18-20,24-27,31</t>
  </si>
  <si>
    <t>BANIÑA, Axel Andrie T.</t>
  </si>
  <si>
    <t>3/24-28,31</t>
  </si>
  <si>
    <t>3/17-19,21,24-28,31</t>
  </si>
  <si>
    <t xml:space="preserve"> </t>
  </si>
  <si>
    <t>3/17-21,24,25,27,28,31</t>
  </si>
  <si>
    <t>3/17-21,25-28,31</t>
  </si>
  <si>
    <t>3/17-22,24-28,31</t>
  </si>
  <si>
    <t>3/17,18,20-22,24,25,27-29,31</t>
  </si>
  <si>
    <t>3/18,20-22,25-29</t>
  </si>
  <si>
    <t>3/17-21,24-26,28,31</t>
  </si>
  <si>
    <t>3/6,13</t>
  </si>
  <si>
    <t>3/17-21,24-28</t>
  </si>
  <si>
    <t>3/17-20,22,24-27,29,31</t>
  </si>
  <si>
    <t>3/17-19,21,22,24-26,28,29,31</t>
  </si>
  <si>
    <t xml:space="preserve">                    APRIL 01-15,2025</t>
  </si>
  <si>
    <t>4/14,15</t>
  </si>
  <si>
    <t>4/2-4,7,8,10,11,14,15</t>
  </si>
  <si>
    <t>4/3-4,7,8,10,11,14,15</t>
  </si>
  <si>
    <t>4/1-5,7-9,11,14,15</t>
  </si>
  <si>
    <t>4/2-4,7,8,10,11,15</t>
  </si>
  <si>
    <t>4/2-4,7,8,10,11,14</t>
  </si>
  <si>
    <t>4/2-5,7,8,10-12,14,15</t>
  </si>
  <si>
    <t>DIÑO, IVAN FRANZ E.</t>
  </si>
  <si>
    <t>4/8,10,11,14,15</t>
  </si>
  <si>
    <t>4/1-5,7-12,14,15</t>
  </si>
  <si>
    <t>4/3-5,7,8,10-12,14,15</t>
  </si>
  <si>
    <t>4/2-3,7,8,14,15</t>
  </si>
  <si>
    <t>4/2-4,10,11,14,15</t>
  </si>
  <si>
    <t>4/2-4,7,8,10,11</t>
  </si>
  <si>
    <t>4/2-4,7,8,11,14,15</t>
  </si>
  <si>
    <t>3/21,22</t>
  </si>
  <si>
    <t>4/2,4,7,8,10,11,14,15</t>
  </si>
  <si>
    <t>4/2-3,7,8,10,11,14,15</t>
  </si>
  <si>
    <t>4/2,3,5,7,8,10,12,14,15</t>
  </si>
  <si>
    <t>4/2,4,5,7,8,11,12,14,15</t>
  </si>
  <si>
    <t xml:space="preserve">                    APRIL 16-31,2025</t>
  </si>
  <si>
    <t>4/21-24</t>
  </si>
  <si>
    <t>4/16,21-25,28-30</t>
  </si>
  <si>
    <t>4/21-25,28-30</t>
  </si>
  <si>
    <t>4/16,23-25,28-30</t>
  </si>
  <si>
    <t>4/22-25,28-30</t>
  </si>
  <si>
    <t>4/16,21-25,28</t>
  </si>
  <si>
    <t>4/21-25,29,30</t>
  </si>
  <si>
    <t>4/16,21-24,28-30</t>
  </si>
  <si>
    <t>4/16,22-25,28-30</t>
  </si>
  <si>
    <t>FIDEL, Erica L.</t>
  </si>
  <si>
    <t>4/21-26,28-30</t>
  </si>
  <si>
    <t>4/21,22,24-26,28,29</t>
  </si>
  <si>
    <t>4/16,21-25,28,29</t>
  </si>
  <si>
    <t>4/21,22,24,25,28-30</t>
  </si>
  <si>
    <t>4/16,21-25,29-30</t>
  </si>
  <si>
    <t>4/16,21-24,26,28-30</t>
  </si>
  <si>
    <t>4/16,21-23,25,26,28-30</t>
  </si>
  <si>
    <t xml:space="preserve">                   MAY 01-15,2025</t>
  </si>
  <si>
    <t xml:space="preserve">               MAY 01-15,2025</t>
  </si>
  <si>
    <t>5/5-8,13-15</t>
  </si>
  <si>
    <t>5/2,5-9,13-15</t>
  </si>
  <si>
    <t>5/2,5-10,13-15</t>
  </si>
  <si>
    <t>5/2,5,6,8,9,13-15</t>
  </si>
  <si>
    <t>5/5-9,13-15</t>
  </si>
  <si>
    <t>4/9,12</t>
  </si>
  <si>
    <t>5/6-9,13-15</t>
  </si>
  <si>
    <t>5/5,7-9,13-15</t>
  </si>
  <si>
    <t>5/2-11,13-15</t>
  </si>
  <si>
    <t>4/26,27</t>
  </si>
  <si>
    <t xml:space="preserve">   </t>
  </si>
  <si>
    <t>4/19</t>
  </si>
  <si>
    <t>5/2,5-9,14,15</t>
  </si>
  <si>
    <t>5/6,8-10,13,15</t>
  </si>
  <si>
    <t>5/2,5-9,13,14</t>
  </si>
  <si>
    <t>5/2,5-7,13-15</t>
  </si>
  <si>
    <t>5/2,6-9,13-15</t>
  </si>
  <si>
    <t>5/7,8,10,13-15</t>
  </si>
  <si>
    <t>5/3,5-7,9,10,13,14</t>
  </si>
  <si>
    <t>5/2,4-9,11-15</t>
  </si>
  <si>
    <t>4/27</t>
  </si>
  <si>
    <t xml:space="preserve">                MAY 16-31,2025</t>
  </si>
  <si>
    <t>5/19-22,26-29</t>
  </si>
  <si>
    <t>5/16,19-23,26-30</t>
  </si>
  <si>
    <t>5/16,19-23,29,30</t>
  </si>
  <si>
    <t>5/20-23,26-30</t>
  </si>
  <si>
    <t>5/16,19-23,27-30</t>
  </si>
  <si>
    <t>5/16-23,26-30</t>
  </si>
  <si>
    <t>5/19-23,26-30</t>
  </si>
  <si>
    <t>5/16,19-20,22,23,26-30</t>
  </si>
  <si>
    <t>5/16,17,19,20,22-24,26,27,29-31</t>
  </si>
  <si>
    <t>5/16,17,19-24,26-31</t>
  </si>
  <si>
    <t>5/16,19-21,23,26-30</t>
  </si>
  <si>
    <t>5/16,19,20,22,23,26-30</t>
  </si>
  <si>
    <t>5/1</t>
  </si>
  <si>
    <t>5/17,19-22,24,26-29,31</t>
  </si>
  <si>
    <t>5/16,17,19-21,23,24</t>
  </si>
  <si>
    <t>5/16,19-23,26,27,29,30</t>
  </si>
  <si>
    <t>5/16,18-23,25-30</t>
  </si>
  <si>
    <t>AMPARO M. MORALES,RGC,RPm</t>
  </si>
  <si>
    <t xml:space="preserve">                   JUNE 01-15,2025</t>
  </si>
  <si>
    <t>6/2-5,9-11</t>
  </si>
  <si>
    <t>6/2-5,9-11,13</t>
  </si>
  <si>
    <t>Project Management Unit</t>
  </si>
  <si>
    <t>6/2-5,9,11,13</t>
  </si>
  <si>
    <t>6/2-5,10,11,13</t>
  </si>
  <si>
    <t>6/3-5,9-11,13</t>
  </si>
  <si>
    <t>6/2-5,7,9-11,13,14</t>
  </si>
  <si>
    <t>6/2-5,9-11,13-15</t>
  </si>
  <si>
    <t>6/2,3,5,7,9,10,13,14</t>
  </si>
  <si>
    <t>6/2,4,5,10,11,13</t>
  </si>
  <si>
    <t>Laboratory Custodian CEN-(OP slot)</t>
  </si>
  <si>
    <t>6/2-6,9-11,13</t>
  </si>
  <si>
    <t>5/10</t>
  </si>
  <si>
    <t>Office of the President</t>
  </si>
  <si>
    <t>6/2-5,9-11,13,15</t>
  </si>
  <si>
    <t>6/2-5,7,9-11,14</t>
  </si>
  <si>
    <t>YSULAT, DONNY L.</t>
  </si>
  <si>
    <t xml:space="preserve">                JUNE 16-30,2025</t>
  </si>
  <si>
    <t>6/16-19</t>
  </si>
  <si>
    <t>6/16-20,23,25-27,30</t>
  </si>
  <si>
    <t>6/16-19,23,25-28,30</t>
  </si>
  <si>
    <t>6/16-23,25-30</t>
  </si>
  <si>
    <t>6/17-19,25-26,30</t>
  </si>
  <si>
    <t>6/17-20,23,25-27,30</t>
  </si>
  <si>
    <t>6/16,17,19-21,23,26-28,30</t>
  </si>
  <si>
    <t>6/16-19,26,27,30</t>
  </si>
  <si>
    <t>6/16-20,23-27,30</t>
  </si>
  <si>
    <t>6/16-19,23,25-27</t>
  </si>
  <si>
    <t>6/16-20,23,25-27</t>
  </si>
  <si>
    <t>6/16-20,23,25,26,30</t>
  </si>
  <si>
    <t>6/16,17,19,20,23,25-27,30</t>
  </si>
  <si>
    <t>6/16-19,21,23,25,26,28,30</t>
  </si>
  <si>
    <t>6/16-18,30</t>
  </si>
  <si>
    <t>6/16-20,22,23,25-27,29,30</t>
  </si>
  <si>
    <t xml:space="preserve">                   JULY 01-15,2025</t>
  </si>
  <si>
    <t>7/7-10,14,15</t>
  </si>
  <si>
    <t>7/1-4,7-11,14,15</t>
  </si>
  <si>
    <t>T-Sat</t>
  </si>
  <si>
    <t>7/1-4,8-12,15</t>
  </si>
  <si>
    <t>7/1-4,7-12,14,15</t>
  </si>
  <si>
    <t>7/1,3,4,7,8,14,15</t>
  </si>
  <si>
    <t>7/1-4,7-10,14,15</t>
  </si>
  <si>
    <t>7/1-4,7-9,14,15</t>
  </si>
  <si>
    <t>7/1,3,47-11,14,15</t>
  </si>
  <si>
    <t>7/1,2,4,7-11,14,15</t>
  </si>
  <si>
    <t>7/1-3,7-9,11,14,15</t>
  </si>
  <si>
    <t>7/1-4,7,9-11,14,15</t>
  </si>
  <si>
    <t>7/1-5,7-12,14,15</t>
  </si>
  <si>
    <t>7/1,2,4,7-11</t>
  </si>
  <si>
    <t>7/1-4,7-11,14-15</t>
  </si>
  <si>
    <t xml:space="preserve">                   JULY 16-31,2025</t>
  </si>
  <si>
    <t>7/16,17,21</t>
  </si>
  <si>
    <t>AYAD,Francis Brian P.</t>
  </si>
  <si>
    <t xml:space="preserve">Graduate School </t>
  </si>
  <si>
    <t>7/16-19,23-26,29-31</t>
  </si>
  <si>
    <t>7/16-18,21,28-31</t>
  </si>
  <si>
    <t>7/16-18,21,24,25,28-31</t>
  </si>
  <si>
    <t>7/16-18,27-31</t>
  </si>
  <si>
    <t>7/16-19,25,26,29-31</t>
  </si>
  <si>
    <t>7/16-18,21,25,28-31</t>
  </si>
  <si>
    <t>7/16-18,28-31</t>
  </si>
  <si>
    <t>7/16-19,21,23-25,28-31</t>
  </si>
  <si>
    <t>7/16-19,21,23-31</t>
  </si>
  <si>
    <t>7/13</t>
  </si>
  <si>
    <t>7/16-18,21,24-25,28-31</t>
  </si>
  <si>
    <t>7/16,17,21,28-31</t>
  </si>
  <si>
    <t>7/16-18,21,22,24,25,28-31</t>
  </si>
  <si>
    <t>7/16-18,29-31</t>
  </si>
  <si>
    <t>7/16,17,29-31</t>
  </si>
  <si>
    <t>6/28</t>
  </si>
  <si>
    <t>7/16-18,21,27-31</t>
  </si>
  <si>
    <t>7/16-19,21-26,28-31</t>
  </si>
  <si>
    <t>7/16-18,21,24,28-31</t>
  </si>
  <si>
    <t>REBADULLA, JOMARI V.</t>
  </si>
  <si>
    <t>7/16-18,21,24-26,28-31</t>
  </si>
  <si>
    <t>7/12</t>
  </si>
  <si>
    <t>MARJORIE E. ONDRA</t>
  </si>
  <si>
    <t xml:space="preserve">                   AUGUST 1-15,2025</t>
  </si>
  <si>
    <t>8/1,2,5-9,12-14</t>
  </si>
  <si>
    <t>8/1,4-8,11-15</t>
  </si>
  <si>
    <t>8/1,4-9,11-15</t>
  </si>
  <si>
    <t>8/1,2,5-9,12-15</t>
  </si>
  <si>
    <t>8/1,4,6-8,11-15</t>
  </si>
  <si>
    <t>8/1,4-6,8,11-15</t>
  </si>
  <si>
    <t>8/1-.4-8,11-15</t>
  </si>
  <si>
    <t>8/1,4-8,11-14</t>
  </si>
  <si>
    <t>8/4-8,11-15</t>
  </si>
  <si>
    <t>8/1,4-8,12-15</t>
  </si>
  <si>
    <t>8/1,4-7,11-15</t>
  </si>
  <si>
    <t>MARINO, Joseph Llyod G.</t>
  </si>
  <si>
    <t>8/1,2,4-9,11-15</t>
  </si>
  <si>
    <t>PASCUA, Khaye Angelique G.</t>
  </si>
  <si>
    <t>8/1,4-9,11,14,15</t>
  </si>
  <si>
    <t>TOMULTO,Hyacith Joy G.</t>
  </si>
  <si>
    <t>8/1,4-9,11-14</t>
  </si>
  <si>
    <t>VALDEZ, Paula Bianca M.</t>
  </si>
  <si>
    <t>VITTO,Cheska Jane M.</t>
  </si>
  <si>
    <t>Institutional Review Center</t>
  </si>
  <si>
    <t>YSULAT,Donny L.</t>
  </si>
  <si>
    <t>YUNZAL,Jonalyn Mae D.</t>
  </si>
  <si>
    <t>JOB ORDER- OVERTIME PAY FOR ECAT A.Y 2025</t>
  </si>
  <si>
    <t>APRIL-JULY 2025</t>
  </si>
  <si>
    <t>RATE/ DAY</t>
  </si>
  <si>
    <t>DAYS/TIME</t>
  </si>
  <si>
    <t>INCLUSIVE DATES</t>
  </si>
  <si>
    <r>
      <rPr>
        <b/>
        <sz val="10"/>
        <color rgb="FF000000"/>
        <rFont val="Arial"/>
        <charset val="134"/>
      </rPr>
      <t>NO.</t>
    </r>
    <r>
      <rPr>
        <b/>
        <sz val="10"/>
        <color rgb="FF000000"/>
        <rFont val="Arial"/>
        <charset val="134"/>
      </rPr>
      <t xml:space="preserve">   </t>
    </r>
    <r>
      <rPr>
        <b/>
        <sz val="10"/>
        <color rgb="FF000000"/>
        <rFont val="Arial"/>
        <charset val="134"/>
      </rPr>
      <t>OF HOURS</t>
    </r>
  </si>
  <si>
    <t>NO. OF HRS. REND.</t>
  </si>
  <si>
    <t>NO. OF MINS. REND.</t>
  </si>
  <si>
    <t>GROSS AMOUNT</t>
  </si>
  <si>
    <t>TOTAL</t>
  </si>
  <si>
    <t>TAX RATE</t>
  </si>
  <si>
    <t>WITHOLDING TAX</t>
  </si>
  <si>
    <t>NET AMOUNT</t>
  </si>
  <si>
    <t>Sunday 7:30-4:30</t>
  </si>
  <si>
    <t>7/8,15,22</t>
  </si>
  <si>
    <t>-</t>
  </si>
  <si>
    <t>6/8,15,22</t>
  </si>
  <si>
    <t>1,850.73</t>
  </si>
  <si>
    <t>5/4,18,25</t>
  </si>
  <si>
    <t>1,144.67</t>
  </si>
  <si>
    <t>GRAND TOTAL</t>
  </si>
  <si>
    <t xml:space="preserve">        Chief, HRMS</t>
  </si>
  <si>
    <t xml:space="preserve">     Director, FMS</t>
  </si>
  <si>
    <t xml:space="preserve">         President           </t>
  </si>
  <si>
    <t>JOB ORDER - WAGES</t>
  </si>
  <si>
    <t>DIFFERENT OFFICES</t>
  </si>
  <si>
    <t>AUGUST 16-31,2025</t>
  </si>
  <si>
    <t>8/16,19,20,22-24,25,27,29,30</t>
  </si>
  <si>
    <t>8/17-20,22,26-29</t>
  </si>
  <si>
    <t>8/18-20,22,26-29</t>
  </si>
  <si>
    <t>8/18-20</t>
  </si>
  <si>
    <t>8/16,19,20,22,23,26-30</t>
  </si>
  <si>
    <t>8/18-20,22,27-29</t>
  </si>
  <si>
    <t>8/17-20,22,25,27-29</t>
  </si>
  <si>
    <t>8/16-20,22-24,27-29</t>
  </si>
  <si>
    <t>8/17-20,22-31</t>
  </si>
  <si>
    <t>8/17,18,20,22,27-29</t>
  </si>
  <si>
    <t>8/16-20,22-25,27-29</t>
  </si>
  <si>
    <t>8/17,20,22,27-29</t>
  </si>
  <si>
    <t>8/20,27-29</t>
  </si>
  <si>
    <t>8/17,19,20,22,27,28</t>
  </si>
  <si>
    <t>8/18-20,22,25,27-29</t>
  </si>
  <si>
    <t>8/17-20,22,25-29</t>
  </si>
  <si>
    <t>8/18-20,22,26-28</t>
  </si>
  <si>
    <t xml:space="preserve">       Staff,HRMS</t>
  </si>
  <si>
    <t>RATE/     DAY</t>
  </si>
  <si>
    <t>DEDUCTION  Hrs &amp; Mins.  Amount</t>
  </si>
  <si>
    <t xml:space="preserve">JO </t>
  </si>
  <si>
    <t>8/18-20,22,27,28</t>
  </si>
  <si>
    <t>8/1,2,5-7,15</t>
  </si>
  <si>
    <t>7/29-31</t>
  </si>
  <si>
    <t>8/16-20,22,23,27-30</t>
  </si>
  <si>
    <t>8/18-20,27-29</t>
  </si>
  <si>
    <t>8/16-20,22,23,25-30</t>
  </si>
  <si>
    <t>8/17-20,22,27-29</t>
  </si>
  <si>
    <t>8/17-20,22-24,27-30</t>
  </si>
  <si>
    <t>8/16-20,22,23,26-31</t>
  </si>
  <si>
    <t>JOB ORDER - WAGES |DIFFERENT OFFICES |AUGUST 16-31,2025</t>
  </si>
  <si>
    <t xml:space="preserve">                   SEPTEMBER 1-15,2025</t>
  </si>
  <si>
    <t>9/2-7,9-13</t>
  </si>
  <si>
    <t>8/24</t>
  </si>
  <si>
    <t>8/2,4,5,8-12,15</t>
  </si>
  <si>
    <t>9/1-5,8-12,15</t>
  </si>
  <si>
    <t>9/3-5,8-12,15</t>
  </si>
  <si>
    <t>9/1-5,8,10,12,15</t>
  </si>
  <si>
    <t>8/30</t>
  </si>
  <si>
    <t>9/2-5,9-13</t>
  </si>
  <si>
    <t>9/2-5,7-12,15</t>
  </si>
  <si>
    <t>9/2-5,8-12,15</t>
  </si>
  <si>
    <t>9/2-4,8,9,11,12,15</t>
  </si>
  <si>
    <t>CASTILLO, Anna Mickaella D.</t>
  </si>
  <si>
    <t>Intitutional Events Management and Protocol</t>
  </si>
  <si>
    <t>9/2-12</t>
  </si>
  <si>
    <t>8/18-20,22-24,27-29</t>
  </si>
  <si>
    <t>DAGANG, Rafael G.</t>
  </si>
  <si>
    <t>9/2-7,8-12</t>
  </si>
  <si>
    <t>8/25</t>
  </si>
  <si>
    <t>8/9</t>
  </si>
  <si>
    <t>M-F 9/1-5/25 MTWFS 9/8-30/25</t>
  </si>
  <si>
    <t>9/1-5,8-10,12,13,15</t>
  </si>
  <si>
    <t>9/2-5,8-12</t>
  </si>
  <si>
    <t>9/1-5,7,8-12,15</t>
  </si>
  <si>
    <t>9/1-5,7-12,15</t>
  </si>
  <si>
    <t>9/1,3-5,8-12,15</t>
  </si>
  <si>
    <t xml:space="preserve">PAMALARAN, Fearl G. </t>
  </si>
  <si>
    <t>M-F 9/1-5/25 MTWTHS 9/8-30/25</t>
  </si>
  <si>
    <t>9/1-5,7-11,13,15</t>
  </si>
  <si>
    <t>9/1-5,8,9,11,12,15</t>
  </si>
  <si>
    <t>9/2-5,9-12,15</t>
  </si>
  <si>
    <t>Mr. ADRIAN M. CALIMLIM</t>
  </si>
  <si>
    <t xml:space="preserve"> Dr. YOLANDA A. LARA</t>
  </si>
  <si>
    <t>Staff, Human Resource Management Services</t>
  </si>
  <si>
    <t>Chief, Human Resource Management Services</t>
  </si>
  <si>
    <t xml:space="preserve"> Director, Financial Management Services</t>
  </si>
  <si>
    <t xml:space="preserve"> President           </t>
  </si>
  <si>
    <t>SEPTEMBER 16-30,2025</t>
  </si>
  <si>
    <t>9/16-21,23-25,27,30</t>
  </si>
  <si>
    <t>9/16-19,23-25,29,30</t>
  </si>
  <si>
    <t>9/16,17,19,22-25,29,30</t>
  </si>
  <si>
    <t>9/16-20,23-25,30</t>
  </si>
  <si>
    <t>9/16-19,22,24-26,29,30</t>
  </si>
  <si>
    <t>9/16-21,23-25,30</t>
  </si>
  <si>
    <t>9/16-19,23-26,29,30</t>
  </si>
  <si>
    <t>9/16-19,24,25,29,30</t>
  </si>
  <si>
    <t>9/16-21,23-25,29,30</t>
  </si>
  <si>
    <t>DIÑO, Ivan Franz E.</t>
  </si>
  <si>
    <t>9/16-30</t>
  </si>
  <si>
    <t>9/16,17,23-25,29,30</t>
  </si>
  <si>
    <t>ESTORIAS, Jose Dominic C.</t>
  </si>
  <si>
    <t>9/15</t>
  </si>
  <si>
    <t>9/16-19,22-26,29,30</t>
  </si>
  <si>
    <t>9/16-19,23-25</t>
  </si>
  <si>
    <t>MTWFS 9/8-30/25</t>
  </si>
  <si>
    <t>9/16,17,20,22-24,27,29,30</t>
  </si>
  <si>
    <t>9/23-25,29,30</t>
  </si>
  <si>
    <t>9/16-19,22-25,29,30</t>
  </si>
  <si>
    <t>MTWTHS 9/8-30/25</t>
  </si>
  <si>
    <t>9/16-18,20,22-25,27,29,30</t>
  </si>
  <si>
    <t>9/16-18,22,23,25,29,30</t>
  </si>
  <si>
    <t>9/16-19</t>
  </si>
  <si>
    <t>9/16,18,19,23-25,29</t>
  </si>
  <si>
    <t>9/16-19,22</t>
  </si>
  <si>
    <t>9/16,17,22-26,29,30</t>
  </si>
  <si>
    <t>9/17-19</t>
  </si>
  <si>
    <t>JOB ORDER - WAGES |DIFFERENT OFFICES |SEPTEMBER 16-30,2025</t>
  </si>
  <si>
    <t xml:space="preserve">                   OCTOBER 1-15,2025</t>
  </si>
  <si>
    <t>Job Order</t>
  </si>
  <si>
    <t>10/2-4,6,7,9-11,13,14</t>
  </si>
  <si>
    <t>10/1-3,6-10,13-15</t>
  </si>
  <si>
    <t>10/1-3,7-11,14,15</t>
  </si>
  <si>
    <t>10/2,3,6-10,13,14</t>
  </si>
  <si>
    <t>10/ 1-3,6-10,13-15</t>
  </si>
  <si>
    <t>DIAZ, Mary B.</t>
  </si>
  <si>
    <t>9/18,19,22-26,29,30</t>
  </si>
  <si>
    <t>10/1-4,6-15</t>
  </si>
  <si>
    <t>FONTANILLA, John Martin G.</t>
  </si>
  <si>
    <t>10/6-10,13-15</t>
  </si>
  <si>
    <t>FRAN, Michael B.</t>
  </si>
  <si>
    <t>10/1,3,6-8,10,11,13-15</t>
  </si>
  <si>
    <t>GUMABON, Mariell D.</t>
  </si>
  <si>
    <t>10/1-3,6-10,13,15</t>
  </si>
  <si>
    <t>MALLARI, Mario M.</t>
  </si>
  <si>
    <t>10/1-3,6-9</t>
  </si>
  <si>
    <t>10/1,2,6-9,11</t>
  </si>
  <si>
    <t>REBADULLA, Jomari V.</t>
  </si>
  <si>
    <t>10/1,3,6-8,10,13-15</t>
  </si>
  <si>
    <t>10/1-3,7-10,13-15</t>
  </si>
  <si>
    <t>TIANAN, K.C.Lyn S.</t>
  </si>
  <si>
    <t>TICMAN, Jabes A.</t>
  </si>
  <si>
    <t>9/23,24,29</t>
  </si>
  <si>
    <t>VITTO, Cheska Jane M.</t>
  </si>
  <si>
    <t>YSULAT, Donny L.</t>
  </si>
  <si>
    <t>10/1-3,6-9,14,15</t>
  </si>
  <si>
    <t>Ms. MARIA ANGELYCA LUMPAYAO</t>
  </si>
  <si>
    <t>Director, Financial Management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</si>
</sst>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_(* #,##0_);_(* \(#,##0\);_(* &quot;-&quot;??_);_(@_)"/>
    <numFmt numFmtId="178" formatCode="0.00_ "/>
    <numFmt numFmtId="179" formatCode="#,##0.00&quot; &quot;;&quot;(&quot;#,##0.00&quot;)&quot;;&quot;-&quot;#&quot; &quot;;&quot; &quot;@&quot; &quot;"/>
  </numFmts>
  <fonts count="42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 Unicode MS"/>
      <charset val="134"/>
    </font>
    <font>
      <b/>
      <sz val="10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sz val="10"/>
      <name val="Arial Unicode MS"/>
      <charset val="134"/>
    </font>
    <font>
      <sz val="10"/>
      <color theme="1"/>
      <name val="Arial"/>
      <charset val="134"/>
    </font>
    <font>
      <sz val="9"/>
      <name val="Arial"/>
      <charset val="134"/>
    </font>
    <font>
      <b/>
      <sz val="8"/>
      <name val="Arial Unicode MS"/>
      <charset val="134"/>
    </font>
    <font>
      <b/>
      <sz val="9"/>
      <name val="Arial Unicode MS"/>
      <charset val="134"/>
    </font>
    <font>
      <b/>
      <sz val="16"/>
      <name val="Arial Unicode MS"/>
      <charset val="134"/>
    </font>
    <font>
      <b/>
      <sz val="10"/>
      <color rgb="FF000000"/>
      <name val="Arial"/>
      <charset val="134"/>
    </font>
    <font>
      <sz val="11"/>
      <name val="Calibri"/>
      <charset val="134"/>
    </font>
    <font>
      <sz val="10"/>
      <name val="Calibri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sz val="9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4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0" borderId="4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46" applyNumberFormat="0" applyAlignment="0" applyProtection="0">
      <alignment vertical="center"/>
    </xf>
    <xf numFmtId="0" fontId="32" fillId="7" borderId="47" applyNumberFormat="0" applyAlignment="0" applyProtection="0">
      <alignment vertical="center"/>
    </xf>
    <xf numFmtId="0" fontId="33" fillId="7" borderId="46" applyNumberFormat="0" applyAlignment="0" applyProtection="0">
      <alignment vertical="center"/>
    </xf>
    <xf numFmtId="0" fontId="34" fillId="8" borderId="48" applyNumberFormat="0" applyAlignment="0" applyProtection="0">
      <alignment vertical="center"/>
    </xf>
    <xf numFmtId="0" fontId="35" fillId="0" borderId="49" applyNumberFormat="0" applyFill="0" applyAlignment="0" applyProtection="0">
      <alignment vertical="center"/>
    </xf>
    <xf numFmtId="0" fontId="36" fillId="0" borderId="50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</cellStyleXfs>
  <cellXfs count="342">
    <xf numFmtId="0" fontId="0" fillId="0" borderId="0" xfId="0">
      <alignment vertical="center"/>
    </xf>
    <xf numFmtId="0" fontId="0" fillId="2" borderId="0" xfId="0" applyFill="1" applyAlignment="1"/>
    <xf numFmtId="0" fontId="1" fillId="2" borderId="0" xfId="51" applyFill="1"/>
    <xf numFmtId="0" fontId="2" fillId="2" borderId="0" xfId="51" applyFont="1" applyFill="1" applyAlignment="1">
      <alignment horizontal="center"/>
    </xf>
    <xf numFmtId="15" fontId="2" fillId="2" borderId="0" xfId="51" applyNumberFormat="1" applyFont="1" applyFill="1" applyAlignment="1">
      <alignment horizontal="center"/>
    </xf>
    <xf numFmtId="0" fontId="3" fillId="2" borderId="1" xfId="51" applyFont="1" applyFill="1" applyBorder="1" applyAlignment="1">
      <alignment horizontal="center" vertical="center"/>
    </xf>
    <xf numFmtId="0" fontId="3" fillId="2" borderId="1" xfId="51" applyFont="1" applyFill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/>
    </xf>
    <xf numFmtId="0" fontId="5" fillId="2" borderId="1" xfId="51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 wrapText="1"/>
    </xf>
    <xf numFmtId="0" fontId="6" fillId="2" borderId="2" xfId="51" applyFont="1" applyFill="1" applyBorder="1" applyAlignment="1">
      <alignment horizontal="center"/>
    </xf>
    <xf numFmtId="0" fontId="6" fillId="2" borderId="3" xfId="51" applyFont="1" applyFill="1" applyBorder="1"/>
    <xf numFmtId="0" fontId="6" fillId="2" borderId="3" xfId="51" applyFont="1" applyFill="1" applyBorder="1" applyAlignment="1">
      <alignment horizontal="center"/>
    </xf>
    <xf numFmtId="176" fontId="6" fillId="2" borderId="3" xfId="49" applyFont="1" applyFill="1" applyBorder="1"/>
    <xf numFmtId="0" fontId="6" fillId="2" borderId="3" xfId="51" applyFont="1" applyFill="1" applyBorder="1" applyAlignment="1">
      <alignment horizontal="left"/>
    </xf>
    <xf numFmtId="0" fontId="6" fillId="2" borderId="4" xfId="51" applyFont="1" applyFill="1" applyBorder="1" applyAlignment="1">
      <alignment horizontal="center"/>
    </xf>
    <xf numFmtId="0" fontId="6" fillId="2" borderId="5" xfId="51" applyFont="1" applyFill="1" applyBorder="1"/>
    <xf numFmtId="176" fontId="6" fillId="2" borderId="5" xfId="49" applyFont="1" applyFill="1" applyBorder="1"/>
    <xf numFmtId="0" fontId="6" fillId="2" borderId="5" xfId="51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5" xfId="51" applyFont="1" applyFill="1" applyBorder="1" applyAlignment="1">
      <alignment horizontal="center"/>
    </xf>
    <xf numFmtId="0" fontId="6" fillId="2" borderId="6" xfId="51" applyFont="1" applyFill="1" applyBorder="1" applyAlignment="1">
      <alignment horizontal="left"/>
    </xf>
    <xf numFmtId="0" fontId="6" fillId="2" borderId="6" xfId="51" applyFont="1" applyFill="1" applyBorder="1" applyAlignment="1">
      <alignment horizontal="center"/>
    </xf>
    <xf numFmtId="0" fontId="6" fillId="2" borderId="6" xfId="51" applyFont="1" applyFill="1" applyBorder="1"/>
    <xf numFmtId="176" fontId="6" fillId="2" borderId="6" xfId="49" applyFont="1" applyFill="1" applyBorder="1"/>
    <xf numFmtId="0" fontId="6" fillId="2" borderId="6" xfId="0" applyFont="1" applyFill="1" applyBorder="1" applyAlignment="1">
      <alignment horizontal="center"/>
    </xf>
    <xf numFmtId="0" fontId="6" fillId="2" borderId="7" xfId="51" applyFont="1" applyFill="1" applyBorder="1" applyAlignment="1">
      <alignment horizontal="left"/>
    </xf>
    <xf numFmtId="0" fontId="6" fillId="2" borderId="7" xfId="51" applyFont="1" applyFill="1" applyBorder="1"/>
    <xf numFmtId="0" fontId="6" fillId="2" borderId="5" xfId="51" applyFont="1" applyFill="1" applyBorder="1" applyAlignment="1">
      <alignment horizontal="center" vertical="center" wrapText="1"/>
    </xf>
    <xf numFmtId="0" fontId="7" fillId="2" borderId="5" xfId="51" applyFont="1" applyFill="1" applyBorder="1"/>
    <xf numFmtId="0" fontId="6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20" fontId="6" fillId="2" borderId="5" xfId="51" applyNumberFormat="1" applyFont="1" applyFill="1" applyBorder="1" applyAlignment="1">
      <alignment horizontal="center"/>
    </xf>
    <xf numFmtId="0" fontId="6" fillId="2" borderId="7" xfId="51" applyFont="1" applyFill="1" applyBorder="1" applyAlignment="1">
      <alignment wrapText="1"/>
    </xf>
    <xf numFmtId="0" fontId="3" fillId="2" borderId="9" xfId="51" applyFont="1" applyFill="1" applyBorder="1" applyAlignment="1">
      <alignment horizontal="center" vertical="center" wrapText="1"/>
    </xf>
    <xf numFmtId="0" fontId="4" fillId="2" borderId="10" xfId="51" applyFont="1" applyFill="1" applyBorder="1" applyAlignment="1">
      <alignment horizontal="center" vertical="center" wrapText="1"/>
    </xf>
    <xf numFmtId="0" fontId="4" fillId="2" borderId="11" xfId="51" applyFont="1" applyFill="1" applyBorder="1" applyAlignment="1">
      <alignment horizontal="center" vertical="center" wrapText="1"/>
    </xf>
    <xf numFmtId="0" fontId="4" fillId="2" borderId="12" xfId="51" applyFont="1" applyFill="1" applyBorder="1" applyAlignment="1">
      <alignment horizontal="center" vertical="center" wrapText="1"/>
    </xf>
    <xf numFmtId="0" fontId="3" fillId="2" borderId="12" xfId="51" applyFont="1" applyFill="1" applyBorder="1" applyAlignment="1">
      <alignment horizontal="center" vertical="center" wrapText="1"/>
    </xf>
    <xf numFmtId="177" fontId="6" fillId="2" borderId="3" xfId="51" applyNumberFormat="1" applyFont="1" applyFill="1" applyBorder="1" applyAlignment="1">
      <alignment horizontal="center"/>
    </xf>
    <xf numFmtId="176" fontId="6" fillId="2" borderId="3" xfId="51" applyNumberFormat="1" applyFont="1" applyFill="1" applyBorder="1"/>
    <xf numFmtId="58" fontId="6" fillId="2" borderId="6" xfId="51" applyNumberFormat="1" applyFont="1" applyFill="1" applyBorder="1"/>
    <xf numFmtId="177" fontId="6" fillId="2" borderId="5" xfId="50" applyNumberFormat="1" applyFont="1" applyFill="1" applyBorder="1" applyAlignment="1">
      <alignment horizontal="center"/>
    </xf>
    <xf numFmtId="177" fontId="6" fillId="2" borderId="5" xfId="51" applyNumberFormat="1" applyFont="1" applyFill="1" applyBorder="1" applyAlignment="1">
      <alignment horizontal="center"/>
    </xf>
    <xf numFmtId="176" fontId="6" fillId="2" borderId="5" xfId="51" applyNumberFormat="1" applyFont="1" applyFill="1" applyBorder="1"/>
    <xf numFmtId="177" fontId="6" fillId="2" borderId="6" xfId="50" applyNumberFormat="1" applyFont="1" applyFill="1" applyBorder="1" applyAlignment="1">
      <alignment horizontal="center"/>
    </xf>
    <xf numFmtId="177" fontId="6" fillId="2" borderId="6" xfId="51" applyNumberFormat="1" applyFont="1" applyFill="1" applyBorder="1" applyAlignment="1">
      <alignment horizontal="center"/>
    </xf>
    <xf numFmtId="176" fontId="6" fillId="2" borderId="6" xfId="51" applyNumberFormat="1" applyFont="1" applyFill="1" applyBorder="1"/>
    <xf numFmtId="0" fontId="6" fillId="2" borderId="7" xfId="0" applyFont="1" applyFill="1" applyBorder="1" applyAlignment="1">
      <alignment horizontal="center"/>
    </xf>
    <xf numFmtId="177" fontId="6" fillId="2" borderId="5" xfId="49" applyNumberFormat="1" applyFont="1" applyFill="1" applyBorder="1" applyAlignment="1">
      <alignment horizontal="center"/>
    </xf>
    <xf numFmtId="177" fontId="6" fillId="2" borderId="5" xfId="0" applyNumberFormat="1" applyFont="1" applyFill="1" applyBorder="1" applyAlignment="1">
      <alignment horizontal="center"/>
    </xf>
    <xf numFmtId="176" fontId="6" fillId="2" borderId="5" xfId="0" applyNumberFormat="1" applyFont="1" applyFill="1" applyBorder="1" applyAlignment="1"/>
    <xf numFmtId="58" fontId="6" fillId="2" borderId="5" xfId="51" applyNumberFormat="1" applyFont="1" applyFill="1" applyBorder="1"/>
    <xf numFmtId="176" fontId="1" fillId="2" borderId="5" xfId="51" applyNumberFormat="1" applyFont="1" applyFill="1" applyBorder="1"/>
    <xf numFmtId="177" fontId="6" fillId="2" borderId="5" xfId="1" applyNumberFormat="1" applyFont="1" applyFill="1" applyBorder="1" applyAlignment="1">
      <alignment horizontal="center"/>
    </xf>
    <xf numFmtId="177" fontId="6" fillId="2" borderId="6" xfId="1" applyNumberFormat="1" applyFont="1" applyFill="1" applyBorder="1" applyAlignment="1">
      <alignment horizontal="center"/>
    </xf>
    <xf numFmtId="177" fontId="6" fillId="2" borderId="6" xfId="0" applyNumberFormat="1" applyFont="1" applyFill="1" applyBorder="1" applyAlignment="1">
      <alignment horizontal="center"/>
    </xf>
    <xf numFmtId="0" fontId="6" fillId="2" borderId="8" xfId="51" applyFont="1" applyFill="1" applyBorder="1" applyAlignment="1">
      <alignment horizontal="center"/>
    </xf>
    <xf numFmtId="0" fontId="3" fillId="2" borderId="13" xfId="51" applyFont="1" applyFill="1" applyBorder="1" applyAlignment="1">
      <alignment horizontal="center" vertical="center"/>
    </xf>
    <xf numFmtId="176" fontId="8" fillId="2" borderId="3" xfId="0" applyNumberFormat="1" applyFont="1" applyFill="1" applyBorder="1" applyAlignment="1"/>
    <xf numFmtId="0" fontId="6" fillId="2" borderId="14" xfId="51" applyFont="1" applyFill="1" applyBorder="1" applyAlignment="1">
      <alignment horizontal="center"/>
    </xf>
    <xf numFmtId="176" fontId="8" fillId="2" borderId="5" xfId="0" applyNumberFormat="1" applyFont="1" applyFill="1" applyBorder="1" applyAlignment="1"/>
    <xf numFmtId="0" fontId="6" fillId="2" borderId="15" xfId="51" applyFont="1" applyFill="1" applyBorder="1" applyAlignment="1">
      <alignment horizontal="center"/>
    </xf>
    <xf numFmtId="176" fontId="8" fillId="2" borderId="6" xfId="0" applyNumberFormat="1" applyFont="1" applyFill="1" applyBorder="1" applyAlignment="1"/>
    <xf numFmtId="0" fontId="6" fillId="2" borderId="16" xfId="51" applyFont="1" applyFill="1" applyBorder="1" applyAlignment="1">
      <alignment horizontal="center"/>
    </xf>
    <xf numFmtId="0" fontId="6" fillId="2" borderId="17" xfId="51" applyFont="1" applyFill="1" applyBorder="1"/>
    <xf numFmtId="0" fontId="6" fillId="2" borderId="18" xfId="51" applyFont="1" applyFill="1" applyBorder="1" applyAlignment="1">
      <alignment horizontal="center"/>
    </xf>
    <xf numFmtId="0" fontId="6" fillId="2" borderId="18" xfId="51" applyFont="1" applyFill="1" applyBorder="1"/>
    <xf numFmtId="0" fontId="6" fillId="2" borderId="19" xfId="51" applyFont="1" applyFill="1" applyBorder="1"/>
    <xf numFmtId="20" fontId="6" fillId="2" borderId="18" xfId="51" applyNumberFormat="1" applyFont="1" applyFill="1" applyBorder="1" applyAlignment="1">
      <alignment horizontal="center"/>
    </xf>
    <xf numFmtId="0" fontId="9" fillId="2" borderId="0" xfId="51" applyFont="1" applyFill="1" applyAlignment="1">
      <alignment horizontal="center"/>
    </xf>
    <xf numFmtId="0" fontId="9" fillId="2" borderId="0" xfId="51" applyFont="1" applyFill="1"/>
    <xf numFmtId="20" fontId="9" fillId="2" borderId="0" xfId="51" applyNumberFormat="1" applyFont="1" applyFill="1" applyAlignment="1">
      <alignment horizontal="center"/>
    </xf>
    <xf numFmtId="0" fontId="1" fillId="2" borderId="0" xfId="51" applyFont="1" applyFill="1"/>
    <xf numFmtId="0" fontId="1" fillId="2" borderId="0" xfId="51" applyFont="1" applyFill="1" applyAlignment="1">
      <alignment horizontal="center"/>
    </xf>
    <xf numFmtId="20" fontId="1" fillId="2" borderId="0" xfId="5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51" applyFont="1" applyFill="1"/>
    <xf numFmtId="0" fontId="3" fillId="2" borderId="0" xfId="51" applyFont="1" applyFill="1" applyAlignment="1">
      <alignment horizontal="left"/>
    </xf>
    <xf numFmtId="0" fontId="3" fillId="2" borderId="0" xfId="51" applyFont="1" applyFill="1" applyAlignment="1"/>
    <xf numFmtId="0" fontId="1" fillId="2" borderId="0" xfId="0" applyFont="1" applyFill="1" applyAlignment="1"/>
    <xf numFmtId="0" fontId="1" fillId="2" borderId="0" xfId="51" applyFont="1" applyFill="1" applyAlignment="1">
      <alignment horizontal="left"/>
    </xf>
    <xf numFmtId="0" fontId="7" fillId="2" borderId="0" xfId="0" applyFont="1" applyFill="1" applyAlignment="1"/>
    <xf numFmtId="0" fontId="6" fillId="2" borderId="18" xfId="51" applyFont="1" applyFill="1" applyBorder="1" applyAlignment="1">
      <alignment horizontal="center" vertical="center"/>
    </xf>
    <xf numFmtId="176" fontId="8" fillId="2" borderId="18" xfId="0" applyNumberFormat="1" applyFont="1" applyFill="1" applyBorder="1" applyAlignment="1"/>
    <xf numFmtId="0" fontId="9" fillId="2" borderId="0" xfId="51" applyFont="1" applyFill="1" applyAlignment="1">
      <alignment horizontal="center" vertical="center"/>
    </xf>
    <xf numFmtId="176" fontId="2" fillId="2" borderId="0" xfId="0" applyNumberFormat="1" applyFont="1" applyFill="1" applyAlignment="1"/>
    <xf numFmtId="0" fontId="7" fillId="2" borderId="0" xfId="0" applyFont="1" applyFill="1">
      <alignment vertical="center"/>
    </xf>
    <xf numFmtId="0" fontId="1" fillId="2" borderId="0" xfId="51" applyFont="1" applyFill="1" applyAlignment="1"/>
    <xf numFmtId="0" fontId="6" fillId="2" borderId="20" xfId="51" applyFont="1" applyFill="1" applyBorder="1" applyAlignment="1">
      <alignment horizontal="center"/>
    </xf>
    <xf numFmtId="176" fontId="2" fillId="2" borderId="0" xfId="49" applyFont="1" applyFill="1" applyBorder="1"/>
    <xf numFmtId="176" fontId="9" fillId="2" borderId="0" xfId="51" applyNumberFormat="1" applyFont="1" applyFill="1"/>
    <xf numFmtId="0" fontId="0" fillId="0" borderId="0" xfId="0" applyAlignment="1"/>
    <xf numFmtId="0" fontId="8" fillId="2" borderId="0" xfId="51" applyFont="1" applyFill="1" applyAlignment="1">
      <alignment horizontal="center"/>
    </xf>
    <xf numFmtId="15" fontId="8" fillId="2" borderId="0" xfId="51" applyNumberFormat="1" applyFont="1" applyFill="1" applyAlignment="1">
      <alignment horizontal="center"/>
    </xf>
    <xf numFmtId="0" fontId="3" fillId="2" borderId="21" xfId="51" applyFont="1" applyFill="1" applyBorder="1" applyAlignment="1">
      <alignment horizontal="center" vertical="center"/>
    </xf>
    <xf numFmtId="0" fontId="3" fillId="2" borderId="22" xfId="51" applyFont="1" applyFill="1" applyBorder="1" applyAlignment="1">
      <alignment horizontal="center" vertical="center" wrapText="1"/>
    </xf>
    <xf numFmtId="0" fontId="4" fillId="2" borderId="22" xfId="51" applyFont="1" applyFill="1" applyBorder="1" applyAlignment="1">
      <alignment horizontal="center" vertical="center"/>
    </xf>
    <xf numFmtId="0" fontId="5" fillId="2" borderId="22" xfId="51" applyFont="1" applyFill="1" applyBorder="1" applyAlignment="1">
      <alignment horizontal="center" vertical="center"/>
    </xf>
    <xf numFmtId="0" fontId="3" fillId="2" borderId="22" xfId="51" applyFont="1" applyFill="1" applyBorder="1" applyAlignment="1">
      <alignment horizontal="center" vertical="center"/>
    </xf>
    <xf numFmtId="0" fontId="4" fillId="2" borderId="22" xfId="51" applyFont="1" applyFill="1" applyBorder="1" applyAlignment="1">
      <alignment horizontal="center" vertical="center" wrapText="1"/>
    </xf>
    <xf numFmtId="0" fontId="1" fillId="2" borderId="2" xfId="51" applyFont="1" applyFill="1" applyBorder="1" applyAlignment="1">
      <alignment horizontal="center"/>
    </xf>
    <xf numFmtId="0" fontId="1" fillId="3" borderId="5" xfId="51" applyFont="1" applyFill="1" applyBorder="1"/>
    <xf numFmtId="0" fontId="1" fillId="2" borderId="5" xfId="51" applyFont="1" applyFill="1" applyBorder="1" applyAlignment="1">
      <alignment horizontal="center"/>
    </xf>
    <xf numFmtId="176" fontId="1" fillId="2" borderId="5" xfId="49" applyFont="1" applyFill="1" applyBorder="1"/>
    <xf numFmtId="0" fontId="1" fillId="2" borderId="5" xfId="51" applyFont="1" applyFill="1" applyBorder="1" applyAlignment="1">
      <alignment horizontal="left"/>
    </xf>
    <xf numFmtId="0" fontId="1" fillId="2" borderId="23" xfId="5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3" borderId="5" xfId="51" applyFont="1" applyFill="1" applyBorder="1"/>
    <xf numFmtId="0" fontId="1" fillId="2" borderId="5" xfId="51" applyFont="1" applyFill="1" applyBorder="1"/>
    <xf numFmtId="0" fontId="10" fillId="3" borderId="5" xfId="51" applyFont="1" applyFill="1" applyBorder="1"/>
    <xf numFmtId="0" fontId="1" fillId="2" borderId="5" xfId="0" applyFont="1" applyFill="1" applyBorder="1" applyAlignment="1">
      <alignment horizontal="left"/>
    </xf>
    <xf numFmtId="176" fontId="1" fillId="2" borderId="0" xfId="49" applyFont="1" applyFill="1" applyBorder="1"/>
    <xf numFmtId="0" fontId="11" fillId="2" borderId="0" xfId="51" applyFont="1" applyFill="1"/>
    <xf numFmtId="0" fontId="3" fillId="2" borderId="0" xfId="51" applyFont="1" applyFill="1" applyAlignment="1">
      <alignment horizontal="center"/>
    </xf>
    <xf numFmtId="0" fontId="3" fillId="2" borderId="24" xfId="51" applyFont="1" applyFill="1" applyBorder="1" applyAlignment="1">
      <alignment horizontal="center" vertical="center"/>
    </xf>
    <xf numFmtId="0" fontId="4" fillId="2" borderId="12" xfId="51" applyFont="1" applyFill="1" applyBorder="1" applyAlignment="1">
      <alignment horizontal="center" vertical="center"/>
    </xf>
    <xf numFmtId="0" fontId="5" fillId="2" borderId="12" xfId="51" applyFont="1" applyFill="1" applyBorder="1" applyAlignment="1">
      <alignment horizontal="center" vertical="center"/>
    </xf>
    <xf numFmtId="0" fontId="3" fillId="2" borderId="12" xfId="51" applyFont="1" applyFill="1" applyBorder="1" applyAlignment="1">
      <alignment horizontal="center" vertical="center"/>
    </xf>
    <xf numFmtId="0" fontId="1" fillId="2" borderId="4" xfId="51" applyFont="1" applyFill="1" applyBorder="1" applyAlignment="1">
      <alignment horizontal="center" vertical="center"/>
    </xf>
    <xf numFmtId="0" fontId="1" fillId="3" borderId="6" xfId="51" applyFont="1" applyFill="1" applyBorder="1"/>
    <xf numFmtId="0" fontId="1" fillId="2" borderId="6" xfId="51" applyFont="1" applyFill="1" applyBorder="1" applyAlignment="1">
      <alignment horizontal="center"/>
    </xf>
    <xf numFmtId="176" fontId="1" fillId="2" borderId="6" xfId="49" applyFont="1" applyFill="1" applyBorder="1"/>
    <xf numFmtId="0" fontId="1" fillId="2" borderId="6" xfId="51" applyFont="1" applyFill="1" applyBorder="1" applyAlignment="1">
      <alignment horizontal="left"/>
    </xf>
    <xf numFmtId="20" fontId="1" fillId="2" borderId="5" xfId="51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5" xfId="51" applyFont="1" applyFill="1" applyBorder="1" applyAlignment="1">
      <alignment wrapText="1"/>
    </xf>
    <xf numFmtId="0" fontId="1" fillId="2" borderId="22" xfId="51" applyFont="1" applyFill="1" applyBorder="1" applyAlignment="1">
      <alignment vertical="center" wrapText="1"/>
    </xf>
    <xf numFmtId="177" fontId="1" fillId="2" borderId="5" xfId="51" applyNumberFormat="1" applyFont="1" applyFill="1" applyBorder="1" applyAlignment="1">
      <alignment horizontal="center"/>
    </xf>
    <xf numFmtId="58" fontId="1" fillId="2" borderId="5" xfId="51" applyNumberFormat="1" applyFont="1" applyFill="1" applyBorder="1"/>
    <xf numFmtId="177" fontId="1" fillId="2" borderId="5" xfId="50" applyNumberFormat="1" applyFont="1" applyFill="1" applyBorder="1" applyAlignment="1">
      <alignment horizontal="center"/>
    </xf>
    <xf numFmtId="177" fontId="1" fillId="2" borderId="5" xfId="49" applyNumberFormat="1" applyFont="1" applyFill="1" applyBorder="1" applyAlignment="1">
      <alignment horizontal="center"/>
    </xf>
    <xf numFmtId="177" fontId="1" fillId="2" borderId="5" xfId="0" applyNumberFormat="1" applyFont="1" applyFill="1" applyBorder="1" applyAlignment="1">
      <alignment horizontal="center"/>
    </xf>
    <xf numFmtId="17" fontId="1" fillId="2" borderId="5" xfId="51" applyNumberFormat="1" applyFont="1" applyFill="1" applyBorder="1"/>
    <xf numFmtId="176" fontId="1" fillId="2" borderId="5" xfId="0" applyNumberFormat="1" applyFont="1" applyFill="1" applyBorder="1" applyAlignment="1"/>
    <xf numFmtId="58" fontId="1" fillId="2" borderId="0" xfId="51" applyNumberFormat="1" applyFont="1" applyFill="1"/>
    <xf numFmtId="0" fontId="1" fillId="2" borderId="0" xfId="0" applyFont="1" applyFill="1" applyAlignment="1">
      <alignment horizontal="center"/>
    </xf>
    <xf numFmtId="177" fontId="1" fillId="2" borderId="0" xfId="50" applyNumberFormat="1" applyFont="1" applyFill="1" applyBorder="1" applyAlignment="1">
      <alignment horizontal="center"/>
    </xf>
    <xf numFmtId="177" fontId="1" fillId="2" borderId="0" xfId="51" applyNumberFormat="1" applyFont="1" applyFill="1" applyAlignment="1">
      <alignment horizontal="center"/>
    </xf>
    <xf numFmtId="176" fontId="1" fillId="2" borderId="0" xfId="51" applyNumberFormat="1" applyFont="1" applyFill="1"/>
    <xf numFmtId="0" fontId="4" fillId="2" borderId="25" xfId="51" applyFont="1" applyFill="1" applyBorder="1" applyAlignment="1">
      <alignment horizontal="center" vertical="center" wrapText="1"/>
    </xf>
    <xf numFmtId="0" fontId="1" fillId="2" borderId="6" xfId="51" applyFont="1" applyFill="1" applyBorder="1"/>
    <xf numFmtId="177" fontId="1" fillId="2" borderId="6" xfId="50" applyNumberFormat="1" applyFont="1" applyFill="1" applyBorder="1" applyAlignment="1">
      <alignment horizontal="center"/>
    </xf>
    <xf numFmtId="177" fontId="1" fillId="2" borderId="6" xfId="51" applyNumberFormat="1" applyFont="1" applyFill="1" applyBorder="1" applyAlignment="1">
      <alignment horizontal="center"/>
    </xf>
    <xf numFmtId="176" fontId="1" fillId="2" borderId="6" xfId="51" applyNumberFormat="1" applyFont="1" applyFill="1" applyBorder="1"/>
    <xf numFmtId="58" fontId="1" fillId="2" borderId="6" xfId="51" applyNumberFormat="1" applyFont="1" applyFill="1" applyBorder="1"/>
    <xf numFmtId="177" fontId="1" fillId="2" borderId="5" xfId="1" applyNumberFormat="1" applyFont="1" applyFill="1" applyBorder="1" applyAlignment="1">
      <alignment horizontal="center"/>
    </xf>
    <xf numFmtId="0" fontId="3" fillId="2" borderId="26" xfId="5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/>
    <xf numFmtId="176" fontId="3" fillId="2" borderId="0" xfId="0" applyNumberFormat="1" applyFont="1" applyFill="1" applyAlignment="1"/>
    <xf numFmtId="0" fontId="1" fillId="2" borderId="27" xfId="51" applyFont="1" applyFill="1" applyBorder="1" applyAlignment="1">
      <alignment horizontal="center"/>
    </xf>
    <xf numFmtId="0" fontId="1" fillId="2" borderId="28" xfId="51" applyFont="1" applyFill="1" applyBorder="1" applyAlignment="1">
      <alignment horizontal="center"/>
    </xf>
    <xf numFmtId="0" fontId="1" fillId="2" borderId="29" xfId="51" applyFont="1" applyFill="1" applyBorder="1"/>
    <xf numFmtId="0" fontId="1" fillId="2" borderId="29" xfId="51" applyFont="1" applyFill="1" applyBorder="1" applyAlignment="1">
      <alignment horizontal="center"/>
    </xf>
    <xf numFmtId="20" fontId="1" fillId="2" borderId="29" xfId="51" applyNumberFormat="1" applyFont="1" applyFill="1" applyBorder="1" applyAlignment="1">
      <alignment horizontal="center"/>
    </xf>
    <xf numFmtId="0" fontId="1" fillId="2" borderId="29" xfId="51" applyFont="1" applyFill="1" applyBorder="1" applyAlignment="1">
      <alignment horizontal="center" vertical="center"/>
    </xf>
    <xf numFmtId="176" fontId="3" fillId="2" borderId="29" xfId="0" applyNumberFormat="1" applyFont="1" applyFill="1" applyBorder="1" applyAlignment="1"/>
    <xf numFmtId="0" fontId="1" fillId="2" borderId="30" xfId="51" applyFont="1" applyFill="1" applyBorder="1" applyAlignment="1">
      <alignment horizontal="center"/>
    </xf>
    <xf numFmtId="0" fontId="2" fillId="2" borderId="1" xfId="51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horizontal="center" vertical="center" wrapText="1"/>
    </xf>
    <xf numFmtId="0" fontId="12" fillId="2" borderId="1" xfId="51" applyFont="1" applyFill="1" applyBorder="1" applyAlignment="1">
      <alignment horizontal="center" vertical="center"/>
    </xf>
    <xf numFmtId="0" fontId="13" fillId="2" borderId="1" xfId="51" applyFont="1" applyFill="1" applyBorder="1" applyAlignment="1">
      <alignment horizontal="center" vertical="center"/>
    </xf>
    <xf numFmtId="0" fontId="12" fillId="2" borderId="1" xfId="51" applyFont="1" applyFill="1" applyBorder="1" applyAlignment="1">
      <alignment horizontal="center" vertical="center" wrapText="1"/>
    </xf>
    <xf numFmtId="0" fontId="11" fillId="2" borderId="5" xfId="51" applyFont="1" applyFill="1" applyBorder="1" applyAlignment="1">
      <alignment horizontal="left"/>
    </xf>
    <xf numFmtId="0" fontId="6" fillId="2" borderId="8" xfId="51" applyFont="1" applyFill="1" applyBorder="1" applyAlignment="1">
      <alignment horizontal="left"/>
    </xf>
    <xf numFmtId="0" fontId="1" fillId="2" borderId="5" xfId="51" applyFont="1" applyFill="1" applyBorder="1" applyAlignment="1">
      <alignment horizontal="center" vertical="center" wrapText="1"/>
    </xf>
    <xf numFmtId="0" fontId="2" fillId="2" borderId="9" xfId="51" applyFont="1" applyFill="1" applyBorder="1" applyAlignment="1">
      <alignment horizontal="center" vertical="center" wrapText="1"/>
    </xf>
    <xf numFmtId="0" fontId="12" fillId="2" borderId="10" xfId="51" applyFont="1" applyFill="1" applyBorder="1" applyAlignment="1">
      <alignment horizontal="center" vertical="center" wrapText="1"/>
    </xf>
    <xf numFmtId="0" fontId="12" fillId="2" borderId="11" xfId="51" applyFont="1" applyFill="1" applyBorder="1" applyAlignment="1">
      <alignment horizontal="center" vertical="center" wrapText="1"/>
    </xf>
    <xf numFmtId="0" fontId="12" fillId="2" borderId="12" xfId="51" applyFont="1" applyFill="1" applyBorder="1" applyAlignment="1">
      <alignment horizontal="center" vertical="center" wrapText="1"/>
    </xf>
    <xf numFmtId="0" fontId="2" fillId="2" borderId="12" xfId="51" applyFont="1" applyFill="1" applyBorder="1" applyAlignment="1">
      <alignment horizontal="center" vertical="center" wrapText="1"/>
    </xf>
    <xf numFmtId="17" fontId="6" fillId="2" borderId="6" xfId="51" applyNumberFormat="1" applyFont="1" applyFill="1" applyBorder="1"/>
    <xf numFmtId="0" fontId="6" fillId="2" borderId="8" xfId="0" applyFont="1" applyFill="1" applyBorder="1" applyAlignment="1">
      <alignment horizontal="center"/>
    </xf>
    <xf numFmtId="177" fontId="6" fillId="2" borderId="6" xfId="49" applyNumberFormat="1" applyFont="1" applyFill="1" applyBorder="1" applyAlignment="1">
      <alignment horizontal="center"/>
    </xf>
    <xf numFmtId="176" fontId="6" fillId="2" borderId="6" xfId="0" applyNumberFormat="1" applyFont="1" applyFill="1" applyBorder="1" applyAlignment="1"/>
    <xf numFmtId="0" fontId="2" fillId="2" borderId="13" xfId="51" applyFont="1" applyFill="1" applyBorder="1" applyAlignment="1">
      <alignment horizontal="center" vertical="center"/>
    </xf>
    <xf numFmtId="176" fontId="8" fillId="2" borderId="31" xfId="0" applyNumberFormat="1" applyFont="1" applyFill="1" applyBorder="1" applyAlignment="1"/>
    <xf numFmtId="0" fontId="1" fillId="2" borderId="3" xfId="51" applyFont="1" applyFill="1" applyBorder="1"/>
    <xf numFmtId="0" fontId="1" fillId="2" borderId="3" xfId="51" applyFont="1" applyFill="1" applyBorder="1" applyAlignment="1">
      <alignment horizontal="center"/>
    </xf>
    <xf numFmtId="176" fontId="1" fillId="2" borderId="3" xfId="49" applyFont="1" applyFill="1" applyBorder="1"/>
    <xf numFmtId="0" fontId="1" fillId="2" borderId="3" xfId="51" applyFont="1" applyFill="1" applyBorder="1" applyAlignment="1">
      <alignment horizontal="left"/>
    </xf>
    <xf numFmtId="0" fontId="11" fillId="2" borderId="5" xfId="51" applyFont="1" applyFill="1" applyBorder="1"/>
    <xf numFmtId="0" fontId="10" fillId="2" borderId="5" xfId="51" applyFont="1" applyFill="1" applyBorder="1"/>
    <xf numFmtId="0" fontId="11" fillId="2" borderId="5" xfId="0" applyFont="1" applyFill="1" applyBorder="1" applyAlignment="1">
      <alignment horizontal="left"/>
    </xf>
    <xf numFmtId="0" fontId="1" fillId="2" borderId="16" xfId="51" applyFont="1" applyFill="1" applyBorder="1" applyAlignment="1">
      <alignment horizontal="center"/>
    </xf>
    <xf numFmtId="0" fontId="1" fillId="2" borderId="18" xfId="51" applyFont="1" applyFill="1" applyBorder="1"/>
    <xf numFmtId="176" fontId="1" fillId="2" borderId="18" xfId="49" applyFont="1" applyFill="1" applyBorder="1"/>
    <xf numFmtId="0" fontId="11" fillId="2" borderId="18" xfId="51" applyFont="1" applyFill="1" applyBorder="1"/>
    <xf numFmtId="0" fontId="1" fillId="2" borderId="18" xfId="51" applyFont="1" applyFill="1" applyBorder="1" applyAlignment="1">
      <alignment horizontal="center"/>
    </xf>
    <xf numFmtId="0" fontId="6" fillId="2" borderId="0" xfId="51" applyFont="1" applyFill="1" applyAlignment="1">
      <alignment horizontal="center"/>
    </xf>
    <xf numFmtId="0" fontId="6" fillId="2" borderId="0" xfId="51" applyFont="1" applyFill="1"/>
    <xf numFmtId="20" fontId="6" fillId="2" borderId="0" xfId="51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51" applyFont="1" applyFill="1" applyAlignment="1">
      <alignment horizontal="left"/>
    </xf>
    <xf numFmtId="0" fontId="1" fillId="2" borderId="23" xfId="51" applyFont="1" applyFill="1" applyBorder="1" applyAlignment="1">
      <alignment vertical="top"/>
    </xf>
    <xf numFmtId="0" fontId="11" fillId="2" borderId="5" xfId="51" applyFont="1" applyFill="1" applyBorder="1" applyAlignment="1">
      <alignment wrapText="1"/>
    </xf>
    <xf numFmtId="0" fontId="11" fillId="2" borderId="3" xfId="51" applyFont="1" applyFill="1" applyBorder="1"/>
    <xf numFmtId="177" fontId="1" fillId="2" borderId="3" xfId="51" applyNumberFormat="1" applyFont="1" applyFill="1" applyBorder="1" applyAlignment="1">
      <alignment horizontal="center"/>
    </xf>
    <xf numFmtId="176" fontId="1" fillId="2" borderId="3" xfId="51" applyNumberFormat="1" applyFont="1" applyFill="1" applyBorder="1"/>
    <xf numFmtId="58" fontId="11" fillId="2" borderId="5" xfId="51" applyNumberFormat="1" applyFont="1" applyFill="1" applyBorder="1"/>
    <xf numFmtId="58" fontId="1" fillId="2" borderId="18" xfId="51" applyNumberFormat="1" applyFont="1" applyFill="1" applyBorder="1"/>
    <xf numFmtId="0" fontId="1" fillId="2" borderId="18" xfId="0" applyFont="1" applyFill="1" applyBorder="1" applyAlignment="1">
      <alignment horizontal="center"/>
    </xf>
    <xf numFmtId="177" fontId="1" fillId="2" borderId="18" xfId="50" applyNumberFormat="1" applyFont="1" applyFill="1" applyBorder="1" applyAlignment="1">
      <alignment horizontal="center"/>
    </xf>
    <xf numFmtId="177" fontId="1" fillId="2" borderId="18" xfId="51" applyNumberFormat="1" applyFont="1" applyFill="1" applyBorder="1" applyAlignment="1">
      <alignment horizontal="center"/>
    </xf>
    <xf numFmtId="176" fontId="1" fillId="2" borderId="18" xfId="51" applyNumberFormat="1" applyFont="1" applyFill="1" applyBorder="1"/>
    <xf numFmtId="0" fontId="7" fillId="0" borderId="0" xfId="0" applyFont="1">
      <alignment vertical="center"/>
    </xf>
    <xf numFmtId="0" fontId="8" fillId="2" borderId="0" xfId="51" applyFont="1" applyFill="1"/>
    <xf numFmtId="0" fontId="8" fillId="2" borderId="0" xfId="51" applyFont="1" applyFill="1" applyAlignment="1">
      <alignment horizontal="left"/>
    </xf>
    <xf numFmtId="0" fontId="1" fillId="2" borderId="12" xfId="51" applyFont="1" applyFill="1" applyBorder="1" applyAlignment="1">
      <alignment vertical="center" wrapText="1"/>
    </xf>
    <xf numFmtId="0" fontId="1" fillId="2" borderId="5" xfId="51" applyFont="1" applyFill="1" applyBorder="1" applyAlignment="1">
      <alignment horizontal="center" vertical="center"/>
    </xf>
    <xf numFmtId="176" fontId="1" fillId="2" borderId="5" xfId="49" applyFont="1" applyFill="1" applyBorder="1" applyAlignment="1">
      <alignment vertical="center"/>
    </xf>
    <xf numFmtId="177" fontId="1" fillId="2" borderId="5" xfId="50" applyNumberFormat="1" applyFont="1" applyFill="1" applyBorder="1" applyAlignment="1"/>
    <xf numFmtId="177" fontId="1" fillId="2" borderId="5" xfId="51" applyNumberFormat="1" applyFont="1" applyFill="1" applyBorder="1"/>
    <xf numFmtId="176" fontId="1" fillId="2" borderId="5" xfId="49" applyFont="1" applyFill="1" applyBorder="1" applyAlignment="1"/>
    <xf numFmtId="0" fontId="1" fillId="2" borderId="5" xfId="51" applyFont="1" applyFill="1" applyBorder="1" applyAlignment="1">
      <alignment vertical="center"/>
    </xf>
    <xf numFmtId="177" fontId="11" fillId="2" borderId="5" xfId="50" applyNumberFormat="1" applyFont="1" applyFill="1" applyBorder="1" applyAlignment="1">
      <alignment horizontal="center"/>
    </xf>
    <xf numFmtId="176" fontId="3" fillId="2" borderId="3" xfId="0" applyNumberFormat="1" applyFont="1" applyFill="1" applyBorder="1" applyAlignment="1"/>
    <xf numFmtId="0" fontId="1" fillId="2" borderId="32" xfId="51" applyFont="1" applyFill="1" applyBorder="1" applyAlignment="1">
      <alignment horizontal="center"/>
    </xf>
    <xf numFmtId="0" fontId="1" fillId="2" borderId="33" xfId="51" applyFont="1" applyFill="1" applyBorder="1" applyAlignment="1">
      <alignment horizontal="center"/>
    </xf>
    <xf numFmtId="176" fontId="3" fillId="2" borderId="18" xfId="0" applyNumberFormat="1" applyFont="1" applyFill="1" applyBorder="1" applyAlignment="1"/>
    <xf numFmtId="0" fontId="1" fillId="2" borderId="34" xfId="51" applyFont="1" applyFill="1" applyBorder="1" applyAlignment="1">
      <alignment horizontal="center"/>
    </xf>
    <xf numFmtId="176" fontId="6" fillId="2" borderId="0" xfId="51" applyNumberFormat="1" applyFont="1" applyFill="1"/>
    <xf numFmtId="176" fontId="3" fillId="2" borderId="6" xfId="0" applyNumberFormat="1" applyFont="1" applyFill="1" applyBorder="1" applyAlignment="1"/>
    <xf numFmtId="0" fontId="1" fillId="2" borderId="33" xfId="51" applyFont="1" applyFill="1" applyBorder="1"/>
    <xf numFmtId="0" fontId="1" fillId="2" borderId="18" xfId="51" applyFont="1" applyFill="1" applyBorder="1" applyAlignment="1">
      <alignment horizontal="center" vertical="center"/>
    </xf>
    <xf numFmtId="0" fontId="1" fillId="2" borderId="18" xfId="51" applyFont="1" applyFill="1" applyBorder="1" applyAlignment="1">
      <alignment horizontal="left"/>
    </xf>
    <xf numFmtId="177" fontId="1" fillId="2" borderId="18" xfId="49" applyNumberFormat="1" applyFont="1" applyFill="1" applyBorder="1" applyAlignment="1">
      <alignment horizontal="center"/>
    </xf>
    <xf numFmtId="177" fontId="1" fillId="2" borderId="18" xfId="0" applyNumberFormat="1" applyFont="1" applyFill="1" applyBorder="1" applyAlignment="1">
      <alignment horizontal="center"/>
    </xf>
    <xf numFmtId="176" fontId="1" fillId="2" borderId="18" xfId="0" applyNumberFormat="1" applyFont="1" applyFill="1" applyBorder="1" applyAlignment="1"/>
    <xf numFmtId="0" fontId="14" fillId="2" borderId="0" xfId="51" applyFont="1" applyFill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0" fillId="2" borderId="5" xfId="0" applyFill="1" applyBorder="1" applyAlignment="1"/>
    <xf numFmtId="0" fontId="16" fillId="2" borderId="5" xfId="51" applyFont="1" applyFill="1" applyBorder="1" applyAlignment="1">
      <alignment vertical="center"/>
    </xf>
    <xf numFmtId="176" fontId="17" fillId="2" borderId="5" xfId="49" applyFont="1" applyFill="1" applyBorder="1" applyAlignment="1">
      <alignment horizontal="center" vertical="center" wrapText="1"/>
    </xf>
    <xf numFmtId="0" fontId="17" fillId="2" borderId="5" xfId="51" applyFont="1" applyFill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17" fontId="0" fillId="2" borderId="37" xfId="0" applyNumberFormat="1" applyFill="1" applyBorder="1" applyAlignment="1"/>
    <xf numFmtId="0" fontId="0" fillId="2" borderId="5" xfId="0" applyFill="1" applyBorder="1" applyAlignment="1">
      <alignment horizontal="center"/>
    </xf>
    <xf numFmtId="0" fontId="9" fillId="2" borderId="5" xfId="51" applyFont="1" applyFill="1" applyBorder="1" applyAlignment="1">
      <alignment vertical="center"/>
    </xf>
    <xf numFmtId="176" fontId="9" fillId="2" borderId="5" xfId="49" applyFont="1" applyFill="1" applyBorder="1" applyAlignment="1">
      <alignment vertical="center"/>
    </xf>
    <xf numFmtId="0" fontId="0" fillId="2" borderId="5" xfId="0" applyFill="1" applyBorder="1">
      <alignment vertical="center"/>
    </xf>
    <xf numFmtId="0" fontId="0" fillId="2" borderId="37" xfId="0" applyFill="1" applyBorder="1" applyAlignment="1"/>
    <xf numFmtId="0" fontId="18" fillId="4" borderId="38" xfId="0" applyFont="1" applyFill="1" applyBorder="1" applyAlignment="1">
      <alignment horizontal="right"/>
    </xf>
    <xf numFmtId="0" fontId="15" fillId="4" borderId="39" xfId="0" applyFont="1" applyFill="1" applyBorder="1" applyAlignment="1"/>
    <xf numFmtId="0" fontId="18" fillId="4" borderId="40" xfId="0" applyFont="1" applyFill="1" applyBorder="1" applyAlignment="1"/>
    <xf numFmtId="0" fontId="3" fillId="2" borderId="0" xfId="0" applyFont="1" applyFill="1" applyAlignment="1">
      <alignment horizontal="center"/>
    </xf>
    <xf numFmtId="0" fontId="2" fillId="2" borderId="0" xfId="51" applyFont="1" applyFill="1"/>
    <xf numFmtId="0" fontId="15" fillId="0" borderId="5" xfId="0" applyFont="1" applyBorder="1" applyAlignment="1">
      <alignment horizontal="right" vertical="center" wrapText="1"/>
    </xf>
    <xf numFmtId="0" fontId="19" fillId="0" borderId="0" xfId="0" applyFont="1" applyAlignment="1"/>
    <xf numFmtId="0" fontId="0" fillId="2" borderId="5" xfId="0" applyFill="1" applyBorder="1" applyAlignment="1">
      <alignment horizontal="right"/>
    </xf>
    <xf numFmtId="178" fontId="20" fillId="2" borderId="5" xfId="0" applyNumberFormat="1" applyFont="1" applyFill="1" applyBorder="1" applyAlignment="1">
      <alignment horizontal="center"/>
    </xf>
    <xf numFmtId="178" fontId="20" fillId="2" borderId="5" xfId="0" applyNumberFormat="1" applyFont="1" applyFill="1" applyBorder="1" applyAlignment="1">
      <alignment horizontal="right"/>
    </xf>
    <xf numFmtId="178" fontId="0" fillId="2" borderId="5" xfId="0" applyNumberFormat="1" applyFill="1" applyBorder="1" applyAlignment="1">
      <alignment horizontal="right"/>
    </xf>
    <xf numFmtId="176" fontId="0" fillId="2" borderId="5" xfId="0" applyNumberFormat="1" applyFill="1" applyBorder="1" applyAlignment="1">
      <alignment horizontal="right"/>
    </xf>
    <xf numFmtId="179" fontId="15" fillId="4" borderId="41" xfId="0" applyNumberFormat="1" applyFont="1" applyFill="1" applyBorder="1" applyAlignment="1">
      <alignment horizontal="center"/>
    </xf>
    <xf numFmtId="179" fontId="15" fillId="4" borderId="42" xfId="0" applyNumberFormat="1" applyFont="1" applyFill="1" applyBorder="1" applyAlignment="1">
      <alignment horizontal="right"/>
    </xf>
    <xf numFmtId="9" fontId="18" fillId="4" borderId="40" xfId="0" applyNumberFormat="1" applyFont="1" applyFill="1" applyBorder="1" applyAlignment="1">
      <alignment horizontal="center"/>
    </xf>
    <xf numFmtId="0" fontId="0" fillId="2" borderId="41" xfId="0" applyFill="1" applyBorder="1" applyAlignment="1"/>
    <xf numFmtId="0" fontId="2" fillId="2" borderId="0" xfId="51" applyFont="1" applyFill="1" applyAlignment="1">
      <alignment horizontal="left"/>
    </xf>
    <xf numFmtId="0" fontId="9" fillId="2" borderId="4" xfId="51" applyFont="1" applyFill="1" applyBorder="1" applyAlignment="1">
      <alignment horizontal="center"/>
    </xf>
    <xf numFmtId="0" fontId="9" fillId="2" borderId="6" xfId="51" applyFont="1" applyFill="1" applyBorder="1"/>
    <xf numFmtId="0" fontId="9" fillId="2" borderId="6" xfId="51" applyFont="1" applyFill="1" applyBorder="1" applyAlignment="1">
      <alignment horizontal="center"/>
    </xf>
    <xf numFmtId="176" fontId="9" fillId="2" borderId="5" xfId="49" applyFont="1" applyFill="1" applyBorder="1"/>
    <xf numFmtId="0" fontId="9" fillId="2" borderId="5" xfId="51" applyFont="1" applyFill="1" applyBorder="1" applyAlignment="1">
      <alignment horizontal="left"/>
    </xf>
    <xf numFmtId="0" fontId="9" fillId="2" borderId="5" xfId="51" applyFont="1" applyFill="1" applyBorder="1" applyAlignment="1">
      <alignment horizontal="center"/>
    </xf>
    <xf numFmtId="176" fontId="9" fillId="2" borderId="6" xfId="49" applyFont="1" applyFill="1" applyBorder="1"/>
    <xf numFmtId="0" fontId="9" fillId="2" borderId="5" xfId="5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6" xfId="51" applyFont="1" applyFill="1" applyBorder="1" applyAlignment="1">
      <alignment horizontal="left"/>
    </xf>
    <xf numFmtId="0" fontId="9" fillId="2" borderId="7" xfId="51" applyFont="1" applyFill="1" applyBorder="1" applyAlignment="1">
      <alignment horizontal="left"/>
    </xf>
    <xf numFmtId="0" fontId="21" fillId="2" borderId="7" xfId="51" applyFont="1" applyFill="1" applyBorder="1"/>
    <xf numFmtId="0" fontId="22" fillId="2" borderId="5" xfId="51" applyFont="1" applyFill="1" applyBorder="1"/>
    <xf numFmtId="0" fontId="21" fillId="2" borderId="8" xfId="0" applyFont="1" applyFill="1" applyBorder="1" applyAlignment="1">
      <alignment horizontal="left"/>
    </xf>
    <xf numFmtId="0" fontId="21" fillId="2" borderId="7" xfId="0" applyFont="1" applyFill="1" applyBorder="1" applyAlignment="1">
      <alignment horizontal="left"/>
    </xf>
    <xf numFmtId="0" fontId="21" fillId="2" borderId="5" xfId="51" applyFont="1" applyFill="1" applyBorder="1" applyAlignment="1">
      <alignment horizontal="left"/>
    </xf>
    <xf numFmtId="20" fontId="9" fillId="2" borderId="5" xfId="51" applyNumberFormat="1" applyFont="1" applyFill="1" applyBorder="1" applyAlignment="1">
      <alignment horizontal="center"/>
    </xf>
    <xf numFmtId="0" fontId="21" fillId="2" borderId="7" xfId="51" applyFont="1" applyFill="1" applyBorder="1" applyAlignment="1">
      <alignment wrapText="1"/>
    </xf>
    <xf numFmtId="0" fontId="21" fillId="2" borderId="6" xfId="51" applyFont="1" applyFill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177" fontId="9" fillId="2" borderId="6" xfId="51" applyNumberFormat="1" applyFont="1" applyFill="1" applyBorder="1" applyAlignment="1">
      <alignment horizontal="center"/>
    </xf>
    <xf numFmtId="176" fontId="9" fillId="2" borderId="6" xfId="51" applyNumberFormat="1" applyFont="1" applyFill="1" applyBorder="1"/>
    <xf numFmtId="58" fontId="9" fillId="2" borderId="6" xfId="51" applyNumberFormat="1" applyFont="1" applyFill="1" applyBorder="1"/>
    <xf numFmtId="177" fontId="9" fillId="2" borderId="5" xfId="50" applyNumberFormat="1" applyFont="1" applyFill="1" applyBorder="1" applyAlignment="1">
      <alignment horizontal="center"/>
    </xf>
    <xf numFmtId="177" fontId="9" fillId="2" borderId="5" xfId="51" applyNumberFormat="1" applyFont="1" applyFill="1" applyBorder="1" applyAlignment="1">
      <alignment horizontal="center"/>
    </xf>
    <xf numFmtId="176" fontId="9" fillId="2" borderId="5" xfId="51" applyNumberFormat="1" applyFont="1" applyFill="1" applyBorder="1"/>
    <xf numFmtId="0" fontId="9" fillId="2" borderId="7" xfId="0" applyFont="1" applyFill="1" applyBorder="1" applyAlignment="1">
      <alignment horizontal="center"/>
    </xf>
    <xf numFmtId="177" fontId="9" fillId="2" borderId="5" xfId="49" applyNumberFormat="1" applyFont="1" applyFill="1" applyBorder="1" applyAlignment="1">
      <alignment horizontal="center"/>
    </xf>
    <xf numFmtId="177" fontId="9" fillId="2" borderId="5" xfId="0" applyNumberFormat="1" applyFont="1" applyFill="1" applyBorder="1" applyAlignment="1">
      <alignment horizontal="center"/>
    </xf>
    <xf numFmtId="176" fontId="9" fillId="2" borderId="5" xfId="0" applyNumberFormat="1" applyFont="1" applyFill="1" applyBorder="1" applyAlignment="1"/>
    <xf numFmtId="58" fontId="9" fillId="2" borderId="5" xfId="51" applyNumberFormat="1" applyFont="1" applyFill="1" applyBorder="1"/>
    <xf numFmtId="177" fontId="9" fillId="2" borderId="6" xfId="50" applyNumberFormat="1" applyFont="1" applyFill="1" applyBorder="1" applyAlignment="1">
      <alignment horizontal="center"/>
    </xf>
    <xf numFmtId="58" fontId="21" fillId="2" borderId="6" xfId="51" applyNumberFormat="1" applyFont="1" applyFill="1" applyBorder="1"/>
    <xf numFmtId="177" fontId="9" fillId="2" borderId="5" xfId="1" applyNumberFormat="1" applyFont="1" applyFill="1" applyBorder="1" applyAlignment="1">
      <alignment horizontal="center"/>
    </xf>
    <xf numFmtId="177" fontId="9" fillId="2" borderId="6" xfId="1" applyNumberFormat="1" applyFont="1" applyFill="1" applyBorder="1" applyAlignment="1">
      <alignment horizontal="center"/>
    </xf>
    <xf numFmtId="177" fontId="9" fillId="2" borderId="6" xfId="0" applyNumberFormat="1" applyFont="1" applyFill="1" applyBorder="1" applyAlignment="1">
      <alignment horizontal="center"/>
    </xf>
    <xf numFmtId="0" fontId="9" fillId="2" borderId="8" xfId="51" applyFont="1" applyFill="1" applyBorder="1" applyAlignment="1">
      <alignment horizontal="center"/>
    </xf>
    <xf numFmtId="176" fontId="2" fillId="2" borderId="6" xfId="0" applyNumberFormat="1" applyFont="1" applyFill="1" applyBorder="1" applyAlignment="1"/>
    <xf numFmtId="176" fontId="2" fillId="2" borderId="5" xfId="0" applyNumberFormat="1" applyFont="1" applyFill="1" applyBorder="1" applyAlignment="1"/>
    <xf numFmtId="0" fontId="9" fillId="2" borderId="16" xfId="51" applyFont="1" applyFill="1" applyBorder="1" applyAlignment="1">
      <alignment horizontal="center"/>
    </xf>
    <xf numFmtId="0" fontId="9" fillId="2" borderId="17" xfId="51" applyFont="1" applyFill="1" applyBorder="1"/>
    <xf numFmtId="0" fontId="9" fillId="2" borderId="18" xfId="51" applyFont="1" applyFill="1" applyBorder="1" applyAlignment="1">
      <alignment horizontal="center"/>
    </xf>
    <xf numFmtId="0" fontId="9" fillId="2" borderId="18" xfId="51" applyFont="1" applyFill="1" applyBorder="1"/>
    <xf numFmtId="0" fontId="9" fillId="2" borderId="19" xfId="51" applyFont="1" applyFill="1" applyBorder="1"/>
    <xf numFmtId="20" fontId="9" fillId="2" borderId="18" xfId="51" applyNumberFormat="1" applyFont="1" applyFill="1" applyBorder="1" applyAlignment="1">
      <alignment horizontal="center"/>
    </xf>
    <xf numFmtId="0" fontId="9" fillId="2" borderId="0" xfId="51" applyFont="1" applyFill="1" applyAlignment="1">
      <alignment horizontal="left"/>
    </xf>
    <xf numFmtId="0" fontId="9" fillId="2" borderId="18" xfId="51" applyFont="1" applyFill="1" applyBorder="1" applyAlignment="1">
      <alignment horizontal="center" vertical="center"/>
    </xf>
    <xf numFmtId="176" fontId="2" fillId="2" borderId="31" xfId="0" applyNumberFormat="1" applyFont="1" applyFill="1" applyBorder="1" applyAlignment="1"/>
    <xf numFmtId="176" fontId="2" fillId="2" borderId="18" xfId="0" applyNumberFormat="1" applyFont="1" applyFill="1" applyBorder="1" applyAlignment="1"/>
    <xf numFmtId="20" fontId="9" fillId="2" borderId="6" xfId="51" applyNumberFormat="1" applyFont="1" applyFill="1" applyBorder="1" applyAlignment="1">
      <alignment horizontal="center"/>
    </xf>
    <xf numFmtId="17" fontId="9" fillId="2" borderId="6" xfId="51" applyNumberFormat="1" applyFont="1" applyFill="1" applyBorder="1"/>
    <xf numFmtId="177" fontId="21" fillId="2" borderId="6" xfId="50" applyNumberFormat="1" applyFont="1" applyFill="1" applyBorder="1" applyAlignment="1">
      <alignment horizontal="center"/>
    </xf>
    <xf numFmtId="0" fontId="9" fillId="3" borderId="6" xfId="51" applyFont="1" applyFill="1" applyBorder="1"/>
    <xf numFmtId="0" fontId="9" fillId="3" borderId="5" xfId="51" applyFont="1" applyFill="1" applyBorder="1"/>
    <xf numFmtId="0" fontId="21" fillId="2" borderId="5" xfId="51" applyFont="1" applyFill="1" applyBorder="1" applyAlignment="1">
      <alignment horizontal="center"/>
    </xf>
    <xf numFmtId="176" fontId="9" fillId="0" borderId="5" xfId="49" applyFont="1" applyBorder="1"/>
    <xf numFmtId="0" fontId="9" fillId="0" borderId="5" xfId="51" applyFont="1" applyBorder="1" applyAlignment="1">
      <alignment horizontal="left"/>
    </xf>
    <xf numFmtId="0" fontId="9" fillId="0" borderId="5" xfId="51" applyFont="1" applyBorder="1" applyAlignment="1">
      <alignment horizontal="center"/>
    </xf>
    <xf numFmtId="0" fontId="22" fillId="3" borderId="5" xfId="51" applyFont="1" applyFill="1" applyBorder="1"/>
    <xf numFmtId="176" fontId="9" fillId="0" borderId="5" xfId="51" applyNumberFormat="1" applyFont="1" applyBorder="1"/>
    <xf numFmtId="0" fontId="9" fillId="0" borderId="6" xfId="51" applyFont="1" applyBorder="1"/>
    <xf numFmtId="0" fontId="9" fillId="0" borderId="6" xfId="51" applyFont="1" applyBorder="1" applyAlignment="1">
      <alignment horizontal="center"/>
    </xf>
    <xf numFmtId="176" fontId="1" fillId="0" borderId="5" xfId="49" applyFont="1" applyBorder="1"/>
    <xf numFmtId="177" fontId="9" fillId="0" borderId="5" xfId="50" applyNumberFormat="1" applyFont="1" applyBorder="1" applyAlignment="1">
      <alignment horizontal="center"/>
    </xf>
    <xf numFmtId="177" fontId="9" fillId="0" borderId="5" xfId="51" applyNumberFormat="1" applyFont="1" applyBorder="1" applyAlignment="1">
      <alignment horizontal="center"/>
    </xf>
    <xf numFmtId="176" fontId="2" fillId="2" borderId="31" xfId="49" applyFont="1" applyFill="1" applyBorder="1"/>
    <xf numFmtId="16" fontId="9" fillId="2" borderId="6" xfId="51" applyNumberFormat="1" applyFont="1" applyFill="1" applyBorder="1"/>
    <xf numFmtId="0" fontId="0" fillId="2" borderId="0" xfId="0" applyFill="1">
      <alignment vertical="center"/>
    </xf>
    <xf numFmtId="0" fontId="0" fillId="3" borderId="0" xfId="0" applyFill="1">
      <alignment vertical="center"/>
    </xf>
    <xf numFmtId="178" fontId="0" fillId="0" borderId="0" xfId="0" applyNumberFormat="1">
      <alignment vertical="center"/>
    </xf>
    <xf numFmtId="178" fontId="0" fillId="2" borderId="0" xfId="0" applyNumberFormat="1" applyFill="1">
      <alignment vertical="center"/>
    </xf>
    <xf numFmtId="178" fontId="0" fillId="3" borderId="0" xfId="0" applyNumberFormat="1" applyFill="1">
      <alignment vertical="center"/>
    </xf>
    <xf numFmtId="0" fontId="9" fillId="2" borderId="8" xfId="0" applyFont="1" applyFill="1" applyBorder="1" applyAlignment="1">
      <alignment horizontal="center"/>
    </xf>
    <xf numFmtId="0" fontId="21" fillId="2" borderId="5" xfId="51" applyFont="1" applyFill="1" applyBorder="1" applyAlignment="1">
      <alignment horizontal="center" wrapText="1"/>
    </xf>
    <xf numFmtId="0" fontId="9" fillId="2" borderId="27" xfId="51" applyFont="1" applyFill="1" applyBorder="1" applyAlignment="1">
      <alignment horizontal="center"/>
    </xf>
    <xf numFmtId="0" fontId="9" fillId="2" borderId="34" xfId="51" applyFont="1" applyFill="1" applyBorder="1" applyAlignment="1">
      <alignment horizontal="center"/>
    </xf>
    <xf numFmtId="0" fontId="9" fillId="2" borderId="33" xfId="51" applyFont="1" applyFill="1" applyBorder="1" applyAlignment="1">
      <alignment horizontal="center"/>
    </xf>
    <xf numFmtId="0" fontId="9" fillId="0" borderId="33" xfId="51" applyFont="1" applyBorder="1" applyAlignment="1">
      <alignment horizontal="center"/>
    </xf>
    <xf numFmtId="58" fontId="9" fillId="2" borderId="6" xfId="51" applyNumberFormat="1" applyFont="1" applyFill="1" applyBorder="1" quotePrefix="1"/>
    <xf numFmtId="17" fontId="9" fillId="2" borderId="6" xfId="51" applyNumberFormat="1" applyFont="1" applyFill="1" applyBorder="1" quotePrefix="1"/>
    <xf numFmtId="16" fontId="9" fillId="2" borderId="6" xfId="51" applyNumberFormat="1" applyFont="1" applyFill="1" applyBorder="1" quotePrefix="1"/>
    <xf numFmtId="58" fontId="21" fillId="2" borderId="6" xfId="51" applyNumberFormat="1" applyFont="1" applyFill="1" applyBorder="1" quotePrefix="1"/>
    <xf numFmtId="0" fontId="0" fillId="2" borderId="5" xfId="0" applyFill="1" applyBorder="1" applyAlignment="1" quotePrefix="1"/>
    <xf numFmtId="178" fontId="0" fillId="2" borderId="5" xfId="0" applyNumberFormat="1" applyFill="1" applyBorder="1" applyAlignment="1" quotePrefix="1">
      <alignment horizontal="right"/>
    </xf>
    <xf numFmtId="0" fontId="0" fillId="2" borderId="37" xfId="0" applyFill="1" applyBorder="1" applyAlignment="1" quotePrefix="1"/>
    <xf numFmtId="0" fontId="1" fillId="2" borderId="5" xfId="51" applyFont="1" applyFill="1" applyBorder="1" quotePrefix="1"/>
    <xf numFmtId="17" fontId="6" fillId="2" borderId="6" xfId="51" applyNumberFormat="1" applyFont="1" applyFill="1" applyBorder="1" quotePrefix="1"/>
    <xf numFmtId="58" fontId="6" fillId="2" borderId="6" xfId="51" applyNumberFormat="1" applyFont="1" applyFill="1" applyBorder="1" quotePrefix="1"/>
    <xf numFmtId="0" fontId="6" fillId="2" borderId="6" xfId="51" applyFont="1" applyFill="1" applyBorder="1" quotePrefix="1"/>
    <xf numFmtId="58" fontId="1" fillId="2" borderId="5" xfId="51" applyNumberFormat="1" applyFont="1" applyFill="1" applyBorder="1" quotePrefix="1"/>
    <xf numFmtId="17" fontId="1" fillId="2" borderId="5" xfId="51" applyNumberFormat="1" applyFont="1" applyFill="1" applyBorder="1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Normal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11</xdr:col>
          <xdr:colOff>142875</xdr:colOff>
          <xdr:row>7</xdr:row>
          <xdr:rowOff>19050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11</xdr:col>
          <xdr:colOff>142875</xdr:colOff>
          <xdr:row>7</xdr:row>
          <xdr:rowOff>19050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11</xdr:col>
          <xdr:colOff>142875</xdr:colOff>
          <xdr:row>7</xdr:row>
          <xdr:rowOff>19050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11</xdr:col>
          <xdr:colOff>142875</xdr:colOff>
          <xdr:row>7</xdr:row>
          <xdr:rowOff>19050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11</xdr:col>
          <xdr:colOff>142875</xdr:colOff>
          <xdr:row>7</xdr:row>
          <xdr:rowOff>19050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4101" name="Object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266700</xdr:colOff>
          <xdr:row>7</xdr:row>
          <xdr:rowOff>19050</xdr:rowOff>
        </xdr:to>
        <xdr:sp>
          <xdr:nvSpPr>
            <xdr:cNvPr id="7171" name="Object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61245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1265" name="Object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1266" name="Object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1267" name="Object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1268" name="Object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1269" name="Object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6385" name="Object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6386" name="Object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6387" name="Object 3" hidden="1">
              <a:extLst>
                <a:ext uri="{63B3BB69-23CF-44E3-9099-C40C66FF867C}">
                  <a14:compatExt spid="_x0000_s16387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6388" name="Object 4" hidden="1">
              <a:extLst>
                <a:ext uri="{63B3BB69-23CF-44E3-9099-C40C66FF867C}">
                  <a14:compatExt spid="_x0000_s16388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16389" name="Object 5" hidden="1">
              <a:extLst>
                <a:ext uri="{63B3BB69-23CF-44E3-9099-C40C66FF867C}">
                  <a14:compatExt spid="_x0000_s16389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2530" name="Object 2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2531" name="Object 3" hidden="1">
              <a:extLst>
                <a:ext uri="{63B3BB69-23CF-44E3-9099-C40C66FF867C}">
                  <a14:compatExt spid="_x0000_s22531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2532" name="Object 4" hidden="1">
              <a:extLst>
                <a:ext uri="{63B3BB69-23CF-44E3-9099-C40C66FF867C}">
                  <a14:compatExt spid="_x0000_s22532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2533" name="Object 5" hidden="1">
              <a:extLst>
                <a:ext uri="{63B3BB69-23CF-44E3-9099-C40C66FF867C}">
                  <a14:compatExt spid="_x0000_s22533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3553" name="Object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3554" name="Object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3555" name="Object 3" hidden="1">
              <a:extLst>
                <a:ext uri="{63B3BB69-23CF-44E3-9099-C40C66FF867C}">
                  <a14:compatExt spid="_x0000_s23555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3556" name="Object 4" hidden="1">
              <a:extLst>
                <a:ext uri="{63B3BB69-23CF-44E3-9099-C40C66FF867C}">
                  <a14:compatExt spid="_x0000_s23556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23557" name="Object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>
            <a:xfrm>
              <a:off x="66675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31745" name="Object 1" hidden="1">
              <a:extLst>
                <a:ext uri="{63B3BB69-23CF-44E3-9099-C40C66FF867C}">
                  <a14:compatExt spid="_x0000_s31745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31746" name="Object 2" hidden="1">
              <a:extLst>
                <a:ext uri="{63B3BB69-23CF-44E3-9099-C40C66FF867C}">
                  <a14:compatExt spid="_x0000_s31746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31747" name="Object 3" hidden="1">
              <a:extLst>
                <a:ext uri="{63B3BB69-23CF-44E3-9099-C40C66FF867C}">
                  <a14:compatExt spid="_x0000_s31747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76200</xdr:colOff>
          <xdr:row>7</xdr:row>
          <xdr:rowOff>19050</xdr:rowOff>
        </xdr:to>
        <xdr:sp>
          <xdr:nvSpPr>
            <xdr:cNvPr id="40961" name="Object 1" hidden="1">
              <a:extLst>
                <a:ext uri="{63B3BB69-23CF-44E3-9099-C40C66FF867C}">
                  <a14:compatExt spid="_x0000_s40961"/>
                </a:ext>
              </a:extLst>
            </xdr:cNvPr>
            <xdr:cNvSpPr/>
          </xdr:nvSpPr>
          <xdr:spPr>
            <a:xfrm>
              <a:off x="6276975" y="409575"/>
              <a:ext cx="49815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76200</xdr:colOff>
          <xdr:row>7</xdr:row>
          <xdr:rowOff>19050</xdr:rowOff>
        </xdr:to>
        <xdr:sp>
          <xdr:nvSpPr>
            <xdr:cNvPr id="40962" name="Object 2" hidden="1">
              <a:extLst>
                <a:ext uri="{63B3BB69-23CF-44E3-9099-C40C66FF867C}">
                  <a14:compatExt spid="_x0000_s40962"/>
                </a:ext>
              </a:extLst>
            </xdr:cNvPr>
            <xdr:cNvSpPr/>
          </xdr:nvSpPr>
          <xdr:spPr>
            <a:xfrm>
              <a:off x="6276975" y="409575"/>
              <a:ext cx="49815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76200</xdr:colOff>
          <xdr:row>7</xdr:row>
          <xdr:rowOff>19050</xdr:rowOff>
        </xdr:to>
        <xdr:sp>
          <xdr:nvSpPr>
            <xdr:cNvPr id="40963" name="Object 3" hidden="1">
              <a:extLst>
                <a:ext uri="{63B3BB69-23CF-44E3-9099-C40C66FF867C}">
                  <a14:compatExt spid="_x0000_s40963"/>
                </a:ext>
              </a:extLst>
            </xdr:cNvPr>
            <xdr:cNvSpPr/>
          </xdr:nvSpPr>
          <xdr:spPr>
            <a:xfrm>
              <a:off x="6276975" y="409575"/>
              <a:ext cx="49815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76200</xdr:colOff>
          <xdr:row>7</xdr:row>
          <xdr:rowOff>19050</xdr:rowOff>
        </xdr:to>
        <xdr:sp>
          <xdr:nvSpPr>
            <xdr:cNvPr id="40964" name="Object 4" hidden="1">
              <a:extLst>
                <a:ext uri="{63B3BB69-23CF-44E3-9099-C40C66FF867C}">
                  <a14:compatExt spid="_x0000_s40964"/>
                </a:ext>
              </a:extLst>
            </xdr:cNvPr>
            <xdr:cNvSpPr/>
          </xdr:nvSpPr>
          <xdr:spPr>
            <a:xfrm>
              <a:off x="6276975" y="409575"/>
              <a:ext cx="49815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76200</xdr:colOff>
          <xdr:row>7</xdr:row>
          <xdr:rowOff>19050</xdr:rowOff>
        </xdr:to>
        <xdr:sp>
          <xdr:nvSpPr>
            <xdr:cNvPr id="40965" name="Object 5" hidden="1">
              <a:extLst>
                <a:ext uri="{63B3BB69-23CF-44E3-9099-C40C66FF867C}">
                  <a14:compatExt spid="_x0000_s40965"/>
                </a:ext>
              </a:extLst>
            </xdr:cNvPr>
            <xdr:cNvSpPr/>
          </xdr:nvSpPr>
          <xdr:spPr>
            <a:xfrm>
              <a:off x="6276975" y="409575"/>
              <a:ext cx="49815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51201" name="Object 1" hidden="1">
              <a:extLst>
                <a:ext uri="{63B3BB69-23CF-44E3-9099-C40C66FF867C}">
                  <a14:compatExt spid="_x0000_s51201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51202" name="Object 2" hidden="1">
              <a:extLst>
                <a:ext uri="{63B3BB69-23CF-44E3-9099-C40C66FF867C}">
                  <a14:compatExt spid="_x0000_s51202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200025</xdr:colOff>
          <xdr:row>7</xdr:row>
          <xdr:rowOff>19050</xdr:rowOff>
        </xdr:to>
        <xdr:sp>
          <xdr:nvSpPr>
            <xdr:cNvPr id="51203" name="Object 3" hidden="1">
              <a:extLst>
                <a:ext uri="{63B3BB69-23CF-44E3-9099-C40C66FF867C}">
                  <a14:compatExt spid="_x0000_s51203"/>
                </a:ext>
              </a:extLst>
            </xdr:cNvPr>
            <xdr:cNvSpPr/>
          </xdr:nvSpPr>
          <xdr:spPr>
            <a:xfrm>
              <a:off x="6629400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228600</xdr:colOff>
          <xdr:row>7</xdr:row>
          <xdr:rowOff>19050</xdr:rowOff>
        </xdr:to>
        <xdr:sp>
          <xdr:nvSpPr>
            <xdr:cNvPr id="62465" name="Object 1" hidden="1">
              <a:extLst>
                <a:ext uri="{63B3BB69-23CF-44E3-9099-C40C66FF867C}">
                  <a14:compatExt spid="_x0000_s62465"/>
                </a:ext>
              </a:extLst>
            </xdr:cNvPr>
            <xdr:cNvSpPr/>
          </xdr:nvSpPr>
          <xdr:spPr>
            <a:xfrm>
              <a:off x="41814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228600</xdr:colOff>
          <xdr:row>7</xdr:row>
          <xdr:rowOff>19050</xdr:rowOff>
        </xdr:to>
        <xdr:sp>
          <xdr:nvSpPr>
            <xdr:cNvPr id="62466" name="Object 2" hidden="1">
              <a:extLst>
                <a:ext uri="{63B3BB69-23CF-44E3-9099-C40C66FF867C}">
                  <a14:compatExt spid="_x0000_s62466"/>
                </a:ext>
              </a:extLst>
            </xdr:cNvPr>
            <xdr:cNvSpPr/>
          </xdr:nvSpPr>
          <xdr:spPr>
            <a:xfrm>
              <a:off x="41814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228600</xdr:colOff>
          <xdr:row>7</xdr:row>
          <xdr:rowOff>19050</xdr:rowOff>
        </xdr:to>
        <xdr:sp>
          <xdr:nvSpPr>
            <xdr:cNvPr id="62467" name="Object 3" hidden="1">
              <a:extLst>
                <a:ext uri="{63B3BB69-23CF-44E3-9099-C40C66FF867C}">
                  <a14:compatExt spid="_x0000_s62467"/>
                </a:ext>
              </a:extLst>
            </xdr:cNvPr>
            <xdr:cNvSpPr/>
          </xdr:nvSpPr>
          <xdr:spPr>
            <a:xfrm>
              <a:off x="41814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2095500</xdr:colOff>
          <xdr:row>2</xdr:row>
          <xdr:rowOff>28575</xdr:rowOff>
        </xdr:from>
        <xdr:to>
          <xdr:col>10</xdr:col>
          <xdr:colOff>228600</xdr:colOff>
          <xdr:row>7</xdr:row>
          <xdr:rowOff>19050</xdr:rowOff>
        </xdr:to>
        <xdr:sp>
          <xdr:nvSpPr>
            <xdr:cNvPr id="62468" name="Object 4" hidden="1">
              <a:extLst>
                <a:ext uri="{63B3BB69-23CF-44E3-9099-C40C66FF867C}">
                  <a14:compatExt spid="_x0000_s62468"/>
                </a:ext>
              </a:extLst>
            </xdr:cNvPr>
            <xdr:cNvSpPr/>
          </xdr:nvSpPr>
          <xdr:spPr>
            <a:xfrm>
              <a:off x="4181475" y="409575"/>
              <a:ext cx="49911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352425</xdr:colOff>
          <xdr:row>2</xdr:row>
          <xdr:rowOff>19050</xdr:rowOff>
        </xdr:from>
        <xdr:to>
          <xdr:col>11</xdr:col>
          <xdr:colOff>523875</xdr:colOff>
          <xdr:row>7</xdr:row>
          <xdr:rowOff>9525</xdr:rowOff>
        </xdr:to>
        <xdr:sp>
          <xdr:nvSpPr>
            <xdr:cNvPr id="74753" name="Object 1" hidden="1">
              <a:extLst>
                <a:ext uri="{63B3BB69-23CF-44E3-9099-C40C66FF867C}">
                  <a14:compatExt spid="_x0000_s74753"/>
                </a:ext>
              </a:extLst>
            </xdr:cNvPr>
            <xdr:cNvSpPr/>
          </xdr:nvSpPr>
          <xdr:spPr>
            <a:xfrm>
              <a:off x="4886325" y="400050"/>
              <a:ext cx="70770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352425</xdr:colOff>
          <xdr:row>2</xdr:row>
          <xdr:rowOff>19050</xdr:rowOff>
        </xdr:from>
        <xdr:to>
          <xdr:col>11</xdr:col>
          <xdr:colOff>314325</xdr:colOff>
          <xdr:row>7</xdr:row>
          <xdr:rowOff>9525</xdr:rowOff>
        </xdr:to>
        <xdr:sp>
          <xdr:nvSpPr>
            <xdr:cNvPr id="88065" name="Object 1" hidden="1">
              <a:extLst>
                <a:ext uri="{63B3BB69-23CF-44E3-9099-C40C66FF867C}">
                  <a14:compatExt spid="_x0000_s88065"/>
                </a:ext>
              </a:extLst>
            </xdr:cNvPr>
            <xdr:cNvSpPr/>
          </xdr:nvSpPr>
          <xdr:spPr>
            <a:xfrm>
              <a:off x="4886325" y="400050"/>
              <a:ext cx="70770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352425</xdr:colOff>
          <xdr:row>2</xdr:row>
          <xdr:rowOff>19050</xdr:rowOff>
        </xdr:from>
        <xdr:to>
          <xdr:col>12</xdr:col>
          <xdr:colOff>114300</xdr:colOff>
          <xdr:row>7</xdr:row>
          <xdr:rowOff>9525</xdr:rowOff>
        </xdr:to>
        <xdr:sp>
          <xdr:nvSpPr>
            <xdr:cNvPr id="102401" name="Object 1" hidden="1">
              <a:extLst>
                <a:ext uri="{63B3BB69-23CF-44E3-9099-C40C66FF867C}">
                  <a14:compatExt spid="_x0000_s102401"/>
                </a:ext>
              </a:extLst>
            </xdr:cNvPr>
            <xdr:cNvSpPr/>
          </xdr:nvSpPr>
          <xdr:spPr>
            <a:xfrm>
              <a:off x="4333875" y="400050"/>
              <a:ext cx="70770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1885950</xdr:colOff>
          <xdr:row>2</xdr:row>
          <xdr:rowOff>66675</xdr:rowOff>
        </xdr:from>
        <xdr:to>
          <xdr:col>11</xdr:col>
          <xdr:colOff>742950</xdr:colOff>
          <xdr:row>7</xdr:row>
          <xdr:rowOff>57150</xdr:rowOff>
        </xdr:to>
        <xdr:sp>
          <xdr:nvSpPr>
            <xdr:cNvPr id="117761" name="Object 1" hidden="1">
              <a:extLst>
                <a:ext uri="{63B3BB69-23CF-44E3-9099-C40C66FF867C}">
                  <a14:compatExt spid="_x0000_s117761"/>
                </a:ext>
              </a:extLst>
            </xdr:cNvPr>
            <xdr:cNvSpPr/>
          </xdr:nvSpPr>
          <xdr:spPr>
            <a:xfrm>
              <a:off x="4429125" y="447675"/>
              <a:ext cx="7086600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1</xdr:row>
          <xdr:rowOff>19050</xdr:rowOff>
        </xdr:from>
        <xdr:to>
          <xdr:col>11</xdr:col>
          <xdr:colOff>19050</xdr:colOff>
          <xdr:row>6</xdr:row>
          <xdr:rowOff>57150</xdr:rowOff>
        </xdr:to>
        <xdr:sp>
          <xdr:nvSpPr>
            <xdr:cNvPr id="118785" name="Object 1" hidden="1">
              <a:extLst>
                <a:ext uri="{63B3BB69-23CF-44E3-9099-C40C66FF867C}">
                  <a14:compatExt spid="_x0000_s118785"/>
                </a:ext>
              </a:extLst>
            </xdr:cNvPr>
            <xdr:cNvSpPr/>
          </xdr:nvSpPr>
          <xdr:spPr>
            <a:xfrm>
              <a:off x="4362450" y="209550"/>
              <a:ext cx="55054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828675</xdr:colOff>
          <xdr:row>3</xdr:row>
          <xdr:rowOff>9525</xdr:rowOff>
        </xdr:from>
        <xdr:to>
          <xdr:col>11</xdr:col>
          <xdr:colOff>485775</xdr:colOff>
          <xdr:row>8</xdr:row>
          <xdr:rowOff>0</xdr:rowOff>
        </xdr:to>
        <xdr:sp>
          <xdr:nvSpPr>
            <xdr:cNvPr id="136193" name="Object 1" hidden="1">
              <a:extLst>
                <a:ext uri="{63B3BB69-23CF-44E3-9099-C40C66FF867C}">
                  <a14:compatExt spid="_x0000_s136193"/>
                </a:ext>
              </a:extLst>
            </xdr:cNvPr>
            <xdr:cNvSpPr/>
          </xdr:nvSpPr>
          <xdr:spPr>
            <a:xfrm>
              <a:off x="4905375" y="581025"/>
              <a:ext cx="70770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1104900</xdr:colOff>
          <xdr:row>2</xdr:row>
          <xdr:rowOff>85725</xdr:rowOff>
        </xdr:from>
        <xdr:to>
          <xdr:col>10</xdr:col>
          <xdr:colOff>304800</xdr:colOff>
          <xdr:row>7</xdr:row>
          <xdr:rowOff>123825</xdr:rowOff>
        </xdr:to>
        <xdr:sp>
          <xdr:nvSpPr>
            <xdr:cNvPr id="154625" name="Object 1" hidden="1">
              <a:extLst>
                <a:ext uri="{63B3BB69-23CF-44E3-9099-C40C66FF867C}">
                  <a14:compatExt spid="_x0000_s154625"/>
                </a:ext>
              </a:extLst>
            </xdr:cNvPr>
            <xdr:cNvSpPr/>
          </xdr:nvSpPr>
          <xdr:spPr>
            <a:xfrm>
              <a:off x="4838700" y="466725"/>
              <a:ext cx="55054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1295400</xdr:colOff>
          <xdr:row>2</xdr:row>
          <xdr:rowOff>161925</xdr:rowOff>
        </xdr:from>
        <xdr:to>
          <xdr:col>11</xdr:col>
          <xdr:colOff>971550</xdr:colOff>
          <xdr:row>7</xdr:row>
          <xdr:rowOff>152400</xdr:rowOff>
        </xdr:to>
        <xdr:sp>
          <xdr:nvSpPr>
            <xdr:cNvPr id="174081" name="Object 1" hidden="1">
              <a:extLst>
                <a:ext uri="{63B3BB69-23CF-44E3-9099-C40C66FF867C}">
                  <a14:compatExt spid="_x0000_s174081"/>
                </a:ext>
              </a:extLst>
            </xdr:cNvPr>
            <xdr:cNvSpPr/>
          </xdr:nvSpPr>
          <xdr:spPr>
            <a:xfrm>
              <a:off x="5372100" y="542925"/>
              <a:ext cx="7077075" cy="942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5.doc"/><Relationship Id="rId7" Type="http://schemas.openxmlformats.org/officeDocument/2006/relationships/oleObject" Target="../embeddings/Document4.doc"/><Relationship Id="rId6" Type="http://schemas.openxmlformats.org/officeDocument/2006/relationships/oleObject" Target="../embeddings/Document3.doc"/><Relationship Id="rId5" Type="http://schemas.openxmlformats.org/officeDocument/2006/relationships/oleObject" Target="../embeddings/Document2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1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10.doc"/><Relationship Id="rId7" Type="http://schemas.openxmlformats.org/officeDocument/2006/relationships/oleObject" Target="../embeddings/Document9.doc"/><Relationship Id="rId6" Type="http://schemas.openxmlformats.org/officeDocument/2006/relationships/oleObject" Target="../embeddings/Document8.doc"/><Relationship Id="rId5" Type="http://schemas.openxmlformats.org/officeDocument/2006/relationships/oleObject" Target="../embeddings/Document7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6.doc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15.doc"/><Relationship Id="rId7" Type="http://schemas.openxmlformats.org/officeDocument/2006/relationships/oleObject" Target="../embeddings/Document14.doc"/><Relationship Id="rId6" Type="http://schemas.openxmlformats.org/officeDocument/2006/relationships/oleObject" Target="../embeddings/Document13.doc"/><Relationship Id="rId5" Type="http://schemas.openxmlformats.org/officeDocument/2006/relationships/oleObject" Target="../embeddings/Document12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11.doc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oleObject" Target="../embeddings/Document18.doc"/><Relationship Id="rId5" Type="http://schemas.openxmlformats.org/officeDocument/2006/relationships/oleObject" Target="../embeddings/Document17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16.doc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23.doc"/><Relationship Id="rId7" Type="http://schemas.openxmlformats.org/officeDocument/2006/relationships/oleObject" Target="../embeddings/Document22.doc"/><Relationship Id="rId6" Type="http://schemas.openxmlformats.org/officeDocument/2006/relationships/oleObject" Target="../embeddings/Document21.doc"/><Relationship Id="rId5" Type="http://schemas.openxmlformats.org/officeDocument/2006/relationships/oleObject" Target="../embeddings/Document20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19.doc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28.doc"/><Relationship Id="rId7" Type="http://schemas.openxmlformats.org/officeDocument/2006/relationships/oleObject" Target="../embeddings/Document27.doc"/><Relationship Id="rId6" Type="http://schemas.openxmlformats.org/officeDocument/2006/relationships/oleObject" Target="../embeddings/Document26.doc"/><Relationship Id="rId5" Type="http://schemas.openxmlformats.org/officeDocument/2006/relationships/oleObject" Target="../embeddings/Document25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24.doc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33.doc"/><Relationship Id="rId7" Type="http://schemas.openxmlformats.org/officeDocument/2006/relationships/oleObject" Target="../embeddings/Document32.doc"/><Relationship Id="rId6" Type="http://schemas.openxmlformats.org/officeDocument/2006/relationships/oleObject" Target="../embeddings/Document31.doc"/><Relationship Id="rId5" Type="http://schemas.openxmlformats.org/officeDocument/2006/relationships/oleObject" Target="../embeddings/Document30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29.doc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38.doc"/><Relationship Id="rId7" Type="http://schemas.openxmlformats.org/officeDocument/2006/relationships/oleObject" Target="../embeddings/Document37.doc"/><Relationship Id="rId6" Type="http://schemas.openxmlformats.org/officeDocument/2006/relationships/oleObject" Target="../embeddings/Document36.doc"/><Relationship Id="rId5" Type="http://schemas.openxmlformats.org/officeDocument/2006/relationships/oleObject" Target="../embeddings/Document35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34.doc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6" Type="http://schemas.openxmlformats.org/officeDocument/2006/relationships/oleObject" Target="../embeddings/Document41.doc"/><Relationship Id="rId5" Type="http://schemas.openxmlformats.org/officeDocument/2006/relationships/oleObject" Target="../embeddings/Document40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39.doc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Document46.doc"/><Relationship Id="rId7" Type="http://schemas.openxmlformats.org/officeDocument/2006/relationships/oleObject" Target="../embeddings/Document45.doc"/><Relationship Id="rId6" Type="http://schemas.openxmlformats.org/officeDocument/2006/relationships/oleObject" Target="../embeddings/Document44.doc"/><Relationship Id="rId5" Type="http://schemas.openxmlformats.org/officeDocument/2006/relationships/oleObject" Target="../embeddings/Document43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42.doc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6" Type="http://schemas.openxmlformats.org/officeDocument/2006/relationships/oleObject" Target="../embeddings/Document49.doc"/><Relationship Id="rId5" Type="http://schemas.openxmlformats.org/officeDocument/2006/relationships/oleObject" Target="../embeddings/Document48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47.doc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7" Type="http://schemas.openxmlformats.org/officeDocument/2006/relationships/oleObject" Target="../embeddings/Document53.doc"/><Relationship Id="rId6" Type="http://schemas.openxmlformats.org/officeDocument/2006/relationships/oleObject" Target="../embeddings/Document52.doc"/><Relationship Id="rId5" Type="http://schemas.openxmlformats.org/officeDocument/2006/relationships/oleObject" Target="../embeddings/Document51.doc"/><Relationship Id="rId4" Type="http://schemas.openxmlformats.org/officeDocument/2006/relationships/image" Target="../media/image1.emf"/><Relationship Id="rId3" Type="http://schemas.openxmlformats.org/officeDocument/2006/relationships/oleObject" Target="../embeddings/Document50.doc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54.doc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55.doc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56.doc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57.doc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58.doc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59.doc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Document60.doc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I41" sqref="I41"/>
    </sheetView>
  </sheetViews>
  <sheetFormatPr defaultColWidth="9.14285714285714" defaultRowHeight="15" outlineLevelRow="4" outlineLevelCol="3"/>
  <sheetData>
    <row r="1" spans="1:1">
      <c r="A1" t="s">
        <v>0</v>
      </c>
    </row>
    <row r="2" spans="1:1">
      <c r="A2" s="332" t="s">
        <v>1</v>
      </c>
    </row>
    <row r="3" spans="1:1">
      <c r="A3" t="s">
        <v>2</v>
      </c>
    </row>
    <row r="4" spans="1:2">
      <c r="A4" t="s">
        <v>3</v>
      </c>
      <c r="B4" t="s">
        <v>4</v>
      </c>
    </row>
    <row r="5" spans="1:4">
      <c r="A5" s="316" t="s">
        <v>5</v>
      </c>
      <c r="D5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3" style="1" customWidth="1"/>
    <col min="3" max="3" width="13.7142857142857" style="1" customWidth="1"/>
    <col min="4" max="4" width="9.57142857142857" style="1"/>
    <col min="5" max="5" width="33.5714285714286" style="1" customWidth="1"/>
    <col min="6" max="7" width="9" style="1"/>
    <col min="8" max="8" width="11.4285714285714" style="1" customWidth="1"/>
    <col min="9" max="9" width="24.5714285714286" style="1" customWidth="1"/>
    <col min="10" max="10" width="9" style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2.5714285714286" style="1" customWidth="1"/>
    <col min="16" max="16" width="15" style="1" customWidth="1"/>
    <col min="17" max="17" width="14.1428571428571" style="1" customWidth="1"/>
    <col min="18" max="18" width="4.57142857142857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4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32.25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25</v>
      </c>
      <c r="C13" s="266" t="s">
        <v>26</v>
      </c>
      <c r="D13" s="270">
        <v>740.29</v>
      </c>
      <c r="E13" s="273" t="s">
        <v>27</v>
      </c>
      <c r="F13" s="269" t="s">
        <v>28</v>
      </c>
      <c r="G13" s="269">
        <v>5</v>
      </c>
      <c r="H13" s="269" t="s">
        <v>29</v>
      </c>
      <c r="I13" s="265" t="s">
        <v>30</v>
      </c>
      <c r="J13" s="266">
        <v>6</v>
      </c>
      <c r="K13" s="266"/>
      <c r="L13" s="122">
        <f t="shared" ref="L13:L26" si="0">ROUND((D13*J13)+(D13/8*K13),2)</f>
        <v>4441.74</v>
      </c>
      <c r="M13" s="284">
        <v>2</v>
      </c>
      <c r="N13" s="284">
        <v>53</v>
      </c>
      <c r="O13" s="122">
        <f t="shared" ref="O13:O26" si="1">ROUND((D13/8*M13)+(D13/8/60*N13),2)</f>
        <v>266.81</v>
      </c>
      <c r="P13" s="285">
        <v>640</v>
      </c>
      <c r="Q13" s="301">
        <f t="shared" ref="Q13:Q18" si="2">L13-O13-P13</f>
        <v>3534.93</v>
      </c>
      <c r="R13" s="338">
        <f t="shared" ref="R13:R18" si="3">A13</f>
        <v>1</v>
      </c>
    </row>
    <row r="14" spans="1:18">
      <c r="A14" s="264">
        <v>2</v>
      </c>
      <c r="B14" s="265" t="s">
        <v>31</v>
      </c>
      <c r="C14" s="266" t="s">
        <v>26</v>
      </c>
      <c r="D14" s="270">
        <v>740.29</v>
      </c>
      <c r="E14" s="268" t="s">
        <v>32</v>
      </c>
      <c r="F14" s="269" t="s">
        <v>33</v>
      </c>
      <c r="G14" s="269">
        <v>5</v>
      </c>
      <c r="H14" s="266" t="s">
        <v>34</v>
      </c>
      <c r="I14" s="265" t="s">
        <v>35</v>
      </c>
      <c r="J14" s="266">
        <v>5</v>
      </c>
      <c r="K14" s="266">
        <v>10</v>
      </c>
      <c r="L14" s="122">
        <f t="shared" si="0"/>
        <v>4626.81</v>
      </c>
      <c r="M14" s="284"/>
      <c r="N14" s="284">
        <v>13</v>
      </c>
      <c r="O14" s="122">
        <f t="shared" si="1"/>
        <v>20.05</v>
      </c>
      <c r="P14" s="285">
        <v>570</v>
      </c>
      <c r="Q14" s="301">
        <f t="shared" si="2"/>
        <v>4036.76</v>
      </c>
      <c r="R14" s="338">
        <f t="shared" si="3"/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39</v>
      </c>
      <c r="J15" s="272">
        <v>8</v>
      </c>
      <c r="K15" s="266"/>
      <c r="L15" s="104">
        <f t="shared" si="0"/>
        <v>5922.32</v>
      </c>
      <c r="M15" s="287">
        <v>1</v>
      </c>
      <c r="N15" s="288">
        <v>44</v>
      </c>
      <c r="O15" s="104">
        <f t="shared" si="1"/>
        <v>160.4</v>
      </c>
      <c r="P15" s="289"/>
      <c r="Q15" s="302">
        <f t="shared" si="2"/>
        <v>5761.92</v>
      </c>
      <c r="R15" s="338">
        <f t="shared" si="3"/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42</v>
      </c>
      <c r="J16" s="266">
        <v>4</v>
      </c>
      <c r="K16" s="266"/>
      <c r="L16" s="104">
        <f t="shared" si="0"/>
        <v>2961.16</v>
      </c>
      <c r="M16" s="287"/>
      <c r="N16" s="288"/>
      <c r="O16" s="104">
        <f t="shared" si="1"/>
        <v>0</v>
      </c>
      <c r="P16" s="289"/>
      <c r="Q16" s="302">
        <f t="shared" si="2"/>
        <v>2961.16</v>
      </c>
      <c r="R16" s="338">
        <f t="shared" si="3"/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39</v>
      </c>
      <c r="J17" s="266">
        <v>8</v>
      </c>
      <c r="K17" s="266"/>
      <c r="L17" s="104">
        <f t="shared" si="0"/>
        <v>5922.32</v>
      </c>
      <c r="M17" s="287">
        <v>21</v>
      </c>
      <c r="N17" s="288"/>
      <c r="O17" s="104">
        <f t="shared" si="1"/>
        <v>1943.26</v>
      </c>
      <c r="P17" s="289">
        <v>640</v>
      </c>
      <c r="Q17" s="302">
        <f t="shared" si="2"/>
        <v>3339.06</v>
      </c>
      <c r="R17" s="338">
        <f t="shared" si="3"/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39</v>
      </c>
      <c r="J18" s="272">
        <v>8</v>
      </c>
      <c r="K18" s="266"/>
      <c r="L18" s="104">
        <f t="shared" si="0"/>
        <v>5922.32</v>
      </c>
      <c r="M18" s="287"/>
      <c r="N18" s="288"/>
      <c r="O18" s="104">
        <f t="shared" si="1"/>
        <v>0</v>
      </c>
      <c r="P18" s="289"/>
      <c r="Q18" s="302">
        <f t="shared" si="2"/>
        <v>5922.32</v>
      </c>
      <c r="R18" s="338">
        <f t="shared" si="3"/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50</v>
      </c>
      <c r="J19" s="266">
        <v>7</v>
      </c>
      <c r="K19" s="266"/>
      <c r="L19" s="104">
        <f t="shared" si="0"/>
        <v>5182.03</v>
      </c>
      <c r="M19" s="287"/>
      <c r="N19" s="288">
        <v>1</v>
      </c>
      <c r="O19" s="104">
        <f t="shared" si="1"/>
        <v>1.54</v>
      </c>
      <c r="P19" s="289">
        <v>640</v>
      </c>
      <c r="Q19" s="302">
        <f t="shared" ref="Q19:Q40" si="4">L19-O19-P19</f>
        <v>4540.49</v>
      </c>
      <c r="R19" s="338">
        <f t="shared" ref="R19:R26" si="5">A19</f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53</v>
      </c>
      <c r="J20" s="266">
        <v>7</v>
      </c>
      <c r="K20" s="266"/>
      <c r="L20" s="104">
        <f t="shared" si="0"/>
        <v>5182.03</v>
      </c>
      <c r="M20" s="287"/>
      <c r="N20" s="288"/>
      <c r="O20" s="104">
        <f t="shared" si="1"/>
        <v>0</v>
      </c>
      <c r="P20" s="289"/>
      <c r="Q20" s="302">
        <f t="shared" si="4"/>
        <v>5182.03</v>
      </c>
      <c r="R20" s="338">
        <f t="shared" si="5"/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39</v>
      </c>
      <c r="J21" s="272">
        <v>8</v>
      </c>
      <c r="K21" s="266"/>
      <c r="L21" s="104">
        <f t="shared" si="0"/>
        <v>5922.32</v>
      </c>
      <c r="M21" s="287"/>
      <c r="N21" s="288"/>
      <c r="O21" s="104">
        <f t="shared" si="1"/>
        <v>0</v>
      </c>
      <c r="P21" s="289"/>
      <c r="Q21" s="302">
        <f t="shared" si="4"/>
        <v>5922.32</v>
      </c>
      <c r="R21" s="338">
        <f t="shared" si="5"/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58</v>
      </c>
      <c r="J22" s="266">
        <v>5</v>
      </c>
      <c r="K22" s="266"/>
      <c r="L22" s="104">
        <f t="shared" si="0"/>
        <v>3282</v>
      </c>
      <c r="M22" s="287"/>
      <c r="N22" s="288">
        <v>3</v>
      </c>
      <c r="O22" s="104">
        <f t="shared" si="1"/>
        <v>4.1</v>
      </c>
      <c r="P22" s="289">
        <v>640</v>
      </c>
      <c r="Q22" s="302">
        <f t="shared" si="4"/>
        <v>2637.9</v>
      </c>
      <c r="R22" s="338">
        <f t="shared" si="5"/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39</v>
      </c>
      <c r="J23" s="272">
        <v>8</v>
      </c>
      <c r="K23" s="266"/>
      <c r="L23" s="104">
        <f t="shared" si="0"/>
        <v>5922.32</v>
      </c>
      <c r="M23" s="287">
        <v>2</v>
      </c>
      <c r="N23" s="288">
        <v>40</v>
      </c>
      <c r="O23" s="104">
        <f t="shared" si="1"/>
        <v>246.76</v>
      </c>
      <c r="P23" s="289">
        <v>640</v>
      </c>
      <c r="Q23" s="302">
        <f t="shared" si="4"/>
        <v>5035.56</v>
      </c>
      <c r="R23" s="338">
        <f t="shared" si="5"/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62</v>
      </c>
      <c r="J24" s="272">
        <v>6</v>
      </c>
      <c r="K24" s="290"/>
      <c r="L24" s="122">
        <f t="shared" si="0"/>
        <v>4441.74</v>
      </c>
      <c r="M24" s="291"/>
      <c r="N24" s="292">
        <v>15</v>
      </c>
      <c r="O24" s="104">
        <f t="shared" si="1"/>
        <v>23.13</v>
      </c>
      <c r="P24" s="293">
        <v>570</v>
      </c>
      <c r="Q24" s="301">
        <f t="shared" si="4"/>
        <v>3848.61</v>
      </c>
      <c r="R24" s="338">
        <f t="shared" si="5"/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39</v>
      </c>
      <c r="J25" s="272">
        <v>8</v>
      </c>
      <c r="K25" s="290"/>
      <c r="L25" s="122">
        <f t="shared" si="0"/>
        <v>5922.32</v>
      </c>
      <c r="M25" s="291">
        <v>3</v>
      </c>
      <c r="N25" s="292">
        <v>25</v>
      </c>
      <c r="O25" s="104">
        <f t="shared" si="1"/>
        <v>316.17</v>
      </c>
      <c r="P25" s="293">
        <v>570</v>
      </c>
      <c r="Q25" s="301">
        <f t="shared" si="4"/>
        <v>5036.15</v>
      </c>
      <c r="R25" s="338">
        <f t="shared" si="5"/>
        <v>13</v>
      </c>
    </row>
    <row r="26" spans="1:18">
      <c r="A26" s="264">
        <v>14</v>
      </c>
      <c r="B26" s="271" t="s">
        <v>65</v>
      </c>
      <c r="C26" s="266" t="s">
        <v>26</v>
      </c>
      <c r="D26" s="267">
        <v>740.29</v>
      </c>
      <c r="E26" s="268" t="s">
        <v>57</v>
      </c>
      <c r="F26" s="269" t="s">
        <v>28</v>
      </c>
      <c r="G26" s="269">
        <v>5</v>
      </c>
      <c r="H26" s="266" t="s">
        <v>47</v>
      </c>
      <c r="I26" s="265" t="s">
        <v>39</v>
      </c>
      <c r="J26" s="266">
        <v>8</v>
      </c>
      <c r="K26" s="266"/>
      <c r="L26" s="104">
        <f t="shared" si="0"/>
        <v>5922.32</v>
      </c>
      <c r="M26" s="287">
        <v>5</v>
      </c>
      <c r="N26" s="288">
        <v>54</v>
      </c>
      <c r="O26" s="104">
        <f t="shared" si="1"/>
        <v>545.96</v>
      </c>
      <c r="P26" s="289">
        <v>570</v>
      </c>
      <c r="Q26" s="301">
        <f t="shared" si="4"/>
        <v>4806.36</v>
      </c>
      <c r="R26" s="338">
        <f t="shared" si="5"/>
        <v>14</v>
      </c>
    </row>
    <row r="27" spans="1:18">
      <c r="A27" s="264">
        <v>15</v>
      </c>
      <c r="B27" s="271" t="s">
        <v>66</v>
      </c>
      <c r="C27" s="266" t="s">
        <v>26</v>
      </c>
      <c r="D27" s="267">
        <v>740.29</v>
      </c>
      <c r="E27" s="275" t="s">
        <v>67</v>
      </c>
      <c r="F27" s="318" t="s">
        <v>68</v>
      </c>
      <c r="G27" s="269">
        <v>5</v>
      </c>
      <c r="H27" s="269" t="s">
        <v>47</v>
      </c>
      <c r="I27" s="286" t="s">
        <v>69</v>
      </c>
      <c r="J27" s="272">
        <v>7</v>
      </c>
      <c r="K27" s="269"/>
      <c r="L27" s="104">
        <f t="shared" ref="L27:L58" si="6">ROUND((D27*J27)+(D27/8*K27),2)</f>
        <v>5182.03</v>
      </c>
      <c r="M27" s="287"/>
      <c r="N27" s="288"/>
      <c r="O27" s="104">
        <f t="shared" ref="O27:O32" si="7">ROUND((D27/8*M27)+(D27/8/60*N27),2)</f>
        <v>0</v>
      </c>
      <c r="P27" s="289">
        <v>640</v>
      </c>
      <c r="Q27" s="302">
        <f t="shared" si="4"/>
        <v>4542.03</v>
      </c>
      <c r="R27" s="340">
        <f t="shared" ref="R27:R39" si="8">A27</f>
        <v>15</v>
      </c>
    </row>
    <row r="28" spans="1:18">
      <c r="A28" s="264">
        <v>16</v>
      </c>
      <c r="B28" s="265" t="s">
        <v>70</v>
      </c>
      <c r="C28" s="266" t="s">
        <v>26</v>
      </c>
      <c r="D28" s="270">
        <v>740.29</v>
      </c>
      <c r="E28" s="273" t="s">
        <v>71</v>
      </c>
      <c r="F28" s="269" t="s">
        <v>28</v>
      </c>
      <c r="G28" s="269">
        <v>5</v>
      </c>
      <c r="H28" s="269" t="s">
        <v>47</v>
      </c>
      <c r="I28" s="286" t="s">
        <v>39</v>
      </c>
      <c r="J28" s="272">
        <v>8</v>
      </c>
      <c r="K28" s="266"/>
      <c r="L28" s="104">
        <f t="shared" si="6"/>
        <v>5922.32</v>
      </c>
      <c r="M28" s="287"/>
      <c r="N28" s="288">
        <v>11</v>
      </c>
      <c r="O28" s="104">
        <f t="shared" si="7"/>
        <v>16.96</v>
      </c>
      <c r="P28" s="289">
        <v>570</v>
      </c>
      <c r="Q28" s="302">
        <f t="shared" si="4"/>
        <v>5335.36</v>
      </c>
      <c r="R28" s="338">
        <f t="shared" si="8"/>
        <v>16</v>
      </c>
    </row>
    <row r="29" spans="1:18">
      <c r="A29" s="264">
        <v>17</v>
      </c>
      <c r="B29" s="265" t="s">
        <v>72</v>
      </c>
      <c r="C29" s="266" t="s">
        <v>26</v>
      </c>
      <c r="D29" s="270">
        <v>740.29</v>
      </c>
      <c r="E29" s="273" t="s">
        <v>73</v>
      </c>
      <c r="F29" s="269" t="s">
        <v>74</v>
      </c>
      <c r="G29" s="269">
        <v>5</v>
      </c>
      <c r="H29" s="269" t="s">
        <v>47</v>
      </c>
      <c r="I29" s="265" t="s">
        <v>75</v>
      </c>
      <c r="J29" s="266">
        <v>9</v>
      </c>
      <c r="K29" s="266"/>
      <c r="L29" s="104">
        <f t="shared" si="6"/>
        <v>6662.61</v>
      </c>
      <c r="M29" s="287"/>
      <c r="N29" s="288">
        <v>17</v>
      </c>
      <c r="O29" s="104">
        <f t="shared" si="7"/>
        <v>26.22</v>
      </c>
      <c r="P29" s="289">
        <v>640</v>
      </c>
      <c r="Q29" s="302">
        <f t="shared" si="4"/>
        <v>5996.39</v>
      </c>
      <c r="R29" s="338">
        <f t="shared" si="8"/>
        <v>17</v>
      </c>
    </row>
    <row r="30" spans="1:18">
      <c r="A30" s="264">
        <v>18</v>
      </c>
      <c r="B30" s="271" t="s">
        <v>76</v>
      </c>
      <c r="C30" s="266" t="s">
        <v>26</v>
      </c>
      <c r="D30" s="267">
        <v>740.29</v>
      </c>
      <c r="E30" s="268" t="s">
        <v>71</v>
      </c>
      <c r="F30" s="269" t="s">
        <v>28</v>
      </c>
      <c r="G30" s="269">
        <v>5</v>
      </c>
      <c r="H30" s="269" t="s">
        <v>47</v>
      </c>
      <c r="I30" s="265" t="s">
        <v>77</v>
      </c>
      <c r="J30" s="266">
        <v>7</v>
      </c>
      <c r="K30" s="269"/>
      <c r="L30" s="104">
        <f t="shared" si="6"/>
        <v>5182.03</v>
      </c>
      <c r="M30" s="287">
        <v>2</v>
      </c>
      <c r="N30" s="288">
        <v>3</v>
      </c>
      <c r="O30" s="104">
        <f t="shared" si="7"/>
        <v>189.7</v>
      </c>
      <c r="P30" s="289">
        <v>570</v>
      </c>
      <c r="Q30" s="302">
        <f t="shared" si="4"/>
        <v>4422.33</v>
      </c>
      <c r="R30" s="340">
        <f t="shared" si="8"/>
        <v>18</v>
      </c>
    </row>
    <row r="31" spans="1:18">
      <c r="A31" s="264">
        <v>19</v>
      </c>
      <c r="B31" s="271" t="s">
        <v>78</v>
      </c>
      <c r="C31" s="266" t="s">
        <v>26</v>
      </c>
      <c r="D31" s="267">
        <v>656.4</v>
      </c>
      <c r="E31" s="268" t="s">
        <v>57</v>
      </c>
      <c r="F31" s="269" t="s">
        <v>28</v>
      </c>
      <c r="G31" s="269">
        <v>5</v>
      </c>
      <c r="H31" s="269" t="s">
        <v>29</v>
      </c>
      <c r="I31" s="265" t="s">
        <v>30</v>
      </c>
      <c r="J31" s="266">
        <v>6</v>
      </c>
      <c r="K31" s="269"/>
      <c r="L31" s="104">
        <f t="shared" si="6"/>
        <v>3938.4</v>
      </c>
      <c r="M31" s="287"/>
      <c r="N31" s="288"/>
      <c r="O31" s="104">
        <f t="shared" si="7"/>
        <v>0</v>
      </c>
      <c r="P31" s="289"/>
      <c r="Q31" s="302">
        <f t="shared" si="4"/>
        <v>3938.4</v>
      </c>
      <c r="R31" s="340">
        <f t="shared" si="8"/>
        <v>19</v>
      </c>
    </row>
    <row r="32" s="92" customFormat="1" spans="1:18">
      <c r="A32" s="264">
        <v>20</v>
      </c>
      <c r="B32" s="271" t="s">
        <v>79</v>
      </c>
      <c r="C32" s="266" t="s">
        <v>26</v>
      </c>
      <c r="D32" s="319">
        <v>740.29</v>
      </c>
      <c r="E32" s="320" t="s">
        <v>57</v>
      </c>
      <c r="F32" s="321" t="s">
        <v>28</v>
      </c>
      <c r="G32" s="321">
        <v>6</v>
      </c>
      <c r="H32" s="321" t="s">
        <v>47</v>
      </c>
      <c r="I32" s="324" t="s">
        <v>39</v>
      </c>
      <c r="J32" s="325">
        <v>8</v>
      </c>
      <c r="K32" s="321"/>
      <c r="L32" s="326">
        <f t="shared" si="6"/>
        <v>5922.32</v>
      </c>
      <c r="M32" s="327">
        <v>2</v>
      </c>
      <c r="N32" s="328">
        <v>21</v>
      </c>
      <c r="O32" s="326">
        <f t="shared" si="7"/>
        <v>217.46</v>
      </c>
      <c r="P32" s="323"/>
      <c r="Q32" s="302">
        <f t="shared" si="4"/>
        <v>5704.86</v>
      </c>
      <c r="R32" s="341">
        <f t="shared" si="8"/>
        <v>20</v>
      </c>
    </row>
    <row r="33" spans="1:18">
      <c r="A33" s="264">
        <v>21</v>
      </c>
      <c r="B33" s="265" t="s">
        <v>80</v>
      </c>
      <c r="C33" s="266" t="s">
        <v>26</v>
      </c>
      <c r="D33" s="270">
        <v>656.4</v>
      </c>
      <c r="E33" s="273" t="s">
        <v>55</v>
      </c>
      <c r="F33" s="266" t="s">
        <v>28</v>
      </c>
      <c r="G33" s="266">
        <v>5</v>
      </c>
      <c r="H33" s="266" t="s">
        <v>47</v>
      </c>
      <c r="I33" s="286" t="s">
        <v>30</v>
      </c>
      <c r="J33" s="272">
        <v>6</v>
      </c>
      <c r="K33" s="266"/>
      <c r="L33" s="122">
        <f t="shared" si="6"/>
        <v>3938.4</v>
      </c>
      <c r="M33" s="295"/>
      <c r="N33" s="284"/>
      <c r="O33" s="122">
        <f t="shared" ref="O33:O39" si="9">ROUND((D33/8*M33)+(D33/8/60*N33),2)</f>
        <v>0</v>
      </c>
      <c r="P33" s="285">
        <v>640</v>
      </c>
      <c r="Q33" s="301">
        <f t="shared" si="4"/>
        <v>3298.4</v>
      </c>
      <c r="R33" s="338">
        <f t="shared" si="8"/>
        <v>21</v>
      </c>
    </row>
    <row r="34" spans="1:18">
      <c r="A34" s="264">
        <v>22</v>
      </c>
      <c r="B34" s="271" t="s">
        <v>81</v>
      </c>
      <c r="C34" s="266" t="s">
        <v>26</v>
      </c>
      <c r="D34" s="267">
        <v>656.4</v>
      </c>
      <c r="E34" s="268" t="s">
        <v>82</v>
      </c>
      <c r="F34" s="269" t="s">
        <v>28</v>
      </c>
      <c r="G34" s="269">
        <v>5</v>
      </c>
      <c r="H34" s="269" t="s">
        <v>47</v>
      </c>
      <c r="I34" s="286" t="s">
        <v>83</v>
      </c>
      <c r="J34" s="272">
        <v>5</v>
      </c>
      <c r="K34" s="269"/>
      <c r="L34" s="104">
        <f t="shared" si="6"/>
        <v>3282</v>
      </c>
      <c r="M34" s="287"/>
      <c r="N34" s="288">
        <v>37</v>
      </c>
      <c r="O34" s="104">
        <f t="shared" si="9"/>
        <v>50.6</v>
      </c>
      <c r="P34" s="289"/>
      <c r="Q34" s="302">
        <f t="shared" si="4"/>
        <v>3231.4</v>
      </c>
      <c r="R34" s="340">
        <f t="shared" si="8"/>
        <v>22</v>
      </c>
    </row>
    <row r="35" spans="1:18">
      <c r="A35" s="264">
        <v>23</v>
      </c>
      <c r="B35" s="265" t="s">
        <v>84</v>
      </c>
      <c r="C35" s="266" t="s">
        <v>26</v>
      </c>
      <c r="D35" s="270">
        <v>740.29</v>
      </c>
      <c r="E35" s="273" t="s">
        <v>85</v>
      </c>
      <c r="F35" s="266" t="s">
        <v>28</v>
      </c>
      <c r="G35" s="266">
        <v>5</v>
      </c>
      <c r="H35" s="266" t="s">
        <v>38</v>
      </c>
      <c r="I35" s="286" t="s">
        <v>86</v>
      </c>
      <c r="J35" s="272">
        <v>5</v>
      </c>
      <c r="K35" s="266"/>
      <c r="L35" s="122">
        <f t="shared" si="6"/>
        <v>3701.45</v>
      </c>
      <c r="M35" s="295">
        <v>4</v>
      </c>
      <c r="N35" s="284"/>
      <c r="O35" s="122">
        <f t="shared" si="9"/>
        <v>370.15</v>
      </c>
      <c r="P35" s="285">
        <v>640</v>
      </c>
      <c r="Q35" s="301">
        <f t="shared" si="4"/>
        <v>2691.3</v>
      </c>
      <c r="R35" s="338">
        <f t="shared" si="8"/>
        <v>23</v>
      </c>
    </row>
    <row r="36" spans="1:18">
      <c r="A36" s="264">
        <v>24</v>
      </c>
      <c r="B36" s="271" t="s">
        <v>87</v>
      </c>
      <c r="C36" s="266" t="s">
        <v>26</v>
      </c>
      <c r="D36" s="267">
        <v>740.29</v>
      </c>
      <c r="E36" s="268" t="s">
        <v>88</v>
      </c>
      <c r="F36" s="269" t="s">
        <v>28</v>
      </c>
      <c r="G36" s="269">
        <v>5</v>
      </c>
      <c r="H36" s="269" t="s">
        <v>89</v>
      </c>
      <c r="I36" s="294" t="s">
        <v>39</v>
      </c>
      <c r="J36" s="269">
        <v>8</v>
      </c>
      <c r="K36" s="266"/>
      <c r="L36" s="104">
        <f t="shared" si="6"/>
        <v>5922.32</v>
      </c>
      <c r="M36" s="287">
        <v>1</v>
      </c>
      <c r="N36" s="288">
        <v>24</v>
      </c>
      <c r="O36" s="104">
        <f t="shared" si="9"/>
        <v>129.55</v>
      </c>
      <c r="P36" s="289">
        <v>640</v>
      </c>
      <c r="Q36" s="302">
        <f t="shared" si="4"/>
        <v>5152.77</v>
      </c>
      <c r="R36" s="338">
        <f t="shared" si="8"/>
        <v>24</v>
      </c>
    </row>
    <row r="37" spans="1:18">
      <c r="A37" s="264">
        <v>25</v>
      </c>
      <c r="B37" s="265" t="s">
        <v>90</v>
      </c>
      <c r="C37" s="266" t="s">
        <v>26</v>
      </c>
      <c r="D37" s="270">
        <v>740.29</v>
      </c>
      <c r="E37" s="273" t="s">
        <v>88</v>
      </c>
      <c r="F37" s="266" t="s">
        <v>28</v>
      </c>
      <c r="G37" s="266">
        <v>5</v>
      </c>
      <c r="H37" s="269" t="s">
        <v>89</v>
      </c>
      <c r="I37" s="294" t="s">
        <v>62</v>
      </c>
      <c r="J37" s="269">
        <v>6</v>
      </c>
      <c r="K37" s="266"/>
      <c r="L37" s="104">
        <f t="shared" si="6"/>
        <v>4441.74</v>
      </c>
      <c r="M37" s="287"/>
      <c r="N37" s="288">
        <v>14</v>
      </c>
      <c r="O37" s="104">
        <f t="shared" si="9"/>
        <v>21.59</v>
      </c>
      <c r="P37" s="289">
        <v>640</v>
      </c>
      <c r="Q37" s="302">
        <f t="shared" si="4"/>
        <v>3780.15</v>
      </c>
      <c r="R37" s="338">
        <f t="shared" si="8"/>
        <v>25</v>
      </c>
    </row>
    <row r="38" spans="1:18">
      <c r="A38" s="264">
        <v>26</v>
      </c>
      <c r="B38" s="271" t="s">
        <v>91</v>
      </c>
      <c r="C38" s="266" t="s">
        <v>26</v>
      </c>
      <c r="D38" s="267">
        <v>740.29</v>
      </c>
      <c r="E38" s="268" t="s">
        <v>92</v>
      </c>
      <c r="F38" s="269" t="s">
        <v>28</v>
      </c>
      <c r="G38" s="269">
        <v>5</v>
      </c>
      <c r="H38" s="269" t="s">
        <v>47</v>
      </c>
      <c r="I38" s="286" t="s">
        <v>93</v>
      </c>
      <c r="J38" s="272">
        <v>7</v>
      </c>
      <c r="K38" s="269"/>
      <c r="L38" s="104">
        <f t="shared" si="6"/>
        <v>5182.03</v>
      </c>
      <c r="M38" s="287"/>
      <c r="N38" s="288">
        <v>8</v>
      </c>
      <c r="O38" s="104">
        <f t="shared" si="9"/>
        <v>12.34</v>
      </c>
      <c r="P38" s="289"/>
      <c r="Q38" s="302">
        <f t="shared" si="4"/>
        <v>5169.69</v>
      </c>
      <c r="R38" s="340">
        <f t="shared" si="8"/>
        <v>26</v>
      </c>
    </row>
    <row r="39" spans="1:18">
      <c r="A39" s="264">
        <v>27</v>
      </c>
      <c r="B39" s="265" t="s">
        <v>94</v>
      </c>
      <c r="C39" s="266" t="s">
        <v>26</v>
      </c>
      <c r="D39" s="270">
        <v>740.29</v>
      </c>
      <c r="E39" s="277" t="s">
        <v>95</v>
      </c>
      <c r="F39" s="266" t="s">
        <v>28</v>
      </c>
      <c r="G39" s="266">
        <v>5</v>
      </c>
      <c r="H39" s="266" t="s">
        <v>29</v>
      </c>
      <c r="I39" s="286" t="s">
        <v>39</v>
      </c>
      <c r="J39" s="272">
        <v>8</v>
      </c>
      <c r="K39" s="266"/>
      <c r="L39" s="122">
        <f t="shared" si="6"/>
        <v>5922.32</v>
      </c>
      <c r="M39" s="295">
        <v>1</v>
      </c>
      <c r="N39" s="284"/>
      <c r="O39" s="122">
        <f t="shared" si="9"/>
        <v>92.54</v>
      </c>
      <c r="P39" s="285">
        <v>640</v>
      </c>
      <c r="Q39" s="301">
        <f t="shared" si="4"/>
        <v>5189.78</v>
      </c>
      <c r="R39" s="338">
        <f t="shared" si="8"/>
        <v>27</v>
      </c>
    </row>
    <row r="40" spans="1:18">
      <c r="A40" s="264">
        <v>28</v>
      </c>
      <c r="B40" s="265" t="s">
        <v>96</v>
      </c>
      <c r="C40" s="266" t="s">
        <v>26</v>
      </c>
      <c r="D40" s="270">
        <v>740.29</v>
      </c>
      <c r="E40" s="277" t="s">
        <v>97</v>
      </c>
      <c r="F40" s="266" t="s">
        <v>28</v>
      </c>
      <c r="G40" s="266">
        <v>5</v>
      </c>
      <c r="H40" s="269" t="s">
        <v>47</v>
      </c>
      <c r="I40" s="286" t="s">
        <v>30</v>
      </c>
      <c r="J40" s="272">
        <v>6</v>
      </c>
      <c r="K40" s="266"/>
      <c r="L40" s="122">
        <f t="shared" si="6"/>
        <v>4441.74</v>
      </c>
      <c r="M40" s="295"/>
      <c r="N40" s="284"/>
      <c r="O40" s="122"/>
      <c r="P40" s="285"/>
      <c r="Q40" s="301">
        <f t="shared" si="4"/>
        <v>4441.74</v>
      </c>
      <c r="R40" s="338">
        <v>27</v>
      </c>
    </row>
    <row r="41" spans="1:18">
      <c r="A41" s="264">
        <v>29</v>
      </c>
      <c r="B41" s="271" t="s">
        <v>98</v>
      </c>
      <c r="C41" s="266" t="s">
        <v>26</v>
      </c>
      <c r="D41" s="267">
        <v>740.29</v>
      </c>
      <c r="E41" s="278" t="s">
        <v>99</v>
      </c>
      <c r="F41" s="269" t="s">
        <v>28</v>
      </c>
      <c r="G41" s="269">
        <v>5</v>
      </c>
      <c r="H41" s="269" t="s">
        <v>47</v>
      </c>
      <c r="I41" s="271" t="s">
        <v>39</v>
      </c>
      <c r="J41" s="269">
        <v>8</v>
      </c>
      <c r="K41" s="269"/>
      <c r="L41" s="104">
        <f t="shared" si="6"/>
        <v>5922.32</v>
      </c>
      <c r="M41" s="287"/>
      <c r="N41" s="288">
        <v>13</v>
      </c>
      <c r="O41" s="104">
        <f t="shared" ref="O41:O48" si="10">ROUND((D41/8*M41)+(D41/8/60*N41),2)</f>
        <v>20.05</v>
      </c>
      <c r="P41" s="289">
        <v>570</v>
      </c>
      <c r="Q41" s="302">
        <f t="shared" ref="Q41:Q58" si="11">L41-O41-P41</f>
        <v>5332.27</v>
      </c>
      <c r="R41" s="340">
        <f t="shared" ref="R41:R58" si="12">A41</f>
        <v>29</v>
      </c>
    </row>
    <row r="42" spans="1:18">
      <c r="A42" s="264">
        <v>30</v>
      </c>
      <c r="B42" s="265" t="s">
        <v>100</v>
      </c>
      <c r="C42" s="266" t="s">
        <v>26</v>
      </c>
      <c r="D42" s="270">
        <v>656.4</v>
      </c>
      <c r="E42" s="273" t="s">
        <v>101</v>
      </c>
      <c r="F42" s="266" t="s">
        <v>28</v>
      </c>
      <c r="G42" s="266">
        <v>5</v>
      </c>
      <c r="H42" s="266" t="s">
        <v>47</v>
      </c>
      <c r="I42" s="265" t="s">
        <v>102</v>
      </c>
      <c r="J42" s="266">
        <v>7</v>
      </c>
      <c r="K42" s="266"/>
      <c r="L42" s="122">
        <f t="shared" si="6"/>
        <v>4594.8</v>
      </c>
      <c r="M42" s="295"/>
      <c r="N42" s="284">
        <v>31</v>
      </c>
      <c r="O42" s="122">
        <f t="shared" si="10"/>
        <v>42.39</v>
      </c>
      <c r="P42" s="285"/>
      <c r="Q42" s="302">
        <f t="shared" si="11"/>
        <v>4552.41</v>
      </c>
      <c r="R42" s="338">
        <f t="shared" si="12"/>
        <v>30</v>
      </c>
    </row>
    <row r="43" spans="1:18">
      <c r="A43" s="264">
        <v>31</v>
      </c>
      <c r="B43" s="265" t="s">
        <v>103</v>
      </c>
      <c r="C43" s="266" t="s">
        <v>26</v>
      </c>
      <c r="D43" s="270">
        <v>740.29</v>
      </c>
      <c r="E43" s="273" t="s">
        <v>104</v>
      </c>
      <c r="F43" s="266" t="s">
        <v>28</v>
      </c>
      <c r="G43" s="266">
        <v>5</v>
      </c>
      <c r="H43" s="266" t="s">
        <v>105</v>
      </c>
      <c r="I43" s="265" t="s">
        <v>50</v>
      </c>
      <c r="J43" s="266">
        <v>8</v>
      </c>
      <c r="K43" s="266"/>
      <c r="L43" s="122">
        <f t="shared" si="6"/>
        <v>5922.32</v>
      </c>
      <c r="M43" s="295"/>
      <c r="N43" s="284"/>
      <c r="O43" s="122">
        <f t="shared" si="10"/>
        <v>0</v>
      </c>
      <c r="P43" s="285">
        <v>570</v>
      </c>
      <c r="Q43" s="301">
        <f t="shared" si="11"/>
        <v>5352.32</v>
      </c>
      <c r="R43" s="338">
        <f t="shared" si="12"/>
        <v>31</v>
      </c>
    </row>
    <row r="44" spans="1:18">
      <c r="A44" s="264">
        <v>32</v>
      </c>
      <c r="B44" s="271" t="s">
        <v>106</v>
      </c>
      <c r="C44" s="266" t="s">
        <v>26</v>
      </c>
      <c r="D44" s="267">
        <v>740.29</v>
      </c>
      <c r="E44" s="268" t="s">
        <v>107</v>
      </c>
      <c r="F44" s="269" t="s">
        <v>28</v>
      </c>
      <c r="G44" s="269">
        <v>5</v>
      </c>
      <c r="H44" s="269" t="s">
        <v>47</v>
      </c>
      <c r="I44" s="286" t="s">
        <v>50</v>
      </c>
      <c r="J44" s="272">
        <v>7</v>
      </c>
      <c r="K44" s="272"/>
      <c r="L44" s="122">
        <f t="shared" si="6"/>
        <v>5182.03</v>
      </c>
      <c r="M44" s="291">
        <v>4</v>
      </c>
      <c r="N44" s="292"/>
      <c r="O44" s="122">
        <f t="shared" si="10"/>
        <v>370.15</v>
      </c>
      <c r="P44" s="293">
        <v>570</v>
      </c>
      <c r="Q44" s="302">
        <f t="shared" si="11"/>
        <v>4241.88</v>
      </c>
      <c r="R44" s="340">
        <f t="shared" si="12"/>
        <v>32</v>
      </c>
    </row>
    <row r="45" spans="1:18">
      <c r="A45" s="264">
        <v>33</v>
      </c>
      <c r="B45" s="271" t="s">
        <v>108</v>
      </c>
      <c r="C45" s="266" t="s">
        <v>26</v>
      </c>
      <c r="D45" s="267">
        <v>740.29</v>
      </c>
      <c r="E45" s="268" t="s">
        <v>109</v>
      </c>
      <c r="F45" s="269" t="s">
        <v>28</v>
      </c>
      <c r="G45" s="269">
        <v>5</v>
      </c>
      <c r="H45" s="269" t="s">
        <v>105</v>
      </c>
      <c r="I45" s="286" t="s">
        <v>39</v>
      </c>
      <c r="J45" s="272">
        <v>8</v>
      </c>
      <c r="K45" s="269"/>
      <c r="L45" s="104">
        <f t="shared" si="6"/>
        <v>5922.32</v>
      </c>
      <c r="M45" s="287">
        <v>3</v>
      </c>
      <c r="N45" s="288">
        <v>19</v>
      </c>
      <c r="O45" s="104">
        <f t="shared" si="10"/>
        <v>306.91</v>
      </c>
      <c r="P45" s="289">
        <v>570</v>
      </c>
      <c r="Q45" s="302">
        <f t="shared" si="11"/>
        <v>5045.41</v>
      </c>
      <c r="R45" s="340">
        <f t="shared" si="12"/>
        <v>33</v>
      </c>
    </row>
    <row r="46" spans="1:18">
      <c r="A46" s="264">
        <v>34</v>
      </c>
      <c r="B46" s="271" t="s">
        <v>110</v>
      </c>
      <c r="C46" s="266" t="s">
        <v>26</v>
      </c>
      <c r="D46" s="267">
        <v>740.29</v>
      </c>
      <c r="E46" s="273" t="s">
        <v>73</v>
      </c>
      <c r="F46" s="269" t="s">
        <v>28</v>
      </c>
      <c r="G46" s="269">
        <v>5</v>
      </c>
      <c r="H46" s="269" t="s">
        <v>47</v>
      </c>
      <c r="I46" s="286" t="s">
        <v>39</v>
      </c>
      <c r="J46" s="272">
        <v>8</v>
      </c>
      <c r="K46" s="269"/>
      <c r="L46" s="104">
        <f t="shared" si="6"/>
        <v>5922.32</v>
      </c>
      <c r="M46" s="287"/>
      <c r="N46" s="288">
        <v>15</v>
      </c>
      <c r="O46" s="104">
        <f t="shared" si="10"/>
        <v>23.13</v>
      </c>
      <c r="P46" s="289">
        <v>640</v>
      </c>
      <c r="Q46" s="302">
        <f t="shared" si="11"/>
        <v>5259.19</v>
      </c>
      <c r="R46" s="340">
        <f t="shared" si="12"/>
        <v>34</v>
      </c>
    </row>
    <row r="47" spans="1:18">
      <c r="A47" s="264">
        <v>35</v>
      </c>
      <c r="B47" s="271" t="s">
        <v>111</v>
      </c>
      <c r="C47" s="266" t="s">
        <v>26</v>
      </c>
      <c r="D47" s="267">
        <v>656.4</v>
      </c>
      <c r="E47" s="279" t="s">
        <v>112</v>
      </c>
      <c r="F47" s="269" t="s">
        <v>28</v>
      </c>
      <c r="G47" s="269">
        <v>5</v>
      </c>
      <c r="H47" s="280" t="s">
        <v>47</v>
      </c>
      <c r="I47" s="286" t="s">
        <v>39</v>
      </c>
      <c r="J47" s="272">
        <v>8</v>
      </c>
      <c r="K47" s="266"/>
      <c r="L47" s="104">
        <f t="shared" si="6"/>
        <v>5251.2</v>
      </c>
      <c r="M47" s="287"/>
      <c r="N47" s="288"/>
      <c r="O47" s="104">
        <f t="shared" si="10"/>
        <v>0</v>
      </c>
      <c r="P47" s="289">
        <v>570</v>
      </c>
      <c r="Q47" s="302">
        <f t="shared" si="11"/>
        <v>4681.2</v>
      </c>
      <c r="R47" s="340">
        <f t="shared" si="12"/>
        <v>35</v>
      </c>
    </row>
    <row r="48" spans="1:18">
      <c r="A48" s="264">
        <v>36</v>
      </c>
      <c r="B48" s="271" t="s">
        <v>113</v>
      </c>
      <c r="C48" s="266" t="s">
        <v>26</v>
      </c>
      <c r="D48" s="267">
        <v>740.29</v>
      </c>
      <c r="E48" s="268" t="s">
        <v>114</v>
      </c>
      <c r="F48" s="266" t="s">
        <v>28</v>
      </c>
      <c r="G48" s="266">
        <v>5</v>
      </c>
      <c r="H48" s="269" t="s">
        <v>29</v>
      </c>
      <c r="I48" s="286" t="s">
        <v>39</v>
      </c>
      <c r="J48" s="272">
        <v>8</v>
      </c>
      <c r="K48" s="272"/>
      <c r="L48" s="122">
        <f t="shared" si="6"/>
        <v>5922.32</v>
      </c>
      <c r="M48" s="297">
        <v>3</v>
      </c>
      <c r="N48" s="292">
        <v>15</v>
      </c>
      <c r="O48" s="122">
        <f t="shared" si="10"/>
        <v>300.74</v>
      </c>
      <c r="P48" s="134"/>
      <c r="Q48" s="302">
        <f t="shared" si="11"/>
        <v>5621.58</v>
      </c>
      <c r="R48" s="340">
        <f t="shared" si="12"/>
        <v>36</v>
      </c>
    </row>
    <row r="49" spans="1:18">
      <c r="A49" s="264">
        <v>37</v>
      </c>
      <c r="B49" s="271" t="s">
        <v>115</v>
      </c>
      <c r="C49" s="266" t="s">
        <v>26</v>
      </c>
      <c r="D49" s="267">
        <v>740.29</v>
      </c>
      <c r="E49" s="281" t="s">
        <v>67</v>
      </c>
      <c r="F49" s="266" t="s">
        <v>116</v>
      </c>
      <c r="G49" s="266">
        <v>5</v>
      </c>
      <c r="H49" s="269" t="s">
        <v>47</v>
      </c>
      <c r="I49" s="286" t="s">
        <v>117</v>
      </c>
      <c r="J49" s="272">
        <v>8</v>
      </c>
      <c r="K49" s="272"/>
      <c r="L49" s="122">
        <f t="shared" si="6"/>
        <v>5922.32</v>
      </c>
      <c r="M49" s="297"/>
      <c r="N49" s="292"/>
      <c r="O49" s="122"/>
      <c r="P49" s="289">
        <v>640</v>
      </c>
      <c r="Q49" s="301">
        <f t="shared" si="11"/>
        <v>5282.32</v>
      </c>
      <c r="R49" s="340">
        <f t="shared" si="12"/>
        <v>37</v>
      </c>
    </row>
    <row r="50" spans="1:18">
      <c r="A50" s="264">
        <v>38</v>
      </c>
      <c r="B50" s="271" t="s">
        <v>118</v>
      </c>
      <c r="C50" s="266" t="s">
        <v>26</v>
      </c>
      <c r="D50" s="267">
        <v>740.29</v>
      </c>
      <c r="E50" s="268" t="s">
        <v>99</v>
      </c>
      <c r="F50" s="269" t="s">
        <v>28</v>
      </c>
      <c r="G50" s="269">
        <v>5</v>
      </c>
      <c r="H50" s="269" t="s">
        <v>38</v>
      </c>
      <c r="I50" s="286" t="s">
        <v>39</v>
      </c>
      <c r="J50" s="272">
        <v>8</v>
      </c>
      <c r="K50" s="272"/>
      <c r="L50" s="122">
        <f t="shared" si="6"/>
        <v>5922.32</v>
      </c>
      <c r="M50" s="297"/>
      <c r="N50" s="292"/>
      <c r="O50" s="122">
        <f t="shared" ref="O50:O58" si="13">ROUND((D50/8*M50)+(D50/8/60*N50),2)</f>
        <v>0</v>
      </c>
      <c r="P50" s="134"/>
      <c r="Q50" s="301">
        <f t="shared" si="11"/>
        <v>5922.32</v>
      </c>
      <c r="R50" s="338">
        <f t="shared" si="12"/>
        <v>38</v>
      </c>
    </row>
    <row r="51" spans="1:18">
      <c r="A51" s="264">
        <v>39</v>
      </c>
      <c r="B51" s="271" t="s">
        <v>119</v>
      </c>
      <c r="C51" s="266" t="s">
        <v>26</v>
      </c>
      <c r="D51" s="267">
        <v>740.29</v>
      </c>
      <c r="E51" s="281" t="s">
        <v>120</v>
      </c>
      <c r="F51" s="337" t="s">
        <v>121</v>
      </c>
      <c r="G51" s="269">
        <v>5</v>
      </c>
      <c r="H51" s="269" t="s">
        <v>47</v>
      </c>
      <c r="I51" s="286" t="s">
        <v>122</v>
      </c>
      <c r="J51" s="272">
        <v>7</v>
      </c>
      <c r="K51" s="269"/>
      <c r="L51" s="104">
        <f t="shared" si="6"/>
        <v>5182.03</v>
      </c>
      <c r="M51" s="287"/>
      <c r="N51" s="288"/>
      <c r="O51" s="104">
        <f t="shared" si="13"/>
        <v>0</v>
      </c>
      <c r="P51" s="289">
        <v>640</v>
      </c>
      <c r="Q51" s="302">
        <f t="shared" si="11"/>
        <v>4542.03</v>
      </c>
      <c r="R51" s="340">
        <f t="shared" si="12"/>
        <v>39</v>
      </c>
    </row>
    <row r="52" spans="1:18">
      <c r="A52" s="264">
        <v>40</v>
      </c>
      <c r="B52" s="265" t="s">
        <v>123</v>
      </c>
      <c r="C52" s="266" t="s">
        <v>26</v>
      </c>
      <c r="D52" s="270">
        <v>740.29</v>
      </c>
      <c r="E52" s="282" t="s">
        <v>32</v>
      </c>
      <c r="F52" s="283" t="s">
        <v>28</v>
      </c>
      <c r="G52" s="283">
        <v>5</v>
      </c>
      <c r="H52" s="283" t="s">
        <v>38</v>
      </c>
      <c r="I52" s="286" t="s">
        <v>39</v>
      </c>
      <c r="J52" s="272">
        <v>8</v>
      </c>
      <c r="K52" s="266"/>
      <c r="L52" s="122">
        <f t="shared" si="6"/>
        <v>5922.32</v>
      </c>
      <c r="M52" s="295">
        <v>4</v>
      </c>
      <c r="N52" s="284">
        <v>14</v>
      </c>
      <c r="O52" s="122">
        <f t="shared" si="13"/>
        <v>391.74</v>
      </c>
      <c r="P52" s="285">
        <v>570</v>
      </c>
      <c r="Q52" s="302">
        <f t="shared" si="11"/>
        <v>4960.58</v>
      </c>
      <c r="R52" s="338">
        <f t="shared" si="12"/>
        <v>40</v>
      </c>
    </row>
    <row r="53" spans="1:18">
      <c r="A53" s="264">
        <v>41</v>
      </c>
      <c r="B53" s="271" t="s">
        <v>124</v>
      </c>
      <c r="C53" s="266" t="s">
        <v>26</v>
      </c>
      <c r="D53" s="267">
        <v>740.29</v>
      </c>
      <c r="E53" s="268" t="s">
        <v>107</v>
      </c>
      <c r="F53" s="269" t="s">
        <v>28</v>
      </c>
      <c r="G53" s="269">
        <v>5</v>
      </c>
      <c r="H53" s="269" t="s">
        <v>47</v>
      </c>
      <c r="I53" s="286" t="s">
        <v>39</v>
      </c>
      <c r="J53" s="272">
        <v>8</v>
      </c>
      <c r="K53" s="269"/>
      <c r="L53" s="104">
        <f t="shared" si="6"/>
        <v>5922.32</v>
      </c>
      <c r="M53" s="287"/>
      <c r="N53" s="288"/>
      <c r="O53" s="104">
        <f t="shared" si="13"/>
        <v>0</v>
      </c>
      <c r="P53" s="289">
        <v>640</v>
      </c>
      <c r="Q53" s="302">
        <f t="shared" si="11"/>
        <v>5282.32</v>
      </c>
      <c r="R53" s="340">
        <f t="shared" si="12"/>
        <v>41</v>
      </c>
    </row>
    <row r="54" spans="1:18">
      <c r="A54" s="264">
        <v>42</v>
      </c>
      <c r="B54" s="265" t="s">
        <v>125</v>
      </c>
      <c r="C54" s="266" t="s">
        <v>26</v>
      </c>
      <c r="D54" s="270">
        <v>740.29</v>
      </c>
      <c r="E54" s="282" t="s">
        <v>126</v>
      </c>
      <c r="F54" s="266" t="s">
        <v>28</v>
      </c>
      <c r="G54" s="266">
        <v>5</v>
      </c>
      <c r="H54" s="266" t="s">
        <v>47</v>
      </c>
      <c r="I54" s="286" t="s">
        <v>39</v>
      </c>
      <c r="J54" s="272">
        <v>8</v>
      </c>
      <c r="K54" s="266"/>
      <c r="L54" s="122">
        <f t="shared" si="6"/>
        <v>5922.32</v>
      </c>
      <c r="M54" s="295"/>
      <c r="N54" s="284">
        <v>35</v>
      </c>
      <c r="O54" s="122">
        <f t="shared" si="13"/>
        <v>53.98</v>
      </c>
      <c r="P54" s="285">
        <v>640</v>
      </c>
      <c r="Q54" s="302">
        <f t="shared" si="11"/>
        <v>5228.34</v>
      </c>
      <c r="R54" s="338">
        <f t="shared" si="12"/>
        <v>42</v>
      </c>
    </row>
    <row r="55" spans="1:18">
      <c r="A55" s="264">
        <v>43</v>
      </c>
      <c r="B55" s="271" t="s">
        <v>127</v>
      </c>
      <c r="C55" s="266" t="s">
        <v>26</v>
      </c>
      <c r="D55" s="267">
        <v>656.4</v>
      </c>
      <c r="E55" s="279" t="s">
        <v>112</v>
      </c>
      <c r="F55" s="269" t="s">
        <v>28</v>
      </c>
      <c r="G55" s="269">
        <v>5</v>
      </c>
      <c r="H55" s="269" t="s">
        <v>47</v>
      </c>
      <c r="I55" s="286" t="s">
        <v>77</v>
      </c>
      <c r="J55" s="272">
        <v>7</v>
      </c>
      <c r="K55" s="266"/>
      <c r="L55" s="104">
        <f t="shared" si="6"/>
        <v>4594.8</v>
      </c>
      <c r="M55" s="287"/>
      <c r="N55" s="288"/>
      <c r="O55" s="104">
        <f t="shared" si="13"/>
        <v>0</v>
      </c>
      <c r="P55" s="289">
        <v>570</v>
      </c>
      <c r="Q55" s="302">
        <f t="shared" si="11"/>
        <v>4024.8</v>
      </c>
      <c r="R55" s="340">
        <f t="shared" si="12"/>
        <v>43</v>
      </c>
    </row>
    <row r="56" spans="1:18">
      <c r="A56" s="264">
        <v>44</v>
      </c>
      <c r="B56" s="265" t="s">
        <v>128</v>
      </c>
      <c r="C56" s="266" t="s">
        <v>26</v>
      </c>
      <c r="D56" s="267">
        <v>740.29</v>
      </c>
      <c r="E56" s="273" t="s">
        <v>27</v>
      </c>
      <c r="F56" s="266" t="s">
        <v>28</v>
      </c>
      <c r="G56" s="266">
        <v>5</v>
      </c>
      <c r="H56" s="266" t="s">
        <v>47</v>
      </c>
      <c r="I56" s="286" t="s">
        <v>39</v>
      </c>
      <c r="J56" s="272">
        <v>8</v>
      </c>
      <c r="K56" s="266"/>
      <c r="L56" s="122">
        <f t="shared" si="6"/>
        <v>5922.32</v>
      </c>
      <c r="M56" s="295">
        <v>1</v>
      </c>
      <c r="N56" s="284">
        <v>17</v>
      </c>
      <c r="O56" s="122">
        <f t="shared" si="13"/>
        <v>118.75</v>
      </c>
      <c r="P56" s="285"/>
      <c r="Q56" s="301">
        <f t="shared" si="11"/>
        <v>5803.57</v>
      </c>
      <c r="R56" s="338">
        <f t="shared" si="12"/>
        <v>44</v>
      </c>
    </row>
    <row r="57" spans="1:18">
      <c r="A57" s="264">
        <v>45</v>
      </c>
      <c r="B57" s="271" t="s">
        <v>129</v>
      </c>
      <c r="C57" s="266" t="s">
        <v>26</v>
      </c>
      <c r="D57" s="267">
        <v>740.29</v>
      </c>
      <c r="E57" s="268" t="s">
        <v>85</v>
      </c>
      <c r="F57" s="269" t="s">
        <v>28</v>
      </c>
      <c r="G57" s="269">
        <v>5</v>
      </c>
      <c r="H57" s="266" t="s">
        <v>47</v>
      </c>
      <c r="I57" s="286" t="s">
        <v>39</v>
      </c>
      <c r="J57" s="272">
        <v>8</v>
      </c>
      <c r="K57" s="266"/>
      <c r="L57" s="104">
        <f t="shared" si="6"/>
        <v>5922.32</v>
      </c>
      <c r="M57" s="287">
        <v>1</v>
      </c>
      <c r="N57" s="288">
        <v>4</v>
      </c>
      <c r="O57" s="104">
        <f t="shared" si="13"/>
        <v>98.71</v>
      </c>
      <c r="P57" s="289">
        <v>640</v>
      </c>
      <c r="Q57" s="302">
        <f t="shared" si="11"/>
        <v>5183.61</v>
      </c>
      <c r="R57" s="340">
        <f t="shared" si="12"/>
        <v>45</v>
      </c>
    </row>
    <row r="58" ht="14.1" customHeight="1" spans="1:18">
      <c r="A58" s="264">
        <v>46</v>
      </c>
      <c r="B58" s="271" t="s">
        <v>130</v>
      </c>
      <c r="C58" s="266" t="s">
        <v>26</v>
      </c>
      <c r="D58" s="267">
        <v>740.29</v>
      </c>
      <c r="E58" s="273" t="s">
        <v>61</v>
      </c>
      <c r="F58" s="266" t="s">
        <v>28</v>
      </c>
      <c r="G58" s="266">
        <v>5</v>
      </c>
      <c r="H58" s="266" t="s">
        <v>47</v>
      </c>
      <c r="I58" s="286" t="s">
        <v>77</v>
      </c>
      <c r="J58" s="272">
        <v>7</v>
      </c>
      <c r="K58" s="290"/>
      <c r="L58" s="122">
        <f t="shared" si="6"/>
        <v>5182.03</v>
      </c>
      <c r="M58" s="291">
        <v>1</v>
      </c>
      <c r="N58" s="292">
        <v>13</v>
      </c>
      <c r="O58" s="104">
        <f t="shared" si="13"/>
        <v>112.59</v>
      </c>
      <c r="P58" s="293">
        <v>640</v>
      </c>
      <c r="Q58" s="301">
        <f t="shared" si="11"/>
        <v>4429.44</v>
      </c>
      <c r="R58" s="338">
        <f t="shared" si="12"/>
        <v>46</v>
      </c>
    </row>
    <row r="59" spans="1:18">
      <c r="A59" s="303"/>
      <c r="B59" s="304"/>
      <c r="C59" s="305"/>
      <c r="D59" s="306"/>
      <c r="E59" s="307" t="s">
        <v>131</v>
      </c>
      <c r="F59" s="305"/>
      <c r="G59" s="305"/>
      <c r="H59" s="308"/>
      <c r="I59" s="306"/>
      <c r="J59" s="305"/>
      <c r="K59" s="310"/>
      <c r="L59" s="311">
        <f>SUM(L13:L58)</f>
        <v>242270.19</v>
      </c>
      <c r="M59" s="312"/>
      <c r="N59" s="312"/>
      <c r="O59" s="311">
        <f>SUM(O13:O58)</f>
        <v>6494.43</v>
      </c>
      <c r="P59" s="311">
        <f>SUM(P13:P58)</f>
        <v>19570</v>
      </c>
      <c r="Q59" s="329">
        <f>SUM(Q13:Q58)</f>
        <v>216205.76</v>
      </c>
      <c r="R59" s="339"/>
    </row>
    <row r="60" spans="1:18">
      <c r="A60" s="70"/>
      <c r="B60" s="71"/>
      <c r="C60" s="70"/>
      <c r="D60" s="71"/>
      <c r="E60" s="71"/>
      <c r="F60" s="70"/>
      <c r="G60" s="70"/>
      <c r="H60" s="72"/>
      <c r="I60" s="71"/>
      <c r="J60" s="70"/>
      <c r="K60" s="85"/>
      <c r="L60" s="86"/>
      <c r="M60" s="86"/>
      <c r="N60" s="86"/>
      <c r="O60" s="86"/>
      <c r="P60" s="86"/>
      <c r="Q60" s="90"/>
      <c r="R60" s="70"/>
    </row>
    <row r="61" spans="1:18">
      <c r="A61" s="70"/>
      <c r="B61" s="71" t="s">
        <v>132</v>
      </c>
      <c r="C61" s="71"/>
      <c r="D61" s="71"/>
      <c r="E61" s="71" t="s">
        <v>133</v>
      </c>
      <c r="F61" s="70"/>
      <c r="G61" s="70"/>
      <c r="H61" s="72"/>
      <c r="I61" s="71" t="s">
        <v>134</v>
      </c>
      <c r="J61" s="70"/>
      <c r="K61" s="70"/>
      <c r="L61" s="70"/>
      <c r="M61" s="251" t="s">
        <v>135</v>
      </c>
      <c r="N61" s="71"/>
      <c r="O61" s="70"/>
      <c r="P61" s="71"/>
      <c r="Q61" s="91"/>
      <c r="R61" s="70"/>
    </row>
    <row r="62" spans="1:18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0"/>
      <c r="P62" s="71"/>
      <c r="Q62" s="71"/>
      <c r="R62" s="70"/>
    </row>
    <row r="63" spans="1:18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0"/>
      <c r="P63" s="71"/>
      <c r="Q63" s="71"/>
      <c r="R63" s="70"/>
    </row>
    <row r="64" spans="1:18">
      <c r="A64" s="71"/>
      <c r="B64" s="250" t="s">
        <v>136</v>
      </c>
      <c r="C64" s="250"/>
      <c r="D64" s="71"/>
      <c r="E64" s="3" t="s">
        <v>137</v>
      </c>
      <c r="F64" s="71"/>
      <c r="G64" s="71"/>
      <c r="I64" s="3" t="s">
        <v>138</v>
      </c>
      <c r="J64" s="71"/>
      <c r="K64" s="71"/>
      <c r="L64" s="251"/>
      <c r="M64" s="3" t="s">
        <v>139</v>
      </c>
      <c r="N64" s="3"/>
      <c r="O64" s="3"/>
      <c r="P64" s="3"/>
      <c r="Q64" s="71"/>
      <c r="R64" s="70"/>
    </row>
    <row r="65" spans="1:18">
      <c r="A65" s="70"/>
      <c r="B65" s="136" t="s">
        <v>140</v>
      </c>
      <c r="C65" s="136"/>
      <c r="D65" s="71"/>
      <c r="E65" s="309" t="s">
        <v>141</v>
      </c>
      <c r="F65" s="71"/>
      <c r="G65" s="71"/>
      <c r="I65" s="309" t="s">
        <v>142</v>
      </c>
      <c r="J65" s="71"/>
      <c r="K65" s="71"/>
      <c r="L65" s="71"/>
      <c r="M65" s="3" t="s">
        <v>143</v>
      </c>
      <c r="N65" s="3"/>
      <c r="O65" s="3"/>
      <c r="P65" s="3"/>
      <c r="Q65" s="71"/>
      <c r="R65" s="70"/>
    </row>
  </sheetData>
  <mergeCells count="7">
    <mergeCell ref="A8:R8"/>
    <mergeCell ref="A9:R9"/>
    <mergeCell ref="A10:R10"/>
    <mergeCell ref="B64:C64"/>
    <mergeCell ref="M64:P64"/>
    <mergeCell ref="B65:C65"/>
    <mergeCell ref="M65:P65"/>
  </mergeCells>
  <pageMargins left="0.75" right="0.75" top="1" bottom="1" header="0.5" footer="0.5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11</xdr:col>
                <xdr:colOff>142875</xdr:colOff>
                <xdr:row>7</xdr:row>
                <xdr:rowOff>19050</xdr:rowOff>
              </to>
            </anchor>
          </objectPr>
        </oleObject>
      </mc:Choice>
      <mc:Fallback>
        <oleObject shapeId="1025" progId="Word.Document.8" r:id="rId3"/>
      </mc:Fallback>
    </mc:AlternateContent>
    <mc:AlternateContent xmlns:mc="http://schemas.openxmlformats.org/markup-compatibility/2006">
      <mc:Choice Requires="x14">
        <oleObject shapeId="1026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11</xdr:col>
                <xdr:colOff>142875</xdr:colOff>
                <xdr:row>7</xdr:row>
                <xdr:rowOff>19050</xdr:rowOff>
              </to>
            </anchor>
          </objectPr>
        </oleObject>
      </mc:Choice>
      <mc:Fallback>
        <oleObject shapeId="1026" progId="Word.Document.8" r:id="rId5"/>
      </mc:Fallback>
    </mc:AlternateContent>
    <mc:AlternateContent xmlns:mc="http://schemas.openxmlformats.org/markup-compatibility/2006">
      <mc:Choice Requires="x14">
        <oleObject shapeId="1027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11</xdr:col>
                <xdr:colOff>142875</xdr:colOff>
                <xdr:row>7</xdr:row>
                <xdr:rowOff>19050</xdr:rowOff>
              </to>
            </anchor>
          </objectPr>
        </oleObject>
      </mc:Choice>
      <mc:Fallback>
        <oleObject shapeId="1027" progId="Word.Document.8" r:id="rId6"/>
      </mc:Fallback>
    </mc:AlternateContent>
    <mc:AlternateContent xmlns:mc="http://schemas.openxmlformats.org/markup-compatibility/2006">
      <mc:Choice Requires="x14">
        <oleObject shapeId="1028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11</xdr:col>
                <xdr:colOff>142875</xdr:colOff>
                <xdr:row>7</xdr:row>
                <xdr:rowOff>19050</xdr:rowOff>
              </to>
            </anchor>
          </objectPr>
        </oleObject>
      </mc:Choice>
      <mc:Fallback>
        <oleObject shapeId="1028" progId="Word.Document.8" r:id="rId7"/>
      </mc:Fallback>
    </mc:AlternateContent>
    <mc:AlternateContent xmlns:mc="http://schemas.openxmlformats.org/markup-compatibility/2006">
      <mc:Choice Requires="x14">
        <oleObject shapeId="1029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11</xdr:col>
                <xdr:colOff>142875</xdr:colOff>
                <xdr:row>7</xdr:row>
                <xdr:rowOff>19050</xdr:rowOff>
              </to>
            </anchor>
          </objectPr>
        </oleObject>
      </mc:Choice>
      <mc:Fallback>
        <oleObject shapeId="1029" progId="Word.Document.8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3" style="1" customWidth="1"/>
    <col min="3" max="3" width="13.7142857142857" style="1" customWidth="1"/>
    <col min="4" max="4" width="9.57142857142857" style="1"/>
    <col min="5" max="5" width="33.5714285714286" style="1" customWidth="1"/>
    <col min="6" max="7" width="9" style="1"/>
    <col min="8" max="8" width="11.4285714285714" style="1" customWidth="1"/>
    <col min="9" max="9" width="30.2857142857143" style="1" customWidth="1"/>
    <col min="10" max="10" width="9" style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57142857142857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4" t="s">
        <v>144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26.25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265" t="s">
        <v>25</v>
      </c>
      <c r="C13" s="266" t="s">
        <v>146</v>
      </c>
      <c r="D13" s="270">
        <v>740.29</v>
      </c>
      <c r="E13" s="273" t="s">
        <v>27</v>
      </c>
      <c r="F13" s="269" t="s">
        <v>28</v>
      </c>
      <c r="G13" s="269">
        <v>5</v>
      </c>
      <c r="H13" s="269" t="s">
        <v>29</v>
      </c>
      <c r="I13" s="265" t="s">
        <v>147</v>
      </c>
      <c r="J13" s="266">
        <v>10</v>
      </c>
      <c r="K13" s="266"/>
      <c r="L13" s="122">
        <f t="shared" ref="L13:L21" si="0">ROUND((D13*J13)+(D13/8*K13),2)</f>
        <v>7402.9</v>
      </c>
      <c r="M13" s="284">
        <v>13</v>
      </c>
      <c r="N13" s="284">
        <v>41</v>
      </c>
      <c r="O13" s="122">
        <f t="shared" ref="O13:O39" si="1">ROUND((D13/8*M13)+(D13/8/60*N13),2)</f>
        <v>1266.2</v>
      </c>
      <c r="P13" s="285"/>
      <c r="Q13" s="301">
        <f t="shared" ref="Q13:Q21" si="2">L13-O13-P13</f>
        <v>6136.7</v>
      </c>
      <c r="R13" s="338">
        <f t="shared" ref="R13:R34" si="3">A13</f>
        <v>1</v>
      </c>
    </row>
    <row r="14" spans="1:18">
      <c r="A14" s="264">
        <v>2</v>
      </c>
      <c r="B14" s="265" t="s">
        <v>31</v>
      </c>
      <c r="C14" s="266" t="s">
        <v>146</v>
      </c>
      <c r="D14" s="270">
        <v>740.29</v>
      </c>
      <c r="E14" s="268" t="s">
        <v>32</v>
      </c>
      <c r="F14" s="269" t="s">
        <v>33</v>
      </c>
      <c r="G14" s="269">
        <v>5</v>
      </c>
      <c r="H14" s="266" t="s">
        <v>34</v>
      </c>
      <c r="I14" s="265" t="s">
        <v>148</v>
      </c>
      <c r="J14" s="266">
        <v>8</v>
      </c>
      <c r="K14" s="266">
        <v>16</v>
      </c>
      <c r="L14" s="122">
        <f t="shared" si="0"/>
        <v>7402.9</v>
      </c>
      <c r="M14" s="284">
        <v>1</v>
      </c>
      <c r="N14" s="284">
        <v>12</v>
      </c>
      <c r="O14" s="122">
        <f t="shared" si="1"/>
        <v>111.04</v>
      </c>
      <c r="P14" s="285">
        <v>400</v>
      </c>
      <c r="Q14" s="301">
        <f t="shared" si="2"/>
        <v>6891.86</v>
      </c>
      <c r="R14" s="338">
        <f t="shared" si="3"/>
        <v>2</v>
      </c>
    </row>
    <row r="15" spans="1:18">
      <c r="A15" s="264">
        <v>3</v>
      </c>
      <c r="B15" s="271" t="s">
        <v>36</v>
      </c>
      <c r="C15" s="266" t="s">
        <v>146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149</v>
      </c>
      <c r="J15" s="272">
        <v>11</v>
      </c>
      <c r="K15" s="266"/>
      <c r="L15" s="104">
        <f t="shared" si="0"/>
        <v>8143.19</v>
      </c>
      <c r="M15" s="287">
        <v>1</v>
      </c>
      <c r="N15" s="288">
        <v>27</v>
      </c>
      <c r="O15" s="104">
        <f t="shared" si="1"/>
        <v>134.18</v>
      </c>
      <c r="P15" s="289"/>
      <c r="Q15" s="302">
        <f t="shared" si="2"/>
        <v>8009.01</v>
      </c>
      <c r="R15" s="338">
        <f t="shared" si="3"/>
        <v>3</v>
      </c>
    </row>
    <row r="16" spans="1:18">
      <c r="A16" s="264">
        <v>4</v>
      </c>
      <c r="B16" s="271" t="s">
        <v>40</v>
      </c>
      <c r="C16" s="266" t="s">
        <v>146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149</v>
      </c>
      <c r="J16" s="266">
        <v>11</v>
      </c>
      <c r="K16" s="266"/>
      <c r="L16" s="104">
        <f t="shared" si="0"/>
        <v>8143.19</v>
      </c>
      <c r="M16" s="287"/>
      <c r="N16" s="288"/>
      <c r="O16" s="104">
        <f t="shared" si="1"/>
        <v>0</v>
      </c>
      <c r="P16" s="289"/>
      <c r="Q16" s="302">
        <f t="shared" si="2"/>
        <v>8143.19</v>
      </c>
      <c r="R16" s="338">
        <f t="shared" si="3"/>
        <v>4</v>
      </c>
    </row>
    <row r="17" spans="1:18">
      <c r="A17" s="264">
        <v>5</v>
      </c>
      <c r="B17" s="271" t="s">
        <v>43</v>
      </c>
      <c r="C17" s="266" t="s">
        <v>146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149</v>
      </c>
      <c r="J17" s="266">
        <v>11</v>
      </c>
      <c r="K17" s="266"/>
      <c r="L17" s="104">
        <f t="shared" si="0"/>
        <v>8143.19</v>
      </c>
      <c r="M17" s="287">
        <v>21</v>
      </c>
      <c r="N17" s="288">
        <v>37</v>
      </c>
      <c r="O17" s="104">
        <f t="shared" si="1"/>
        <v>2000.33</v>
      </c>
      <c r="P17" s="289">
        <v>400</v>
      </c>
      <c r="Q17" s="302">
        <f t="shared" si="2"/>
        <v>5742.86</v>
      </c>
      <c r="R17" s="338">
        <f t="shared" si="3"/>
        <v>5</v>
      </c>
    </row>
    <row r="18" spans="1:18">
      <c r="A18" s="264">
        <v>6</v>
      </c>
      <c r="B18" s="271" t="s">
        <v>45</v>
      </c>
      <c r="C18" s="266" t="s">
        <v>146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149</v>
      </c>
      <c r="J18" s="272">
        <v>11</v>
      </c>
      <c r="K18" s="266"/>
      <c r="L18" s="104">
        <f t="shared" si="0"/>
        <v>8143.19</v>
      </c>
      <c r="M18" s="287"/>
      <c r="N18" s="288"/>
      <c r="O18" s="104">
        <f t="shared" si="1"/>
        <v>0</v>
      </c>
      <c r="P18" s="289"/>
      <c r="Q18" s="302">
        <f t="shared" si="2"/>
        <v>8143.19</v>
      </c>
      <c r="R18" s="338">
        <f t="shared" si="3"/>
        <v>6</v>
      </c>
    </row>
    <row r="19" spans="1:18">
      <c r="A19" s="264">
        <v>7</v>
      </c>
      <c r="B19" s="271" t="s">
        <v>48</v>
      </c>
      <c r="C19" s="266" t="s">
        <v>146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150</v>
      </c>
      <c r="J19" s="266">
        <v>12</v>
      </c>
      <c r="K19" s="266"/>
      <c r="L19" s="104">
        <f t="shared" si="0"/>
        <v>8883.48</v>
      </c>
      <c r="M19" s="287">
        <v>17</v>
      </c>
      <c r="N19" s="288">
        <v>11</v>
      </c>
      <c r="O19" s="104">
        <f t="shared" si="1"/>
        <v>1590.08</v>
      </c>
      <c r="P19" s="289">
        <v>400</v>
      </c>
      <c r="Q19" s="302">
        <f t="shared" si="2"/>
        <v>6893.4</v>
      </c>
      <c r="R19" s="338">
        <f t="shared" si="3"/>
        <v>7</v>
      </c>
    </row>
    <row r="20" spans="1:18">
      <c r="A20" s="264">
        <v>8</v>
      </c>
      <c r="B20" s="271" t="s">
        <v>51</v>
      </c>
      <c r="C20" s="266" t="s">
        <v>146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149</v>
      </c>
      <c r="J20" s="266">
        <v>11</v>
      </c>
      <c r="K20" s="266"/>
      <c r="L20" s="104">
        <f t="shared" si="0"/>
        <v>8143.19</v>
      </c>
      <c r="M20" s="287"/>
      <c r="N20" s="288"/>
      <c r="O20" s="104">
        <f t="shared" si="1"/>
        <v>0</v>
      </c>
      <c r="P20" s="289">
        <v>400</v>
      </c>
      <c r="Q20" s="302">
        <f t="shared" si="2"/>
        <v>7743.19</v>
      </c>
      <c r="R20" s="338">
        <f t="shared" si="3"/>
        <v>8</v>
      </c>
    </row>
    <row r="21" spans="1:18">
      <c r="A21" s="264">
        <v>9</v>
      </c>
      <c r="B21" s="271" t="s">
        <v>54</v>
      </c>
      <c r="C21" s="266" t="s">
        <v>146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151</v>
      </c>
      <c r="J21" s="272">
        <v>12</v>
      </c>
      <c r="K21" s="266"/>
      <c r="L21" s="104">
        <f t="shared" si="0"/>
        <v>8883.48</v>
      </c>
      <c r="M21" s="287"/>
      <c r="N21" s="288"/>
      <c r="O21" s="104">
        <f t="shared" si="1"/>
        <v>0</v>
      </c>
      <c r="P21" s="289"/>
      <c r="Q21" s="302">
        <f t="shared" si="2"/>
        <v>8883.48</v>
      </c>
      <c r="R21" s="338">
        <f t="shared" si="3"/>
        <v>9</v>
      </c>
    </row>
    <row r="22" spans="1:18">
      <c r="A22" s="264">
        <v>10</v>
      </c>
      <c r="B22" s="271" t="s">
        <v>56</v>
      </c>
      <c r="C22" s="266" t="s">
        <v>146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152</v>
      </c>
      <c r="J22" s="266">
        <v>12</v>
      </c>
      <c r="K22" s="266"/>
      <c r="L22" s="104">
        <f t="shared" ref="L22:L34" si="4">ROUND((D22*J22)+(D22/8*K22),2)</f>
        <v>7876.8</v>
      </c>
      <c r="M22" s="287">
        <v>1</v>
      </c>
      <c r="N22" s="288">
        <v>14</v>
      </c>
      <c r="O22" s="104">
        <f t="shared" si="1"/>
        <v>101.2</v>
      </c>
      <c r="P22" s="289">
        <v>400</v>
      </c>
      <c r="Q22" s="302">
        <f t="shared" ref="Q22:Q34" si="5">L22-O22-P22</f>
        <v>7375.6</v>
      </c>
      <c r="R22" s="338">
        <f t="shared" si="3"/>
        <v>10</v>
      </c>
    </row>
    <row r="23" spans="1:18">
      <c r="A23" s="264">
        <v>11</v>
      </c>
      <c r="B23" s="271" t="s">
        <v>59</v>
      </c>
      <c r="C23" s="266" t="s">
        <v>146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149</v>
      </c>
      <c r="J23" s="272">
        <v>11</v>
      </c>
      <c r="K23" s="266"/>
      <c r="L23" s="104">
        <f t="shared" si="4"/>
        <v>8143.19</v>
      </c>
      <c r="M23" s="287">
        <v>4</v>
      </c>
      <c r="N23" s="288">
        <v>6</v>
      </c>
      <c r="O23" s="104">
        <f t="shared" si="1"/>
        <v>379.4</v>
      </c>
      <c r="P23" s="289">
        <v>400</v>
      </c>
      <c r="Q23" s="302">
        <f t="shared" si="5"/>
        <v>7363.79</v>
      </c>
      <c r="R23" s="338">
        <f t="shared" si="3"/>
        <v>11</v>
      </c>
    </row>
    <row r="24" spans="1:18">
      <c r="A24" s="264">
        <v>12</v>
      </c>
      <c r="B24" s="265" t="s">
        <v>60</v>
      </c>
      <c r="C24" s="266" t="s">
        <v>146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149</v>
      </c>
      <c r="J24" s="272">
        <v>11</v>
      </c>
      <c r="K24" s="290"/>
      <c r="L24" s="122">
        <f t="shared" si="4"/>
        <v>8143.19</v>
      </c>
      <c r="M24" s="291">
        <v>1</v>
      </c>
      <c r="N24" s="292">
        <v>36</v>
      </c>
      <c r="O24" s="104">
        <f t="shared" si="1"/>
        <v>148.06</v>
      </c>
      <c r="P24" s="293">
        <v>400</v>
      </c>
      <c r="Q24" s="301">
        <f t="shared" si="5"/>
        <v>7595.13</v>
      </c>
      <c r="R24" s="338">
        <f t="shared" si="3"/>
        <v>12</v>
      </c>
    </row>
    <row r="25" spans="1:18">
      <c r="A25" s="264">
        <v>13</v>
      </c>
      <c r="B25" s="265" t="s">
        <v>63</v>
      </c>
      <c r="C25" s="266" t="s">
        <v>146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149</v>
      </c>
      <c r="J25" s="272">
        <v>11</v>
      </c>
      <c r="K25" s="290"/>
      <c r="L25" s="122">
        <f t="shared" si="4"/>
        <v>8143.19</v>
      </c>
      <c r="M25" s="291"/>
      <c r="N25" s="292"/>
      <c r="O25" s="104">
        <f t="shared" si="1"/>
        <v>0</v>
      </c>
      <c r="P25" s="293">
        <v>400</v>
      </c>
      <c r="Q25" s="301">
        <f t="shared" si="5"/>
        <v>7743.19</v>
      </c>
      <c r="R25" s="338">
        <f t="shared" si="3"/>
        <v>13</v>
      </c>
    </row>
    <row r="26" spans="1:18">
      <c r="A26" s="264">
        <v>14</v>
      </c>
      <c r="B26" s="271" t="s">
        <v>65</v>
      </c>
      <c r="C26" s="266" t="s">
        <v>146</v>
      </c>
      <c r="D26" s="267">
        <v>740.29</v>
      </c>
      <c r="E26" s="268" t="s">
        <v>57</v>
      </c>
      <c r="F26" s="269" t="s">
        <v>28</v>
      </c>
      <c r="G26" s="269">
        <v>5</v>
      </c>
      <c r="H26" s="266" t="s">
        <v>47</v>
      </c>
      <c r="I26" s="265" t="s">
        <v>153</v>
      </c>
      <c r="J26" s="266">
        <v>14</v>
      </c>
      <c r="K26" s="266"/>
      <c r="L26" s="104">
        <f t="shared" si="4"/>
        <v>10364.06</v>
      </c>
      <c r="M26" s="287">
        <v>14</v>
      </c>
      <c r="N26" s="288">
        <v>48</v>
      </c>
      <c r="O26" s="104">
        <f t="shared" si="1"/>
        <v>1369.54</v>
      </c>
      <c r="P26" s="289"/>
      <c r="Q26" s="301">
        <f t="shared" si="5"/>
        <v>8994.52</v>
      </c>
      <c r="R26" s="338">
        <f t="shared" si="3"/>
        <v>14</v>
      </c>
    </row>
    <row r="27" spans="1:18">
      <c r="A27" s="264">
        <v>15</v>
      </c>
      <c r="B27" s="271" t="s">
        <v>154</v>
      </c>
      <c r="C27" s="266" t="s">
        <v>146</v>
      </c>
      <c r="D27" s="267">
        <v>740.29</v>
      </c>
      <c r="E27" s="274" t="s">
        <v>64</v>
      </c>
      <c r="F27" s="269" t="s">
        <v>28</v>
      </c>
      <c r="G27" s="269">
        <v>5</v>
      </c>
      <c r="H27" s="266" t="s">
        <v>47</v>
      </c>
      <c r="I27" s="265" t="s">
        <v>155</v>
      </c>
      <c r="J27" s="266">
        <v>13</v>
      </c>
      <c r="K27" s="266"/>
      <c r="L27" s="104">
        <f t="shared" si="4"/>
        <v>9623.77</v>
      </c>
      <c r="M27" s="287">
        <v>1</v>
      </c>
      <c r="N27" s="288">
        <v>7</v>
      </c>
      <c r="O27" s="104">
        <f t="shared" si="1"/>
        <v>103.33</v>
      </c>
      <c r="P27" s="289"/>
      <c r="Q27" s="301">
        <f t="shared" si="5"/>
        <v>9520.44</v>
      </c>
      <c r="R27" s="338">
        <f t="shared" si="3"/>
        <v>15</v>
      </c>
    </row>
    <row r="28" spans="1:18">
      <c r="A28" s="264">
        <v>16</v>
      </c>
      <c r="B28" s="271" t="s">
        <v>66</v>
      </c>
      <c r="C28" s="266" t="s">
        <v>146</v>
      </c>
      <c r="D28" s="267">
        <v>740.29</v>
      </c>
      <c r="E28" s="275" t="s">
        <v>67</v>
      </c>
      <c r="F28" s="318" t="s">
        <v>68</v>
      </c>
      <c r="G28" s="269">
        <v>5</v>
      </c>
      <c r="H28" s="269" t="s">
        <v>47</v>
      </c>
      <c r="I28" s="286" t="s">
        <v>156</v>
      </c>
      <c r="J28" s="272">
        <v>12</v>
      </c>
      <c r="K28" s="269"/>
      <c r="L28" s="104">
        <f t="shared" si="4"/>
        <v>8883.48</v>
      </c>
      <c r="M28" s="287"/>
      <c r="N28" s="288"/>
      <c r="O28" s="104">
        <f t="shared" si="1"/>
        <v>0</v>
      </c>
      <c r="P28" s="289">
        <v>400</v>
      </c>
      <c r="Q28" s="302">
        <f t="shared" si="5"/>
        <v>8483.48</v>
      </c>
      <c r="R28" s="338">
        <f t="shared" si="3"/>
        <v>16</v>
      </c>
    </row>
    <row r="29" spans="1:18">
      <c r="A29" s="264">
        <v>17</v>
      </c>
      <c r="B29" s="265" t="s">
        <v>70</v>
      </c>
      <c r="C29" s="266" t="s">
        <v>146</v>
      </c>
      <c r="D29" s="270">
        <v>740.29</v>
      </c>
      <c r="E29" s="273" t="s">
        <v>71</v>
      </c>
      <c r="F29" s="269" t="s">
        <v>28</v>
      </c>
      <c r="G29" s="269">
        <v>5</v>
      </c>
      <c r="H29" s="269" t="s">
        <v>47</v>
      </c>
      <c r="I29" s="286" t="s">
        <v>149</v>
      </c>
      <c r="J29" s="272">
        <v>11</v>
      </c>
      <c r="K29" s="266"/>
      <c r="L29" s="104">
        <f t="shared" si="4"/>
        <v>8143.19</v>
      </c>
      <c r="M29" s="287"/>
      <c r="N29" s="288">
        <v>5</v>
      </c>
      <c r="O29" s="104">
        <f t="shared" si="1"/>
        <v>7.71</v>
      </c>
      <c r="P29" s="289"/>
      <c r="Q29" s="302">
        <f t="shared" si="5"/>
        <v>8135.48</v>
      </c>
      <c r="R29" s="338">
        <f t="shared" si="3"/>
        <v>17</v>
      </c>
    </row>
    <row r="30" spans="1:18">
      <c r="A30" s="264">
        <v>18</v>
      </c>
      <c r="B30" s="265" t="s">
        <v>72</v>
      </c>
      <c r="C30" s="266" t="s">
        <v>146</v>
      </c>
      <c r="D30" s="270">
        <v>740.29</v>
      </c>
      <c r="E30" s="273" t="s">
        <v>73</v>
      </c>
      <c r="F30" s="269" t="s">
        <v>74</v>
      </c>
      <c r="G30" s="269">
        <v>5</v>
      </c>
      <c r="H30" s="269" t="s">
        <v>47</v>
      </c>
      <c r="I30" s="265" t="s">
        <v>157</v>
      </c>
      <c r="J30" s="266">
        <v>13</v>
      </c>
      <c r="K30" s="266"/>
      <c r="L30" s="104">
        <f t="shared" si="4"/>
        <v>9623.77</v>
      </c>
      <c r="M30" s="287"/>
      <c r="N30" s="288">
        <v>21</v>
      </c>
      <c r="O30" s="104">
        <f t="shared" si="1"/>
        <v>32.39</v>
      </c>
      <c r="P30" s="289"/>
      <c r="Q30" s="302">
        <f t="shared" si="5"/>
        <v>9591.38</v>
      </c>
      <c r="R30" s="338">
        <f t="shared" si="3"/>
        <v>18</v>
      </c>
    </row>
    <row r="31" spans="1:18">
      <c r="A31" s="264">
        <v>19</v>
      </c>
      <c r="B31" s="271" t="s">
        <v>76</v>
      </c>
      <c r="C31" s="266" t="s">
        <v>146</v>
      </c>
      <c r="D31" s="267">
        <v>740.29</v>
      </c>
      <c r="E31" s="268" t="s">
        <v>71</v>
      </c>
      <c r="F31" s="269" t="s">
        <v>28</v>
      </c>
      <c r="G31" s="269">
        <v>5</v>
      </c>
      <c r="H31" s="269" t="s">
        <v>47</v>
      </c>
      <c r="I31" s="265" t="s">
        <v>158</v>
      </c>
      <c r="J31" s="266">
        <v>10</v>
      </c>
      <c r="K31" s="269"/>
      <c r="L31" s="104">
        <f t="shared" si="4"/>
        <v>7402.9</v>
      </c>
      <c r="M31" s="287"/>
      <c r="N31" s="288">
        <v>37</v>
      </c>
      <c r="O31" s="104">
        <f t="shared" si="1"/>
        <v>57.06</v>
      </c>
      <c r="P31" s="289">
        <v>400</v>
      </c>
      <c r="Q31" s="302">
        <f t="shared" si="5"/>
        <v>6945.84</v>
      </c>
      <c r="R31" s="338">
        <f t="shared" si="3"/>
        <v>19</v>
      </c>
    </row>
    <row r="32" spans="1:18">
      <c r="A32" s="264">
        <v>20</v>
      </c>
      <c r="B32" s="271" t="s">
        <v>78</v>
      </c>
      <c r="C32" s="266" t="s">
        <v>146</v>
      </c>
      <c r="D32" s="267">
        <v>656.4</v>
      </c>
      <c r="E32" s="268" t="s">
        <v>57</v>
      </c>
      <c r="F32" s="269" t="s">
        <v>28</v>
      </c>
      <c r="G32" s="269">
        <v>5</v>
      </c>
      <c r="H32" s="269" t="s">
        <v>29</v>
      </c>
      <c r="I32" s="265" t="s">
        <v>159</v>
      </c>
      <c r="J32" s="266">
        <v>13</v>
      </c>
      <c r="K32" s="269"/>
      <c r="L32" s="104">
        <f t="shared" si="4"/>
        <v>8533.2</v>
      </c>
      <c r="M32" s="287">
        <v>2</v>
      </c>
      <c r="N32" s="288">
        <v>4</v>
      </c>
      <c r="O32" s="104">
        <f t="shared" si="1"/>
        <v>169.57</v>
      </c>
      <c r="P32" s="289"/>
      <c r="Q32" s="302">
        <f t="shared" si="5"/>
        <v>8363.63</v>
      </c>
      <c r="R32" s="338">
        <f t="shared" si="3"/>
        <v>20</v>
      </c>
    </row>
    <row r="33" s="92" customFormat="1" spans="1:18">
      <c r="A33" s="264">
        <v>21</v>
      </c>
      <c r="B33" s="271" t="s">
        <v>79</v>
      </c>
      <c r="C33" s="266" t="s">
        <v>146</v>
      </c>
      <c r="D33" s="319">
        <v>740.29</v>
      </c>
      <c r="E33" s="320" t="s">
        <v>57</v>
      </c>
      <c r="F33" s="321" t="s">
        <v>28</v>
      </c>
      <c r="G33" s="321">
        <v>6</v>
      </c>
      <c r="H33" s="321" t="s">
        <v>47</v>
      </c>
      <c r="I33" s="324" t="s">
        <v>149</v>
      </c>
      <c r="J33" s="325">
        <v>11</v>
      </c>
      <c r="K33" s="321"/>
      <c r="L33" s="326">
        <f t="shared" si="4"/>
        <v>8143.19</v>
      </c>
      <c r="M33" s="327"/>
      <c r="N33" s="328">
        <v>2</v>
      </c>
      <c r="O33" s="326">
        <f t="shared" si="1"/>
        <v>3.08</v>
      </c>
      <c r="P33" s="323"/>
      <c r="Q33" s="302">
        <f t="shared" si="5"/>
        <v>8140.11</v>
      </c>
      <c r="R33" s="338">
        <f t="shared" si="3"/>
        <v>21</v>
      </c>
    </row>
    <row r="34" spans="1:18">
      <c r="A34" s="264">
        <v>22</v>
      </c>
      <c r="B34" s="265" t="s">
        <v>80</v>
      </c>
      <c r="C34" s="266" t="s">
        <v>146</v>
      </c>
      <c r="D34" s="270">
        <v>656.4</v>
      </c>
      <c r="E34" s="273" t="s">
        <v>55</v>
      </c>
      <c r="F34" s="266" t="s">
        <v>28</v>
      </c>
      <c r="G34" s="266">
        <v>5</v>
      </c>
      <c r="H34" s="266" t="s">
        <v>47</v>
      </c>
      <c r="I34" s="286" t="s">
        <v>151</v>
      </c>
      <c r="J34" s="272">
        <v>12</v>
      </c>
      <c r="K34" s="266"/>
      <c r="L34" s="122">
        <f t="shared" si="4"/>
        <v>7876.8</v>
      </c>
      <c r="M34" s="295"/>
      <c r="N34" s="284"/>
      <c r="O34" s="122">
        <f t="shared" si="1"/>
        <v>0</v>
      </c>
      <c r="P34" s="289">
        <v>400</v>
      </c>
      <c r="Q34" s="301">
        <f t="shared" si="5"/>
        <v>7476.8</v>
      </c>
      <c r="R34" s="338">
        <f t="shared" si="3"/>
        <v>22</v>
      </c>
    </row>
    <row r="35" spans="1:18">
      <c r="A35" s="264">
        <v>23</v>
      </c>
      <c r="B35" s="265" t="s">
        <v>84</v>
      </c>
      <c r="C35" s="266" t="s">
        <v>146</v>
      </c>
      <c r="D35" s="270">
        <v>740.29</v>
      </c>
      <c r="E35" s="273" t="s">
        <v>85</v>
      </c>
      <c r="F35" s="266" t="s">
        <v>28</v>
      </c>
      <c r="G35" s="266">
        <v>5</v>
      </c>
      <c r="H35" s="266" t="s">
        <v>38</v>
      </c>
      <c r="I35" s="286" t="s">
        <v>150</v>
      </c>
      <c r="J35" s="272">
        <v>12</v>
      </c>
      <c r="K35" s="266"/>
      <c r="L35" s="122">
        <f t="shared" ref="L35:L60" si="6">ROUND((D35*J35)+(D35/8*K35),2)</f>
        <v>8883.48</v>
      </c>
      <c r="M35" s="295">
        <v>1</v>
      </c>
      <c r="N35" s="284">
        <v>8</v>
      </c>
      <c r="O35" s="122">
        <f t="shared" si="1"/>
        <v>104.87</v>
      </c>
      <c r="P35" s="285"/>
      <c r="Q35" s="301">
        <f t="shared" ref="Q35:Q60" si="7">L35-O35-P35</f>
        <v>8778.61</v>
      </c>
      <c r="R35" s="338">
        <f t="shared" ref="R35:R60" si="8">A35</f>
        <v>23</v>
      </c>
    </row>
    <row r="36" spans="1:18">
      <c r="A36" s="264">
        <v>24</v>
      </c>
      <c r="B36" s="271" t="s">
        <v>87</v>
      </c>
      <c r="C36" s="266" t="s">
        <v>146</v>
      </c>
      <c r="D36" s="267">
        <v>740.29</v>
      </c>
      <c r="E36" s="268" t="s">
        <v>88</v>
      </c>
      <c r="F36" s="269" t="s">
        <v>28</v>
      </c>
      <c r="G36" s="269">
        <v>5</v>
      </c>
      <c r="H36" s="269" t="s">
        <v>89</v>
      </c>
      <c r="I36" s="294" t="s">
        <v>160</v>
      </c>
      <c r="J36" s="269">
        <v>9</v>
      </c>
      <c r="K36" s="266"/>
      <c r="L36" s="104">
        <f t="shared" si="6"/>
        <v>6662.61</v>
      </c>
      <c r="M36" s="287">
        <v>3</v>
      </c>
      <c r="N36" s="288">
        <v>33</v>
      </c>
      <c r="O36" s="104">
        <f t="shared" si="1"/>
        <v>328.5</v>
      </c>
      <c r="P36" s="289">
        <v>400</v>
      </c>
      <c r="Q36" s="302">
        <f t="shared" si="7"/>
        <v>5934.11</v>
      </c>
      <c r="R36" s="338">
        <f t="shared" si="8"/>
        <v>24</v>
      </c>
    </row>
    <row r="37" spans="1:18">
      <c r="A37" s="264">
        <v>25</v>
      </c>
      <c r="B37" s="265" t="s">
        <v>90</v>
      </c>
      <c r="C37" s="266" t="s">
        <v>146</v>
      </c>
      <c r="D37" s="270">
        <v>740.29</v>
      </c>
      <c r="E37" s="273" t="s">
        <v>88</v>
      </c>
      <c r="F37" s="266" t="s">
        <v>28</v>
      </c>
      <c r="G37" s="266">
        <v>5</v>
      </c>
      <c r="H37" s="269" t="s">
        <v>89</v>
      </c>
      <c r="I37" s="294" t="s">
        <v>151</v>
      </c>
      <c r="J37" s="269">
        <v>12</v>
      </c>
      <c r="K37" s="266"/>
      <c r="L37" s="104">
        <f t="shared" si="6"/>
        <v>8883.48</v>
      </c>
      <c r="M37" s="287">
        <v>1</v>
      </c>
      <c r="N37" s="288">
        <v>38</v>
      </c>
      <c r="O37" s="104">
        <f t="shared" si="1"/>
        <v>151.14</v>
      </c>
      <c r="P37" s="285">
        <v>400</v>
      </c>
      <c r="Q37" s="302">
        <f t="shared" si="7"/>
        <v>8332.34</v>
      </c>
      <c r="R37" s="338">
        <f t="shared" si="8"/>
        <v>25</v>
      </c>
    </row>
    <row r="38" spans="1:18">
      <c r="A38" s="264">
        <v>26</v>
      </c>
      <c r="B38" s="271" t="s">
        <v>91</v>
      </c>
      <c r="C38" s="266" t="s">
        <v>146</v>
      </c>
      <c r="D38" s="267">
        <v>740.29</v>
      </c>
      <c r="E38" s="268" t="s">
        <v>92</v>
      </c>
      <c r="F38" s="269" t="s">
        <v>28</v>
      </c>
      <c r="G38" s="269">
        <v>5</v>
      </c>
      <c r="H38" s="269" t="s">
        <v>47</v>
      </c>
      <c r="I38" s="286" t="s">
        <v>149</v>
      </c>
      <c r="J38" s="272">
        <v>11</v>
      </c>
      <c r="K38" s="269"/>
      <c r="L38" s="104">
        <f t="shared" si="6"/>
        <v>8143.19</v>
      </c>
      <c r="M38" s="287"/>
      <c r="N38" s="288">
        <v>17</v>
      </c>
      <c r="O38" s="104">
        <f t="shared" si="1"/>
        <v>26.22</v>
      </c>
      <c r="P38" s="289"/>
      <c r="Q38" s="302">
        <f t="shared" si="7"/>
        <v>8116.97</v>
      </c>
      <c r="R38" s="338">
        <f t="shared" si="8"/>
        <v>26</v>
      </c>
    </row>
    <row r="39" spans="1:18">
      <c r="A39" s="264">
        <v>27</v>
      </c>
      <c r="B39" s="265" t="s">
        <v>94</v>
      </c>
      <c r="C39" s="266" t="s">
        <v>146</v>
      </c>
      <c r="D39" s="270">
        <v>740.29</v>
      </c>
      <c r="E39" s="277" t="s">
        <v>95</v>
      </c>
      <c r="F39" s="266" t="s">
        <v>28</v>
      </c>
      <c r="G39" s="266">
        <v>5</v>
      </c>
      <c r="H39" s="266" t="s">
        <v>29</v>
      </c>
      <c r="I39" s="286" t="s">
        <v>149</v>
      </c>
      <c r="J39" s="272">
        <v>11</v>
      </c>
      <c r="K39" s="266"/>
      <c r="L39" s="122">
        <f t="shared" si="6"/>
        <v>8143.19</v>
      </c>
      <c r="M39" s="295">
        <v>1</v>
      </c>
      <c r="N39" s="284">
        <v>21</v>
      </c>
      <c r="O39" s="122">
        <f t="shared" si="1"/>
        <v>124.92</v>
      </c>
      <c r="P39" s="285"/>
      <c r="Q39" s="301">
        <f t="shared" si="7"/>
        <v>8018.27</v>
      </c>
      <c r="R39" s="338">
        <f t="shared" si="8"/>
        <v>27</v>
      </c>
    </row>
    <row r="40" spans="1:18">
      <c r="A40" s="264">
        <v>28</v>
      </c>
      <c r="B40" s="265" t="s">
        <v>96</v>
      </c>
      <c r="C40" s="266" t="s">
        <v>146</v>
      </c>
      <c r="D40" s="270">
        <v>740.29</v>
      </c>
      <c r="E40" s="277" t="s">
        <v>97</v>
      </c>
      <c r="F40" s="266" t="s">
        <v>28</v>
      </c>
      <c r="G40" s="266">
        <v>5</v>
      </c>
      <c r="H40" s="269" t="s">
        <v>47</v>
      </c>
      <c r="I40" s="296" t="s">
        <v>161</v>
      </c>
      <c r="J40" s="272">
        <v>17</v>
      </c>
      <c r="K40" s="266"/>
      <c r="L40" s="122">
        <f t="shared" si="6"/>
        <v>12584.93</v>
      </c>
      <c r="M40" s="295"/>
      <c r="N40" s="284"/>
      <c r="O40" s="122"/>
      <c r="P40" s="285"/>
      <c r="Q40" s="301">
        <f t="shared" si="7"/>
        <v>12584.93</v>
      </c>
      <c r="R40" s="338">
        <f t="shared" si="8"/>
        <v>28</v>
      </c>
    </row>
    <row r="41" spans="1:18">
      <c r="A41" s="264">
        <v>29</v>
      </c>
      <c r="B41" s="271" t="s">
        <v>98</v>
      </c>
      <c r="C41" s="266" t="s">
        <v>146</v>
      </c>
      <c r="D41" s="267">
        <v>740.29</v>
      </c>
      <c r="E41" s="278" t="s">
        <v>99</v>
      </c>
      <c r="F41" s="269" t="s">
        <v>28</v>
      </c>
      <c r="G41" s="269">
        <v>5</v>
      </c>
      <c r="H41" s="269" t="s">
        <v>47</v>
      </c>
      <c r="I41" s="271" t="s">
        <v>149</v>
      </c>
      <c r="J41" s="269">
        <v>11</v>
      </c>
      <c r="K41" s="269"/>
      <c r="L41" s="104">
        <f t="shared" si="6"/>
        <v>8143.19</v>
      </c>
      <c r="M41" s="287">
        <v>1</v>
      </c>
      <c r="N41" s="288"/>
      <c r="O41" s="104">
        <f t="shared" ref="O41:O49" si="9">ROUND((D41/8*M41)+(D41/8/60*N41),2)</f>
        <v>92.54</v>
      </c>
      <c r="P41" s="289">
        <v>400</v>
      </c>
      <c r="Q41" s="302">
        <f t="shared" si="7"/>
        <v>7650.65</v>
      </c>
      <c r="R41" s="338">
        <f t="shared" si="8"/>
        <v>29</v>
      </c>
    </row>
    <row r="42" spans="1:18">
      <c r="A42" s="264">
        <v>30</v>
      </c>
      <c r="B42" s="265" t="s">
        <v>100</v>
      </c>
      <c r="C42" s="266" t="s">
        <v>146</v>
      </c>
      <c r="D42" s="270">
        <v>656.4</v>
      </c>
      <c r="E42" s="273" t="s">
        <v>101</v>
      </c>
      <c r="F42" s="266" t="s">
        <v>28</v>
      </c>
      <c r="G42" s="266">
        <v>5</v>
      </c>
      <c r="H42" s="266" t="s">
        <v>47</v>
      </c>
      <c r="I42" s="265" t="s">
        <v>149</v>
      </c>
      <c r="J42" s="266">
        <v>11</v>
      </c>
      <c r="K42" s="266"/>
      <c r="L42" s="122">
        <f t="shared" si="6"/>
        <v>7220.4</v>
      </c>
      <c r="M42" s="295">
        <v>1</v>
      </c>
      <c r="N42" s="284">
        <v>29</v>
      </c>
      <c r="O42" s="122">
        <f t="shared" si="9"/>
        <v>121.71</v>
      </c>
      <c r="P42" s="285"/>
      <c r="Q42" s="302">
        <f t="shared" si="7"/>
        <v>7098.69</v>
      </c>
      <c r="R42" s="338">
        <f t="shared" si="8"/>
        <v>30</v>
      </c>
    </row>
    <row r="43" spans="1:18">
      <c r="A43" s="264">
        <v>31</v>
      </c>
      <c r="B43" s="265" t="s">
        <v>103</v>
      </c>
      <c r="C43" s="266" t="s">
        <v>146</v>
      </c>
      <c r="D43" s="270">
        <v>740.29</v>
      </c>
      <c r="E43" s="273" t="s">
        <v>104</v>
      </c>
      <c r="F43" s="266" t="s">
        <v>28</v>
      </c>
      <c r="G43" s="266">
        <v>5</v>
      </c>
      <c r="H43" s="266" t="s">
        <v>105</v>
      </c>
      <c r="I43" s="265" t="s">
        <v>149</v>
      </c>
      <c r="J43" s="266">
        <v>11</v>
      </c>
      <c r="K43" s="266"/>
      <c r="L43" s="122">
        <f t="shared" si="6"/>
        <v>8143.19</v>
      </c>
      <c r="M43" s="295">
        <v>4</v>
      </c>
      <c r="N43" s="284"/>
      <c r="O43" s="122">
        <f t="shared" si="9"/>
        <v>370.15</v>
      </c>
      <c r="P43" s="289">
        <v>400</v>
      </c>
      <c r="Q43" s="302">
        <f t="shared" si="7"/>
        <v>7373.04</v>
      </c>
      <c r="R43" s="338">
        <f t="shared" si="8"/>
        <v>31</v>
      </c>
    </row>
    <row r="44" spans="1:18">
      <c r="A44" s="264">
        <v>32</v>
      </c>
      <c r="B44" s="271" t="s">
        <v>106</v>
      </c>
      <c r="C44" s="266" t="s">
        <v>146</v>
      </c>
      <c r="D44" s="267">
        <v>740.29</v>
      </c>
      <c r="E44" s="268" t="s">
        <v>107</v>
      </c>
      <c r="F44" s="269" t="s">
        <v>28</v>
      </c>
      <c r="G44" s="269">
        <v>5</v>
      </c>
      <c r="H44" s="269" t="s">
        <v>47</v>
      </c>
      <c r="I44" s="286" t="s">
        <v>149</v>
      </c>
      <c r="J44" s="272">
        <v>11</v>
      </c>
      <c r="K44" s="272"/>
      <c r="L44" s="122">
        <f t="shared" si="6"/>
        <v>8143.19</v>
      </c>
      <c r="M44" s="291">
        <v>12</v>
      </c>
      <c r="N44" s="292"/>
      <c r="O44" s="122">
        <f t="shared" si="9"/>
        <v>1110.44</v>
      </c>
      <c r="P44" s="289">
        <v>400</v>
      </c>
      <c r="Q44" s="302">
        <f>L44-O44-P43</f>
        <v>6632.75</v>
      </c>
      <c r="R44" s="338">
        <f t="shared" si="8"/>
        <v>32</v>
      </c>
    </row>
    <row r="45" spans="1:18">
      <c r="A45" s="264">
        <v>33</v>
      </c>
      <c r="B45" s="271" t="s">
        <v>108</v>
      </c>
      <c r="C45" s="266" t="s">
        <v>146</v>
      </c>
      <c r="D45" s="267">
        <v>740.29</v>
      </c>
      <c r="E45" s="268" t="s">
        <v>109</v>
      </c>
      <c r="F45" s="269" t="s">
        <v>28</v>
      </c>
      <c r="G45" s="269">
        <v>5</v>
      </c>
      <c r="H45" s="269" t="s">
        <v>105</v>
      </c>
      <c r="I45" s="286" t="s">
        <v>149</v>
      </c>
      <c r="J45" s="272">
        <v>11</v>
      </c>
      <c r="K45" s="269"/>
      <c r="L45" s="104">
        <f t="shared" si="6"/>
        <v>8143.19</v>
      </c>
      <c r="M45" s="287">
        <v>3</v>
      </c>
      <c r="N45" s="288">
        <v>32</v>
      </c>
      <c r="O45" s="104">
        <f t="shared" si="9"/>
        <v>326.96</v>
      </c>
      <c r="P45" s="289">
        <v>400</v>
      </c>
      <c r="Q45" s="302">
        <f t="shared" si="7"/>
        <v>7416.23</v>
      </c>
      <c r="R45" s="338">
        <f t="shared" si="8"/>
        <v>33</v>
      </c>
    </row>
    <row r="46" spans="1:18">
      <c r="A46" s="264">
        <v>34</v>
      </c>
      <c r="B46" s="271" t="s">
        <v>110</v>
      </c>
      <c r="C46" s="266" t="s">
        <v>146</v>
      </c>
      <c r="D46" s="267">
        <v>740.29</v>
      </c>
      <c r="E46" s="273" t="s">
        <v>73</v>
      </c>
      <c r="F46" s="269" t="s">
        <v>28</v>
      </c>
      <c r="G46" s="269">
        <v>5</v>
      </c>
      <c r="H46" s="269" t="s">
        <v>47</v>
      </c>
      <c r="I46" s="286" t="s">
        <v>149</v>
      </c>
      <c r="J46" s="272">
        <v>11</v>
      </c>
      <c r="K46" s="269"/>
      <c r="L46" s="104">
        <f t="shared" si="6"/>
        <v>8143.19</v>
      </c>
      <c r="M46" s="287"/>
      <c r="N46" s="288">
        <v>24</v>
      </c>
      <c r="O46" s="104">
        <f t="shared" si="9"/>
        <v>37.01</v>
      </c>
      <c r="P46" s="289">
        <v>400</v>
      </c>
      <c r="Q46" s="302">
        <f t="shared" si="7"/>
        <v>7706.18</v>
      </c>
      <c r="R46" s="338">
        <f t="shared" si="8"/>
        <v>34</v>
      </c>
    </row>
    <row r="47" spans="1:18">
      <c r="A47" s="264">
        <v>35</v>
      </c>
      <c r="B47" s="271" t="s">
        <v>111</v>
      </c>
      <c r="C47" s="266" t="s">
        <v>146</v>
      </c>
      <c r="D47" s="267">
        <v>656.4</v>
      </c>
      <c r="E47" s="279" t="s">
        <v>112</v>
      </c>
      <c r="F47" s="269" t="s">
        <v>28</v>
      </c>
      <c r="G47" s="269">
        <v>5</v>
      </c>
      <c r="H47" s="280" t="s">
        <v>47</v>
      </c>
      <c r="I47" s="286" t="s">
        <v>149</v>
      </c>
      <c r="J47" s="272">
        <v>11</v>
      </c>
      <c r="K47" s="266"/>
      <c r="L47" s="104">
        <f t="shared" si="6"/>
        <v>7220.4</v>
      </c>
      <c r="M47" s="287"/>
      <c r="N47" s="288"/>
      <c r="O47" s="104">
        <f t="shared" si="9"/>
        <v>0</v>
      </c>
      <c r="P47" s="289">
        <v>400</v>
      </c>
      <c r="Q47" s="302">
        <f t="shared" si="7"/>
        <v>6820.4</v>
      </c>
      <c r="R47" s="338">
        <f t="shared" si="8"/>
        <v>35</v>
      </c>
    </row>
    <row r="48" spans="1:18">
      <c r="A48" s="264">
        <v>36</v>
      </c>
      <c r="B48" s="271" t="s">
        <v>113</v>
      </c>
      <c r="C48" s="266" t="s">
        <v>146</v>
      </c>
      <c r="D48" s="267">
        <v>740.29</v>
      </c>
      <c r="E48" s="268" t="s">
        <v>114</v>
      </c>
      <c r="F48" s="266" t="s">
        <v>28</v>
      </c>
      <c r="G48" s="266">
        <v>5</v>
      </c>
      <c r="H48" s="269" t="s">
        <v>29</v>
      </c>
      <c r="I48" s="286" t="s">
        <v>149</v>
      </c>
      <c r="J48" s="272">
        <v>11</v>
      </c>
      <c r="K48" s="272"/>
      <c r="L48" s="122">
        <f t="shared" si="6"/>
        <v>8143.19</v>
      </c>
      <c r="M48" s="297">
        <v>2</v>
      </c>
      <c r="N48" s="292">
        <v>35</v>
      </c>
      <c r="O48" s="122">
        <f t="shared" si="9"/>
        <v>239.05</v>
      </c>
      <c r="P48" s="134"/>
      <c r="Q48" s="302">
        <f t="shared" si="7"/>
        <v>7904.14</v>
      </c>
      <c r="R48" s="338">
        <f t="shared" si="8"/>
        <v>36</v>
      </c>
    </row>
    <row r="49" spans="1:18">
      <c r="A49" s="264">
        <v>37</v>
      </c>
      <c r="B49" s="271" t="s">
        <v>115</v>
      </c>
      <c r="C49" s="266" t="s">
        <v>146</v>
      </c>
      <c r="D49" s="267">
        <v>740.29</v>
      </c>
      <c r="E49" s="281" t="s">
        <v>67</v>
      </c>
      <c r="F49" s="266" t="s">
        <v>116</v>
      </c>
      <c r="G49" s="266">
        <v>5</v>
      </c>
      <c r="H49" s="269" t="s">
        <v>47</v>
      </c>
      <c r="I49" s="286" t="s">
        <v>162</v>
      </c>
      <c r="J49" s="272">
        <v>10</v>
      </c>
      <c r="K49" s="272"/>
      <c r="L49" s="122">
        <f t="shared" si="6"/>
        <v>7402.9</v>
      </c>
      <c r="M49" s="297">
        <v>1</v>
      </c>
      <c r="N49" s="292"/>
      <c r="O49" s="122">
        <f t="shared" si="9"/>
        <v>92.54</v>
      </c>
      <c r="P49" s="289">
        <v>400</v>
      </c>
      <c r="Q49" s="301">
        <f t="shared" si="7"/>
        <v>6910.36</v>
      </c>
      <c r="R49" s="338">
        <f t="shared" si="8"/>
        <v>37</v>
      </c>
    </row>
    <row r="50" spans="1:18">
      <c r="A50" s="264">
        <v>38</v>
      </c>
      <c r="B50" s="271" t="s">
        <v>118</v>
      </c>
      <c r="C50" s="266" t="s">
        <v>146</v>
      </c>
      <c r="D50" s="267">
        <v>740.29</v>
      </c>
      <c r="E50" s="268" t="s">
        <v>99</v>
      </c>
      <c r="F50" s="269" t="s">
        <v>28</v>
      </c>
      <c r="G50" s="269">
        <v>5</v>
      </c>
      <c r="H50" s="269" t="s">
        <v>38</v>
      </c>
      <c r="I50" s="286" t="s">
        <v>149</v>
      </c>
      <c r="J50" s="272">
        <v>11</v>
      </c>
      <c r="K50" s="272"/>
      <c r="L50" s="122">
        <f t="shared" si="6"/>
        <v>8143.19</v>
      </c>
      <c r="M50" s="297"/>
      <c r="N50" s="292"/>
      <c r="O50" s="122">
        <f t="shared" ref="O50:O60" si="10">ROUND((D50/8*M50)+(D50/8/60*N50),2)</f>
        <v>0</v>
      </c>
      <c r="P50" s="289">
        <v>400</v>
      </c>
      <c r="Q50" s="301">
        <f t="shared" si="7"/>
        <v>7743.19</v>
      </c>
      <c r="R50" s="338">
        <f t="shared" si="8"/>
        <v>38</v>
      </c>
    </row>
    <row r="51" spans="1:18">
      <c r="A51" s="264">
        <v>39</v>
      </c>
      <c r="B51" s="271" t="s">
        <v>119</v>
      </c>
      <c r="C51" s="266" t="s">
        <v>146</v>
      </c>
      <c r="D51" s="267">
        <v>740.29</v>
      </c>
      <c r="E51" s="281" t="s">
        <v>120</v>
      </c>
      <c r="F51" s="337" t="s">
        <v>121</v>
      </c>
      <c r="G51" s="269">
        <v>5</v>
      </c>
      <c r="H51" s="269" t="s">
        <v>47</v>
      </c>
      <c r="I51" s="286" t="s">
        <v>163</v>
      </c>
      <c r="J51" s="272">
        <v>9</v>
      </c>
      <c r="K51" s="269"/>
      <c r="L51" s="104">
        <f t="shared" si="6"/>
        <v>6662.61</v>
      </c>
      <c r="M51" s="287"/>
      <c r="N51" s="288"/>
      <c r="O51" s="104">
        <f t="shared" si="10"/>
        <v>0</v>
      </c>
      <c r="P51" s="289">
        <v>400</v>
      </c>
      <c r="Q51" s="302">
        <f t="shared" si="7"/>
        <v>6262.61</v>
      </c>
      <c r="R51" s="338">
        <f t="shared" si="8"/>
        <v>39</v>
      </c>
    </row>
    <row r="52" spans="1:18">
      <c r="A52" s="264">
        <v>40</v>
      </c>
      <c r="B52" s="265" t="s">
        <v>123</v>
      </c>
      <c r="C52" s="266" t="s">
        <v>146</v>
      </c>
      <c r="D52" s="270">
        <v>740.29</v>
      </c>
      <c r="E52" s="282" t="s">
        <v>32</v>
      </c>
      <c r="F52" s="283" t="s">
        <v>28</v>
      </c>
      <c r="G52" s="283">
        <v>5</v>
      </c>
      <c r="H52" s="283" t="s">
        <v>38</v>
      </c>
      <c r="I52" s="286" t="s">
        <v>151</v>
      </c>
      <c r="J52" s="272">
        <v>11</v>
      </c>
      <c r="K52" s="266"/>
      <c r="L52" s="122">
        <f t="shared" si="6"/>
        <v>8143.19</v>
      </c>
      <c r="M52" s="295">
        <v>6</v>
      </c>
      <c r="N52" s="284">
        <v>1</v>
      </c>
      <c r="O52" s="122">
        <f t="shared" si="10"/>
        <v>556.76</v>
      </c>
      <c r="P52" s="285">
        <v>400</v>
      </c>
      <c r="Q52" s="302">
        <f t="shared" si="7"/>
        <v>7186.43</v>
      </c>
      <c r="R52" s="338">
        <f t="shared" si="8"/>
        <v>40</v>
      </c>
    </row>
    <row r="53" spans="1:18">
      <c r="A53" s="264">
        <v>41</v>
      </c>
      <c r="B53" s="271" t="s">
        <v>124</v>
      </c>
      <c r="C53" s="266" t="s">
        <v>146</v>
      </c>
      <c r="D53" s="267">
        <v>740.29</v>
      </c>
      <c r="E53" s="268" t="s">
        <v>107</v>
      </c>
      <c r="F53" s="269" t="s">
        <v>28</v>
      </c>
      <c r="G53" s="269">
        <v>5</v>
      </c>
      <c r="H53" s="269" t="s">
        <v>47</v>
      </c>
      <c r="I53" s="286" t="s">
        <v>149</v>
      </c>
      <c r="J53" s="272">
        <v>11</v>
      </c>
      <c r="K53" s="269"/>
      <c r="L53" s="104">
        <f t="shared" si="6"/>
        <v>8143.19</v>
      </c>
      <c r="M53" s="287"/>
      <c r="N53" s="288">
        <v>3</v>
      </c>
      <c r="O53" s="104">
        <f t="shared" si="10"/>
        <v>4.63</v>
      </c>
      <c r="P53" s="289">
        <v>400</v>
      </c>
      <c r="Q53" s="302">
        <f t="shared" si="7"/>
        <v>7738.56</v>
      </c>
      <c r="R53" s="338">
        <f t="shared" si="8"/>
        <v>41</v>
      </c>
    </row>
    <row r="54" spans="1:18">
      <c r="A54" s="264">
        <v>42</v>
      </c>
      <c r="B54" s="265" t="s">
        <v>125</v>
      </c>
      <c r="C54" s="266" t="s">
        <v>146</v>
      </c>
      <c r="D54" s="270">
        <v>740.29</v>
      </c>
      <c r="E54" s="282" t="s">
        <v>126</v>
      </c>
      <c r="F54" s="266" t="s">
        <v>28</v>
      </c>
      <c r="G54" s="266">
        <v>5</v>
      </c>
      <c r="H54" s="266" t="s">
        <v>47</v>
      </c>
      <c r="I54" s="286" t="s">
        <v>164</v>
      </c>
      <c r="J54" s="272">
        <v>13</v>
      </c>
      <c r="K54" s="266"/>
      <c r="L54" s="122">
        <f t="shared" si="6"/>
        <v>9623.77</v>
      </c>
      <c r="M54" s="295">
        <v>1</v>
      </c>
      <c r="N54" s="284">
        <v>44</v>
      </c>
      <c r="O54" s="122">
        <f t="shared" si="10"/>
        <v>160.4</v>
      </c>
      <c r="P54" s="285"/>
      <c r="Q54" s="302">
        <f t="shared" si="7"/>
        <v>9463.37</v>
      </c>
      <c r="R54" s="338">
        <f t="shared" si="8"/>
        <v>42</v>
      </c>
    </row>
    <row r="55" spans="1:18">
      <c r="A55" s="264">
        <v>43</v>
      </c>
      <c r="B55" s="271" t="s">
        <v>127</v>
      </c>
      <c r="C55" s="266" t="s">
        <v>146</v>
      </c>
      <c r="D55" s="267">
        <v>656.4</v>
      </c>
      <c r="E55" s="279" t="s">
        <v>112</v>
      </c>
      <c r="F55" s="269" t="s">
        <v>28</v>
      </c>
      <c r="G55" s="269">
        <v>5</v>
      </c>
      <c r="H55" s="269" t="s">
        <v>47</v>
      </c>
      <c r="I55" s="286" t="s">
        <v>149</v>
      </c>
      <c r="J55" s="272">
        <v>11</v>
      </c>
      <c r="K55" s="266"/>
      <c r="L55" s="104">
        <f t="shared" si="6"/>
        <v>7220.4</v>
      </c>
      <c r="M55" s="287"/>
      <c r="N55" s="288"/>
      <c r="O55" s="104">
        <f t="shared" si="10"/>
        <v>0</v>
      </c>
      <c r="P55" s="289">
        <v>400</v>
      </c>
      <c r="Q55" s="302">
        <f t="shared" si="7"/>
        <v>6820.4</v>
      </c>
      <c r="R55" s="338">
        <f t="shared" si="8"/>
        <v>43</v>
      </c>
    </row>
    <row r="56" ht="14.1" customHeight="1" spans="1:18">
      <c r="A56" s="264">
        <v>44</v>
      </c>
      <c r="B56" s="265" t="s">
        <v>165</v>
      </c>
      <c r="C56" s="266" t="s">
        <v>146</v>
      </c>
      <c r="D56" s="267">
        <v>740.29</v>
      </c>
      <c r="E56" s="268" t="s">
        <v>85</v>
      </c>
      <c r="F56" s="266" t="s">
        <v>28</v>
      </c>
      <c r="G56" s="266">
        <v>5</v>
      </c>
      <c r="H56" s="266" t="s">
        <v>47</v>
      </c>
      <c r="I56" s="286" t="s">
        <v>166</v>
      </c>
      <c r="J56" s="272">
        <v>8</v>
      </c>
      <c r="K56" s="266"/>
      <c r="L56" s="122">
        <f t="shared" si="6"/>
        <v>5922.32</v>
      </c>
      <c r="M56" s="295">
        <v>2</v>
      </c>
      <c r="N56" s="284"/>
      <c r="O56" s="122">
        <f t="shared" si="10"/>
        <v>185.07</v>
      </c>
      <c r="P56" s="285"/>
      <c r="Q56" s="301">
        <f t="shared" si="7"/>
        <v>5737.25</v>
      </c>
      <c r="R56" s="338">
        <f t="shared" si="8"/>
        <v>44</v>
      </c>
    </row>
    <row r="57" ht="14.1" customHeight="1" spans="1:18">
      <c r="A57" s="264">
        <v>45</v>
      </c>
      <c r="B57" s="265" t="s">
        <v>167</v>
      </c>
      <c r="C57" s="266" t="s">
        <v>146</v>
      </c>
      <c r="D57" s="267">
        <v>656.4</v>
      </c>
      <c r="E57" s="273" t="s">
        <v>168</v>
      </c>
      <c r="F57" s="266" t="s">
        <v>28</v>
      </c>
      <c r="G57" s="266">
        <v>5</v>
      </c>
      <c r="H57" s="266" t="s">
        <v>47</v>
      </c>
      <c r="I57" s="286" t="s">
        <v>169</v>
      </c>
      <c r="J57" s="272">
        <v>8</v>
      </c>
      <c r="K57" s="266"/>
      <c r="L57" s="122">
        <f t="shared" si="6"/>
        <v>5251.2</v>
      </c>
      <c r="M57" s="295"/>
      <c r="N57" s="284"/>
      <c r="O57" s="122">
        <f t="shared" si="10"/>
        <v>0</v>
      </c>
      <c r="P57" s="285"/>
      <c r="Q57" s="301">
        <f t="shared" si="7"/>
        <v>5251.2</v>
      </c>
      <c r="R57" s="338">
        <f t="shared" si="8"/>
        <v>45</v>
      </c>
    </row>
    <row r="58" spans="1:18">
      <c r="A58" s="264">
        <v>46</v>
      </c>
      <c r="B58" s="265" t="s">
        <v>128</v>
      </c>
      <c r="C58" s="266" t="s">
        <v>146</v>
      </c>
      <c r="D58" s="267">
        <v>740.29</v>
      </c>
      <c r="E58" s="273" t="s">
        <v>27</v>
      </c>
      <c r="F58" s="266" t="s">
        <v>28</v>
      </c>
      <c r="G58" s="266">
        <v>5</v>
      </c>
      <c r="H58" s="266" t="s">
        <v>47</v>
      </c>
      <c r="I58" s="286" t="s">
        <v>149</v>
      </c>
      <c r="J58" s="272">
        <v>11</v>
      </c>
      <c r="K58" s="266"/>
      <c r="L58" s="122">
        <f t="shared" si="6"/>
        <v>8143.19</v>
      </c>
      <c r="M58" s="295">
        <v>2</v>
      </c>
      <c r="N58" s="284">
        <v>24</v>
      </c>
      <c r="O58" s="122">
        <f t="shared" si="10"/>
        <v>222.09</v>
      </c>
      <c r="P58" s="285"/>
      <c r="Q58" s="301">
        <f t="shared" si="7"/>
        <v>7921.1</v>
      </c>
      <c r="R58" s="338">
        <f t="shared" si="8"/>
        <v>46</v>
      </c>
    </row>
    <row r="59" spans="1:18">
      <c r="A59" s="264">
        <v>47</v>
      </c>
      <c r="B59" s="271" t="s">
        <v>129</v>
      </c>
      <c r="C59" s="266" t="s">
        <v>146</v>
      </c>
      <c r="D59" s="267">
        <v>740.29</v>
      </c>
      <c r="E59" s="268" t="s">
        <v>85</v>
      </c>
      <c r="F59" s="269" t="s">
        <v>28</v>
      </c>
      <c r="G59" s="269">
        <v>5</v>
      </c>
      <c r="H59" s="266" t="s">
        <v>47</v>
      </c>
      <c r="I59" s="286" t="s">
        <v>149</v>
      </c>
      <c r="J59" s="272">
        <v>11</v>
      </c>
      <c r="K59" s="266"/>
      <c r="L59" s="104">
        <f t="shared" si="6"/>
        <v>8143.19</v>
      </c>
      <c r="M59" s="287">
        <v>2</v>
      </c>
      <c r="N59" s="288">
        <v>28</v>
      </c>
      <c r="O59" s="104">
        <f t="shared" si="10"/>
        <v>228.26</v>
      </c>
      <c r="P59" s="289">
        <v>400</v>
      </c>
      <c r="Q59" s="302">
        <f t="shared" si="7"/>
        <v>7514.93</v>
      </c>
      <c r="R59" s="338">
        <f t="shared" si="8"/>
        <v>47</v>
      </c>
    </row>
    <row r="60" ht="14.1" customHeight="1" spans="1:18">
      <c r="A60" s="264">
        <v>48</v>
      </c>
      <c r="B60" s="271" t="s">
        <v>130</v>
      </c>
      <c r="C60" s="266" t="s">
        <v>146</v>
      </c>
      <c r="D60" s="267">
        <v>740.29</v>
      </c>
      <c r="E60" s="273" t="s">
        <v>61</v>
      </c>
      <c r="F60" s="266" t="s">
        <v>28</v>
      </c>
      <c r="G60" s="266">
        <v>5</v>
      </c>
      <c r="H60" s="266" t="s">
        <v>47</v>
      </c>
      <c r="I60" s="286" t="s">
        <v>149</v>
      </c>
      <c r="J60" s="272">
        <v>11</v>
      </c>
      <c r="K60" s="290"/>
      <c r="L60" s="122">
        <f t="shared" si="6"/>
        <v>8143.19</v>
      </c>
      <c r="M60" s="291">
        <v>3</v>
      </c>
      <c r="N60" s="292"/>
      <c r="O60" s="104">
        <f t="shared" si="10"/>
        <v>277.61</v>
      </c>
      <c r="P60" s="293"/>
      <c r="Q60" s="301">
        <f t="shared" si="7"/>
        <v>7865.58</v>
      </c>
      <c r="R60" s="338">
        <f t="shared" si="8"/>
        <v>48</v>
      </c>
    </row>
    <row r="61" spans="1:18">
      <c r="A61" s="303"/>
      <c r="B61" s="304"/>
      <c r="C61" s="305"/>
      <c r="D61" s="306"/>
      <c r="E61" s="307" t="s">
        <v>131</v>
      </c>
      <c r="F61" s="305"/>
      <c r="G61" s="305"/>
      <c r="H61" s="308"/>
      <c r="I61" s="306"/>
      <c r="J61" s="305"/>
      <c r="K61" s="310"/>
      <c r="L61" s="311">
        <f>SUM(L13:L60)</f>
        <v>391732.6</v>
      </c>
      <c r="M61" s="312"/>
      <c r="N61" s="312"/>
      <c r="O61" s="311">
        <f>SUM(O13:O60)</f>
        <v>12234.04</v>
      </c>
      <c r="P61" s="311">
        <f>SUM(P13:P60)</f>
        <v>10400</v>
      </c>
      <c r="Q61" s="329">
        <f>SUM(Q13:Q60)</f>
        <v>369098.56</v>
      </c>
      <c r="R61" s="339"/>
    </row>
    <row r="62" spans="1:18">
      <c r="A62" s="70"/>
      <c r="B62" s="71"/>
      <c r="C62" s="70"/>
      <c r="D62" s="71"/>
      <c r="E62" s="71"/>
      <c r="F62" s="70"/>
      <c r="G62" s="70"/>
      <c r="H62" s="72"/>
      <c r="I62" s="71"/>
      <c r="J62" s="70"/>
      <c r="K62" s="85"/>
      <c r="L62" s="86"/>
      <c r="M62" s="86"/>
      <c r="N62" s="86"/>
      <c r="O62" s="86"/>
      <c r="P62" s="86"/>
      <c r="Q62" s="90"/>
      <c r="R62" s="70"/>
    </row>
    <row r="63" spans="1:18">
      <c r="A63" s="70"/>
      <c r="B63" s="71" t="s">
        <v>132</v>
      </c>
      <c r="C63" s="71"/>
      <c r="D63" s="71"/>
      <c r="E63" s="71" t="s">
        <v>133</v>
      </c>
      <c r="F63" s="70"/>
      <c r="G63" s="70"/>
      <c r="H63" s="72"/>
      <c r="I63" s="71" t="s">
        <v>134</v>
      </c>
      <c r="J63" s="70"/>
      <c r="K63" s="70"/>
      <c r="L63" s="70"/>
      <c r="M63" s="251" t="s">
        <v>135</v>
      </c>
      <c r="N63" s="71"/>
      <c r="O63" s="70"/>
      <c r="P63" s="71"/>
      <c r="Q63" s="91"/>
      <c r="R63" s="70"/>
    </row>
    <row r="64" spans="1:18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0"/>
      <c r="P64" s="71"/>
      <c r="Q64" s="71"/>
      <c r="R64" s="70"/>
    </row>
    <row r="65" spans="1:18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0"/>
      <c r="P65" s="71"/>
      <c r="Q65" s="71"/>
      <c r="R65" s="70"/>
    </row>
    <row r="66" spans="1:18">
      <c r="A66" s="71"/>
      <c r="B66" s="250" t="s">
        <v>136</v>
      </c>
      <c r="C66" s="250"/>
      <c r="D66" s="71"/>
      <c r="E66" s="3" t="s">
        <v>137</v>
      </c>
      <c r="F66" s="71"/>
      <c r="G66" s="71"/>
      <c r="I66" s="3" t="s">
        <v>138</v>
      </c>
      <c r="J66" s="71"/>
      <c r="K66" s="71"/>
      <c r="L66" s="251"/>
      <c r="M66" s="3" t="s">
        <v>139</v>
      </c>
      <c r="N66" s="3"/>
      <c r="O66" s="3"/>
      <c r="P66" s="3"/>
      <c r="Q66" s="71"/>
      <c r="R66" s="70"/>
    </row>
    <row r="67" spans="1:18">
      <c r="A67" s="70"/>
      <c r="B67" s="136" t="s">
        <v>140</v>
      </c>
      <c r="C67" s="136"/>
      <c r="D67" s="71"/>
      <c r="E67" s="309" t="s">
        <v>141</v>
      </c>
      <c r="F67" s="71"/>
      <c r="G67" s="71"/>
      <c r="I67" s="309" t="s">
        <v>142</v>
      </c>
      <c r="J67" s="71"/>
      <c r="K67" s="71"/>
      <c r="L67" s="71"/>
      <c r="M67" s="3" t="s">
        <v>143</v>
      </c>
      <c r="N67" s="3"/>
      <c r="O67" s="3"/>
      <c r="P67" s="3"/>
      <c r="Q67" s="71"/>
      <c r="R67" s="70"/>
    </row>
  </sheetData>
  <mergeCells count="7">
    <mergeCell ref="A8:R8"/>
    <mergeCell ref="A9:R9"/>
    <mergeCell ref="A10:R10"/>
    <mergeCell ref="B66:C66"/>
    <mergeCell ref="M66:P66"/>
    <mergeCell ref="B67:C67"/>
    <mergeCell ref="M67:P67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2049" progId="Word.Document.8" r:id="rId3"/>
      </mc:Fallback>
    </mc:AlternateContent>
    <mc:AlternateContent xmlns:mc="http://schemas.openxmlformats.org/markup-compatibility/2006">
      <mc:Choice Requires="x14">
        <oleObject shapeId="2050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2050" progId="Word.Document.8" r:id="rId5"/>
      </mc:Fallback>
    </mc:AlternateContent>
    <mc:AlternateContent xmlns:mc="http://schemas.openxmlformats.org/markup-compatibility/2006">
      <mc:Choice Requires="x14">
        <oleObject shapeId="2051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2051" progId="Word.Document.8" r:id="rId6"/>
      </mc:Fallback>
    </mc:AlternateContent>
    <mc:AlternateContent xmlns:mc="http://schemas.openxmlformats.org/markup-compatibility/2006">
      <mc:Choice Requires="x14">
        <oleObject shapeId="2052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2052" progId="Word.Document.8" r:id="rId7"/>
      </mc:Fallback>
    </mc:AlternateContent>
    <mc:AlternateContent xmlns:mc="http://schemas.openxmlformats.org/markup-compatibility/2006">
      <mc:Choice Requires="x14">
        <oleObject shapeId="2053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2053" progId="Word.Document.8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.5714285714286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170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170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25</v>
      </c>
      <c r="C13" s="266" t="s">
        <v>146</v>
      </c>
      <c r="D13" s="270">
        <v>740.29</v>
      </c>
      <c r="E13" s="273" t="s">
        <v>27</v>
      </c>
      <c r="F13" s="269" t="s">
        <v>28</v>
      </c>
      <c r="G13" s="269">
        <v>5</v>
      </c>
      <c r="H13" s="269" t="s">
        <v>29</v>
      </c>
      <c r="I13" s="265" t="s">
        <v>171</v>
      </c>
      <c r="J13" s="266">
        <v>10</v>
      </c>
      <c r="K13" s="266"/>
      <c r="L13" s="122">
        <f t="shared" ref="L13:L23" si="0">ROUND((D13*J13)+(D13/8*K13),2)</f>
        <v>7402.9</v>
      </c>
      <c r="M13" s="284">
        <v>5</v>
      </c>
      <c r="N13" s="284">
        <v>27</v>
      </c>
      <c r="O13" s="122">
        <f t="shared" ref="O13:O22" si="1">ROUND((D13/8*M13)+(D13/8/60*N13),2)</f>
        <v>504.32</v>
      </c>
      <c r="P13" s="285">
        <v>835</v>
      </c>
      <c r="Q13" s="301">
        <f t="shared" ref="Q13:Q23" si="2">L13-O13-P13</f>
        <v>6063.58</v>
      </c>
      <c r="R13" s="264">
        <v>1</v>
      </c>
    </row>
    <row r="14" spans="1:18">
      <c r="A14" s="264">
        <v>2</v>
      </c>
      <c r="B14" s="265" t="s">
        <v>31</v>
      </c>
      <c r="C14" s="266" t="s">
        <v>146</v>
      </c>
      <c r="D14" s="270">
        <v>740.29</v>
      </c>
      <c r="E14" s="268" t="s">
        <v>32</v>
      </c>
      <c r="F14" s="269" t="s">
        <v>33</v>
      </c>
      <c r="G14" s="269">
        <v>5</v>
      </c>
      <c r="H14" s="266" t="s">
        <v>34</v>
      </c>
      <c r="I14" s="265" t="s">
        <v>172</v>
      </c>
      <c r="J14" s="266">
        <v>8</v>
      </c>
      <c r="K14" s="266">
        <v>16</v>
      </c>
      <c r="L14" s="122">
        <f t="shared" si="0"/>
        <v>7402.9</v>
      </c>
      <c r="M14" s="284"/>
      <c r="N14" s="284">
        <v>3</v>
      </c>
      <c r="O14" s="122">
        <f t="shared" si="1"/>
        <v>4.63</v>
      </c>
      <c r="P14" s="285">
        <v>760</v>
      </c>
      <c r="Q14" s="301">
        <f t="shared" si="2"/>
        <v>6638.27</v>
      </c>
      <c r="R14" s="264">
        <v>2</v>
      </c>
    </row>
    <row r="15" spans="1:18">
      <c r="A15" s="264">
        <v>3</v>
      </c>
      <c r="B15" s="271" t="s">
        <v>36</v>
      </c>
      <c r="C15" s="266" t="s">
        <v>146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171</v>
      </c>
      <c r="J15" s="272">
        <v>10</v>
      </c>
      <c r="K15" s="266"/>
      <c r="L15" s="104">
        <f t="shared" si="0"/>
        <v>7402.9</v>
      </c>
      <c r="M15" s="287"/>
      <c r="N15" s="288">
        <v>32</v>
      </c>
      <c r="O15" s="104">
        <f t="shared" si="1"/>
        <v>49.35</v>
      </c>
      <c r="P15" s="289"/>
      <c r="Q15" s="302">
        <f t="shared" si="2"/>
        <v>7353.55</v>
      </c>
      <c r="R15" s="264">
        <v>3</v>
      </c>
    </row>
    <row r="16" spans="1:18">
      <c r="A16" s="264">
        <v>4</v>
      </c>
      <c r="B16" s="271" t="s">
        <v>40</v>
      </c>
      <c r="C16" s="266" t="s">
        <v>146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171</v>
      </c>
      <c r="J16" s="266">
        <v>10</v>
      </c>
      <c r="K16" s="266"/>
      <c r="L16" s="104">
        <f t="shared" si="0"/>
        <v>7402.9</v>
      </c>
      <c r="M16" s="287"/>
      <c r="N16" s="288"/>
      <c r="O16" s="104">
        <f t="shared" si="1"/>
        <v>0</v>
      </c>
      <c r="P16" s="289"/>
      <c r="Q16" s="302">
        <f t="shared" si="2"/>
        <v>7402.9</v>
      </c>
      <c r="R16" s="264">
        <v>4</v>
      </c>
    </row>
    <row r="17" spans="1:18">
      <c r="A17" s="264">
        <v>5</v>
      </c>
      <c r="B17" s="271" t="s">
        <v>43</v>
      </c>
      <c r="C17" s="266" t="s">
        <v>146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171</v>
      </c>
      <c r="J17" s="266">
        <v>10</v>
      </c>
      <c r="K17" s="266"/>
      <c r="L17" s="104">
        <f t="shared" si="0"/>
        <v>7402.9</v>
      </c>
      <c r="M17" s="287">
        <v>9</v>
      </c>
      <c r="N17" s="288">
        <v>48</v>
      </c>
      <c r="O17" s="104">
        <f t="shared" si="1"/>
        <v>906.86</v>
      </c>
      <c r="P17" s="289">
        <v>760</v>
      </c>
      <c r="Q17" s="302">
        <f t="shared" si="2"/>
        <v>5736.04</v>
      </c>
      <c r="R17" s="264">
        <v>5</v>
      </c>
    </row>
    <row r="18" spans="1:18">
      <c r="A18" s="264">
        <v>6</v>
      </c>
      <c r="B18" s="271" t="s">
        <v>45</v>
      </c>
      <c r="C18" s="266" t="s">
        <v>146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171</v>
      </c>
      <c r="J18" s="272">
        <v>10</v>
      </c>
      <c r="K18" s="266"/>
      <c r="L18" s="104">
        <f t="shared" si="0"/>
        <v>7402.9</v>
      </c>
      <c r="M18" s="287"/>
      <c r="N18" s="288">
        <v>17</v>
      </c>
      <c r="O18" s="104">
        <f t="shared" si="1"/>
        <v>26.22</v>
      </c>
      <c r="P18" s="289"/>
      <c r="Q18" s="302">
        <f t="shared" si="2"/>
        <v>7376.68</v>
      </c>
      <c r="R18" s="264">
        <v>6</v>
      </c>
    </row>
    <row r="19" spans="1:18">
      <c r="A19" s="264">
        <v>7</v>
      </c>
      <c r="B19" s="271" t="s">
        <v>48</v>
      </c>
      <c r="C19" s="266" t="s">
        <v>146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171</v>
      </c>
      <c r="J19" s="266">
        <v>10</v>
      </c>
      <c r="K19" s="266"/>
      <c r="L19" s="104">
        <f t="shared" si="0"/>
        <v>7402.9</v>
      </c>
      <c r="M19" s="287">
        <v>4</v>
      </c>
      <c r="N19" s="288">
        <v>16</v>
      </c>
      <c r="O19" s="104">
        <f t="shared" si="1"/>
        <v>394.82</v>
      </c>
      <c r="P19" s="289">
        <v>760</v>
      </c>
      <c r="Q19" s="302">
        <f t="shared" si="2"/>
        <v>6248.08</v>
      </c>
      <c r="R19" s="264">
        <v>7</v>
      </c>
    </row>
    <row r="20" spans="1:18">
      <c r="A20" s="264">
        <v>8</v>
      </c>
      <c r="B20" s="271" t="s">
        <v>51</v>
      </c>
      <c r="C20" s="266" t="s">
        <v>146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171</v>
      </c>
      <c r="J20" s="266">
        <v>10</v>
      </c>
      <c r="K20" s="266"/>
      <c r="L20" s="104">
        <f t="shared" si="0"/>
        <v>7402.9</v>
      </c>
      <c r="M20" s="287"/>
      <c r="N20" s="288">
        <v>1</v>
      </c>
      <c r="O20" s="104">
        <f t="shared" si="1"/>
        <v>1.54</v>
      </c>
      <c r="P20" s="289">
        <v>835</v>
      </c>
      <c r="Q20" s="302">
        <f t="shared" si="2"/>
        <v>6566.36</v>
      </c>
      <c r="R20" s="264">
        <v>8</v>
      </c>
    </row>
    <row r="21" spans="1:18">
      <c r="A21" s="264">
        <v>9</v>
      </c>
      <c r="B21" s="271" t="s">
        <v>54</v>
      </c>
      <c r="C21" s="266" t="s">
        <v>146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171</v>
      </c>
      <c r="J21" s="272">
        <v>10</v>
      </c>
      <c r="K21" s="266"/>
      <c r="L21" s="104">
        <f t="shared" si="0"/>
        <v>7402.9</v>
      </c>
      <c r="M21" s="287"/>
      <c r="N21" s="288"/>
      <c r="O21" s="104">
        <f t="shared" si="1"/>
        <v>0</v>
      </c>
      <c r="P21" s="289"/>
      <c r="Q21" s="302">
        <f t="shared" si="2"/>
        <v>7402.9</v>
      </c>
      <c r="R21" s="264">
        <v>9</v>
      </c>
    </row>
    <row r="22" spans="1:18">
      <c r="A22" s="264">
        <v>10</v>
      </c>
      <c r="B22" s="271" t="s">
        <v>56</v>
      </c>
      <c r="C22" s="266" t="s">
        <v>146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173</v>
      </c>
      <c r="J22" s="266">
        <v>8</v>
      </c>
      <c r="K22" s="266"/>
      <c r="L22" s="104">
        <f t="shared" si="0"/>
        <v>5251.2</v>
      </c>
      <c r="M22" s="287"/>
      <c r="N22" s="288">
        <v>24</v>
      </c>
      <c r="O22" s="104">
        <f t="shared" si="1"/>
        <v>32.82</v>
      </c>
      <c r="P22" s="289">
        <v>760</v>
      </c>
      <c r="Q22" s="302">
        <f t="shared" si="2"/>
        <v>4458.38</v>
      </c>
      <c r="R22" s="264">
        <v>10</v>
      </c>
    </row>
    <row r="23" spans="1:18">
      <c r="A23" s="264">
        <v>11</v>
      </c>
      <c r="B23" s="271" t="s">
        <v>59</v>
      </c>
      <c r="C23" s="266" t="s">
        <v>146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171</v>
      </c>
      <c r="J23" s="272">
        <v>10</v>
      </c>
      <c r="K23" s="266"/>
      <c r="L23" s="104">
        <f t="shared" si="0"/>
        <v>7402.9</v>
      </c>
      <c r="M23" s="287">
        <v>3</v>
      </c>
      <c r="N23" s="288">
        <v>12</v>
      </c>
      <c r="O23" s="104">
        <f t="shared" ref="O23:O28" si="3">ROUND((D23/8*M23)+(D23/8/60*N23),2)</f>
        <v>296.12</v>
      </c>
      <c r="P23" s="289">
        <v>760</v>
      </c>
      <c r="Q23" s="302">
        <f t="shared" si="2"/>
        <v>6346.78</v>
      </c>
      <c r="R23" s="264">
        <v>11</v>
      </c>
    </row>
    <row r="24" spans="1:18">
      <c r="A24" s="264">
        <v>12</v>
      </c>
      <c r="B24" s="265" t="s">
        <v>63</v>
      </c>
      <c r="C24" s="266" t="s">
        <v>146</v>
      </c>
      <c r="D24" s="267">
        <v>740.29</v>
      </c>
      <c r="E24" s="273" t="s">
        <v>64</v>
      </c>
      <c r="F24" s="266" t="s">
        <v>28</v>
      </c>
      <c r="G24" s="266">
        <v>5</v>
      </c>
      <c r="H24" s="266" t="s">
        <v>38</v>
      </c>
      <c r="I24" s="286" t="s">
        <v>174</v>
      </c>
      <c r="J24" s="272">
        <v>9</v>
      </c>
      <c r="K24" s="290"/>
      <c r="L24" s="122">
        <f t="shared" ref="L24:L26" si="4">ROUND((D24*J24)+(D24/8*K24),2)</f>
        <v>6662.61</v>
      </c>
      <c r="M24" s="291">
        <v>2</v>
      </c>
      <c r="N24" s="292">
        <v>56</v>
      </c>
      <c r="O24" s="104">
        <f t="shared" si="3"/>
        <v>271.44</v>
      </c>
      <c r="P24" s="293">
        <v>760</v>
      </c>
      <c r="Q24" s="301">
        <f>L24+L25-O24-P24</f>
        <v>7852.04</v>
      </c>
      <c r="R24" s="264">
        <v>12</v>
      </c>
    </row>
    <row r="25" spans="1:18">
      <c r="A25" s="264"/>
      <c r="B25" s="265" t="s">
        <v>175</v>
      </c>
      <c r="C25" s="266" t="s">
        <v>146</v>
      </c>
      <c r="D25" s="267">
        <v>740.29</v>
      </c>
      <c r="E25" s="273"/>
      <c r="F25" s="266"/>
      <c r="G25" s="266"/>
      <c r="H25" s="266"/>
      <c r="I25" s="286" t="s">
        <v>176</v>
      </c>
      <c r="J25" s="283">
        <v>3</v>
      </c>
      <c r="K25" s="336"/>
      <c r="L25" s="122">
        <f t="shared" si="4"/>
        <v>2220.87</v>
      </c>
      <c r="M25" s="291"/>
      <c r="N25" s="292"/>
      <c r="O25" s="104"/>
      <c r="P25" s="293"/>
      <c r="Q25" s="301"/>
      <c r="R25" s="264"/>
    </row>
    <row r="26" spans="1:18">
      <c r="A26" s="264">
        <v>13</v>
      </c>
      <c r="B26" s="265" t="s">
        <v>5</v>
      </c>
      <c r="C26" s="266" t="s">
        <v>146</v>
      </c>
      <c r="D26" s="267">
        <v>740.29</v>
      </c>
      <c r="E26" s="268" t="s">
        <v>114</v>
      </c>
      <c r="F26" s="266" t="s">
        <v>28</v>
      </c>
      <c r="G26" s="266">
        <v>5</v>
      </c>
      <c r="H26" s="266" t="s">
        <v>47</v>
      </c>
      <c r="I26" s="286" t="s">
        <v>171</v>
      </c>
      <c r="J26" s="283">
        <v>10</v>
      </c>
      <c r="K26" s="336"/>
      <c r="L26" s="104">
        <f t="shared" si="4"/>
        <v>7402.9</v>
      </c>
      <c r="M26" s="287"/>
      <c r="N26" s="288"/>
      <c r="O26" s="104">
        <f t="shared" si="3"/>
        <v>0</v>
      </c>
      <c r="P26" s="289"/>
      <c r="Q26" s="301">
        <f>L26-O26-P26</f>
        <v>7402.9</v>
      </c>
      <c r="R26" s="264">
        <v>13</v>
      </c>
    </row>
    <row r="27" spans="1:18">
      <c r="A27" s="264">
        <v>14</v>
      </c>
      <c r="B27" s="271" t="s">
        <v>65</v>
      </c>
      <c r="C27" s="266" t="s">
        <v>146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171</v>
      </c>
      <c r="J27" s="266">
        <v>10</v>
      </c>
      <c r="K27" s="266"/>
      <c r="L27" s="104">
        <f t="shared" ref="L27:L32" si="5">ROUND((D27*J27)+(D27/8*K27),2)</f>
        <v>7402.9</v>
      </c>
      <c r="M27" s="287">
        <v>15</v>
      </c>
      <c r="N27" s="288">
        <v>10</v>
      </c>
      <c r="O27" s="104">
        <f t="shared" si="3"/>
        <v>1403.47</v>
      </c>
      <c r="P27" s="289">
        <v>760</v>
      </c>
      <c r="Q27" s="301">
        <f>L27-O27-P27</f>
        <v>5239.43</v>
      </c>
      <c r="R27" s="264">
        <v>14</v>
      </c>
    </row>
    <row r="28" spans="1:18">
      <c r="A28" s="264">
        <v>15</v>
      </c>
      <c r="B28" s="271" t="s">
        <v>177</v>
      </c>
      <c r="C28" s="266" t="s">
        <v>146</v>
      </c>
      <c r="D28" s="267">
        <v>740.29</v>
      </c>
      <c r="E28" s="274" t="s">
        <v>178</v>
      </c>
      <c r="F28" s="269" t="s">
        <v>28</v>
      </c>
      <c r="G28" s="269">
        <v>5</v>
      </c>
      <c r="H28" s="266" t="s">
        <v>47</v>
      </c>
      <c r="I28" s="342" t="s">
        <v>179</v>
      </c>
      <c r="J28" s="266">
        <v>5</v>
      </c>
      <c r="K28" s="266"/>
      <c r="L28" s="104">
        <f t="shared" si="5"/>
        <v>3701.45</v>
      </c>
      <c r="M28" s="291"/>
      <c r="N28" s="292">
        <v>9</v>
      </c>
      <c r="O28" s="104">
        <f t="shared" si="3"/>
        <v>13.88</v>
      </c>
      <c r="P28" s="293">
        <v>760</v>
      </c>
      <c r="Q28" s="301">
        <f>L28-O28-P28</f>
        <v>2927.57</v>
      </c>
      <c r="R28" s="264">
        <v>15</v>
      </c>
    </row>
    <row r="29" spans="1:18">
      <c r="A29" s="264">
        <v>16</v>
      </c>
      <c r="B29" s="271" t="s">
        <v>180</v>
      </c>
      <c r="C29" s="266" t="s">
        <v>146</v>
      </c>
      <c r="D29" s="267">
        <v>740.29</v>
      </c>
      <c r="E29" s="274" t="s">
        <v>64</v>
      </c>
      <c r="F29" s="269" t="s">
        <v>28</v>
      </c>
      <c r="G29" s="269">
        <v>5</v>
      </c>
      <c r="H29" s="266" t="s">
        <v>47</v>
      </c>
      <c r="I29" s="265" t="s">
        <v>171</v>
      </c>
      <c r="J29" s="266">
        <v>10</v>
      </c>
      <c r="K29" s="266"/>
      <c r="L29" s="104">
        <f t="shared" si="5"/>
        <v>7402.9</v>
      </c>
      <c r="M29" s="287"/>
      <c r="N29" s="288"/>
      <c r="O29" s="104">
        <f t="shared" ref="O29:O39" si="6">ROUND((D29/8*M29)+(D29/8/60*N29),2)</f>
        <v>0</v>
      </c>
      <c r="P29" s="289"/>
      <c r="Q29" s="301">
        <f>L29+L30-O30</f>
        <v>9440.24</v>
      </c>
      <c r="R29" s="264">
        <v>16</v>
      </c>
    </row>
    <row r="30" spans="1:18">
      <c r="A30" s="264"/>
      <c r="B30" s="271" t="s">
        <v>175</v>
      </c>
      <c r="C30" s="266" t="s">
        <v>146</v>
      </c>
      <c r="D30" s="267">
        <v>740.29</v>
      </c>
      <c r="E30" s="274"/>
      <c r="F30" s="269"/>
      <c r="G30" s="269"/>
      <c r="H30" s="266"/>
      <c r="I30" s="265" t="s">
        <v>176</v>
      </c>
      <c r="J30" s="266">
        <v>3</v>
      </c>
      <c r="K30" s="266"/>
      <c r="L30" s="104">
        <f t="shared" si="5"/>
        <v>2220.87</v>
      </c>
      <c r="M30" s="287">
        <v>1</v>
      </c>
      <c r="N30" s="288">
        <v>59</v>
      </c>
      <c r="O30" s="104">
        <f t="shared" si="6"/>
        <v>183.53</v>
      </c>
      <c r="P30" s="289"/>
      <c r="Q30" s="301"/>
      <c r="R30" s="264"/>
    </row>
    <row r="31" spans="1:18">
      <c r="A31" s="264">
        <v>17</v>
      </c>
      <c r="B31" s="271" t="s">
        <v>66</v>
      </c>
      <c r="C31" s="266" t="s">
        <v>146</v>
      </c>
      <c r="D31" s="267">
        <v>740.29</v>
      </c>
      <c r="E31" s="275" t="s">
        <v>67</v>
      </c>
      <c r="F31" s="318" t="s">
        <v>28</v>
      </c>
      <c r="G31" s="269">
        <v>5</v>
      </c>
      <c r="H31" s="269" t="s">
        <v>47</v>
      </c>
      <c r="I31" s="286" t="s">
        <v>181</v>
      </c>
      <c r="J31" s="272">
        <v>11</v>
      </c>
      <c r="K31" s="269"/>
      <c r="L31" s="104">
        <f t="shared" si="5"/>
        <v>8143.19</v>
      </c>
      <c r="M31" s="287"/>
      <c r="N31" s="288"/>
      <c r="O31" s="104">
        <f t="shared" si="6"/>
        <v>0</v>
      </c>
      <c r="P31" s="289">
        <v>760</v>
      </c>
      <c r="Q31" s="302">
        <f t="shared" ref="Q31:Q38" si="7">L31-O31-P31</f>
        <v>7383.19</v>
      </c>
      <c r="R31" s="264">
        <v>17</v>
      </c>
    </row>
    <row r="32" spans="1:18">
      <c r="A32" s="264">
        <v>18</v>
      </c>
      <c r="B32" s="265" t="s">
        <v>70</v>
      </c>
      <c r="C32" s="266" t="s">
        <v>146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171</v>
      </c>
      <c r="J32" s="272">
        <v>10</v>
      </c>
      <c r="K32" s="266"/>
      <c r="L32" s="104">
        <f t="shared" si="5"/>
        <v>7402.9</v>
      </c>
      <c r="M32" s="287">
        <v>2</v>
      </c>
      <c r="N32" s="288"/>
      <c r="O32" s="104">
        <f t="shared" si="6"/>
        <v>185.07</v>
      </c>
      <c r="P32" s="289">
        <v>760</v>
      </c>
      <c r="Q32" s="302">
        <f t="shared" si="7"/>
        <v>6457.83</v>
      </c>
      <c r="R32" s="264">
        <v>18</v>
      </c>
    </row>
    <row r="33" spans="1:18">
      <c r="A33" s="264">
        <v>19</v>
      </c>
      <c r="B33" s="265" t="s">
        <v>72</v>
      </c>
      <c r="C33" s="266" t="s">
        <v>146</v>
      </c>
      <c r="D33" s="270">
        <v>740.29</v>
      </c>
      <c r="E33" s="273" t="s">
        <v>73</v>
      </c>
      <c r="F33" s="269" t="s">
        <v>74</v>
      </c>
      <c r="G33" s="269">
        <v>5</v>
      </c>
      <c r="H33" s="269" t="s">
        <v>47</v>
      </c>
      <c r="I33" s="265" t="s">
        <v>182</v>
      </c>
      <c r="J33" s="266">
        <v>10</v>
      </c>
      <c r="K33" s="266"/>
      <c r="L33" s="104">
        <f t="shared" ref="L33:L44" si="8">ROUND((D33*J33)+(D33/8*K33),2)</f>
        <v>7402.9</v>
      </c>
      <c r="M33" s="287"/>
      <c r="N33" s="288">
        <v>2</v>
      </c>
      <c r="O33" s="104">
        <f t="shared" si="6"/>
        <v>3.08</v>
      </c>
      <c r="P33" s="289">
        <v>760</v>
      </c>
      <c r="Q33" s="302">
        <f t="shared" si="7"/>
        <v>6639.82</v>
      </c>
      <c r="R33" s="264">
        <v>19</v>
      </c>
    </row>
    <row r="34" spans="1:18">
      <c r="A34" s="264">
        <v>20</v>
      </c>
      <c r="B34" s="271" t="s">
        <v>76</v>
      </c>
      <c r="C34" s="266" t="s">
        <v>146</v>
      </c>
      <c r="D34" s="267">
        <v>740.29</v>
      </c>
      <c r="E34" s="268" t="s">
        <v>71</v>
      </c>
      <c r="F34" s="269" t="s">
        <v>28</v>
      </c>
      <c r="G34" s="269">
        <v>5</v>
      </c>
      <c r="H34" s="269" t="s">
        <v>47</v>
      </c>
      <c r="I34" s="265" t="s">
        <v>171</v>
      </c>
      <c r="J34" s="266">
        <v>10</v>
      </c>
      <c r="K34" s="269"/>
      <c r="L34" s="104">
        <f t="shared" si="8"/>
        <v>7402.9</v>
      </c>
      <c r="M34" s="287"/>
      <c r="N34" s="288">
        <v>43</v>
      </c>
      <c r="O34" s="104">
        <f t="shared" si="6"/>
        <v>66.32</v>
      </c>
      <c r="P34" s="289">
        <v>760</v>
      </c>
      <c r="Q34" s="302">
        <f t="shared" si="7"/>
        <v>6576.58</v>
      </c>
      <c r="R34" s="264">
        <v>20</v>
      </c>
    </row>
    <row r="35" spans="1:18">
      <c r="A35" s="264">
        <v>21</v>
      </c>
      <c r="B35" s="271" t="s">
        <v>78</v>
      </c>
      <c r="C35" s="266" t="s">
        <v>146</v>
      </c>
      <c r="D35" s="267">
        <v>656.4</v>
      </c>
      <c r="E35" s="268" t="s">
        <v>57</v>
      </c>
      <c r="F35" s="269" t="s">
        <v>28</v>
      </c>
      <c r="G35" s="269">
        <v>5</v>
      </c>
      <c r="H35" s="269" t="s">
        <v>29</v>
      </c>
      <c r="I35" s="265" t="s">
        <v>183</v>
      </c>
      <c r="J35" s="266">
        <v>8</v>
      </c>
      <c r="K35" s="269"/>
      <c r="L35" s="104">
        <f t="shared" si="8"/>
        <v>5251.2</v>
      </c>
      <c r="M35" s="287"/>
      <c r="N35" s="288"/>
      <c r="O35" s="104">
        <f t="shared" si="6"/>
        <v>0</v>
      </c>
      <c r="P35" s="289"/>
      <c r="Q35" s="302">
        <f t="shared" si="7"/>
        <v>5251.2</v>
      </c>
      <c r="R35" s="264">
        <v>21</v>
      </c>
    </row>
    <row r="36" s="92" customFormat="1" spans="1:18">
      <c r="A36" s="264">
        <v>22</v>
      </c>
      <c r="B36" s="271" t="s">
        <v>79</v>
      </c>
      <c r="C36" s="266" t="s">
        <v>146</v>
      </c>
      <c r="D36" s="319">
        <v>740.29</v>
      </c>
      <c r="E36" s="320" t="s">
        <v>57</v>
      </c>
      <c r="F36" s="321" t="s">
        <v>28</v>
      </c>
      <c r="G36" s="321">
        <v>6</v>
      </c>
      <c r="H36" s="321" t="s">
        <v>47</v>
      </c>
      <c r="I36" s="324" t="s">
        <v>171</v>
      </c>
      <c r="J36" s="325">
        <v>10</v>
      </c>
      <c r="K36" s="321"/>
      <c r="L36" s="326">
        <f t="shared" si="8"/>
        <v>7402.9</v>
      </c>
      <c r="M36" s="327">
        <v>2</v>
      </c>
      <c r="N36" s="328">
        <v>1</v>
      </c>
      <c r="O36" s="326">
        <f t="shared" si="6"/>
        <v>186.61</v>
      </c>
      <c r="P36" s="323"/>
      <c r="Q36" s="302">
        <f t="shared" si="7"/>
        <v>7216.29</v>
      </c>
      <c r="R36" s="264">
        <v>22</v>
      </c>
    </row>
    <row r="37" spans="1:18">
      <c r="A37" s="264">
        <v>23</v>
      </c>
      <c r="B37" s="265" t="s">
        <v>80</v>
      </c>
      <c r="C37" s="266" t="s">
        <v>146</v>
      </c>
      <c r="D37" s="270">
        <v>656.4</v>
      </c>
      <c r="E37" s="273" t="s">
        <v>55</v>
      </c>
      <c r="F37" s="266" t="s">
        <v>28</v>
      </c>
      <c r="G37" s="266">
        <v>5</v>
      </c>
      <c r="H37" s="266" t="s">
        <v>47</v>
      </c>
      <c r="I37" s="286" t="s">
        <v>171</v>
      </c>
      <c r="J37" s="272">
        <v>10</v>
      </c>
      <c r="K37" s="266"/>
      <c r="L37" s="122">
        <f t="shared" si="8"/>
        <v>6564</v>
      </c>
      <c r="M37" s="295">
        <v>1</v>
      </c>
      <c r="N37" s="284">
        <v>1</v>
      </c>
      <c r="O37" s="122">
        <f t="shared" si="6"/>
        <v>83.42</v>
      </c>
      <c r="P37" s="289">
        <v>760</v>
      </c>
      <c r="Q37" s="301">
        <f t="shared" si="7"/>
        <v>5720.58</v>
      </c>
      <c r="R37" s="264">
        <v>23</v>
      </c>
    </row>
    <row r="38" spans="1:18">
      <c r="A38" s="264">
        <v>24</v>
      </c>
      <c r="B38" s="265" t="s">
        <v>184</v>
      </c>
      <c r="C38" s="266" t="s">
        <v>146</v>
      </c>
      <c r="D38" s="270">
        <v>656.4</v>
      </c>
      <c r="E38" s="273" t="s">
        <v>185</v>
      </c>
      <c r="F38" s="266" t="s">
        <v>28</v>
      </c>
      <c r="G38" s="266">
        <v>5</v>
      </c>
      <c r="H38" s="266" t="s">
        <v>47</v>
      </c>
      <c r="I38" s="286" t="s">
        <v>186</v>
      </c>
      <c r="J38" s="272">
        <v>9</v>
      </c>
      <c r="K38" s="266"/>
      <c r="L38" s="122">
        <f t="shared" si="8"/>
        <v>5907.6</v>
      </c>
      <c r="M38" s="295">
        <v>19</v>
      </c>
      <c r="N38" s="284">
        <v>12</v>
      </c>
      <c r="O38" s="122">
        <f t="shared" si="6"/>
        <v>1575.36</v>
      </c>
      <c r="P38" s="285"/>
      <c r="Q38" s="301">
        <f t="shared" si="7"/>
        <v>4332.24</v>
      </c>
      <c r="R38" s="264">
        <v>24</v>
      </c>
    </row>
    <row r="39" spans="1:18">
      <c r="A39" s="264">
        <v>25</v>
      </c>
      <c r="B39" s="265" t="s">
        <v>187</v>
      </c>
      <c r="C39" s="266" t="s">
        <v>146</v>
      </c>
      <c r="D39" s="270">
        <v>656.4</v>
      </c>
      <c r="E39" s="273" t="s">
        <v>104</v>
      </c>
      <c r="F39" s="266" t="s">
        <v>28</v>
      </c>
      <c r="G39" s="266">
        <v>5</v>
      </c>
      <c r="H39" s="266" t="s">
        <v>47</v>
      </c>
      <c r="I39" s="286" t="s">
        <v>171</v>
      </c>
      <c r="J39" s="272">
        <v>10</v>
      </c>
      <c r="K39" s="266"/>
      <c r="L39" s="122">
        <f t="shared" si="8"/>
        <v>6564</v>
      </c>
      <c r="M39" s="295"/>
      <c r="N39" s="284">
        <v>53</v>
      </c>
      <c r="O39" s="122">
        <f t="shared" si="6"/>
        <v>72.48</v>
      </c>
      <c r="P39" s="285"/>
      <c r="Q39" s="301">
        <f>L39+L40-O39</f>
        <v>11086.32</v>
      </c>
      <c r="R39" s="264">
        <v>25</v>
      </c>
    </row>
    <row r="40" spans="1:18">
      <c r="A40" s="264"/>
      <c r="B40" s="265"/>
      <c r="C40" s="266" t="s">
        <v>146</v>
      </c>
      <c r="D40" s="270">
        <v>656.4</v>
      </c>
      <c r="E40" s="273"/>
      <c r="F40" s="266"/>
      <c r="G40" s="266"/>
      <c r="H40" s="266"/>
      <c r="I40" s="286" t="s">
        <v>188</v>
      </c>
      <c r="J40" s="272">
        <v>7</v>
      </c>
      <c r="K40" s="266"/>
      <c r="L40" s="122">
        <f t="shared" si="8"/>
        <v>4594.8</v>
      </c>
      <c r="M40" s="295"/>
      <c r="N40" s="284"/>
      <c r="O40" s="122"/>
      <c r="P40" s="285"/>
      <c r="Q40" s="301"/>
      <c r="R40" s="264"/>
    </row>
    <row r="41" spans="1:18">
      <c r="A41" s="264">
        <v>26</v>
      </c>
      <c r="B41" s="265" t="s">
        <v>84</v>
      </c>
      <c r="C41" s="266" t="s">
        <v>146</v>
      </c>
      <c r="D41" s="270">
        <v>740.29</v>
      </c>
      <c r="E41" s="273" t="s">
        <v>85</v>
      </c>
      <c r="F41" s="266" t="s">
        <v>28</v>
      </c>
      <c r="G41" s="266">
        <v>5</v>
      </c>
      <c r="H41" s="266" t="s">
        <v>38</v>
      </c>
      <c r="I41" s="286" t="s">
        <v>171</v>
      </c>
      <c r="J41" s="272">
        <v>10</v>
      </c>
      <c r="K41" s="266"/>
      <c r="L41" s="122">
        <f t="shared" si="8"/>
        <v>7402.9</v>
      </c>
      <c r="M41" s="295"/>
      <c r="N41" s="284">
        <v>2</v>
      </c>
      <c r="O41" s="122">
        <f>ROUND((D41/8*M41)+(D41/8/60*N41),2)</f>
        <v>3.08</v>
      </c>
      <c r="P41" s="285">
        <v>760</v>
      </c>
      <c r="Q41" s="301">
        <f t="shared" ref="Q41:Q48" si="9">L41-O41-P41</f>
        <v>6639.82</v>
      </c>
      <c r="R41" s="264">
        <v>26</v>
      </c>
    </row>
    <row r="42" spans="1:18">
      <c r="A42" s="264">
        <v>27</v>
      </c>
      <c r="B42" s="271" t="s">
        <v>87</v>
      </c>
      <c r="C42" s="266" t="s">
        <v>146</v>
      </c>
      <c r="D42" s="267">
        <v>740.29</v>
      </c>
      <c r="E42" s="268" t="s">
        <v>88</v>
      </c>
      <c r="F42" s="269" t="s">
        <v>28</v>
      </c>
      <c r="G42" s="269">
        <v>5</v>
      </c>
      <c r="H42" s="269" t="s">
        <v>29</v>
      </c>
      <c r="I42" s="294" t="s">
        <v>171</v>
      </c>
      <c r="J42" s="269">
        <v>10</v>
      </c>
      <c r="K42" s="266"/>
      <c r="L42" s="104">
        <f t="shared" si="8"/>
        <v>7402.9</v>
      </c>
      <c r="M42" s="287">
        <v>4</v>
      </c>
      <c r="N42" s="288">
        <v>56</v>
      </c>
      <c r="O42" s="104">
        <f>ROUND((D42/8*M42)+(D42/8/60*N42),2)</f>
        <v>456.51</v>
      </c>
      <c r="P42" s="289">
        <v>835</v>
      </c>
      <c r="Q42" s="302">
        <f t="shared" si="9"/>
        <v>6111.39</v>
      </c>
      <c r="R42" s="264">
        <v>27</v>
      </c>
    </row>
    <row r="43" spans="1:18">
      <c r="A43" s="264">
        <v>28</v>
      </c>
      <c r="B43" s="265" t="s">
        <v>90</v>
      </c>
      <c r="C43" s="266" t="s">
        <v>146</v>
      </c>
      <c r="D43" s="270">
        <v>740.29</v>
      </c>
      <c r="E43" s="273" t="s">
        <v>88</v>
      </c>
      <c r="F43" s="266" t="s">
        <v>28</v>
      </c>
      <c r="G43" s="266">
        <v>5</v>
      </c>
      <c r="H43" s="269" t="s">
        <v>29</v>
      </c>
      <c r="I43" s="294" t="s">
        <v>171</v>
      </c>
      <c r="J43" s="269">
        <v>10</v>
      </c>
      <c r="K43" s="266"/>
      <c r="L43" s="104">
        <f t="shared" si="8"/>
        <v>7402.9</v>
      </c>
      <c r="M43" s="287">
        <v>2</v>
      </c>
      <c r="N43" s="288">
        <v>14</v>
      </c>
      <c r="O43" s="104">
        <f>ROUND((D43/8*M43)+(D43/8/60*N43),2)</f>
        <v>206.66</v>
      </c>
      <c r="P43" s="285">
        <v>835</v>
      </c>
      <c r="Q43" s="302">
        <f t="shared" si="9"/>
        <v>6361.24</v>
      </c>
      <c r="R43" s="264">
        <v>28</v>
      </c>
    </row>
    <row r="44" spans="1:18">
      <c r="A44" s="264">
        <v>29</v>
      </c>
      <c r="B44" s="271" t="s">
        <v>91</v>
      </c>
      <c r="C44" s="266" t="s">
        <v>146</v>
      </c>
      <c r="D44" s="267">
        <v>740.29</v>
      </c>
      <c r="E44" s="268" t="s">
        <v>92</v>
      </c>
      <c r="F44" s="269" t="s">
        <v>28</v>
      </c>
      <c r="G44" s="269">
        <v>5</v>
      </c>
      <c r="H44" s="269" t="s">
        <v>47</v>
      </c>
      <c r="I44" s="286" t="s">
        <v>171</v>
      </c>
      <c r="J44" s="272">
        <v>10</v>
      </c>
      <c r="K44" s="269"/>
      <c r="L44" s="104">
        <f t="shared" si="8"/>
        <v>7402.9</v>
      </c>
      <c r="M44" s="287"/>
      <c r="N44" s="288">
        <v>10</v>
      </c>
      <c r="O44" s="104">
        <f t="shared" ref="O44:O49" si="10">ROUND((D44/8*M44)+(D44/8/60*N44),2)</f>
        <v>15.42</v>
      </c>
      <c r="P44" s="289"/>
      <c r="Q44" s="302">
        <f t="shared" si="9"/>
        <v>7387.48</v>
      </c>
      <c r="R44" s="264">
        <v>29</v>
      </c>
    </row>
    <row r="45" spans="1:18">
      <c r="A45" s="264">
        <v>30</v>
      </c>
      <c r="B45" s="265" t="s">
        <v>94</v>
      </c>
      <c r="C45" s="266" t="s">
        <v>146</v>
      </c>
      <c r="D45" s="270">
        <v>740.29</v>
      </c>
      <c r="E45" s="277" t="s">
        <v>95</v>
      </c>
      <c r="F45" s="266" t="s">
        <v>28</v>
      </c>
      <c r="G45" s="266">
        <v>5</v>
      </c>
      <c r="H45" s="266" t="s">
        <v>29</v>
      </c>
      <c r="I45" s="286" t="s">
        <v>171</v>
      </c>
      <c r="J45" s="272">
        <v>10</v>
      </c>
      <c r="K45" s="266"/>
      <c r="L45" s="326">
        <f t="shared" ref="L45:L50" si="11">ROUND((D45*J45)+(D45/8*K45),2)</f>
        <v>7402.9</v>
      </c>
      <c r="M45" s="295">
        <v>2</v>
      </c>
      <c r="N45" s="284"/>
      <c r="O45" s="122">
        <f t="shared" si="10"/>
        <v>185.07</v>
      </c>
      <c r="P45" s="285">
        <v>760</v>
      </c>
      <c r="Q45" s="301">
        <f t="shared" si="9"/>
        <v>6457.83</v>
      </c>
      <c r="R45" s="264">
        <v>30</v>
      </c>
    </row>
    <row r="46" spans="1:18">
      <c r="A46" s="264">
        <v>31</v>
      </c>
      <c r="B46" s="265" t="s">
        <v>96</v>
      </c>
      <c r="C46" s="266" t="s">
        <v>146</v>
      </c>
      <c r="D46" s="270">
        <v>740.29</v>
      </c>
      <c r="E46" s="277" t="s">
        <v>97</v>
      </c>
      <c r="F46" s="266" t="s">
        <v>28</v>
      </c>
      <c r="G46" s="266">
        <v>5</v>
      </c>
      <c r="H46" s="269" t="s">
        <v>47</v>
      </c>
      <c r="I46" s="296" t="s">
        <v>171</v>
      </c>
      <c r="J46" s="272">
        <v>10</v>
      </c>
      <c r="K46" s="266"/>
      <c r="L46" s="122">
        <f t="shared" si="11"/>
        <v>7402.9</v>
      </c>
      <c r="M46" s="295"/>
      <c r="N46" s="284"/>
      <c r="O46" s="122"/>
      <c r="P46" s="285">
        <v>760</v>
      </c>
      <c r="Q46" s="301">
        <f t="shared" si="9"/>
        <v>6642.9</v>
      </c>
      <c r="R46" s="264">
        <v>31</v>
      </c>
    </row>
    <row r="47" spans="1:18">
      <c r="A47" s="264">
        <v>32</v>
      </c>
      <c r="B47" s="271" t="s">
        <v>98</v>
      </c>
      <c r="C47" s="266" t="s">
        <v>146</v>
      </c>
      <c r="D47" s="267">
        <v>740.29</v>
      </c>
      <c r="E47" s="278" t="s">
        <v>99</v>
      </c>
      <c r="F47" s="269" t="s">
        <v>28</v>
      </c>
      <c r="G47" s="269">
        <v>5</v>
      </c>
      <c r="H47" s="269" t="s">
        <v>47</v>
      </c>
      <c r="I47" s="271" t="s">
        <v>171</v>
      </c>
      <c r="J47" s="269">
        <v>10</v>
      </c>
      <c r="K47" s="269"/>
      <c r="L47" s="104">
        <f t="shared" si="11"/>
        <v>7402.9</v>
      </c>
      <c r="M47" s="287"/>
      <c r="N47" s="288">
        <v>38</v>
      </c>
      <c r="O47" s="104">
        <f t="shared" si="10"/>
        <v>58.61</v>
      </c>
      <c r="P47" s="289">
        <v>760</v>
      </c>
      <c r="Q47" s="302">
        <f t="shared" si="9"/>
        <v>6584.29</v>
      </c>
      <c r="R47" s="264">
        <v>32</v>
      </c>
    </row>
    <row r="48" spans="1:18">
      <c r="A48" s="264">
        <v>33</v>
      </c>
      <c r="B48" s="265" t="s">
        <v>100</v>
      </c>
      <c r="C48" s="266" t="s">
        <v>146</v>
      </c>
      <c r="D48" s="270">
        <v>656.4</v>
      </c>
      <c r="E48" s="273" t="s">
        <v>101</v>
      </c>
      <c r="F48" s="266" t="s">
        <v>28</v>
      </c>
      <c r="G48" s="266">
        <v>5</v>
      </c>
      <c r="H48" s="266" t="s">
        <v>47</v>
      </c>
      <c r="I48" s="265" t="s">
        <v>171</v>
      </c>
      <c r="J48" s="266">
        <v>10</v>
      </c>
      <c r="K48" s="266"/>
      <c r="L48" s="122">
        <f t="shared" si="11"/>
        <v>6564</v>
      </c>
      <c r="M48" s="295"/>
      <c r="N48" s="284">
        <v>33</v>
      </c>
      <c r="O48" s="122">
        <f t="shared" si="10"/>
        <v>45.13</v>
      </c>
      <c r="P48" s="285"/>
      <c r="Q48" s="302">
        <f t="shared" si="9"/>
        <v>6518.87</v>
      </c>
      <c r="R48" s="264">
        <v>33</v>
      </c>
    </row>
    <row r="49" spans="1:18">
      <c r="A49" s="264">
        <v>34</v>
      </c>
      <c r="B49" s="265" t="s">
        <v>103</v>
      </c>
      <c r="C49" s="266" t="s">
        <v>146</v>
      </c>
      <c r="D49" s="270">
        <v>740.29</v>
      </c>
      <c r="E49" s="273" t="s">
        <v>104</v>
      </c>
      <c r="F49" s="266" t="s">
        <v>28</v>
      </c>
      <c r="G49" s="266">
        <v>5</v>
      </c>
      <c r="H49" s="266" t="s">
        <v>105</v>
      </c>
      <c r="I49" s="265" t="s">
        <v>171</v>
      </c>
      <c r="J49" s="266">
        <v>10</v>
      </c>
      <c r="K49" s="266">
        <v>14</v>
      </c>
      <c r="L49" s="122">
        <f t="shared" si="11"/>
        <v>8698.41</v>
      </c>
      <c r="M49" s="295"/>
      <c r="N49" s="284">
        <v>5</v>
      </c>
      <c r="O49" s="122">
        <f t="shared" si="10"/>
        <v>7.71</v>
      </c>
      <c r="P49" s="289">
        <v>760</v>
      </c>
      <c r="Q49" s="302">
        <f>L49+L50-P49-O49</f>
        <v>8115.77</v>
      </c>
      <c r="R49" s="264">
        <v>34</v>
      </c>
    </row>
    <row r="50" spans="1:18">
      <c r="A50" s="264"/>
      <c r="B50" s="265" t="s">
        <v>175</v>
      </c>
      <c r="C50" s="266" t="s">
        <v>146</v>
      </c>
      <c r="D50" s="270">
        <v>740.29</v>
      </c>
      <c r="E50" s="273"/>
      <c r="F50" s="266"/>
      <c r="G50" s="266"/>
      <c r="H50" s="266"/>
      <c r="I50" s="343" t="s">
        <v>189</v>
      </c>
      <c r="J50" s="266"/>
      <c r="K50" s="266">
        <v>2</v>
      </c>
      <c r="L50" s="122">
        <f t="shared" si="11"/>
        <v>185.07</v>
      </c>
      <c r="M50" s="295"/>
      <c r="N50" s="284"/>
      <c r="O50" s="122"/>
      <c r="P50" s="289"/>
      <c r="Q50" s="302"/>
      <c r="R50" s="264"/>
    </row>
    <row r="51" spans="1:18">
      <c r="A51" s="264">
        <v>35</v>
      </c>
      <c r="B51" s="271" t="s">
        <v>106</v>
      </c>
      <c r="C51" s="266" t="s">
        <v>146</v>
      </c>
      <c r="D51" s="267">
        <v>740.29</v>
      </c>
      <c r="E51" s="268" t="s">
        <v>107</v>
      </c>
      <c r="F51" s="269" t="s">
        <v>28</v>
      </c>
      <c r="G51" s="269">
        <v>5</v>
      </c>
      <c r="H51" s="269" t="s">
        <v>47</v>
      </c>
      <c r="I51" s="286" t="s">
        <v>171</v>
      </c>
      <c r="J51" s="272">
        <v>10</v>
      </c>
      <c r="K51" s="272"/>
      <c r="L51" s="122">
        <f t="shared" ref="L51:L67" si="12">ROUND((D51*J51)+(D51/8*K51),2)</f>
        <v>7402.9</v>
      </c>
      <c r="M51" s="291">
        <v>8</v>
      </c>
      <c r="N51" s="292">
        <v>1</v>
      </c>
      <c r="O51" s="122">
        <f>ROUND((D51/8*M51)+(D51/8/60*N51),2)</f>
        <v>741.83</v>
      </c>
      <c r="P51" s="289">
        <v>760</v>
      </c>
      <c r="Q51" s="302">
        <f t="shared" ref="Q51:Q67" si="13">L51-O51-P51</f>
        <v>5901.07</v>
      </c>
      <c r="R51" s="264">
        <v>35</v>
      </c>
    </row>
    <row r="52" spans="1:18">
      <c r="A52" s="264">
        <v>36</v>
      </c>
      <c r="B52" s="271" t="s">
        <v>108</v>
      </c>
      <c r="C52" s="266" t="s">
        <v>146</v>
      </c>
      <c r="D52" s="267">
        <v>740.29</v>
      </c>
      <c r="E52" s="268" t="s">
        <v>109</v>
      </c>
      <c r="F52" s="269" t="s">
        <v>28</v>
      </c>
      <c r="G52" s="269">
        <v>5</v>
      </c>
      <c r="H52" s="269" t="s">
        <v>105</v>
      </c>
      <c r="I52" s="286" t="s">
        <v>171</v>
      </c>
      <c r="J52" s="272">
        <v>10</v>
      </c>
      <c r="K52" s="269"/>
      <c r="L52" s="104">
        <f t="shared" si="12"/>
        <v>7402.9</v>
      </c>
      <c r="M52" s="287">
        <v>1</v>
      </c>
      <c r="N52" s="288">
        <v>43</v>
      </c>
      <c r="O52" s="104">
        <f>ROUND((D52/8*M52)+(D52/8/60*N52),2)</f>
        <v>158.85</v>
      </c>
      <c r="P52" s="289">
        <v>760</v>
      </c>
      <c r="Q52" s="302">
        <f t="shared" si="13"/>
        <v>6484.05</v>
      </c>
      <c r="R52" s="264">
        <v>36</v>
      </c>
    </row>
    <row r="53" spans="1:18">
      <c r="A53" s="264">
        <v>37</v>
      </c>
      <c r="B53" s="271" t="s">
        <v>110</v>
      </c>
      <c r="C53" s="266" t="s">
        <v>146</v>
      </c>
      <c r="D53" s="267">
        <v>740.29</v>
      </c>
      <c r="E53" s="273" t="s">
        <v>73</v>
      </c>
      <c r="F53" s="269" t="s">
        <v>28</v>
      </c>
      <c r="G53" s="269">
        <v>5</v>
      </c>
      <c r="H53" s="269" t="s">
        <v>47</v>
      </c>
      <c r="I53" s="286" t="s">
        <v>190</v>
      </c>
      <c r="J53" s="272">
        <v>12</v>
      </c>
      <c r="K53" s="269"/>
      <c r="L53" s="104">
        <f t="shared" si="12"/>
        <v>8883.48</v>
      </c>
      <c r="M53" s="287"/>
      <c r="N53" s="288">
        <v>41</v>
      </c>
      <c r="O53" s="104">
        <f>ROUND((D53/8*M53)+(D53/8/60*N53),2)</f>
        <v>63.23</v>
      </c>
      <c r="P53" s="289">
        <v>835</v>
      </c>
      <c r="Q53" s="302">
        <f t="shared" si="13"/>
        <v>7985.25</v>
      </c>
      <c r="R53" s="264">
        <v>37</v>
      </c>
    </row>
    <row r="54" spans="1:18">
      <c r="A54" s="264">
        <v>38</v>
      </c>
      <c r="B54" s="271" t="s">
        <v>111</v>
      </c>
      <c r="C54" s="266" t="s">
        <v>146</v>
      </c>
      <c r="D54" s="267">
        <v>656.4</v>
      </c>
      <c r="E54" s="279" t="s">
        <v>112</v>
      </c>
      <c r="F54" s="269" t="s">
        <v>28</v>
      </c>
      <c r="G54" s="269">
        <v>5</v>
      </c>
      <c r="H54" s="280" t="s">
        <v>47</v>
      </c>
      <c r="I54" s="286" t="s">
        <v>171</v>
      </c>
      <c r="J54" s="272">
        <v>10</v>
      </c>
      <c r="K54" s="266"/>
      <c r="L54" s="104">
        <f t="shared" si="12"/>
        <v>6564</v>
      </c>
      <c r="M54" s="287">
        <v>4</v>
      </c>
      <c r="N54" s="288"/>
      <c r="O54" s="104">
        <f>ROUND((D54/8*M54)+(D54/8/60*N54),2)</f>
        <v>328.2</v>
      </c>
      <c r="P54" s="289">
        <v>760</v>
      </c>
      <c r="Q54" s="302">
        <f t="shared" si="13"/>
        <v>5475.8</v>
      </c>
      <c r="R54" s="264">
        <v>38</v>
      </c>
    </row>
    <row r="55" spans="1:18">
      <c r="A55" s="264">
        <v>39</v>
      </c>
      <c r="B55" s="271" t="s">
        <v>115</v>
      </c>
      <c r="C55" s="266" t="s">
        <v>146</v>
      </c>
      <c r="D55" s="267">
        <v>740.29</v>
      </c>
      <c r="E55" s="281" t="s">
        <v>67</v>
      </c>
      <c r="F55" s="266" t="s">
        <v>28</v>
      </c>
      <c r="G55" s="266">
        <v>5</v>
      </c>
      <c r="H55" s="269" t="s">
        <v>47</v>
      </c>
      <c r="I55" s="286" t="s">
        <v>181</v>
      </c>
      <c r="J55" s="272">
        <v>11</v>
      </c>
      <c r="K55" s="272"/>
      <c r="L55" s="122">
        <f t="shared" si="12"/>
        <v>8143.19</v>
      </c>
      <c r="M55" s="297">
        <v>1</v>
      </c>
      <c r="N55" s="292"/>
      <c r="O55" s="122">
        <f t="shared" ref="O55:O67" si="14">ROUND((D55/8*M55)+(D55/8/60*N55),2)</f>
        <v>92.54</v>
      </c>
      <c r="P55" s="289">
        <v>760</v>
      </c>
      <c r="Q55" s="301">
        <f t="shared" si="13"/>
        <v>7290.65</v>
      </c>
      <c r="R55" s="264">
        <v>39</v>
      </c>
    </row>
    <row r="56" spans="1:18">
      <c r="A56" s="264">
        <v>40</v>
      </c>
      <c r="B56" s="271" t="s">
        <v>118</v>
      </c>
      <c r="C56" s="266" t="s">
        <v>146</v>
      </c>
      <c r="D56" s="267">
        <v>740.29</v>
      </c>
      <c r="E56" s="268" t="s">
        <v>99</v>
      </c>
      <c r="F56" s="269" t="s">
        <v>28</v>
      </c>
      <c r="G56" s="269">
        <v>5</v>
      </c>
      <c r="H56" s="269" t="s">
        <v>38</v>
      </c>
      <c r="I56" s="286" t="s">
        <v>171</v>
      </c>
      <c r="J56" s="272">
        <v>10</v>
      </c>
      <c r="K56" s="272"/>
      <c r="L56" s="122">
        <f t="shared" si="12"/>
        <v>7402.9</v>
      </c>
      <c r="M56" s="297"/>
      <c r="N56" s="292"/>
      <c r="O56" s="122">
        <f t="shared" si="14"/>
        <v>0</v>
      </c>
      <c r="P56" s="289"/>
      <c r="Q56" s="301">
        <f t="shared" si="13"/>
        <v>7402.9</v>
      </c>
      <c r="R56" s="264">
        <v>40</v>
      </c>
    </row>
    <row r="57" spans="1:18">
      <c r="A57" s="264">
        <v>41</v>
      </c>
      <c r="B57" s="271" t="s">
        <v>119</v>
      </c>
      <c r="C57" s="266" t="s">
        <v>146</v>
      </c>
      <c r="D57" s="267">
        <v>740.29</v>
      </c>
      <c r="E57" s="281" t="s">
        <v>120</v>
      </c>
      <c r="F57" s="269" t="s">
        <v>28</v>
      </c>
      <c r="G57" s="269">
        <v>5</v>
      </c>
      <c r="H57" s="269" t="s">
        <v>47</v>
      </c>
      <c r="I57" s="286" t="s">
        <v>181</v>
      </c>
      <c r="J57" s="272">
        <v>11</v>
      </c>
      <c r="K57" s="269"/>
      <c r="L57" s="104">
        <f t="shared" si="12"/>
        <v>8143.19</v>
      </c>
      <c r="M57" s="287">
        <v>3</v>
      </c>
      <c r="N57" s="288">
        <v>50</v>
      </c>
      <c r="O57" s="104">
        <f t="shared" si="14"/>
        <v>354.72</v>
      </c>
      <c r="P57" s="289">
        <v>760</v>
      </c>
      <c r="Q57" s="302">
        <f t="shared" si="13"/>
        <v>7028.47</v>
      </c>
      <c r="R57" s="264">
        <v>41</v>
      </c>
    </row>
    <row r="58" ht="14.1" customHeight="1" spans="1:18">
      <c r="A58" s="264">
        <v>42</v>
      </c>
      <c r="B58" s="265" t="s">
        <v>123</v>
      </c>
      <c r="C58" s="266" t="s">
        <v>146</v>
      </c>
      <c r="D58" s="270">
        <v>740.29</v>
      </c>
      <c r="E58" s="282" t="s">
        <v>32</v>
      </c>
      <c r="F58" s="283" t="s">
        <v>28</v>
      </c>
      <c r="G58" s="283">
        <v>5</v>
      </c>
      <c r="H58" s="283" t="s">
        <v>38</v>
      </c>
      <c r="I58" s="286" t="s">
        <v>171</v>
      </c>
      <c r="J58" s="272">
        <v>10</v>
      </c>
      <c r="K58" s="266"/>
      <c r="L58" s="122">
        <f t="shared" si="12"/>
        <v>7402.9</v>
      </c>
      <c r="M58" s="295">
        <v>3</v>
      </c>
      <c r="N58" s="284">
        <v>51</v>
      </c>
      <c r="O58" s="122">
        <f t="shared" si="14"/>
        <v>356.26</v>
      </c>
      <c r="P58" s="285">
        <v>760</v>
      </c>
      <c r="Q58" s="302">
        <f t="shared" si="13"/>
        <v>6286.64</v>
      </c>
      <c r="R58" s="264">
        <v>42</v>
      </c>
    </row>
    <row r="59" spans="1:18">
      <c r="A59" s="264">
        <v>43</v>
      </c>
      <c r="B59" s="271" t="s">
        <v>124</v>
      </c>
      <c r="C59" s="266" t="s">
        <v>146</v>
      </c>
      <c r="D59" s="267">
        <v>740.29</v>
      </c>
      <c r="E59" s="268" t="s">
        <v>107</v>
      </c>
      <c r="F59" s="269" t="s">
        <v>28</v>
      </c>
      <c r="G59" s="269">
        <v>5</v>
      </c>
      <c r="H59" s="269" t="s">
        <v>47</v>
      </c>
      <c r="I59" s="286" t="s">
        <v>191</v>
      </c>
      <c r="J59" s="272">
        <v>8</v>
      </c>
      <c r="K59" s="269"/>
      <c r="L59" s="104">
        <f t="shared" si="12"/>
        <v>5922.32</v>
      </c>
      <c r="M59" s="287"/>
      <c r="N59" s="288"/>
      <c r="O59" s="104">
        <f t="shared" si="14"/>
        <v>0</v>
      </c>
      <c r="P59" s="289">
        <v>760</v>
      </c>
      <c r="Q59" s="302">
        <f t="shared" si="13"/>
        <v>5162.32</v>
      </c>
      <c r="R59" s="264">
        <v>43</v>
      </c>
    </row>
    <row r="60" spans="1:18">
      <c r="A60" s="264">
        <v>44</v>
      </c>
      <c r="B60" s="265" t="s">
        <v>125</v>
      </c>
      <c r="C60" s="266" t="s">
        <v>146</v>
      </c>
      <c r="D60" s="270">
        <v>740.29</v>
      </c>
      <c r="E60" s="282" t="s">
        <v>126</v>
      </c>
      <c r="F60" s="266" t="s">
        <v>28</v>
      </c>
      <c r="G60" s="266">
        <v>5</v>
      </c>
      <c r="H60" s="266" t="s">
        <v>47</v>
      </c>
      <c r="I60" s="286" t="s">
        <v>171</v>
      </c>
      <c r="J60" s="272">
        <v>10</v>
      </c>
      <c r="K60" s="266"/>
      <c r="L60" s="122">
        <f t="shared" si="12"/>
        <v>7402.9</v>
      </c>
      <c r="M60" s="295">
        <v>1</v>
      </c>
      <c r="N60" s="284">
        <v>32</v>
      </c>
      <c r="O60" s="122">
        <f t="shared" si="14"/>
        <v>141.89</v>
      </c>
      <c r="P60" s="285">
        <v>760</v>
      </c>
      <c r="Q60" s="302">
        <f t="shared" si="13"/>
        <v>6501.01</v>
      </c>
      <c r="R60" s="264">
        <v>44</v>
      </c>
    </row>
    <row r="61" spans="1:18">
      <c r="A61" s="264">
        <v>45</v>
      </c>
      <c r="B61" s="271" t="s">
        <v>127</v>
      </c>
      <c r="C61" s="266" t="s">
        <v>146</v>
      </c>
      <c r="D61" s="267">
        <v>656.4</v>
      </c>
      <c r="E61" s="279" t="s">
        <v>112</v>
      </c>
      <c r="F61" s="269" t="s">
        <v>28</v>
      </c>
      <c r="G61" s="269">
        <v>5</v>
      </c>
      <c r="H61" s="269" t="s">
        <v>47</v>
      </c>
      <c r="I61" s="286" t="s">
        <v>171</v>
      </c>
      <c r="J61" s="272">
        <v>10</v>
      </c>
      <c r="K61" s="266"/>
      <c r="L61" s="104">
        <f t="shared" si="12"/>
        <v>6564</v>
      </c>
      <c r="M61" s="287"/>
      <c r="N61" s="288"/>
      <c r="O61" s="104">
        <f t="shared" si="14"/>
        <v>0</v>
      </c>
      <c r="P61" s="289">
        <v>760</v>
      </c>
      <c r="Q61" s="302">
        <f t="shared" si="13"/>
        <v>5804</v>
      </c>
      <c r="R61" s="264">
        <v>45</v>
      </c>
    </row>
    <row r="62" ht="14.1" customHeight="1" spans="1:18">
      <c r="A62" s="264">
        <v>46</v>
      </c>
      <c r="B62" s="265" t="s">
        <v>165</v>
      </c>
      <c r="C62" s="266" t="s">
        <v>146</v>
      </c>
      <c r="D62" s="267">
        <v>740.29</v>
      </c>
      <c r="E62" s="268" t="s">
        <v>85</v>
      </c>
      <c r="F62" s="266" t="s">
        <v>28</v>
      </c>
      <c r="G62" s="266">
        <v>5</v>
      </c>
      <c r="H62" s="266" t="s">
        <v>47</v>
      </c>
      <c r="I62" s="286" t="s">
        <v>171</v>
      </c>
      <c r="J62" s="272">
        <v>10</v>
      </c>
      <c r="K62" s="266"/>
      <c r="L62" s="122">
        <f t="shared" si="12"/>
        <v>7402.9</v>
      </c>
      <c r="M62" s="295">
        <v>3</v>
      </c>
      <c r="N62" s="284">
        <v>47</v>
      </c>
      <c r="O62" s="122">
        <f t="shared" si="14"/>
        <v>350.1</v>
      </c>
      <c r="P62" s="285"/>
      <c r="Q62" s="301">
        <f t="shared" si="13"/>
        <v>7052.8</v>
      </c>
      <c r="R62" s="264">
        <v>46</v>
      </c>
    </row>
    <row r="63" ht="14.1" customHeight="1" spans="1:18">
      <c r="A63" s="264">
        <v>47</v>
      </c>
      <c r="B63" s="265" t="s">
        <v>167</v>
      </c>
      <c r="C63" s="266" t="s">
        <v>146</v>
      </c>
      <c r="D63" s="267">
        <v>656.4</v>
      </c>
      <c r="E63" s="273" t="s">
        <v>168</v>
      </c>
      <c r="F63" s="266" t="s">
        <v>28</v>
      </c>
      <c r="G63" s="266">
        <v>5</v>
      </c>
      <c r="H63" s="266" t="s">
        <v>47</v>
      </c>
      <c r="I63" s="286" t="s">
        <v>171</v>
      </c>
      <c r="J63" s="272">
        <v>10</v>
      </c>
      <c r="K63" s="266"/>
      <c r="L63" s="122">
        <f t="shared" si="12"/>
        <v>6564</v>
      </c>
      <c r="M63" s="295"/>
      <c r="N63" s="284"/>
      <c r="O63" s="122">
        <f t="shared" si="14"/>
        <v>0</v>
      </c>
      <c r="P63" s="285"/>
      <c r="Q63" s="301">
        <f t="shared" si="13"/>
        <v>6564</v>
      </c>
      <c r="R63" s="264">
        <v>47</v>
      </c>
    </row>
    <row r="64" spans="1:18">
      <c r="A64" s="264">
        <v>48</v>
      </c>
      <c r="B64" s="265" t="s">
        <v>128</v>
      </c>
      <c r="C64" s="266" t="s">
        <v>146</v>
      </c>
      <c r="D64" s="267">
        <v>740.29</v>
      </c>
      <c r="E64" s="273" t="s">
        <v>27</v>
      </c>
      <c r="F64" s="266" t="s">
        <v>28</v>
      </c>
      <c r="G64" s="266">
        <v>5</v>
      </c>
      <c r="H64" s="266" t="s">
        <v>47</v>
      </c>
      <c r="I64" s="286" t="s">
        <v>171</v>
      </c>
      <c r="J64" s="272">
        <v>10</v>
      </c>
      <c r="K64" s="266"/>
      <c r="L64" s="122">
        <f t="shared" si="12"/>
        <v>7402.9</v>
      </c>
      <c r="M64" s="295">
        <v>1</v>
      </c>
      <c r="N64" s="284">
        <v>35</v>
      </c>
      <c r="O64" s="122">
        <f t="shared" si="14"/>
        <v>146.52</v>
      </c>
      <c r="P64" s="285"/>
      <c r="Q64" s="301">
        <f t="shared" si="13"/>
        <v>7256.38</v>
      </c>
      <c r="R64" s="264">
        <v>48</v>
      </c>
    </row>
    <row r="65" spans="1:18">
      <c r="A65" s="264">
        <v>49</v>
      </c>
      <c r="B65" s="271" t="s">
        <v>129</v>
      </c>
      <c r="C65" s="266" t="s">
        <v>146</v>
      </c>
      <c r="D65" s="267">
        <v>740.29</v>
      </c>
      <c r="E65" s="268" t="s">
        <v>85</v>
      </c>
      <c r="F65" s="269" t="s">
        <v>28</v>
      </c>
      <c r="G65" s="269">
        <v>5</v>
      </c>
      <c r="H65" s="266" t="s">
        <v>47</v>
      </c>
      <c r="I65" s="286" t="s">
        <v>171</v>
      </c>
      <c r="J65" s="272">
        <v>10</v>
      </c>
      <c r="K65" s="266"/>
      <c r="L65" s="104">
        <f t="shared" si="12"/>
        <v>7402.9</v>
      </c>
      <c r="M65" s="287">
        <v>2</v>
      </c>
      <c r="N65" s="288">
        <v>59</v>
      </c>
      <c r="O65" s="104">
        <f t="shared" si="14"/>
        <v>276.07</v>
      </c>
      <c r="P65" s="289">
        <v>760</v>
      </c>
      <c r="Q65" s="302">
        <f t="shared" si="13"/>
        <v>6366.83</v>
      </c>
      <c r="R65" s="264">
        <v>49</v>
      </c>
    </row>
    <row r="66" spans="1:18">
      <c r="A66" s="264">
        <v>50</v>
      </c>
      <c r="B66" s="271" t="s">
        <v>192</v>
      </c>
      <c r="C66" s="266" t="s">
        <v>146</v>
      </c>
      <c r="D66" s="267">
        <v>656.4</v>
      </c>
      <c r="E66" s="273" t="s">
        <v>168</v>
      </c>
      <c r="F66" s="266" t="s">
        <v>28</v>
      </c>
      <c r="G66" s="266">
        <v>5</v>
      </c>
      <c r="H66" s="266" t="s">
        <v>47</v>
      </c>
      <c r="I66" s="286" t="s">
        <v>171</v>
      </c>
      <c r="J66" s="272">
        <v>10</v>
      </c>
      <c r="K66" s="300"/>
      <c r="L66" s="104">
        <f t="shared" si="12"/>
        <v>6564</v>
      </c>
      <c r="M66" s="287"/>
      <c r="N66" s="288">
        <v>2</v>
      </c>
      <c r="O66" s="104">
        <f t="shared" si="14"/>
        <v>2.74</v>
      </c>
      <c r="P66" s="289"/>
      <c r="Q66" s="302">
        <f t="shared" si="13"/>
        <v>6561.26</v>
      </c>
      <c r="R66" s="264">
        <v>50</v>
      </c>
    </row>
    <row r="67" ht="14.1" customHeight="1" spans="1:18">
      <c r="A67" s="264">
        <v>51</v>
      </c>
      <c r="B67" s="271" t="s">
        <v>130</v>
      </c>
      <c r="C67" s="266" t="s">
        <v>146</v>
      </c>
      <c r="D67" s="267">
        <v>740.29</v>
      </c>
      <c r="E67" s="273" t="s">
        <v>61</v>
      </c>
      <c r="F67" s="266" t="s">
        <v>28</v>
      </c>
      <c r="G67" s="266">
        <v>5</v>
      </c>
      <c r="H67" s="266" t="s">
        <v>47</v>
      </c>
      <c r="I67" s="286" t="s">
        <v>171</v>
      </c>
      <c r="J67" s="272">
        <v>10</v>
      </c>
      <c r="K67" s="290"/>
      <c r="L67" s="122">
        <f t="shared" si="12"/>
        <v>7402.9</v>
      </c>
      <c r="M67" s="291">
        <v>2</v>
      </c>
      <c r="N67" s="292">
        <v>16</v>
      </c>
      <c r="O67" s="104">
        <f t="shared" si="14"/>
        <v>209.75</v>
      </c>
      <c r="P67" s="293">
        <v>760</v>
      </c>
      <c r="Q67" s="301">
        <f t="shared" si="13"/>
        <v>6433.15</v>
      </c>
      <c r="R67" s="264">
        <v>51</v>
      </c>
    </row>
    <row r="68" spans="1:18">
      <c r="A68" s="303"/>
      <c r="B68" s="304"/>
      <c r="C68" s="305"/>
      <c r="D68" s="306"/>
      <c r="E68" s="307" t="s">
        <v>131</v>
      </c>
      <c r="F68" s="305"/>
      <c r="G68" s="305"/>
      <c r="H68" s="308"/>
      <c r="I68" s="306"/>
      <c r="J68" s="305"/>
      <c r="K68" s="310"/>
      <c r="L68" s="311">
        <f>SUM(L13:L67)</f>
        <v>374173.15</v>
      </c>
      <c r="M68" s="312"/>
      <c r="N68" s="312"/>
      <c r="O68" s="311">
        <f>SUM(O13:O67)</f>
        <v>10462.23</v>
      </c>
      <c r="P68" s="311">
        <f>SUM(P13:P67)</f>
        <v>26215</v>
      </c>
      <c r="Q68" s="329">
        <f>SUM(Q13:Q67)</f>
        <v>337495.92</v>
      </c>
      <c r="R68" s="303"/>
    </row>
    <row r="69" spans="1:18">
      <c r="A69" s="70"/>
      <c r="B69" s="71"/>
      <c r="C69" s="70"/>
      <c r="D69" s="71"/>
      <c r="E69" s="71"/>
      <c r="F69" s="70"/>
      <c r="G69" s="70"/>
      <c r="H69" s="72"/>
      <c r="I69" s="71"/>
      <c r="J69" s="70"/>
      <c r="K69" s="85"/>
      <c r="L69" s="86"/>
      <c r="M69" s="86"/>
      <c r="N69" s="86"/>
      <c r="O69" s="86"/>
      <c r="P69" s="86"/>
      <c r="Q69" s="90"/>
      <c r="R69" s="70"/>
    </row>
    <row r="70" spans="1:18">
      <c r="A70" s="70"/>
      <c r="B70" s="71" t="s">
        <v>132</v>
      </c>
      <c r="C70" s="71"/>
      <c r="D70" s="71"/>
      <c r="E70" s="71" t="s">
        <v>133</v>
      </c>
      <c r="F70" s="70"/>
      <c r="G70" s="70"/>
      <c r="H70" s="72"/>
      <c r="I70" s="71" t="s">
        <v>134</v>
      </c>
      <c r="J70" s="70"/>
      <c r="K70" s="70"/>
      <c r="L70" s="70"/>
      <c r="M70" s="251" t="s">
        <v>135</v>
      </c>
      <c r="N70" s="71"/>
      <c r="O70" s="70"/>
      <c r="P70" s="71"/>
      <c r="Q70" s="91"/>
      <c r="R70" s="70"/>
    </row>
    <row r="71" spans="1:18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0"/>
      <c r="P71" s="71"/>
      <c r="Q71" s="71"/>
      <c r="R71" s="70"/>
    </row>
    <row r="72" spans="1:18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0"/>
      <c r="P72" s="71"/>
      <c r="Q72" s="71"/>
      <c r="R72" s="71"/>
    </row>
    <row r="73" spans="1:18">
      <c r="A73" s="71"/>
      <c r="B73" s="250" t="s">
        <v>136</v>
      </c>
      <c r="C73" s="250"/>
      <c r="D73" s="71"/>
      <c r="E73" s="3" t="s">
        <v>137</v>
      </c>
      <c r="F73" s="71"/>
      <c r="G73" s="71"/>
      <c r="I73" s="3" t="s">
        <v>138</v>
      </c>
      <c r="J73" s="71"/>
      <c r="K73" s="71"/>
      <c r="L73" s="251"/>
      <c r="M73" s="3" t="s">
        <v>139</v>
      </c>
      <c r="N73" s="3"/>
      <c r="O73" s="3"/>
      <c r="P73" s="3"/>
      <c r="Q73" s="71"/>
      <c r="R73" s="71"/>
    </row>
    <row r="74" spans="1:18">
      <c r="A74" s="70"/>
      <c r="B74" s="136" t="s">
        <v>140</v>
      </c>
      <c r="C74" s="136"/>
      <c r="D74" s="71"/>
      <c r="E74" s="309" t="s">
        <v>141</v>
      </c>
      <c r="F74" s="71"/>
      <c r="G74" s="71"/>
      <c r="I74" s="309" t="s">
        <v>142</v>
      </c>
      <c r="J74" s="71"/>
      <c r="K74" s="71"/>
      <c r="L74" s="71"/>
      <c r="M74" s="3" t="s">
        <v>143</v>
      </c>
      <c r="N74" s="3"/>
      <c r="O74" s="3"/>
      <c r="P74" s="3"/>
      <c r="Q74" s="71"/>
      <c r="R74" s="70"/>
    </row>
  </sheetData>
  <mergeCells count="7">
    <mergeCell ref="A8:R8"/>
    <mergeCell ref="A9:R9"/>
    <mergeCell ref="A10:R10"/>
    <mergeCell ref="B73:C73"/>
    <mergeCell ref="M73:P73"/>
    <mergeCell ref="B74:C74"/>
    <mergeCell ref="M74:P74"/>
  </mergeCells>
  <pageMargins left="0.75" right="0.75" top="1" bottom="1" header="0.5" footer="0.5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4097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4097" progId="Word.Document.8" r:id="rId3"/>
      </mc:Fallback>
    </mc:AlternateContent>
    <mc:AlternateContent xmlns:mc="http://schemas.openxmlformats.org/markup-compatibility/2006">
      <mc:Choice Requires="x14">
        <oleObject shapeId="4098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4098" progId="Word.Document.8" r:id="rId5"/>
      </mc:Fallback>
    </mc:AlternateContent>
    <mc:AlternateContent xmlns:mc="http://schemas.openxmlformats.org/markup-compatibility/2006">
      <mc:Choice Requires="x14">
        <oleObject shapeId="4099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4099" progId="Word.Document.8" r:id="rId6"/>
      </mc:Fallback>
    </mc:AlternateContent>
    <mc:AlternateContent xmlns:mc="http://schemas.openxmlformats.org/markup-compatibility/2006">
      <mc:Choice Requires="x14">
        <oleObject shapeId="4100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4100" progId="Word.Document.8" r:id="rId7"/>
      </mc:Fallback>
    </mc:AlternateContent>
    <mc:AlternateContent xmlns:mc="http://schemas.openxmlformats.org/markup-compatibility/2006">
      <mc:Choice Requires="x14">
        <oleObject shapeId="4101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4101" progId="Word.Document.8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workbookViewId="0">
      <selection activeCell="B38" sqref="B38"/>
    </sheetView>
  </sheetViews>
  <sheetFormatPr defaultColWidth="9" defaultRowHeight="15"/>
  <cols>
    <col min="1" max="1" width="4.14285714285714" style="1" customWidth="1"/>
    <col min="2" max="2" width="33" style="1" customWidth="1"/>
    <col min="3" max="3" width="13.7142857142857" style="1" customWidth="1"/>
    <col min="4" max="4" width="9.57142857142857" style="1"/>
    <col min="5" max="5" width="33.5714285714286" style="1" customWidth="1"/>
    <col min="6" max="7" width="9" style="1"/>
    <col min="8" max="8" width="11.4285714285714" style="1" customWidth="1"/>
    <col min="9" max="9" width="30.2857142857143" style="1" customWidth="1"/>
    <col min="10" max="10" width="9" style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193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193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26.25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265" t="s">
        <v>25</v>
      </c>
      <c r="C13" s="266" t="s">
        <v>26</v>
      </c>
      <c r="D13" s="270">
        <v>740.29</v>
      </c>
      <c r="E13" s="273" t="s">
        <v>27</v>
      </c>
      <c r="F13" s="269" t="s">
        <v>28</v>
      </c>
      <c r="G13" s="269">
        <v>5</v>
      </c>
      <c r="H13" s="269" t="s">
        <v>29</v>
      </c>
      <c r="I13" s="265" t="s">
        <v>194</v>
      </c>
      <c r="J13" s="266">
        <v>9</v>
      </c>
      <c r="K13" s="266"/>
      <c r="L13" s="122">
        <f t="shared" ref="L13:L30" si="0">ROUND((D13*J13)+(D13/8*K13),2)</f>
        <v>6662.61</v>
      </c>
      <c r="M13" s="284">
        <v>7</v>
      </c>
      <c r="N13" s="284">
        <v>56</v>
      </c>
      <c r="O13" s="122">
        <f t="shared" ref="O13:O20" si="1">ROUND((D13/8*M13)+(D13/8/60*N13),2)</f>
        <v>734.12</v>
      </c>
      <c r="P13" s="285"/>
      <c r="Q13" s="301">
        <f t="shared" ref="Q13:Q20" si="2">L13-O13-P13</f>
        <v>5928.49</v>
      </c>
      <c r="R13" s="264">
        <v>1</v>
      </c>
    </row>
    <row r="14" spans="1:18">
      <c r="A14" s="264">
        <v>2</v>
      </c>
      <c r="B14" s="265" t="s">
        <v>31</v>
      </c>
      <c r="C14" s="266" t="s">
        <v>26</v>
      </c>
      <c r="D14" s="270">
        <v>740.29</v>
      </c>
      <c r="E14" s="268" t="s">
        <v>32</v>
      </c>
      <c r="F14" s="269" t="s">
        <v>33</v>
      </c>
      <c r="G14" s="269">
        <v>5</v>
      </c>
      <c r="H14" s="266" t="s">
        <v>34</v>
      </c>
      <c r="I14" s="265" t="s">
        <v>195</v>
      </c>
      <c r="J14" s="266">
        <v>8</v>
      </c>
      <c r="K14" s="266">
        <v>16</v>
      </c>
      <c r="L14" s="122">
        <f t="shared" si="0"/>
        <v>7402.9</v>
      </c>
      <c r="M14" s="284"/>
      <c r="N14" s="284">
        <v>1</v>
      </c>
      <c r="O14" s="122">
        <f t="shared" si="1"/>
        <v>1.54</v>
      </c>
      <c r="P14" s="285">
        <v>400</v>
      </c>
      <c r="Q14" s="301">
        <f t="shared" si="2"/>
        <v>7001.36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196</v>
      </c>
      <c r="J15" s="272">
        <v>10</v>
      </c>
      <c r="K15" s="266"/>
      <c r="L15" s="104">
        <f t="shared" si="0"/>
        <v>7402.9</v>
      </c>
      <c r="M15" s="287"/>
      <c r="N15" s="288">
        <v>10</v>
      </c>
      <c r="O15" s="104">
        <f t="shared" si="1"/>
        <v>15.42</v>
      </c>
      <c r="P15" s="289"/>
      <c r="Q15" s="302">
        <f t="shared" si="2"/>
        <v>7387.48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197</v>
      </c>
      <c r="J16" s="266">
        <v>7</v>
      </c>
      <c r="K16" s="266"/>
      <c r="L16" s="104">
        <f t="shared" si="0"/>
        <v>5182.03</v>
      </c>
      <c r="M16" s="287">
        <v>2</v>
      </c>
      <c r="N16" s="288">
        <v>38</v>
      </c>
      <c r="O16" s="104">
        <f t="shared" si="1"/>
        <v>243.68</v>
      </c>
      <c r="P16" s="289"/>
      <c r="Q16" s="302">
        <f t="shared" si="2"/>
        <v>4938.35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196</v>
      </c>
      <c r="J17" s="266">
        <v>10</v>
      </c>
      <c r="K17" s="266"/>
      <c r="L17" s="104">
        <f t="shared" si="0"/>
        <v>7402.9</v>
      </c>
      <c r="M17" s="287">
        <v>17</v>
      </c>
      <c r="N17" s="288">
        <v>53</v>
      </c>
      <c r="O17" s="104">
        <f t="shared" si="1"/>
        <v>1654.86</v>
      </c>
      <c r="P17" s="289">
        <v>400</v>
      </c>
      <c r="Q17" s="302">
        <f t="shared" si="2"/>
        <v>5348.04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198</v>
      </c>
      <c r="J18" s="272">
        <v>9</v>
      </c>
      <c r="K18" s="266"/>
      <c r="L18" s="104">
        <f t="shared" si="0"/>
        <v>6662.61</v>
      </c>
      <c r="M18" s="287"/>
      <c r="N18" s="288"/>
      <c r="O18" s="104">
        <f t="shared" si="1"/>
        <v>0</v>
      </c>
      <c r="P18" s="289"/>
      <c r="Q18" s="302">
        <f t="shared" si="2"/>
        <v>6662.61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196</v>
      </c>
      <c r="J19" s="266">
        <v>10</v>
      </c>
      <c r="K19" s="266"/>
      <c r="L19" s="104">
        <f t="shared" si="0"/>
        <v>7402.9</v>
      </c>
      <c r="M19" s="287">
        <v>4</v>
      </c>
      <c r="N19" s="288">
        <v>24</v>
      </c>
      <c r="O19" s="104">
        <f t="shared" si="1"/>
        <v>407.16</v>
      </c>
      <c r="P19" s="289">
        <v>400</v>
      </c>
      <c r="Q19" s="302">
        <f t="shared" si="2"/>
        <v>6595.74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196</v>
      </c>
      <c r="J20" s="266">
        <v>10</v>
      </c>
      <c r="K20" s="266"/>
      <c r="L20" s="104">
        <f t="shared" si="0"/>
        <v>7402.9</v>
      </c>
      <c r="M20" s="287"/>
      <c r="N20" s="288">
        <v>5</v>
      </c>
      <c r="O20" s="104">
        <f t="shared" si="1"/>
        <v>7.71</v>
      </c>
      <c r="P20" s="289">
        <v>400</v>
      </c>
      <c r="Q20" s="302">
        <f t="shared" si="2"/>
        <v>6995.19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196</v>
      </c>
      <c r="J21" s="272">
        <v>10</v>
      </c>
      <c r="K21" s="266"/>
      <c r="L21" s="104">
        <f t="shared" si="0"/>
        <v>7402.9</v>
      </c>
      <c r="M21" s="287"/>
      <c r="N21" s="288"/>
      <c r="O21" s="104">
        <f t="shared" ref="O21:O28" si="3">ROUND((D21/8*M21)+(D21/8/60*N21),2)</f>
        <v>0</v>
      </c>
      <c r="P21" s="289"/>
      <c r="Q21" s="302">
        <f t="shared" ref="Q21:Q28" si="4">L21-O21-P21</f>
        <v>7402.9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199</v>
      </c>
      <c r="J22" s="266">
        <v>8</v>
      </c>
      <c r="K22" s="266"/>
      <c r="L22" s="104">
        <f t="shared" si="0"/>
        <v>5251.2</v>
      </c>
      <c r="M22" s="287">
        <v>5</v>
      </c>
      <c r="N22" s="288">
        <v>51</v>
      </c>
      <c r="O22" s="104">
        <f t="shared" si="3"/>
        <v>479.99</v>
      </c>
      <c r="P22" s="289">
        <v>400</v>
      </c>
      <c r="Q22" s="302">
        <f t="shared" si="4"/>
        <v>4371.21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196</v>
      </c>
      <c r="J23" s="272">
        <v>10</v>
      </c>
      <c r="K23" s="266"/>
      <c r="L23" s="104">
        <f t="shared" si="0"/>
        <v>7402.9</v>
      </c>
      <c r="M23" s="287">
        <v>3</v>
      </c>
      <c r="N23" s="288">
        <v>58</v>
      </c>
      <c r="O23" s="104">
        <f t="shared" si="3"/>
        <v>367.06</v>
      </c>
      <c r="P23" s="289">
        <v>400</v>
      </c>
      <c r="Q23" s="302">
        <f t="shared" si="4"/>
        <v>6635.84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200</v>
      </c>
      <c r="J24" s="272">
        <v>7</v>
      </c>
      <c r="K24" s="290"/>
      <c r="L24" s="122">
        <f t="shared" si="0"/>
        <v>5182.03</v>
      </c>
      <c r="M24" s="291">
        <v>6</v>
      </c>
      <c r="N24" s="292">
        <v>33</v>
      </c>
      <c r="O24" s="104">
        <f t="shared" si="3"/>
        <v>606.11</v>
      </c>
      <c r="P24" s="293">
        <v>400</v>
      </c>
      <c r="Q24" s="301">
        <f t="shared" si="4"/>
        <v>4175.92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201</v>
      </c>
      <c r="J25" s="272">
        <v>11</v>
      </c>
      <c r="K25" s="290"/>
      <c r="L25" s="122">
        <f t="shared" si="0"/>
        <v>8143.19</v>
      </c>
      <c r="M25" s="291"/>
      <c r="N25" s="292">
        <v>4</v>
      </c>
      <c r="O25" s="104">
        <f t="shared" si="3"/>
        <v>6.17</v>
      </c>
      <c r="P25" s="293">
        <v>400</v>
      </c>
      <c r="Q25" s="301">
        <f t="shared" si="4"/>
        <v>7737.02</v>
      </c>
      <c r="R25" s="264">
        <v>13</v>
      </c>
    </row>
    <row r="26" spans="1:18">
      <c r="A26" s="264">
        <v>14</v>
      </c>
      <c r="B26" s="265" t="s">
        <v>5</v>
      </c>
      <c r="C26" s="266" t="s">
        <v>26</v>
      </c>
      <c r="D26" s="267">
        <v>740.29</v>
      </c>
      <c r="E26" s="268" t="s">
        <v>114</v>
      </c>
      <c r="F26" s="266" t="s">
        <v>28</v>
      </c>
      <c r="G26" s="266">
        <v>5</v>
      </c>
      <c r="H26" s="266" t="s">
        <v>47</v>
      </c>
      <c r="I26" s="286" t="s">
        <v>196</v>
      </c>
      <c r="J26" s="283">
        <v>10</v>
      </c>
      <c r="K26" s="336"/>
      <c r="L26" s="104">
        <f t="shared" si="0"/>
        <v>7402.9</v>
      </c>
      <c r="M26" s="287"/>
      <c r="N26" s="288"/>
      <c r="O26" s="104">
        <f t="shared" si="3"/>
        <v>0</v>
      </c>
      <c r="P26" s="289"/>
      <c r="Q26" s="301">
        <f t="shared" si="4"/>
        <v>7402.9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202</v>
      </c>
      <c r="J27" s="266">
        <v>9</v>
      </c>
      <c r="K27" s="266"/>
      <c r="L27" s="104">
        <f t="shared" si="0"/>
        <v>6662.61</v>
      </c>
      <c r="M27" s="287">
        <v>9</v>
      </c>
      <c r="N27" s="288">
        <v>41</v>
      </c>
      <c r="O27" s="104">
        <f t="shared" si="3"/>
        <v>896.06</v>
      </c>
      <c r="P27" s="289"/>
      <c r="Q27" s="301">
        <f t="shared" si="4"/>
        <v>5766.55</v>
      </c>
      <c r="R27" s="264">
        <v>15</v>
      </c>
    </row>
    <row r="28" spans="1:18">
      <c r="A28" s="264">
        <v>16</v>
      </c>
      <c r="B28" s="271" t="s">
        <v>177</v>
      </c>
      <c r="C28" s="266" t="s">
        <v>26</v>
      </c>
      <c r="D28" s="267">
        <v>740.29</v>
      </c>
      <c r="E28" s="274" t="s">
        <v>178</v>
      </c>
      <c r="F28" s="269" t="s">
        <v>28</v>
      </c>
      <c r="G28" s="269">
        <v>5</v>
      </c>
      <c r="H28" s="266" t="s">
        <v>47</v>
      </c>
      <c r="I28" s="286" t="s">
        <v>196</v>
      </c>
      <c r="J28" s="266">
        <v>10</v>
      </c>
      <c r="K28" s="266"/>
      <c r="L28" s="104">
        <f t="shared" si="0"/>
        <v>7402.9</v>
      </c>
      <c r="M28" s="291">
        <v>3</v>
      </c>
      <c r="N28" s="292">
        <v>15</v>
      </c>
      <c r="O28" s="104">
        <f t="shared" si="3"/>
        <v>300.74</v>
      </c>
      <c r="P28" s="293"/>
      <c r="Q28" s="301">
        <f t="shared" si="4"/>
        <v>7102.16</v>
      </c>
      <c r="R28" s="264">
        <v>16</v>
      </c>
    </row>
    <row r="29" spans="1:18">
      <c r="A29" s="264">
        <v>17</v>
      </c>
      <c r="B29" s="271" t="s">
        <v>154</v>
      </c>
      <c r="C29" s="266" t="s">
        <v>26</v>
      </c>
      <c r="D29" s="267">
        <v>740.29</v>
      </c>
      <c r="E29" s="274" t="s">
        <v>64</v>
      </c>
      <c r="F29" s="269" t="s">
        <v>28</v>
      </c>
      <c r="G29" s="269">
        <v>5</v>
      </c>
      <c r="H29" s="266" t="s">
        <v>47</v>
      </c>
      <c r="I29" s="265" t="s">
        <v>196</v>
      </c>
      <c r="J29" s="266">
        <v>10</v>
      </c>
      <c r="K29" s="266"/>
      <c r="L29" s="104">
        <f t="shared" si="0"/>
        <v>7402.9</v>
      </c>
      <c r="M29" s="287"/>
      <c r="N29" s="288">
        <v>40</v>
      </c>
      <c r="O29" s="104">
        <f t="shared" ref="O29:O42" si="5">ROUND((D29/8*M29)+(D29/8/60*N29),2)</f>
        <v>61.69</v>
      </c>
      <c r="P29" s="289"/>
      <c r="Q29" s="301">
        <f t="shared" ref="Q29:Q44" si="6">L29-O29-P29</f>
        <v>7341.21</v>
      </c>
      <c r="R29" s="264">
        <v>17</v>
      </c>
    </row>
    <row r="30" spans="1:18">
      <c r="A30" s="264">
        <v>18</v>
      </c>
      <c r="B30" s="271" t="s">
        <v>66</v>
      </c>
      <c r="C30" s="266" t="s">
        <v>26</v>
      </c>
      <c r="D30" s="267">
        <v>740.29</v>
      </c>
      <c r="E30" s="275" t="s">
        <v>67</v>
      </c>
      <c r="F30" s="269" t="s">
        <v>28</v>
      </c>
      <c r="G30" s="269">
        <v>5</v>
      </c>
      <c r="H30" s="269" t="s">
        <v>47</v>
      </c>
      <c r="I30" s="286" t="s">
        <v>196</v>
      </c>
      <c r="J30" s="272">
        <v>10</v>
      </c>
      <c r="K30" s="269"/>
      <c r="L30" s="104">
        <f t="shared" si="0"/>
        <v>7402.9</v>
      </c>
      <c r="M30" s="287"/>
      <c r="N30" s="288"/>
      <c r="O30" s="104">
        <f t="shared" si="5"/>
        <v>0</v>
      </c>
      <c r="P30" s="289">
        <v>400</v>
      </c>
      <c r="Q30" s="302">
        <f t="shared" si="6"/>
        <v>7002.9</v>
      </c>
      <c r="R30" s="264">
        <v>18</v>
      </c>
    </row>
    <row r="31" spans="1:18">
      <c r="A31" s="264">
        <v>19</v>
      </c>
      <c r="B31" s="265" t="s">
        <v>70</v>
      </c>
      <c r="C31" s="266" t="s">
        <v>26</v>
      </c>
      <c r="D31" s="270">
        <v>740.29</v>
      </c>
      <c r="E31" s="273" t="s">
        <v>71</v>
      </c>
      <c r="F31" s="269" t="s">
        <v>28</v>
      </c>
      <c r="G31" s="269">
        <v>5</v>
      </c>
      <c r="H31" s="269" t="s">
        <v>47</v>
      </c>
      <c r="I31" s="286" t="s">
        <v>194</v>
      </c>
      <c r="J31" s="272">
        <v>9</v>
      </c>
      <c r="K31" s="266"/>
      <c r="L31" s="104">
        <f t="shared" ref="L31:L36" si="7">ROUND((D31*J31)+(D31/8*K31),2)</f>
        <v>6662.61</v>
      </c>
      <c r="M31" s="287">
        <v>1</v>
      </c>
      <c r="N31" s="288"/>
      <c r="O31" s="104">
        <f t="shared" si="5"/>
        <v>92.54</v>
      </c>
      <c r="P31" s="289"/>
      <c r="Q31" s="302">
        <f t="shared" si="6"/>
        <v>6570.07</v>
      </c>
      <c r="R31" s="264">
        <v>19</v>
      </c>
    </row>
    <row r="32" spans="1:18">
      <c r="A32" s="264">
        <v>20</v>
      </c>
      <c r="B32" s="265" t="s">
        <v>72</v>
      </c>
      <c r="C32" s="266" t="s">
        <v>26</v>
      </c>
      <c r="D32" s="270">
        <v>740.29</v>
      </c>
      <c r="E32" s="273" t="s">
        <v>73</v>
      </c>
      <c r="F32" s="269" t="s">
        <v>74</v>
      </c>
      <c r="G32" s="269">
        <v>5</v>
      </c>
      <c r="H32" s="269" t="s">
        <v>47</v>
      </c>
      <c r="I32" s="265" t="s">
        <v>201</v>
      </c>
      <c r="J32" s="266">
        <v>11</v>
      </c>
      <c r="K32" s="266"/>
      <c r="L32" s="104">
        <f t="shared" si="7"/>
        <v>8143.19</v>
      </c>
      <c r="M32" s="287"/>
      <c r="N32" s="288">
        <v>8</v>
      </c>
      <c r="O32" s="104">
        <f t="shared" si="5"/>
        <v>12.34</v>
      </c>
      <c r="P32" s="289"/>
      <c r="Q32" s="302">
        <f t="shared" si="6"/>
        <v>8130.85</v>
      </c>
      <c r="R32" s="264">
        <v>20</v>
      </c>
    </row>
    <row r="33" spans="1:18">
      <c r="A33" s="264">
        <v>21</v>
      </c>
      <c r="B33" s="271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203</v>
      </c>
      <c r="J33" s="266">
        <v>9</v>
      </c>
      <c r="K33" s="269"/>
      <c r="L33" s="104">
        <f t="shared" si="7"/>
        <v>6662.61</v>
      </c>
      <c r="M33" s="287">
        <v>2</v>
      </c>
      <c r="N33" s="288">
        <v>30</v>
      </c>
      <c r="O33" s="104">
        <f t="shared" si="5"/>
        <v>231.34</v>
      </c>
      <c r="P33" s="289">
        <v>400</v>
      </c>
      <c r="Q33" s="302">
        <f t="shared" si="6"/>
        <v>6031.27</v>
      </c>
      <c r="R33" s="264">
        <v>21</v>
      </c>
    </row>
    <row r="34" spans="1:18">
      <c r="A34" s="264">
        <v>22</v>
      </c>
      <c r="B34" s="271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202</v>
      </c>
      <c r="J34" s="266">
        <v>9</v>
      </c>
      <c r="K34" s="269"/>
      <c r="L34" s="104">
        <f t="shared" si="7"/>
        <v>5907.6</v>
      </c>
      <c r="M34" s="287">
        <v>4</v>
      </c>
      <c r="N34" s="288"/>
      <c r="O34" s="104">
        <f t="shared" si="5"/>
        <v>328.2</v>
      </c>
      <c r="P34" s="289"/>
      <c r="Q34" s="302">
        <f t="shared" si="6"/>
        <v>5579.4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319">
        <v>740.29</v>
      </c>
      <c r="E35" s="320" t="s">
        <v>57</v>
      </c>
      <c r="F35" s="321" t="s">
        <v>28</v>
      </c>
      <c r="G35" s="321">
        <v>6</v>
      </c>
      <c r="H35" s="321" t="s">
        <v>47</v>
      </c>
      <c r="I35" s="324" t="s">
        <v>196</v>
      </c>
      <c r="J35" s="325">
        <v>10</v>
      </c>
      <c r="K35" s="321"/>
      <c r="L35" s="326">
        <f t="shared" si="7"/>
        <v>7402.9</v>
      </c>
      <c r="M35" s="327">
        <v>1</v>
      </c>
      <c r="N35" s="328">
        <v>2</v>
      </c>
      <c r="O35" s="326">
        <f t="shared" si="5"/>
        <v>95.62</v>
      </c>
      <c r="P35" s="323"/>
      <c r="Q35" s="302">
        <f t="shared" si="6"/>
        <v>7307.28</v>
      </c>
      <c r="R35" s="264">
        <v>23</v>
      </c>
    </row>
    <row r="36" spans="1:18">
      <c r="A36" s="264">
        <v>24</v>
      </c>
      <c r="B36" s="265" t="s">
        <v>187</v>
      </c>
      <c r="C36" s="266" t="s">
        <v>26</v>
      </c>
      <c r="D36" s="270">
        <v>656.4</v>
      </c>
      <c r="E36" s="273" t="s">
        <v>104</v>
      </c>
      <c r="F36" s="266" t="s">
        <v>28</v>
      </c>
      <c r="G36" s="266">
        <v>5</v>
      </c>
      <c r="H36" s="266" t="s">
        <v>47</v>
      </c>
      <c r="I36" s="286" t="s">
        <v>196</v>
      </c>
      <c r="J36" s="272">
        <v>10</v>
      </c>
      <c r="K36" s="266"/>
      <c r="L36" s="122">
        <f t="shared" si="7"/>
        <v>6564</v>
      </c>
      <c r="M36" s="295"/>
      <c r="N36" s="284"/>
      <c r="O36" s="122">
        <f t="shared" si="5"/>
        <v>0</v>
      </c>
      <c r="P36" s="285"/>
      <c r="Q36" s="302">
        <f t="shared" si="6"/>
        <v>6564</v>
      </c>
      <c r="R36" s="264">
        <v>24</v>
      </c>
    </row>
    <row r="37" spans="1:18">
      <c r="A37" s="264">
        <v>25</v>
      </c>
      <c r="B37" s="265" t="s">
        <v>80</v>
      </c>
      <c r="C37" s="266" t="s">
        <v>26</v>
      </c>
      <c r="D37" s="270">
        <v>656.4</v>
      </c>
      <c r="E37" s="273" t="s">
        <v>55</v>
      </c>
      <c r="F37" s="266" t="s">
        <v>28</v>
      </c>
      <c r="G37" s="266">
        <v>5</v>
      </c>
      <c r="H37" s="266" t="s">
        <v>47</v>
      </c>
      <c r="I37" s="286" t="s">
        <v>195</v>
      </c>
      <c r="J37" s="272">
        <v>8</v>
      </c>
      <c r="K37" s="266"/>
      <c r="L37" s="122">
        <f t="shared" ref="L37:L64" si="8">ROUND((D37*J37)+(D37/8*K37),2)</f>
        <v>5251.2</v>
      </c>
      <c r="M37" s="295"/>
      <c r="N37" s="284"/>
      <c r="O37" s="122">
        <f t="shared" si="5"/>
        <v>0</v>
      </c>
      <c r="P37" s="289">
        <v>400</v>
      </c>
      <c r="Q37" s="301">
        <f t="shared" si="6"/>
        <v>4851.2</v>
      </c>
      <c r="R37" s="264">
        <v>25</v>
      </c>
    </row>
    <row r="38" spans="1:18">
      <c r="A38" s="264">
        <v>26</v>
      </c>
      <c r="B38" s="265" t="s">
        <v>84</v>
      </c>
      <c r="C38" s="266" t="s">
        <v>26</v>
      </c>
      <c r="D38" s="270">
        <v>740.29</v>
      </c>
      <c r="E38" s="273" t="s">
        <v>85</v>
      </c>
      <c r="F38" s="266" t="s">
        <v>28</v>
      </c>
      <c r="G38" s="266">
        <v>5</v>
      </c>
      <c r="H38" s="266" t="s">
        <v>38</v>
      </c>
      <c r="I38" s="286" t="s">
        <v>203</v>
      </c>
      <c r="J38" s="272">
        <v>9</v>
      </c>
      <c r="K38" s="266"/>
      <c r="L38" s="122">
        <f t="shared" si="8"/>
        <v>6662.61</v>
      </c>
      <c r="M38" s="295">
        <v>3</v>
      </c>
      <c r="N38" s="284">
        <v>8</v>
      </c>
      <c r="O38" s="122">
        <f t="shared" si="5"/>
        <v>289.95</v>
      </c>
      <c r="P38" s="285"/>
      <c r="Q38" s="301">
        <f t="shared" si="6"/>
        <v>6372.66</v>
      </c>
      <c r="R38" s="264">
        <v>26</v>
      </c>
    </row>
    <row r="39" spans="1:18">
      <c r="A39" s="264">
        <v>27</v>
      </c>
      <c r="B39" s="271" t="s">
        <v>87</v>
      </c>
      <c r="C39" s="266" t="s">
        <v>26</v>
      </c>
      <c r="D39" s="267">
        <v>740.29</v>
      </c>
      <c r="E39" s="268" t="s">
        <v>88</v>
      </c>
      <c r="F39" s="269" t="s">
        <v>28</v>
      </c>
      <c r="G39" s="269">
        <v>5</v>
      </c>
      <c r="H39" s="269" t="s">
        <v>89</v>
      </c>
      <c r="I39" s="294" t="s">
        <v>196</v>
      </c>
      <c r="J39" s="269">
        <v>10</v>
      </c>
      <c r="K39" s="266">
        <v>7</v>
      </c>
      <c r="L39" s="104">
        <f t="shared" si="8"/>
        <v>8050.65</v>
      </c>
      <c r="M39" s="287">
        <v>5</v>
      </c>
      <c r="N39" s="288">
        <v>37</v>
      </c>
      <c r="O39" s="104">
        <f t="shared" si="5"/>
        <v>519.75</v>
      </c>
      <c r="P39" s="289">
        <v>400</v>
      </c>
      <c r="Q39" s="302">
        <f t="shared" si="6"/>
        <v>7130.9</v>
      </c>
      <c r="R39" s="264">
        <v>27</v>
      </c>
    </row>
    <row r="40" spans="1:18">
      <c r="A40" s="264">
        <v>28</v>
      </c>
      <c r="B40" s="265" t="s">
        <v>90</v>
      </c>
      <c r="C40" s="266" t="s">
        <v>26</v>
      </c>
      <c r="D40" s="270">
        <v>740.29</v>
      </c>
      <c r="E40" s="273" t="s">
        <v>88</v>
      </c>
      <c r="F40" s="266" t="s">
        <v>28</v>
      </c>
      <c r="G40" s="266">
        <v>5</v>
      </c>
      <c r="H40" s="269" t="s">
        <v>89</v>
      </c>
      <c r="I40" s="294" t="s">
        <v>196</v>
      </c>
      <c r="J40" s="269">
        <v>10</v>
      </c>
      <c r="K40" s="266">
        <v>7</v>
      </c>
      <c r="L40" s="104">
        <f t="shared" si="8"/>
        <v>8050.65</v>
      </c>
      <c r="M40" s="287">
        <v>2</v>
      </c>
      <c r="N40" s="288">
        <v>58</v>
      </c>
      <c r="O40" s="104">
        <f t="shared" si="5"/>
        <v>274.52</v>
      </c>
      <c r="P40" s="285">
        <v>400</v>
      </c>
      <c r="Q40" s="302">
        <f t="shared" si="6"/>
        <v>7376.13</v>
      </c>
      <c r="R40" s="264">
        <v>28</v>
      </c>
    </row>
    <row r="41" spans="1:18">
      <c r="A41" s="264">
        <v>29</v>
      </c>
      <c r="B41" s="271" t="s">
        <v>91</v>
      </c>
      <c r="C41" s="266" t="s">
        <v>26</v>
      </c>
      <c r="D41" s="267">
        <v>740.29</v>
      </c>
      <c r="E41" s="268" t="s">
        <v>92</v>
      </c>
      <c r="F41" s="269" t="s">
        <v>28</v>
      </c>
      <c r="G41" s="269">
        <v>5</v>
      </c>
      <c r="H41" s="269" t="s">
        <v>47</v>
      </c>
      <c r="I41" s="286" t="s">
        <v>196</v>
      </c>
      <c r="J41" s="272">
        <v>10</v>
      </c>
      <c r="K41" s="269"/>
      <c r="L41" s="104">
        <f t="shared" si="8"/>
        <v>7402.9</v>
      </c>
      <c r="M41" s="287">
        <v>1</v>
      </c>
      <c r="N41" s="288">
        <v>14</v>
      </c>
      <c r="O41" s="104">
        <f t="shared" si="5"/>
        <v>114.13</v>
      </c>
      <c r="P41" s="289"/>
      <c r="Q41" s="302">
        <f t="shared" si="6"/>
        <v>7288.77</v>
      </c>
      <c r="R41" s="264">
        <v>29</v>
      </c>
    </row>
    <row r="42" spans="1:18">
      <c r="A42" s="264">
        <v>30</v>
      </c>
      <c r="B42" s="265" t="s">
        <v>94</v>
      </c>
      <c r="C42" s="266" t="s">
        <v>26</v>
      </c>
      <c r="D42" s="270">
        <v>740.29</v>
      </c>
      <c r="E42" s="277" t="s">
        <v>95</v>
      </c>
      <c r="F42" s="266" t="s">
        <v>28</v>
      </c>
      <c r="G42" s="266">
        <v>5</v>
      </c>
      <c r="H42" s="266" t="s">
        <v>29</v>
      </c>
      <c r="I42" s="286" t="s">
        <v>196</v>
      </c>
      <c r="J42" s="272">
        <v>10</v>
      </c>
      <c r="K42" s="266"/>
      <c r="L42" s="122">
        <f t="shared" si="8"/>
        <v>7402.9</v>
      </c>
      <c r="M42" s="295"/>
      <c r="N42" s="284"/>
      <c r="O42" s="122">
        <f t="shared" si="5"/>
        <v>0</v>
      </c>
      <c r="P42" s="285"/>
      <c r="Q42" s="301">
        <f t="shared" si="6"/>
        <v>7402.9</v>
      </c>
      <c r="R42" s="264">
        <v>30</v>
      </c>
    </row>
    <row r="43" spans="1:18">
      <c r="A43" s="264">
        <v>31</v>
      </c>
      <c r="B43" s="265" t="s">
        <v>96</v>
      </c>
      <c r="C43" s="266" t="s">
        <v>26</v>
      </c>
      <c r="D43" s="270">
        <v>740.29</v>
      </c>
      <c r="E43" s="277" t="s">
        <v>97</v>
      </c>
      <c r="F43" s="266" t="s">
        <v>28</v>
      </c>
      <c r="G43" s="266">
        <v>5</v>
      </c>
      <c r="H43" s="269" t="s">
        <v>47</v>
      </c>
      <c r="I43" s="296" t="s">
        <v>196</v>
      </c>
      <c r="J43" s="272">
        <v>10</v>
      </c>
      <c r="K43" s="266"/>
      <c r="L43" s="122">
        <f t="shared" si="8"/>
        <v>7402.9</v>
      </c>
      <c r="M43" s="295"/>
      <c r="N43" s="284"/>
      <c r="O43" s="122"/>
      <c r="P43" s="285"/>
      <c r="Q43" s="301">
        <f t="shared" si="6"/>
        <v>7402.9</v>
      </c>
      <c r="R43" s="264">
        <v>31</v>
      </c>
    </row>
    <row r="44" spans="1:18">
      <c r="A44" s="264">
        <v>32</v>
      </c>
      <c r="B44" s="271" t="s">
        <v>98</v>
      </c>
      <c r="C44" s="266" t="s">
        <v>26</v>
      </c>
      <c r="D44" s="267">
        <v>740.29</v>
      </c>
      <c r="E44" s="278" t="s">
        <v>99</v>
      </c>
      <c r="F44" s="269" t="s">
        <v>28</v>
      </c>
      <c r="G44" s="269">
        <v>5</v>
      </c>
      <c r="H44" s="269" t="s">
        <v>47</v>
      </c>
      <c r="I44" s="271" t="s">
        <v>194</v>
      </c>
      <c r="J44" s="269">
        <v>10</v>
      </c>
      <c r="K44" s="269"/>
      <c r="L44" s="104">
        <f t="shared" si="8"/>
        <v>7402.9</v>
      </c>
      <c r="M44" s="287"/>
      <c r="N44" s="288">
        <v>19</v>
      </c>
      <c r="O44" s="104">
        <f t="shared" ref="O44:O51" si="9">ROUND((D44/8*M44)+(D44/8/60*N44),2)</f>
        <v>29.3</v>
      </c>
      <c r="P44" s="289">
        <v>400</v>
      </c>
      <c r="Q44" s="302">
        <f t="shared" si="6"/>
        <v>6973.6</v>
      </c>
      <c r="R44" s="264">
        <v>32</v>
      </c>
    </row>
    <row r="45" spans="1:18">
      <c r="A45" s="264">
        <v>33</v>
      </c>
      <c r="B45" s="265" t="s">
        <v>100</v>
      </c>
      <c r="C45" s="266" t="s">
        <v>26</v>
      </c>
      <c r="D45" s="270">
        <v>656.4</v>
      </c>
      <c r="E45" s="273" t="s">
        <v>101</v>
      </c>
      <c r="F45" s="266" t="s">
        <v>28</v>
      </c>
      <c r="G45" s="266">
        <v>5</v>
      </c>
      <c r="H45" s="266" t="s">
        <v>47</v>
      </c>
      <c r="I45" s="265" t="s">
        <v>196</v>
      </c>
      <c r="J45" s="266">
        <v>10</v>
      </c>
      <c r="K45" s="266"/>
      <c r="L45" s="122">
        <f t="shared" si="8"/>
        <v>6564</v>
      </c>
      <c r="M45" s="295"/>
      <c r="N45" s="284">
        <v>12</v>
      </c>
      <c r="O45" s="122">
        <f t="shared" si="9"/>
        <v>16.41</v>
      </c>
      <c r="P45" s="285"/>
      <c r="Q45" s="302">
        <f>L45+L46-O45</f>
        <v>8087.67</v>
      </c>
      <c r="R45" s="264">
        <v>33</v>
      </c>
    </row>
    <row r="46" spans="1:18">
      <c r="A46" s="264"/>
      <c r="B46" s="265" t="s">
        <v>175</v>
      </c>
      <c r="C46" s="266" t="s">
        <v>26</v>
      </c>
      <c r="D46" s="270">
        <v>656.4</v>
      </c>
      <c r="E46" s="273"/>
      <c r="F46" s="266"/>
      <c r="G46" s="266"/>
      <c r="H46" s="266"/>
      <c r="I46" s="265" t="s">
        <v>204</v>
      </c>
      <c r="J46" s="266"/>
      <c r="K46" s="266">
        <v>18.77</v>
      </c>
      <c r="L46" s="122">
        <f t="shared" si="8"/>
        <v>1540.08</v>
      </c>
      <c r="M46" s="295"/>
      <c r="N46" s="284"/>
      <c r="O46" s="122">
        <f t="shared" si="9"/>
        <v>0</v>
      </c>
      <c r="P46" s="285"/>
      <c r="Q46" s="302"/>
      <c r="R46" s="264"/>
    </row>
    <row r="47" spans="1:18">
      <c r="A47" s="264">
        <v>34</v>
      </c>
      <c r="B47" s="265" t="s">
        <v>103</v>
      </c>
      <c r="C47" s="266" t="s">
        <v>26</v>
      </c>
      <c r="D47" s="270">
        <v>740.29</v>
      </c>
      <c r="E47" s="273" t="s">
        <v>104</v>
      </c>
      <c r="F47" s="266" t="s">
        <v>28</v>
      </c>
      <c r="G47" s="266">
        <v>5</v>
      </c>
      <c r="H47" s="266" t="s">
        <v>105</v>
      </c>
      <c r="I47" s="265" t="s">
        <v>196</v>
      </c>
      <c r="J47" s="266">
        <v>10</v>
      </c>
      <c r="K47" s="266">
        <v>10.22</v>
      </c>
      <c r="L47" s="122">
        <f t="shared" si="8"/>
        <v>8348.62</v>
      </c>
      <c r="M47" s="295"/>
      <c r="N47" s="284"/>
      <c r="O47" s="122">
        <f t="shared" si="9"/>
        <v>0</v>
      </c>
      <c r="P47" s="289">
        <v>400</v>
      </c>
      <c r="Q47" s="302">
        <f>L47-O47-P47</f>
        <v>7948.62</v>
      </c>
      <c r="R47" s="264">
        <v>34</v>
      </c>
    </row>
    <row r="48" spans="1:18">
      <c r="A48" s="264">
        <v>35</v>
      </c>
      <c r="B48" s="271" t="s">
        <v>106</v>
      </c>
      <c r="C48" s="266" t="s">
        <v>26</v>
      </c>
      <c r="D48" s="267">
        <v>740.29</v>
      </c>
      <c r="E48" s="268" t="s">
        <v>107</v>
      </c>
      <c r="F48" s="269" t="s">
        <v>28</v>
      </c>
      <c r="G48" s="269">
        <v>5</v>
      </c>
      <c r="H48" s="269" t="s">
        <v>47</v>
      </c>
      <c r="I48" s="286" t="s">
        <v>196</v>
      </c>
      <c r="J48" s="272">
        <v>10</v>
      </c>
      <c r="K48" s="272"/>
      <c r="L48" s="122">
        <f t="shared" si="8"/>
        <v>7402.9</v>
      </c>
      <c r="M48" s="291">
        <v>8</v>
      </c>
      <c r="N48" s="292">
        <v>3</v>
      </c>
      <c r="O48" s="122">
        <f t="shared" si="9"/>
        <v>744.92</v>
      </c>
      <c r="P48" s="289">
        <v>400</v>
      </c>
      <c r="Q48" s="302">
        <f>L48-O48-P47</f>
        <v>6257.98</v>
      </c>
      <c r="R48" s="264">
        <v>35</v>
      </c>
    </row>
    <row r="49" spans="1:18">
      <c r="A49" s="264">
        <v>36</v>
      </c>
      <c r="B49" s="271" t="s">
        <v>108</v>
      </c>
      <c r="C49" s="266" t="s">
        <v>26</v>
      </c>
      <c r="D49" s="267">
        <v>740.29</v>
      </c>
      <c r="E49" s="268" t="s">
        <v>109</v>
      </c>
      <c r="F49" s="269" t="s">
        <v>28</v>
      </c>
      <c r="G49" s="269">
        <v>5</v>
      </c>
      <c r="H49" s="269" t="s">
        <v>105</v>
      </c>
      <c r="I49" s="286" t="s">
        <v>196</v>
      </c>
      <c r="J49" s="272">
        <v>10</v>
      </c>
      <c r="K49" s="269"/>
      <c r="L49" s="104">
        <f t="shared" si="8"/>
        <v>7402.9</v>
      </c>
      <c r="M49" s="287">
        <v>3</v>
      </c>
      <c r="N49" s="288">
        <v>59</v>
      </c>
      <c r="O49" s="104">
        <f t="shared" si="9"/>
        <v>368.6</v>
      </c>
      <c r="P49" s="289">
        <v>400</v>
      </c>
      <c r="Q49" s="302">
        <f>L49-O49-P49</f>
        <v>6634.3</v>
      </c>
      <c r="R49" s="264">
        <v>36</v>
      </c>
    </row>
    <row r="50" spans="1:18">
      <c r="A50" s="264">
        <v>37</v>
      </c>
      <c r="B50" s="271" t="s">
        <v>110</v>
      </c>
      <c r="C50" s="266" t="s">
        <v>26</v>
      </c>
      <c r="D50" s="267">
        <v>740.29</v>
      </c>
      <c r="E50" s="273" t="s">
        <v>73</v>
      </c>
      <c r="F50" s="269" t="s">
        <v>28</v>
      </c>
      <c r="G50" s="269">
        <v>5</v>
      </c>
      <c r="H50" s="269" t="s">
        <v>47</v>
      </c>
      <c r="I50" s="286" t="s">
        <v>196</v>
      </c>
      <c r="J50" s="272">
        <v>11</v>
      </c>
      <c r="K50" s="269"/>
      <c r="L50" s="104">
        <f t="shared" si="8"/>
        <v>8143.19</v>
      </c>
      <c r="M50" s="287"/>
      <c r="N50" s="288">
        <v>55</v>
      </c>
      <c r="O50" s="104">
        <f t="shared" si="9"/>
        <v>84.82</v>
      </c>
      <c r="P50" s="289">
        <v>400</v>
      </c>
      <c r="Q50" s="302">
        <f>L50-O50-P50</f>
        <v>7658.37</v>
      </c>
      <c r="R50" s="264">
        <v>37</v>
      </c>
    </row>
    <row r="51" spans="1:18">
      <c r="A51" s="264">
        <v>38</v>
      </c>
      <c r="B51" s="271" t="s">
        <v>111</v>
      </c>
      <c r="C51" s="266" t="s">
        <v>26</v>
      </c>
      <c r="D51" s="267">
        <v>656.4</v>
      </c>
      <c r="E51" s="279" t="s">
        <v>112</v>
      </c>
      <c r="F51" s="269" t="s">
        <v>28</v>
      </c>
      <c r="G51" s="269">
        <v>5</v>
      </c>
      <c r="H51" s="280" t="s">
        <v>47</v>
      </c>
      <c r="I51" s="286" t="s">
        <v>196</v>
      </c>
      <c r="J51" s="272">
        <v>10</v>
      </c>
      <c r="K51" s="266"/>
      <c r="L51" s="104">
        <f t="shared" si="8"/>
        <v>6564</v>
      </c>
      <c r="M51" s="287"/>
      <c r="N51" s="288"/>
      <c r="O51" s="104">
        <f t="shared" si="9"/>
        <v>0</v>
      </c>
      <c r="P51" s="289">
        <v>400</v>
      </c>
      <c r="Q51" s="302">
        <f>L51-O51-P51</f>
        <v>6164</v>
      </c>
      <c r="R51" s="264">
        <v>38</v>
      </c>
    </row>
    <row r="52" spans="1:18">
      <c r="A52" s="264">
        <v>39</v>
      </c>
      <c r="B52" s="271" t="s">
        <v>115</v>
      </c>
      <c r="C52" s="266" t="s">
        <v>26</v>
      </c>
      <c r="D52" s="267">
        <v>740.29</v>
      </c>
      <c r="E52" s="281" t="s">
        <v>67</v>
      </c>
      <c r="F52" s="266" t="s">
        <v>28</v>
      </c>
      <c r="G52" s="266">
        <v>5</v>
      </c>
      <c r="H52" s="269" t="s">
        <v>47</v>
      </c>
      <c r="I52" s="286" t="s">
        <v>196</v>
      </c>
      <c r="J52" s="272">
        <v>10</v>
      </c>
      <c r="K52" s="272"/>
      <c r="L52" s="122">
        <f t="shared" si="8"/>
        <v>7402.9</v>
      </c>
      <c r="M52" s="297">
        <v>2</v>
      </c>
      <c r="N52" s="292">
        <v>57</v>
      </c>
      <c r="O52" s="122">
        <f t="shared" ref="O52:O64" si="10">ROUND((D52/8*M52)+(D52/8/60*N52),2)</f>
        <v>272.98</v>
      </c>
      <c r="P52" s="289">
        <v>400</v>
      </c>
      <c r="Q52" s="301">
        <f t="shared" ref="Q52:Q64" si="11">L52-O52-P52</f>
        <v>6729.92</v>
      </c>
      <c r="R52" s="264">
        <v>39</v>
      </c>
    </row>
    <row r="53" spans="1:18">
      <c r="A53" s="264">
        <v>40</v>
      </c>
      <c r="B53" s="271" t="s">
        <v>118</v>
      </c>
      <c r="C53" s="266" t="s">
        <v>26</v>
      </c>
      <c r="D53" s="267">
        <v>740.29</v>
      </c>
      <c r="E53" s="268" t="s">
        <v>99</v>
      </c>
      <c r="F53" s="269" t="s">
        <v>28</v>
      </c>
      <c r="G53" s="269">
        <v>5</v>
      </c>
      <c r="H53" s="269" t="s">
        <v>38</v>
      </c>
      <c r="I53" s="286" t="s">
        <v>196</v>
      </c>
      <c r="J53" s="272">
        <v>10</v>
      </c>
      <c r="K53" s="272"/>
      <c r="L53" s="122">
        <f t="shared" si="8"/>
        <v>7402.9</v>
      </c>
      <c r="M53" s="297"/>
      <c r="N53" s="292"/>
      <c r="O53" s="122">
        <f t="shared" si="10"/>
        <v>0</v>
      </c>
      <c r="P53" s="289">
        <v>400</v>
      </c>
      <c r="Q53" s="301">
        <f t="shared" si="11"/>
        <v>7002.9</v>
      </c>
      <c r="R53" s="264">
        <v>40</v>
      </c>
    </row>
    <row r="54" spans="1:18">
      <c r="A54" s="264">
        <v>41</v>
      </c>
      <c r="B54" s="271" t="s">
        <v>119</v>
      </c>
      <c r="C54" s="266" t="s">
        <v>26</v>
      </c>
      <c r="D54" s="267">
        <v>740.29</v>
      </c>
      <c r="E54" s="281" t="s">
        <v>120</v>
      </c>
      <c r="F54" s="337" t="s">
        <v>28</v>
      </c>
      <c r="G54" s="269">
        <v>5</v>
      </c>
      <c r="H54" s="269" t="s">
        <v>47</v>
      </c>
      <c r="I54" s="286" t="s">
        <v>205</v>
      </c>
      <c r="J54" s="272">
        <v>9</v>
      </c>
      <c r="K54" s="269"/>
      <c r="L54" s="104">
        <f t="shared" si="8"/>
        <v>6662.61</v>
      </c>
      <c r="M54" s="287"/>
      <c r="N54" s="288"/>
      <c r="O54" s="104">
        <f t="shared" si="10"/>
        <v>0</v>
      </c>
      <c r="P54" s="289">
        <v>400</v>
      </c>
      <c r="Q54" s="302">
        <f t="shared" si="11"/>
        <v>6262.61</v>
      </c>
      <c r="R54" s="264">
        <v>41</v>
      </c>
    </row>
    <row r="55" spans="1:18">
      <c r="A55" s="264">
        <v>42</v>
      </c>
      <c r="B55" s="265" t="s">
        <v>123</v>
      </c>
      <c r="C55" s="266" t="s">
        <v>26</v>
      </c>
      <c r="D55" s="270">
        <v>740.29</v>
      </c>
      <c r="E55" s="282" t="s">
        <v>32</v>
      </c>
      <c r="F55" s="283" t="s">
        <v>28</v>
      </c>
      <c r="G55" s="283">
        <v>5</v>
      </c>
      <c r="H55" s="283" t="s">
        <v>38</v>
      </c>
      <c r="I55" s="286" t="s">
        <v>196</v>
      </c>
      <c r="J55" s="272">
        <v>10</v>
      </c>
      <c r="K55" s="266"/>
      <c r="L55" s="122">
        <f t="shared" si="8"/>
        <v>7402.9</v>
      </c>
      <c r="M55" s="295">
        <v>3</v>
      </c>
      <c r="N55" s="284">
        <v>55</v>
      </c>
      <c r="O55" s="122">
        <f t="shared" si="10"/>
        <v>362.43</v>
      </c>
      <c r="P55" s="285">
        <v>400</v>
      </c>
      <c r="Q55" s="302">
        <f t="shared" si="11"/>
        <v>6640.47</v>
      </c>
      <c r="R55" s="264">
        <v>42</v>
      </c>
    </row>
    <row r="56" spans="1:18">
      <c r="A56" s="264">
        <v>43</v>
      </c>
      <c r="B56" s="271" t="s">
        <v>124</v>
      </c>
      <c r="C56" s="266" t="s">
        <v>26</v>
      </c>
      <c r="D56" s="267">
        <v>740.29</v>
      </c>
      <c r="E56" s="268" t="s">
        <v>107</v>
      </c>
      <c r="F56" s="269" t="s">
        <v>28</v>
      </c>
      <c r="G56" s="269">
        <v>5</v>
      </c>
      <c r="H56" s="269" t="s">
        <v>47</v>
      </c>
      <c r="I56" s="286" t="s">
        <v>206</v>
      </c>
      <c r="J56" s="272">
        <v>9</v>
      </c>
      <c r="K56" s="269"/>
      <c r="L56" s="104">
        <f t="shared" si="8"/>
        <v>6662.61</v>
      </c>
      <c r="M56" s="287"/>
      <c r="N56" s="288"/>
      <c r="O56" s="104">
        <f t="shared" si="10"/>
        <v>0</v>
      </c>
      <c r="P56" s="289">
        <v>400</v>
      </c>
      <c r="Q56" s="302">
        <f t="shared" si="11"/>
        <v>6262.61</v>
      </c>
      <c r="R56" s="264">
        <v>43</v>
      </c>
    </row>
    <row r="57" spans="1:18">
      <c r="A57" s="264">
        <v>44</v>
      </c>
      <c r="B57" s="265" t="s">
        <v>125</v>
      </c>
      <c r="C57" s="266" t="s">
        <v>26</v>
      </c>
      <c r="D57" s="270">
        <v>740.29</v>
      </c>
      <c r="E57" s="282" t="s">
        <v>126</v>
      </c>
      <c r="F57" s="266" t="s">
        <v>28</v>
      </c>
      <c r="G57" s="266">
        <v>5</v>
      </c>
      <c r="H57" s="266" t="s">
        <v>47</v>
      </c>
      <c r="I57" s="286" t="s">
        <v>196</v>
      </c>
      <c r="J57" s="272">
        <v>10</v>
      </c>
      <c r="K57" s="266"/>
      <c r="L57" s="122">
        <f t="shared" si="8"/>
        <v>7402.9</v>
      </c>
      <c r="M57" s="295">
        <v>1</v>
      </c>
      <c r="N57" s="284">
        <v>13</v>
      </c>
      <c r="O57" s="122">
        <f t="shared" si="10"/>
        <v>112.59</v>
      </c>
      <c r="P57" s="285"/>
      <c r="Q57" s="302">
        <f t="shared" si="11"/>
        <v>7290.31</v>
      </c>
      <c r="R57" s="264">
        <v>44</v>
      </c>
    </row>
    <row r="58" spans="1:18">
      <c r="A58" s="264">
        <v>45</v>
      </c>
      <c r="B58" s="271" t="s">
        <v>127</v>
      </c>
      <c r="C58" s="266" t="s">
        <v>26</v>
      </c>
      <c r="D58" s="267">
        <v>656.4</v>
      </c>
      <c r="E58" s="279" t="s">
        <v>112</v>
      </c>
      <c r="F58" s="269" t="s">
        <v>28</v>
      </c>
      <c r="G58" s="269">
        <v>5</v>
      </c>
      <c r="H58" s="269" t="s">
        <v>47</v>
      </c>
      <c r="I58" s="286" t="s">
        <v>196</v>
      </c>
      <c r="J58" s="272">
        <v>10</v>
      </c>
      <c r="K58" s="266"/>
      <c r="L58" s="104">
        <f t="shared" si="8"/>
        <v>6564</v>
      </c>
      <c r="M58" s="287"/>
      <c r="N58" s="288"/>
      <c r="O58" s="104">
        <f t="shared" si="10"/>
        <v>0</v>
      </c>
      <c r="P58" s="289">
        <v>400</v>
      </c>
      <c r="Q58" s="302">
        <f t="shared" si="11"/>
        <v>6164</v>
      </c>
      <c r="R58" s="264">
        <v>45</v>
      </c>
    </row>
    <row r="59" ht="14.1" customHeight="1" spans="1:18">
      <c r="A59" s="264">
        <v>46</v>
      </c>
      <c r="B59" s="265" t="s">
        <v>165</v>
      </c>
      <c r="C59" s="266" t="s">
        <v>26</v>
      </c>
      <c r="D59" s="267">
        <v>740.29</v>
      </c>
      <c r="E59" s="268" t="s">
        <v>85</v>
      </c>
      <c r="F59" s="266" t="s">
        <v>28</v>
      </c>
      <c r="G59" s="266">
        <v>5</v>
      </c>
      <c r="H59" s="266" t="s">
        <v>47</v>
      </c>
      <c r="I59" s="286" t="s">
        <v>196</v>
      </c>
      <c r="J59" s="272">
        <v>10</v>
      </c>
      <c r="K59" s="266"/>
      <c r="L59" s="122">
        <f t="shared" si="8"/>
        <v>7402.9</v>
      </c>
      <c r="M59" s="295">
        <v>1</v>
      </c>
      <c r="N59" s="284"/>
      <c r="O59" s="122">
        <f t="shared" si="10"/>
        <v>92.54</v>
      </c>
      <c r="P59" s="285"/>
      <c r="Q59" s="301">
        <f t="shared" si="11"/>
        <v>7310.36</v>
      </c>
      <c r="R59" s="264">
        <v>46</v>
      </c>
    </row>
    <row r="60" ht="14.1" customHeight="1" spans="1:18">
      <c r="A60" s="264">
        <v>47</v>
      </c>
      <c r="B60" s="265" t="s">
        <v>167</v>
      </c>
      <c r="C60" s="266" t="s">
        <v>26</v>
      </c>
      <c r="D60" s="267">
        <v>656.4</v>
      </c>
      <c r="E60" s="273" t="s">
        <v>168</v>
      </c>
      <c r="F60" s="266" t="s">
        <v>28</v>
      </c>
      <c r="G60" s="266">
        <v>5</v>
      </c>
      <c r="H60" s="266" t="s">
        <v>47</v>
      </c>
      <c r="I60" s="286" t="s">
        <v>196</v>
      </c>
      <c r="J60" s="272">
        <v>10</v>
      </c>
      <c r="K60" s="266"/>
      <c r="L60" s="122">
        <f t="shared" si="8"/>
        <v>6564</v>
      </c>
      <c r="M60" s="295"/>
      <c r="N60" s="284">
        <v>5</v>
      </c>
      <c r="O60" s="122">
        <f t="shared" si="10"/>
        <v>6.84</v>
      </c>
      <c r="P60" s="285"/>
      <c r="Q60" s="301">
        <f t="shared" si="11"/>
        <v>6557.16</v>
      </c>
      <c r="R60" s="264">
        <v>47</v>
      </c>
    </row>
    <row r="61" spans="1:18">
      <c r="A61" s="264">
        <v>48</v>
      </c>
      <c r="B61" s="265" t="s">
        <v>128</v>
      </c>
      <c r="C61" s="266" t="s">
        <v>26</v>
      </c>
      <c r="D61" s="267">
        <v>740.29</v>
      </c>
      <c r="E61" s="273" t="s">
        <v>27</v>
      </c>
      <c r="F61" s="266" t="s">
        <v>28</v>
      </c>
      <c r="G61" s="266">
        <v>5</v>
      </c>
      <c r="H61" s="266" t="s">
        <v>47</v>
      </c>
      <c r="I61" s="286" t="s">
        <v>196</v>
      </c>
      <c r="J61" s="272">
        <v>10</v>
      </c>
      <c r="K61" s="266"/>
      <c r="L61" s="122">
        <f t="shared" si="8"/>
        <v>7402.9</v>
      </c>
      <c r="M61" s="295">
        <v>4</v>
      </c>
      <c r="N61" s="284">
        <v>13</v>
      </c>
      <c r="O61" s="122">
        <f t="shared" si="10"/>
        <v>390.19</v>
      </c>
      <c r="P61" s="285"/>
      <c r="Q61" s="301">
        <f t="shared" si="11"/>
        <v>7012.71</v>
      </c>
      <c r="R61" s="264">
        <v>48</v>
      </c>
    </row>
    <row r="62" spans="1:18">
      <c r="A62" s="264">
        <v>49</v>
      </c>
      <c r="B62" s="271" t="s">
        <v>129</v>
      </c>
      <c r="C62" s="266" t="s">
        <v>26</v>
      </c>
      <c r="D62" s="267">
        <v>740.29</v>
      </c>
      <c r="E62" s="268" t="s">
        <v>85</v>
      </c>
      <c r="F62" s="269" t="s">
        <v>28</v>
      </c>
      <c r="G62" s="269">
        <v>5</v>
      </c>
      <c r="H62" s="266" t="s">
        <v>47</v>
      </c>
      <c r="I62" s="286" t="s">
        <v>196</v>
      </c>
      <c r="J62" s="272">
        <v>10</v>
      </c>
      <c r="K62" s="266"/>
      <c r="L62" s="104">
        <f t="shared" si="8"/>
        <v>7402.9</v>
      </c>
      <c r="M62" s="287">
        <v>2</v>
      </c>
      <c r="N62" s="288">
        <v>13</v>
      </c>
      <c r="O62" s="104">
        <f t="shared" si="10"/>
        <v>205.12</v>
      </c>
      <c r="P62" s="289">
        <v>400</v>
      </c>
      <c r="Q62" s="302">
        <f t="shared" si="11"/>
        <v>6797.78</v>
      </c>
      <c r="R62" s="264">
        <v>49</v>
      </c>
    </row>
    <row r="63" spans="1:18">
      <c r="A63" s="264">
        <v>50</v>
      </c>
      <c r="B63" s="271" t="s">
        <v>192</v>
      </c>
      <c r="C63" s="266" t="s">
        <v>26</v>
      </c>
      <c r="D63" s="267">
        <v>656.4</v>
      </c>
      <c r="E63" s="273" t="s">
        <v>168</v>
      </c>
      <c r="F63" s="266" t="s">
        <v>28</v>
      </c>
      <c r="G63" s="266">
        <v>5</v>
      </c>
      <c r="H63" s="266" t="s">
        <v>47</v>
      </c>
      <c r="I63" s="286" t="s">
        <v>196</v>
      </c>
      <c r="J63" s="272">
        <v>10</v>
      </c>
      <c r="K63" s="300"/>
      <c r="L63" s="104">
        <f t="shared" si="8"/>
        <v>6564</v>
      </c>
      <c r="M63" s="287"/>
      <c r="N63" s="288"/>
      <c r="O63" s="104">
        <f t="shared" si="10"/>
        <v>0</v>
      </c>
      <c r="P63" s="289"/>
      <c r="Q63" s="302">
        <f t="shared" si="11"/>
        <v>6564</v>
      </c>
      <c r="R63" s="264">
        <v>50</v>
      </c>
    </row>
    <row r="64" ht="14.1" customHeight="1" spans="1:18">
      <c r="A64" s="264">
        <v>51</v>
      </c>
      <c r="B64" s="271" t="s">
        <v>130</v>
      </c>
      <c r="C64" s="266" t="s">
        <v>26</v>
      </c>
      <c r="D64" s="267">
        <v>740.29</v>
      </c>
      <c r="E64" s="273" t="s">
        <v>61</v>
      </c>
      <c r="F64" s="266" t="s">
        <v>28</v>
      </c>
      <c r="G64" s="266">
        <v>5</v>
      </c>
      <c r="H64" s="266" t="s">
        <v>47</v>
      </c>
      <c r="I64" s="286" t="s">
        <v>196</v>
      </c>
      <c r="J64" s="272">
        <v>10</v>
      </c>
      <c r="K64" s="290"/>
      <c r="L64" s="122">
        <f t="shared" si="8"/>
        <v>7402.9</v>
      </c>
      <c r="M64" s="291">
        <v>3</v>
      </c>
      <c r="N64" s="292">
        <v>49</v>
      </c>
      <c r="O64" s="104">
        <f t="shared" si="10"/>
        <v>353.18</v>
      </c>
      <c r="P64" s="293"/>
      <c r="Q64" s="301">
        <f t="shared" si="11"/>
        <v>7049.72</v>
      </c>
      <c r="R64" s="264">
        <v>51</v>
      </c>
    </row>
    <row r="65" spans="1:18">
      <c r="A65" s="303"/>
      <c r="B65" s="304"/>
      <c r="C65" s="305"/>
      <c r="D65" s="306"/>
      <c r="E65" s="307" t="s">
        <v>131</v>
      </c>
      <c r="F65" s="305"/>
      <c r="G65" s="305"/>
      <c r="H65" s="308"/>
      <c r="I65" s="306"/>
      <c r="J65" s="305"/>
      <c r="K65" s="310"/>
      <c r="L65" s="311">
        <f>SUM(L13:L64)</f>
        <v>362353.91</v>
      </c>
      <c r="M65" s="312"/>
      <c r="N65" s="312"/>
      <c r="O65" s="311">
        <f>SUM(O13:O64)</f>
        <v>10780.62</v>
      </c>
      <c r="P65" s="311">
        <f>SUM(P13:P64)</f>
        <v>10400</v>
      </c>
      <c r="Q65" s="329">
        <f>SUM(Q13:Q64)</f>
        <v>341173.29</v>
      </c>
      <c r="R65" s="303"/>
    </row>
    <row r="66" spans="1:18">
      <c r="A66" s="70"/>
      <c r="B66" s="71"/>
      <c r="C66" s="70"/>
      <c r="D66" s="71"/>
      <c r="E66" s="71"/>
      <c r="F66" s="70"/>
      <c r="G66" s="70"/>
      <c r="H66" s="72"/>
      <c r="I66" s="71"/>
      <c r="J66" s="70"/>
      <c r="K66" s="85"/>
      <c r="L66" s="86"/>
      <c r="M66" s="86"/>
      <c r="N66" s="86"/>
      <c r="O66" s="86"/>
      <c r="P66" s="86"/>
      <c r="Q66" s="90"/>
      <c r="R66" s="70"/>
    </row>
    <row r="67" spans="1:18">
      <c r="A67" s="70"/>
      <c r="B67" s="71" t="s">
        <v>132</v>
      </c>
      <c r="C67" s="71"/>
      <c r="D67" s="71"/>
      <c r="E67" s="71" t="s">
        <v>133</v>
      </c>
      <c r="F67" s="70"/>
      <c r="G67" s="70"/>
      <c r="H67" s="72"/>
      <c r="I67" s="71" t="s">
        <v>134</v>
      </c>
      <c r="J67" s="70"/>
      <c r="K67" s="70"/>
      <c r="L67" s="70"/>
      <c r="M67" s="251" t="s">
        <v>135</v>
      </c>
      <c r="N67" s="71"/>
      <c r="O67" s="70"/>
      <c r="P67" s="71"/>
      <c r="Q67" s="91"/>
      <c r="R67" s="70"/>
    </row>
    <row r="68" spans="1:18">
      <c r="A68" s="70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0"/>
      <c r="P68" s="71"/>
      <c r="Q68" s="71"/>
      <c r="R68" s="70"/>
    </row>
    <row r="69" spans="1:18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0"/>
      <c r="P69" s="71"/>
      <c r="Q69" s="71"/>
      <c r="R69" s="71"/>
    </row>
    <row r="70" spans="1:18">
      <c r="A70" s="71"/>
      <c r="B70" s="250" t="s">
        <v>136</v>
      </c>
      <c r="C70" s="250"/>
      <c r="D70" s="71"/>
      <c r="E70" s="3" t="s">
        <v>137</v>
      </c>
      <c r="F70" s="71"/>
      <c r="G70" s="71"/>
      <c r="I70" s="3" t="s">
        <v>138</v>
      </c>
      <c r="J70" s="71"/>
      <c r="K70" s="71"/>
      <c r="L70" s="251"/>
      <c r="M70" s="3" t="s">
        <v>139</v>
      </c>
      <c r="N70" s="3"/>
      <c r="O70" s="3"/>
      <c r="P70" s="3"/>
      <c r="Q70" s="71"/>
      <c r="R70" s="71"/>
    </row>
    <row r="71" spans="1:18">
      <c r="A71" s="70"/>
      <c r="B71" s="136" t="s">
        <v>140</v>
      </c>
      <c r="C71" s="136"/>
      <c r="D71" s="71"/>
      <c r="E71" s="309" t="s">
        <v>141</v>
      </c>
      <c r="F71" s="71"/>
      <c r="G71" s="71"/>
      <c r="I71" s="309" t="s">
        <v>142</v>
      </c>
      <c r="J71" s="71"/>
      <c r="K71" s="71"/>
      <c r="L71" s="71"/>
      <c r="M71" s="3" t="s">
        <v>143</v>
      </c>
      <c r="N71" s="3"/>
      <c r="O71" s="3"/>
      <c r="P71" s="3"/>
      <c r="Q71" s="71"/>
      <c r="R71" s="70"/>
    </row>
  </sheetData>
  <mergeCells count="7">
    <mergeCell ref="A8:R8"/>
    <mergeCell ref="A9:R9"/>
    <mergeCell ref="A10:R10"/>
    <mergeCell ref="B70:C70"/>
    <mergeCell ref="M70:P70"/>
    <mergeCell ref="B71:C71"/>
    <mergeCell ref="M71:P71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7169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7169" progId="Word.Document.8" r:id="rId3"/>
      </mc:Fallback>
    </mc:AlternateContent>
    <mc:AlternateContent xmlns:mc="http://schemas.openxmlformats.org/markup-compatibility/2006">
      <mc:Choice Requires="x14">
        <oleObject shapeId="7170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7170" progId="Word.Document.8" r:id="rId5"/>
      </mc:Fallback>
    </mc:AlternateContent>
    <mc:AlternateContent xmlns:mc="http://schemas.openxmlformats.org/markup-compatibility/2006">
      <mc:Choice Requires="x14">
        <oleObject shapeId="7171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266700</xdr:colOff>
                <xdr:row>7</xdr:row>
                <xdr:rowOff>19050</xdr:rowOff>
              </to>
            </anchor>
          </objectPr>
        </oleObject>
      </mc:Choice>
      <mc:Fallback>
        <oleObject shapeId="7171" progId="Word.Document.8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"/>
  <sheetViews>
    <sheetView topLeftCell="A8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.5714285714286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207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207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25</v>
      </c>
      <c r="C13" s="266" t="s">
        <v>26</v>
      </c>
      <c r="D13" s="270">
        <v>740.29</v>
      </c>
      <c r="E13" s="273" t="s">
        <v>27</v>
      </c>
      <c r="F13" s="269" t="s">
        <v>28</v>
      </c>
      <c r="G13" s="269">
        <v>5</v>
      </c>
      <c r="H13" s="269" t="s">
        <v>29</v>
      </c>
      <c r="I13" s="265" t="s">
        <v>208</v>
      </c>
      <c r="J13" s="266">
        <v>10</v>
      </c>
      <c r="K13" s="266"/>
      <c r="L13" s="122">
        <f t="shared" ref="L13:L21" si="0">ROUND((D13*J13)+(D13/8*K13),2)</f>
        <v>7402.9</v>
      </c>
      <c r="M13" s="284">
        <v>9</v>
      </c>
      <c r="N13" s="284">
        <v>3</v>
      </c>
      <c r="O13" s="122">
        <f t="shared" ref="O13:O27" si="1">ROUND((D13/8*M13)+(D13/8/60*N13),2)</f>
        <v>837.45</v>
      </c>
      <c r="P13" s="285">
        <v>835</v>
      </c>
      <c r="Q13" s="301">
        <f t="shared" ref="Q13:Q26" si="2">L13-O13-P13</f>
        <v>5730.45</v>
      </c>
      <c r="R13" s="264">
        <v>1</v>
      </c>
    </row>
    <row r="14" spans="1:18">
      <c r="A14" s="264">
        <v>2</v>
      </c>
      <c r="B14" s="265" t="s">
        <v>31</v>
      </c>
      <c r="C14" s="266" t="s">
        <v>26</v>
      </c>
      <c r="D14" s="270">
        <v>740.29</v>
      </c>
      <c r="E14" s="268" t="s">
        <v>32</v>
      </c>
      <c r="F14" s="269" t="s">
        <v>33</v>
      </c>
      <c r="G14" s="269">
        <v>5</v>
      </c>
      <c r="H14" s="266" t="s">
        <v>34</v>
      </c>
      <c r="I14" s="265" t="s">
        <v>209</v>
      </c>
      <c r="J14" s="266">
        <v>8</v>
      </c>
      <c r="K14" s="266">
        <v>16</v>
      </c>
      <c r="L14" s="122">
        <f t="shared" si="0"/>
        <v>7402.9</v>
      </c>
      <c r="M14" s="284"/>
      <c r="N14" s="284">
        <v>12</v>
      </c>
      <c r="O14" s="122">
        <f t="shared" si="1"/>
        <v>18.51</v>
      </c>
      <c r="P14" s="285">
        <v>760</v>
      </c>
      <c r="Q14" s="301">
        <f t="shared" si="2"/>
        <v>6624.39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208</v>
      </c>
      <c r="J15" s="272">
        <v>10</v>
      </c>
      <c r="K15" s="266"/>
      <c r="L15" s="104">
        <f t="shared" si="0"/>
        <v>7402.9</v>
      </c>
      <c r="M15" s="287"/>
      <c r="N15" s="288">
        <v>39</v>
      </c>
      <c r="O15" s="104">
        <f t="shared" si="1"/>
        <v>60.15</v>
      </c>
      <c r="P15" s="289"/>
      <c r="Q15" s="302">
        <f t="shared" si="2"/>
        <v>7342.75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208</v>
      </c>
      <c r="J16" s="266">
        <v>10</v>
      </c>
      <c r="K16" s="266"/>
      <c r="L16" s="104">
        <f t="shared" si="0"/>
        <v>7402.9</v>
      </c>
      <c r="M16" s="287">
        <v>1</v>
      </c>
      <c r="N16" s="288">
        <v>33</v>
      </c>
      <c r="O16" s="104">
        <f t="shared" si="1"/>
        <v>143.43</v>
      </c>
      <c r="P16" s="289"/>
      <c r="Q16" s="302">
        <f t="shared" si="2"/>
        <v>7259.47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208</v>
      </c>
      <c r="J17" s="266">
        <v>10</v>
      </c>
      <c r="K17" s="266"/>
      <c r="L17" s="104">
        <f t="shared" si="0"/>
        <v>7402.9</v>
      </c>
      <c r="M17" s="287">
        <v>20</v>
      </c>
      <c r="N17" s="288">
        <v>7</v>
      </c>
      <c r="O17" s="104">
        <f t="shared" si="1"/>
        <v>1861.52</v>
      </c>
      <c r="P17" s="289">
        <v>760</v>
      </c>
      <c r="Q17" s="302">
        <f t="shared" si="2"/>
        <v>4781.38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208</v>
      </c>
      <c r="J18" s="272">
        <v>10</v>
      </c>
      <c r="K18" s="266"/>
      <c r="L18" s="104">
        <f t="shared" si="0"/>
        <v>7402.9</v>
      </c>
      <c r="M18" s="287">
        <v>1</v>
      </c>
      <c r="N18" s="288">
        <v>13</v>
      </c>
      <c r="O18" s="104">
        <f t="shared" si="1"/>
        <v>112.59</v>
      </c>
      <c r="P18" s="289"/>
      <c r="Q18" s="302">
        <f t="shared" si="2"/>
        <v>7290.31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208</v>
      </c>
      <c r="J19" s="266">
        <v>10</v>
      </c>
      <c r="K19" s="266"/>
      <c r="L19" s="104">
        <f t="shared" si="0"/>
        <v>7402.9</v>
      </c>
      <c r="M19" s="287">
        <v>5</v>
      </c>
      <c r="N19" s="288">
        <v>56</v>
      </c>
      <c r="O19" s="104">
        <f t="shared" si="1"/>
        <v>549.05</v>
      </c>
      <c r="P19" s="289">
        <v>760</v>
      </c>
      <c r="Q19" s="302">
        <f t="shared" si="2"/>
        <v>6093.85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208</v>
      </c>
      <c r="J20" s="266">
        <v>10</v>
      </c>
      <c r="K20" s="266"/>
      <c r="L20" s="104">
        <f t="shared" si="0"/>
        <v>7402.9</v>
      </c>
      <c r="M20" s="287"/>
      <c r="N20" s="288">
        <v>7</v>
      </c>
      <c r="O20" s="104">
        <f t="shared" si="1"/>
        <v>10.8</v>
      </c>
      <c r="P20" s="289">
        <v>835</v>
      </c>
      <c r="Q20" s="302">
        <f t="shared" si="2"/>
        <v>6557.1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208</v>
      </c>
      <c r="J21" s="272">
        <v>10</v>
      </c>
      <c r="K21" s="266"/>
      <c r="L21" s="104">
        <f t="shared" si="0"/>
        <v>7402.9</v>
      </c>
      <c r="M21" s="287"/>
      <c r="N21" s="288"/>
      <c r="O21" s="104">
        <f t="shared" si="1"/>
        <v>0</v>
      </c>
      <c r="P21" s="289"/>
      <c r="Q21" s="302">
        <f t="shared" si="2"/>
        <v>7402.9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210</v>
      </c>
      <c r="J22" s="266">
        <v>9</v>
      </c>
      <c r="K22" s="266"/>
      <c r="L22" s="104">
        <f t="shared" ref="L22:L38" si="3">ROUND((D22*J22)+(D22/8*K22),2)</f>
        <v>5907.6</v>
      </c>
      <c r="M22" s="287">
        <v>5</v>
      </c>
      <c r="N22" s="288">
        <v>23</v>
      </c>
      <c r="O22" s="104">
        <f t="shared" si="1"/>
        <v>441.7</v>
      </c>
      <c r="P22" s="289">
        <v>760</v>
      </c>
      <c r="Q22" s="302">
        <f t="shared" si="2"/>
        <v>4705.9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208</v>
      </c>
      <c r="J23" s="272">
        <v>10</v>
      </c>
      <c r="K23" s="266"/>
      <c r="L23" s="104">
        <f t="shared" si="3"/>
        <v>7402.9</v>
      </c>
      <c r="M23" s="287">
        <v>2</v>
      </c>
      <c r="N23" s="288">
        <v>25</v>
      </c>
      <c r="O23" s="104">
        <f t="shared" si="1"/>
        <v>223.63</v>
      </c>
      <c r="P23" s="289">
        <v>760</v>
      </c>
      <c r="Q23" s="302">
        <f t="shared" si="2"/>
        <v>6419.27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208</v>
      </c>
      <c r="J24" s="272">
        <v>10</v>
      </c>
      <c r="K24" s="290"/>
      <c r="L24" s="122">
        <f t="shared" si="3"/>
        <v>7402.9</v>
      </c>
      <c r="M24" s="291"/>
      <c r="N24" s="292"/>
      <c r="O24" s="104">
        <f t="shared" si="1"/>
        <v>0</v>
      </c>
      <c r="P24" s="289">
        <v>760</v>
      </c>
      <c r="Q24" s="301">
        <f t="shared" si="2"/>
        <v>6642.9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211</v>
      </c>
      <c r="J25" s="272">
        <v>11</v>
      </c>
      <c r="K25" s="290"/>
      <c r="L25" s="122">
        <f t="shared" si="3"/>
        <v>8143.19</v>
      </c>
      <c r="M25" s="291"/>
      <c r="N25" s="292">
        <v>16</v>
      </c>
      <c r="O25" s="104">
        <f t="shared" si="1"/>
        <v>24.68</v>
      </c>
      <c r="P25" s="293">
        <v>760</v>
      </c>
      <c r="Q25" s="302">
        <f t="shared" si="2"/>
        <v>7358.51</v>
      </c>
      <c r="R25" s="264">
        <v>13</v>
      </c>
    </row>
    <row r="26" spans="1:18">
      <c r="A26" s="264">
        <v>14</v>
      </c>
      <c r="B26" s="265" t="s">
        <v>5</v>
      </c>
      <c r="C26" s="266" t="s">
        <v>26</v>
      </c>
      <c r="D26" s="267">
        <v>740.29</v>
      </c>
      <c r="E26" s="268" t="s">
        <v>114</v>
      </c>
      <c r="F26" s="266" t="s">
        <v>28</v>
      </c>
      <c r="G26" s="266">
        <v>5</v>
      </c>
      <c r="H26" s="266" t="s">
        <v>47</v>
      </c>
      <c r="I26" s="286" t="s">
        <v>212</v>
      </c>
      <c r="J26" s="283">
        <v>6</v>
      </c>
      <c r="K26" s="336"/>
      <c r="L26" s="104">
        <f t="shared" si="3"/>
        <v>4441.74</v>
      </c>
      <c r="M26" s="287">
        <v>1</v>
      </c>
      <c r="N26" s="288"/>
      <c r="O26" s="104">
        <f t="shared" si="1"/>
        <v>92.54</v>
      </c>
      <c r="P26" s="289"/>
      <c r="Q26" s="301">
        <f t="shared" si="2"/>
        <v>4349.2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208</v>
      </c>
      <c r="J27" s="266">
        <v>10</v>
      </c>
      <c r="K27" s="266"/>
      <c r="L27" s="122">
        <f t="shared" si="3"/>
        <v>7402.9</v>
      </c>
      <c r="M27" s="287">
        <v>9</v>
      </c>
      <c r="N27" s="288">
        <v>35</v>
      </c>
      <c r="O27" s="104">
        <f t="shared" si="1"/>
        <v>886.81</v>
      </c>
      <c r="P27" s="289">
        <v>760</v>
      </c>
      <c r="Q27" s="301">
        <f>L27+L28-O27-P27</f>
        <v>6496.38</v>
      </c>
      <c r="R27" s="264">
        <v>15</v>
      </c>
    </row>
    <row r="28" spans="1:18">
      <c r="A28" s="264"/>
      <c r="B28" s="271" t="s">
        <v>175</v>
      </c>
      <c r="C28" s="266" t="s">
        <v>26</v>
      </c>
      <c r="D28" s="267">
        <v>740.29</v>
      </c>
      <c r="E28" s="274"/>
      <c r="F28" s="269"/>
      <c r="G28" s="269"/>
      <c r="H28" s="266"/>
      <c r="I28" s="343" t="s">
        <v>213</v>
      </c>
      <c r="J28" s="266">
        <v>1</v>
      </c>
      <c r="K28" s="266"/>
      <c r="L28" s="122">
        <f t="shared" si="3"/>
        <v>740.29</v>
      </c>
      <c r="M28" s="287"/>
      <c r="N28" s="288"/>
      <c r="O28" s="104"/>
      <c r="P28" s="289"/>
      <c r="Q28" s="301"/>
      <c r="R28" s="264"/>
    </row>
    <row r="29" spans="1:18">
      <c r="A29" s="264">
        <v>16</v>
      </c>
      <c r="B29" s="271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208</v>
      </c>
      <c r="J29" s="266">
        <v>10</v>
      </c>
      <c r="K29" s="266"/>
      <c r="L29" s="104">
        <f t="shared" si="3"/>
        <v>7402.9</v>
      </c>
      <c r="M29" s="291"/>
      <c r="N29" s="292">
        <v>19</v>
      </c>
      <c r="O29" s="104">
        <f t="shared" ref="O29:O35" si="4">ROUND((D29/8*M29)+(D29/8/60*N29),2)</f>
        <v>29.3</v>
      </c>
      <c r="P29" s="293">
        <v>760</v>
      </c>
      <c r="Q29" s="301">
        <f t="shared" ref="Q29:Q34" si="5">L29-O29-P29</f>
        <v>6613.6</v>
      </c>
      <c r="R29" s="264">
        <v>16</v>
      </c>
    </row>
    <row r="30" spans="1:18">
      <c r="A30" s="264">
        <v>17</v>
      </c>
      <c r="B30" s="271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214</v>
      </c>
      <c r="J30" s="266">
        <v>9</v>
      </c>
      <c r="K30" s="266"/>
      <c r="L30" s="104">
        <f t="shared" si="3"/>
        <v>6662.61</v>
      </c>
      <c r="M30" s="287"/>
      <c r="N30" s="288">
        <v>1</v>
      </c>
      <c r="O30" s="104">
        <f t="shared" si="4"/>
        <v>1.54</v>
      </c>
      <c r="P30" s="289"/>
      <c r="Q30" s="301">
        <f t="shared" si="5"/>
        <v>6661.07</v>
      </c>
      <c r="R30" s="264">
        <v>17</v>
      </c>
    </row>
    <row r="31" spans="1:18">
      <c r="A31" s="264">
        <v>18</v>
      </c>
      <c r="B31" s="271" t="s">
        <v>66</v>
      </c>
      <c r="C31" s="266" t="s">
        <v>26</v>
      </c>
      <c r="D31" s="267">
        <v>740.29</v>
      </c>
      <c r="E31" s="275" t="s">
        <v>67</v>
      </c>
      <c r="F31" s="318" t="s">
        <v>215</v>
      </c>
      <c r="G31" s="269">
        <v>5</v>
      </c>
      <c r="H31" s="269" t="s">
        <v>47</v>
      </c>
      <c r="I31" s="286" t="s">
        <v>216</v>
      </c>
      <c r="J31" s="272">
        <v>10</v>
      </c>
      <c r="K31" s="269"/>
      <c r="L31" s="104">
        <f t="shared" si="3"/>
        <v>7402.9</v>
      </c>
      <c r="M31" s="287"/>
      <c r="N31" s="288"/>
      <c r="O31" s="104">
        <f t="shared" si="4"/>
        <v>0</v>
      </c>
      <c r="P31" s="289">
        <v>760</v>
      </c>
      <c r="Q31" s="302">
        <f t="shared" si="5"/>
        <v>6642.9</v>
      </c>
      <c r="R31" s="264">
        <v>18</v>
      </c>
    </row>
    <row r="32" spans="1:18">
      <c r="A32" s="264">
        <v>19</v>
      </c>
      <c r="B32" s="265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208</v>
      </c>
      <c r="J32" s="272">
        <v>10</v>
      </c>
      <c r="K32" s="266"/>
      <c r="L32" s="104">
        <f t="shared" si="3"/>
        <v>7402.9</v>
      </c>
      <c r="M32" s="287"/>
      <c r="N32" s="288">
        <v>2</v>
      </c>
      <c r="O32" s="104">
        <f t="shared" si="4"/>
        <v>3.08</v>
      </c>
      <c r="P32" s="289">
        <v>760</v>
      </c>
      <c r="Q32" s="302">
        <f t="shared" si="5"/>
        <v>6639.82</v>
      </c>
      <c r="R32" s="264">
        <v>19</v>
      </c>
    </row>
    <row r="33" spans="1:18">
      <c r="A33" s="264">
        <v>20</v>
      </c>
      <c r="B33" s="265" t="s">
        <v>72</v>
      </c>
      <c r="C33" s="266" t="s">
        <v>26</v>
      </c>
      <c r="D33" s="270">
        <v>740.29</v>
      </c>
      <c r="E33" s="273" t="s">
        <v>73</v>
      </c>
      <c r="F33" s="269" t="s">
        <v>74</v>
      </c>
      <c r="G33" s="269">
        <v>5</v>
      </c>
      <c r="H33" s="269" t="s">
        <v>47</v>
      </c>
      <c r="I33" s="265" t="s">
        <v>217</v>
      </c>
      <c r="J33" s="266">
        <v>12</v>
      </c>
      <c r="K33" s="266"/>
      <c r="L33" s="104">
        <f t="shared" si="3"/>
        <v>8883.48</v>
      </c>
      <c r="M33" s="287"/>
      <c r="N33" s="288">
        <v>13</v>
      </c>
      <c r="O33" s="104">
        <f t="shared" si="4"/>
        <v>20.05</v>
      </c>
      <c r="P33" s="289">
        <v>760</v>
      </c>
      <c r="Q33" s="302">
        <f t="shared" si="5"/>
        <v>8103.43</v>
      </c>
      <c r="R33" s="264">
        <v>20</v>
      </c>
    </row>
    <row r="34" spans="1:18">
      <c r="A34" s="264">
        <v>21</v>
      </c>
      <c r="B34" s="271" t="s">
        <v>76</v>
      </c>
      <c r="C34" s="266" t="s">
        <v>26</v>
      </c>
      <c r="D34" s="267">
        <v>740.29</v>
      </c>
      <c r="E34" s="268" t="s">
        <v>71</v>
      </c>
      <c r="F34" s="269" t="s">
        <v>28</v>
      </c>
      <c r="G34" s="269">
        <v>5</v>
      </c>
      <c r="H34" s="269" t="s">
        <v>47</v>
      </c>
      <c r="I34" s="265" t="s">
        <v>208</v>
      </c>
      <c r="J34" s="266">
        <v>10</v>
      </c>
      <c r="K34" s="269"/>
      <c r="L34" s="104">
        <f t="shared" si="3"/>
        <v>7402.9</v>
      </c>
      <c r="M34" s="287">
        <v>1</v>
      </c>
      <c r="N34" s="288">
        <v>2</v>
      </c>
      <c r="O34" s="104">
        <f t="shared" si="4"/>
        <v>95.62</v>
      </c>
      <c r="P34" s="289">
        <v>760</v>
      </c>
      <c r="Q34" s="302">
        <f t="shared" si="5"/>
        <v>6547.28</v>
      </c>
      <c r="R34" s="264">
        <v>21</v>
      </c>
    </row>
    <row r="35" spans="1:18">
      <c r="A35" s="264">
        <v>22</v>
      </c>
      <c r="B35" s="271" t="s">
        <v>78</v>
      </c>
      <c r="C35" s="266" t="s">
        <v>26</v>
      </c>
      <c r="D35" s="267">
        <v>656.4</v>
      </c>
      <c r="E35" s="268" t="s">
        <v>57</v>
      </c>
      <c r="F35" s="269" t="s">
        <v>28</v>
      </c>
      <c r="G35" s="269">
        <v>5</v>
      </c>
      <c r="H35" s="269" t="s">
        <v>29</v>
      </c>
      <c r="I35" s="265" t="s">
        <v>218</v>
      </c>
      <c r="J35" s="266">
        <v>9</v>
      </c>
      <c r="K35" s="269"/>
      <c r="L35" s="104">
        <f t="shared" si="3"/>
        <v>5907.6</v>
      </c>
      <c r="M35" s="287"/>
      <c r="N35" s="288"/>
      <c r="O35" s="104">
        <f t="shared" si="4"/>
        <v>0</v>
      </c>
      <c r="P35" s="289"/>
      <c r="Q35" s="302">
        <f>L35+L36</f>
        <v>6564</v>
      </c>
      <c r="R35" s="264">
        <v>22</v>
      </c>
    </row>
    <row r="36" spans="1:18">
      <c r="A36" s="264"/>
      <c r="B36" s="271" t="s">
        <v>175</v>
      </c>
      <c r="C36" s="266" t="s">
        <v>26</v>
      </c>
      <c r="D36" s="267">
        <v>656.4</v>
      </c>
      <c r="E36" s="274"/>
      <c r="F36" s="269"/>
      <c r="G36" s="269"/>
      <c r="H36" s="266"/>
      <c r="I36" s="343" t="s">
        <v>213</v>
      </c>
      <c r="J36" s="266">
        <v>1</v>
      </c>
      <c r="K36" s="266"/>
      <c r="L36" s="122">
        <f t="shared" si="3"/>
        <v>656.4</v>
      </c>
      <c r="M36" s="287"/>
      <c r="N36" s="288"/>
      <c r="O36" s="104"/>
      <c r="P36" s="289"/>
      <c r="Q36" s="301"/>
      <c r="R36" s="264"/>
    </row>
    <row r="37" s="92" customFormat="1" spans="1:18">
      <c r="A37" s="264">
        <v>23</v>
      </c>
      <c r="B37" s="271" t="s">
        <v>79</v>
      </c>
      <c r="C37" s="266" t="s">
        <v>26</v>
      </c>
      <c r="D37" s="319">
        <v>740.29</v>
      </c>
      <c r="E37" s="320" t="s">
        <v>57</v>
      </c>
      <c r="F37" s="321" t="s">
        <v>28</v>
      </c>
      <c r="G37" s="321">
        <v>5</v>
      </c>
      <c r="H37" s="321" t="s">
        <v>47</v>
      </c>
      <c r="I37" s="324" t="s">
        <v>219</v>
      </c>
      <c r="J37" s="325">
        <v>9</v>
      </c>
      <c r="K37" s="321"/>
      <c r="L37" s="326">
        <f t="shared" si="3"/>
        <v>6662.61</v>
      </c>
      <c r="M37" s="327">
        <v>4</v>
      </c>
      <c r="N37" s="328">
        <v>29</v>
      </c>
      <c r="O37" s="326">
        <f>ROUND((D37/8*M37)+(D37/8/60*N37),2)</f>
        <v>414.87</v>
      </c>
      <c r="P37" s="323"/>
      <c r="Q37" s="302">
        <f>L37-O37-P37</f>
        <v>6247.74</v>
      </c>
      <c r="R37" s="264">
        <v>23</v>
      </c>
    </row>
    <row r="38" spans="1:18">
      <c r="A38" s="264">
        <v>24</v>
      </c>
      <c r="B38" s="265" t="s">
        <v>80</v>
      </c>
      <c r="C38" s="266" t="s">
        <v>26</v>
      </c>
      <c r="D38" s="270">
        <v>656.4</v>
      </c>
      <c r="E38" s="273" t="s">
        <v>55</v>
      </c>
      <c r="F38" s="266" t="s">
        <v>28</v>
      </c>
      <c r="G38" s="266">
        <v>5</v>
      </c>
      <c r="H38" s="266" t="s">
        <v>47</v>
      </c>
      <c r="I38" s="294" t="s">
        <v>208</v>
      </c>
      <c r="J38" s="272">
        <v>10</v>
      </c>
      <c r="K38" s="266"/>
      <c r="L38" s="122">
        <f t="shared" si="3"/>
        <v>6564</v>
      </c>
      <c r="M38" s="295"/>
      <c r="N38" s="284"/>
      <c r="O38" s="122">
        <f>ROUND((D38/8*M38)+(D38/8/60*N38),2)</f>
        <v>0</v>
      </c>
      <c r="P38" s="289">
        <v>760</v>
      </c>
      <c r="Q38" s="301">
        <f>L38-O38-P38</f>
        <v>5804</v>
      </c>
      <c r="R38" s="264">
        <v>24</v>
      </c>
    </row>
    <row r="39" spans="1:18">
      <c r="A39" s="264">
        <v>25</v>
      </c>
      <c r="B39" s="265" t="s">
        <v>187</v>
      </c>
      <c r="C39" s="266" t="s">
        <v>26</v>
      </c>
      <c r="D39" s="270">
        <v>656.4</v>
      </c>
      <c r="E39" s="273" t="s">
        <v>104</v>
      </c>
      <c r="F39" s="266" t="s">
        <v>28</v>
      </c>
      <c r="G39" s="266">
        <v>5</v>
      </c>
      <c r="H39" s="266" t="s">
        <v>47</v>
      </c>
      <c r="I39" s="286" t="s">
        <v>208</v>
      </c>
      <c r="J39" s="272">
        <v>10</v>
      </c>
      <c r="K39" s="266"/>
      <c r="L39" s="122">
        <f t="shared" ref="L39:L65" si="6">ROUND((D39*J39)+(D39/8*K39),2)</f>
        <v>6564</v>
      </c>
      <c r="M39" s="295"/>
      <c r="N39" s="284"/>
      <c r="O39" s="122">
        <f>ROUND((D39/8*M39)+(D39/8/60*N39),2)</f>
        <v>0</v>
      </c>
      <c r="P39" s="285"/>
      <c r="Q39" s="301">
        <f>L39-O39-P39</f>
        <v>6564</v>
      </c>
      <c r="R39" s="264">
        <v>25</v>
      </c>
    </row>
    <row r="40" spans="1:18">
      <c r="A40" s="264">
        <v>26</v>
      </c>
      <c r="B40" s="265" t="s">
        <v>84</v>
      </c>
      <c r="C40" s="266" t="s">
        <v>26</v>
      </c>
      <c r="D40" s="270">
        <v>740.29</v>
      </c>
      <c r="E40" s="273" t="s">
        <v>85</v>
      </c>
      <c r="F40" s="266" t="s">
        <v>28</v>
      </c>
      <c r="G40" s="266">
        <v>5</v>
      </c>
      <c r="H40" s="266" t="s">
        <v>38</v>
      </c>
      <c r="I40" s="342" t="s">
        <v>220</v>
      </c>
      <c r="J40" s="272">
        <v>5</v>
      </c>
      <c r="K40" s="266"/>
      <c r="L40" s="122">
        <f t="shared" si="6"/>
        <v>3701.45</v>
      </c>
      <c r="M40" s="295">
        <v>4</v>
      </c>
      <c r="N40" s="284">
        <v>12</v>
      </c>
      <c r="O40" s="122">
        <f t="shared" ref="O40:O45" si="7">ROUND((D40/8*M40)+(D40/8/60*N40),2)</f>
        <v>388.65</v>
      </c>
      <c r="P40" s="285"/>
      <c r="Q40" s="301">
        <f t="shared" ref="Q40:Q48" si="8">L40-O40-P40</f>
        <v>3312.8</v>
      </c>
      <c r="R40" s="264">
        <v>26</v>
      </c>
    </row>
    <row r="41" spans="1:18">
      <c r="A41" s="264">
        <v>27</v>
      </c>
      <c r="B41" s="271" t="s">
        <v>87</v>
      </c>
      <c r="C41" s="266" t="s">
        <v>26</v>
      </c>
      <c r="D41" s="267">
        <v>740.29</v>
      </c>
      <c r="E41" s="268" t="s">
        <v>88</v>
      </c>
      <c r="F41" s="269" t="s">
        <v>28</v>
      </c>
      <c r="G41" s="269">
        <v>5</v>
      </c>
      <c r="H41" s="269" t="s">
        <v>29</v>
      </c>
      <c r="I41" s="294" t="s">
        <v>208</v>
      </c>
      <c r="J41" s="269">
        <v>9</v>
      </c>
      <c r="K41" s="266"/>
      <c r="L41" s="104">
        <f t="shared" si="6"/>
        <v>6662.61</v>
      </c>
      <c r="M41" s="287">
        <v>1</v>
      </c>
      <c r="N41" s="288">
        <v>20</v>
      </c>
      <c r="O41" s="104">
        <f t="shared" si="7"/>
        <v>123.38</v>
      </c>
      <c r="P41" s="289">
        <v>835</v>
      </c>
      <c r="Q41" s="302">
        <f t="shared" si="8"/>
        <v>5704.23</v>
      </c>
      <c r="R41" s="264">
        <v>27</v>
      </c>
    </row>
    <row r="42" spans="1:18">
      <c r="A42" s="264">
        <v>28</v>
      </c>
      <c r="B42" s="265" t="s">
        <v>90</v>
      </c>
      <c r="C42" s="266" t="s">
        <v>26</v>
      </c>
      <c r="D42" s="270">
        <v>740.29</v>
      </c>
      <c r="E42" s="273" t="s">
        <v>88</v>
      </c>
      <c r="F42" s="266" t="s">
        <v>28</v>
      </c>
      <c r="G42" s="266">
        <v>5</v>
      </c>
      <c r="H42" s="269" t="s">
        <v>29</v>
      </c>
      <c r="I42" s="294" t="s">
        <v>208</v>
      </c>
      <c r="J42" s="269">
        <v>10</v>
      </c>
      <c r="K42" s="266"/>
      <c r="L42" s="104">
        <f t="shared" si="6"/>
        <v>7402.9</v>
      </c>
      <c r="M42" s="287">
        <v>3</v>
      </c>
      <c r="N42" s="288">
        <v>46</v>
      </c>
      <c r="O42" s="104">
        <f t="shared" si="7"/>
        <v>348.55</v>
      </c>
      <c r="P42" s="285">
        <v>835</v>
      </c>
      <c r="Q42" s="302">
        <f t="shared" si="8"/>
        <v>6219.35</v>
      </c>
      <c r="R42" s="264">
        <v>28</v>
      </c>
    </row>
    <row r="43" spans="1:18">
      <c r="A43" s="264">
        <v>29</v>
      </c>
      <c r="B43" s="276" t="s">
        <v>91</v>
      </c>
      <c r="C43" s="266" t="s">
        <v>26</v>
      </c>
      <c r="D43" s="267">
        <v>740.29</v>
      </c>
      <c r="E43" s="268" t="s">
        <v>92</v>
      </c>
      <c r="F43" s="269" t="s">
        <v>28</v>
      </c>
      <c r="G43" s="269">
        <v>5</v>
      </c>
      <c r="H43" s="269" t="s">
        <v>47</v>
      </c>
      <c r="I43" s="286" t="s">
        <v>208</v>
      </c>
      <c r="J43" s="272">
        <v>10</v>
      </c>
      <c r="K43" s="269"/>
      <c r="L43" s="104">
        <f t="shared" si="6"/>
        <v>7402.9</v>
      </c>
      <c r="M43" s="287"/>
      <c r="N43" s="288">
        <v>50</v>
      </c>
      <c r="O43" s="104">
        <f t="shared" si="7"/>
        <v>77.11</v>
      </c>
      <c r="P43" s="289"/>
      <c r="Q43" s="302">
        <f t="shared" si="8"/>
        <v>7325.79</v>
      </c>
      <c r="R43" s="264">
        <v>29</v>
      </c>
    </row>
    <row r="44" spans="1:18">
      <c r="A44" s="264">
        <v>30</v>
      </c>
      <c r="B44" s="265" t="s">
        <v>94</v>
      </c>
      <c r="C44" s="266" t="s">
        <v>26</v>
      </c>
      <c r="D44" s="270">
        <v>740.29</v>
      </c>
      <c r="E44" s="277" t="s">
        <v>95</v>
      </c>
      <c r="F44" s="266" t="s">
        <v>28</v>
      </c>
      <c r="G44" s="266">
        <v>5</v>
      </c>
      <c r="H44" s="266" t="s">
        <v>29</v>
      </c>
      <c r="I44" s="286" t="s">
        <v>208</v>
      </c>
      <c r="J44" s="272">
        <v>10</v>
      </c>
      <c r="K44" s="266"/>
      <c r="L44" s="326">
        <f t="shared" si="6"/>
        <v>7402.9</v>
      </c>
      <c r="M44" s="295"/>
      <c r="N44" s="284"/>
      <c r="O44" s="122">
        <f t="shared" si="7"/>
        <v>0</v>
      </c>
      <c r="P44" s="285">
        <v>760</v>
      </c>
      <c r="Q44" s="301">
        <f t="shared" si="8"/>
        <v>6642.9</v>
      </c>
      <c r="R44" s="264">
        <v>30</v>
      </c>
    </row>
    <row r="45" spans="1:18">
      <c r="A45" s="264">
        <v>31</v>
      </c>
      <c r="B45" s="265" t="s">
        <v>96</v>
      </c>
      <c r="C45" s="266" t="s">
        <v>26</v>
      </c>
      <c r="D45" s="270">
        <v>740.29</v>
      </c>
      <c r="E45" s="277" t="s">
        <v>97</v>
      </c>
      <c r="F45" s="266" t="s">
        <v>28</v>
      </c>
      <c r="G45" s="266">
        <v>5</v>
      </c>
      <c r="H45" s="269" t="s">
        <v>47</v>
      </c>
      <c r="I45" s="296" t="s">
        <v>208</v>
      </c>
      <c r="J45" s="272">
        <v>10</v>
      </c>
      <c r="K45" s="266"/>
      <c r="L45" s="122">
        <f t="shared" si="6"/>
        <v>7402.9</v>
      </c>
      <c r="M45" s="295">
        <v>1</v>
      </c>
      <c r="N45" s="284">
        <v>31</v>
      </c>
      <c r="O45" s="104">
        <f t="shared" si="7"/>
        <v>140.35</v>
      </c>
      <c r="P45" s="285">
        <v>760</v>
      </c>
      <c r="Q45" s="301">
        <f t="shared" si="8"/>
        <v>6502.55</v>
      </c>
      <c r="R45" s="264">
        <v>31</v>
      </c>
    </row>
    <row r="46" spans="1:18">
      <c r="A46" s="264">
        <v>32</v>
      </c>
      <c r="B46" s="271" t="s">
        <v>98</v>
      </c>
      <c r="C46" s="266" t="s">
        <v>26</v>
      </c>
      <c r="D46" s="267">
        <v>740.29</v>
      </c>
      <c r="E46" s="278" t="s">
        <v>99</v>
      </c>
      <c r="F46" s="269" t="s">
        <v>28</v>
      </c>
      <c r="G46" s="269">
        <v>5</v>
      </c>
      <c r="H46" s="269" t="s">
        <v>47</v>
      </c>
      <c r="I46" s="271" t="s">
        <v>208</v>
      </c>
      <c r="J46" s="269">
        <v>10</v>
      </c>
      <c r="K46" s="269"/>
      <c r="L46" s="104">
        <f t="shared" si="6"/>
        <v>7402.9</v>
      </c>
      <c r="M46" s="287"/>
      <c r="N46" s="288">
        <v>9</v>
      </c>
      <c r="O46" s="104">
        <f t="shared" ref="O46:O48" si="9">ROUND((D46/8*M46)+(D46/8/60*N46),2)</f>
        <v>13.88</v>
      </c>
      <c r="P46" s="289">
        <v>760</v>
      </c>
      <c r="Q46" s="302">
        <f t="shared" si="8"/>
        <v>6629.02</v>
      </c>
      <c r="R46" s="264">
        <v>32</v>
      </c>
    </row>
    <row r="47" spans="1:18">
      <c r="A47" s="264">
        <v>33</v>
      </c>
      <c r="B47" s="265" t="s">
        <v>100</v>
      </c>
      <c r="C47" s="266" t="s">
        <v>26</v>
      </c>
      <c r="D47" s="270">
        <v>656.4</v>
      </c>
      <c r="E47" s="273" t="s">
        <v>101</v>
      </c>
      <c r="F47" s="266" t="s">
        <v>28</v>
      </c>
      <c r="G47" s="266">
        <v>5</v>
      </c>
      <c r="H47" s="266" t="s">
        <v>47</v>
      </c>
      <c r="I47" s="265" t="s">
        <v>208</v>
      </c>
      <c r="J47" s="266">
        <v>10</v>
      </c>
      <c r="K47" s="266"/>
      <c r="L47" s="122">
        <f t="shared" si="6"/>
        <v>6564</v>
      </c>
      <c r="M47" s="295"/>
      <c r="N47" s="284">
        <v>4</v>
      </c>
      <c r="O47" s="122">
        <f t="shared" si="9"/>
        <v>5.47</v>
      </c>
      <c r="P47" s="285"/>
      <c r="Q47" s="302">
        <f t="shared" si="8"/>
        <v>6558.53</v>
      </c>
      <c r="R47" s="264">
        <v>33</v>
      </c>
    </row>
    <row r="48" spans="1:18">
      <c r="A48" s="264">
        <v>34</v>
      </c>
      <c r="B48" s="265" t="s">
        <v>103</v>
      </c>
      <c r="C48" s="266" t="s">
        <v>26</v>
      </c>
      <c r="D48" s="270">
        <v>740.29</v>
      </c>
      <c r="E48" s="273" t="s">
        <v>104</v>
      </c>
      <c r="F48" s="266" t="s">
        <v>28</v>
      </c>
      <c r="G48" s="266">
        <v>5</v>
      </c>
      <c r="H48" s="266" t="s">
        <v>105</v>
      </c>
      <c r="I48" s="265" t="s">
        <v>221</v>
      </c>
      <c r="J48" s="266">
        <v>10</v>
      </c>
      <c r="K48" s="266">
        <v>8</v>
      </c>
      <c r="L48" s="122">
        <f t="shared" si="6"/>
        <v>8143.19</v>
      </c>
      <c r="M48" s="295">
        <v>2</v>
      </c>
      <c r="N48" s="284">
        <v>46</v>
      </c>
      <c r="O48" s="122">
        <f t="shared" si="9"/>
        <v>256.02</v>
      </c>
      <c r="P48" s="289">
        <v>760</v>
      </c>
      <c r="Q48" s="302">
        <f t="shared" si="8"/>
        <v>7127.17</v>
      </c>
      <c r="R48" s="264">
        <v>34</v>
      </c>
    </row>
    <row r="49" spans="1:18">
      <c r="A49" s="264">
        <v>35</v>
      </c>
      <c r="B49" s="271" t="s">
        <v>106</v>
      </c>
      <c r="C49" s="266" t="s">
        <v>26</v>
      </c>
      <c r="D49" s="267">
        <v>740.29</v>
      </c>
      <c r="E49" s="268" t="s">
        <v>107</v>
      </c>
      <c r="F49" s="269" t="s">
        <v>28</v>
      </c>
      <c r="G49" s="269">
        <v>5</v>
      </c>
      <c r="H49" s="269" t="s">
        <v>47</v>
      </c>
      <c r="I49" s="286" t="s">
        <v>208</v>
      </c>
      <c r="J49" s="272">
        <v>10</v>
      </c>
      <c r="K49" s="272"/>
      <c r="L49" s="122">
        <f t="shared" si="6"/>
        <v>7402.9</v>
      </c>
      <c r="M49" s="291">
        <v>9</v>
      </c>
      <c r="N49" s="292"/>
      <c r="O49" s="122">
        <f t="shared" ref="O49:O65" si="10">ROUND((D49/8*M49)+(D49/8/60*N49),2)</f>
        <v>832.83</v>
      </c>
      <c r="P49" s="289">
        <v>760</v>
      </c>
      <c r="Q49" s="302">
        <f t="shared" ref="Q49:Q65" si="11">L49-O49-P49</f>
        <v>5810.07</v>
      </c>
      <c r="R49" s="264">
        <v>35</v>
      </c>
    </row>
    <row r="50" spans="1:18">
      <c r="A50" s="264">
        <v>36</v>
      </c>
      <c r="B50" s="271" t="s">
        <v>108</v>
      </c>
      <c r="C50" s="266" t="s">
        <v>26</v>
      </c>
      <c r="D50" s="267">
        <v>740.29</v>
      </c>
      <c r="E50" s="268" t="s">
        <v>109</v>
      </c>
      <c r="F50" s="269" t="s">
        <v>28</v>
      </c>
      <c r="G50" s="269">
        <v>5</v>
      </c>
      <c r="H50" s="269" t="s">
        <v>105</v>
      </c>
      <c r="I50" s="286" t="s">
        <v>222</v>
      </c>
      <c r="J50" s="272">
        <v>9</v>
      </c>
      <c r="K50" s="269"/>
      <c r="L50" s="104">
        <f t="shared" si="6"/>
        <v>6662.61</v>
      </c>
      <c r="M50" s="287">
        <v>4</v>
      </c>
      <c r="N50" s="288">
        <v>32</v>
      </c>
      <c r="O50" s="104">
        <f t="shared" si="10"/>
        <v>419.5</v>
      </c>
      <c r="P50" s="289">
        <v>835</v>
      </c>
      <c r="Q50" s="302">
        <f t="shared" si="11"/>
        <v>5408.11</v>
      </c>
      <c r="R50" s="264">
        <v>36</v>
      </c>
    </row>
    <row r="51" spans="1:18">
      <c r="A51" s="264">
        <v>37</v>
      </c>
      <c r="B51" s="271" t="s">
        <v>110</v>
      </c>
      <c r="C51" s="266" t="s">
        <v>26</v>
      </c>
      <c r="D51" s="267">
        <v>740.29</v>
      </c>
      <c r="E51" s="273" t="s">
        <v>73</v>
      </c>
      <c r="F51" s="269" t="s">
        <v>28</v>
      </c>
      <c r="G51" s="269">
        <v>5</v>
      </c>
      <c r="H51" s="269" t="s">
        <v>47</v>
      </c>
      <c r="I51" s="286" t="s">
        <v>211</v>
      </c>
      <c r="J51" s="272">
        <v>11</v>
      </c>
      <c r="K51" s="269"/>
      <c r="L51" s="104">
        <f t="shared" si="6"/>
        <v>8143.19</v>
      </c>
      <c r="M51" s="287">
        <v>1</v>
      </c>
      <c r="N51" s="288">
        <v>37</v>
      </c>
      <c r="O51" s="104">
        <f t="shared" si="10"/>
        <v>149.6</v>
      </c>
      <c r="P51" s="289">
        <v>835</v>
      </c>
      <c r="Q51" s="302">
        <f t="shared" si="11"/>
        <v>7158.59</v>
      </c>
      <c r="R51" s="264">
        <v>37</v>
      </c>
    </row>
    <row r="52" spans="1:18">
      <c r="A52" s="264">
        <v>38</v>
      </c>
      <c r="B52" s="271" t="s">
        <v>111</v>
      </c>
      <c r="C52" s="266" t="s">
        <v>26</v>
      </c>
      <c r="D52" s="267">
        <v>656.4</v>
      </c>
      <c r="E52" s="279" t="s">
        <v>112</v>
      </c>
      <c r="F52" s="269" t="s">
        <v>28</v>
      </c>
      <c r="G52" s="269">
        <v>5</v>
      </c>
      <c r="H52" s="280" t="s">
        <v>47</v>
      </c>
      <c r="I52" s="286" t="s">
        <v>223</v>
      </c>
      <c r="J52" s="272">
        <v>9</v>
      </c>
      <c r="K52" s="266"/>
      <c r="L52" s="104">
        <f t="shared" si="6"/>
        <v>5907.6</v>
      </c>
      <c r="M52" s="287"/>
      <c r="N52" s="288"/>
      <c r="O52" s="104">
        <f t="shared" si="10"/>
        <v>0</v>
      </c>
      <c r="P52" s="289">
        <v>760</v>
      </c>
      <c r="Q52" s="302">
        <f t="shared" si="11"/>
        <v>5147.6</v>
      </c>
      <c r="R52" s="264">
        <v>38</v>
      </c>
    </row>
    <row r="53" spans="1:18">
      <c r="A53" s="264">
        <v>39</v>
      </c>
      <c r="B53" s="271" t="s">
        <v>115</v>
      </c>
      <c r="C53" s="266" t="s">
        <v>26</v>
      </c>
      <c r="D53" s="267">
        <v>740.29</v>
      </c>
      <c r="E53" s="281" t="s">
        <v>67</v>
      </c>
      <c r="F53" s="266" t="s">
        <v>224</v>
      </c>
      <c r="G53" s="266">
        <v>5</v>
      </c>
      <c r="H53" s="269" t="s">
        <v>47</v>
      </c>
      <c r="I53" s="286" t="s">
        <v>225</v>
      </c>
      <c r="J53" s="272">
        <v>10</v>
      </c>
      <c r="K53" s="272"/>
      <c r="L53" s="122">
        <f t="shared" si="6"/>
        <v>7402.9</v>
      </c>
      <c r="M53" s="297"/>
      <c r="N53" s="292"/>
      <c r="O53" s="122">
        <f t="shared" si="10"/>
        <v>0</v>
      </c>
      <c r="P53" s="289">
        <v>760</v>
      </c>
      <c r="Q53" s="301">
        <f t="shared" si="11"/>
        <v>6642.9</v>
      </c>
      <c r="R53" s="264">
        <v>39</v>
      </c>
    </row>
    <row r="54" spans="1:18">
      <c r="A54" s="264">
        <v>40</v>
      </c>
      <c r="B54" s="271" t="s">
        <v>118</v>
      </c>
      <c r="C54" s="266" t="s">
        <v>26</v>
      </c>
      <c r="D54" s="267">
        <v>740.29</v>
      </c>
      <c r="E54" s="268" t="s">
        <v>99</v>
      </c>
      <c r="F54" s="269" t="s">
        <v>28</v>
      </c>
      <c r="G54" s="269">
        <v>5</v>
      </c>
      <c r="H54" s="269" t="s">
        <v>38</v>
      </c>
      <c r="I54" s="286" t="s">
        <v>208</v>
      </c>
      <c r="J54" s="272">
        <v>10</v>
      </c>
      <c r="K54" s="272"/>
      <c r="L54" s="122">
        <f t="shared" si="6"/>
        <v>7402.9</v>
      </c>
      <c r="M54" s="297"/>
      <c r="N54" s="292"/>
      <c r="O54" s="122">
        <f t="shared" si="10"/>
        <v>0</v>
      </c>
      <c r="P54" s="289"/>
      <c r="Q54" s="301">
        <f t="shared" si="11"/>
        <v>7402.9</v>
      </c>
      <c r="R54" s="264">
        <v>40</v>
      </c>
    </row>
    <row r="55" spans="1:18">
      <c r="A55" s="264">
        <v>41</v>
      </c>
      <c r="B55" s="271" t="s">
        <v>119</v>
      </c>
      <c r="C55" s="266" t="s">
        <v>26</v>
      </c>
      <c r="D55" s="267">
        <v>740.29</v>
      </c>
      <c r="E55" s="281" t="s">
        <v>120</v>
      </c>
      <c r="F55" s="269" t="s">
        <v>226</v>
      </c>
      <c r="G55" s="269">
        <v>5</v>
      </c>
      <c r="H55" s="269" t="s">
        <v>47</v>
      </c>
      <c r="I55" s="286" t="s">
        <v>227</v>
      </c>
      <c r="J55" s="272">
        <v>10</v>
      </c>
      <c r="K55" s="269"/>
      <c r="L55" s="104">
        <f t="shared" si="6"/>
        <v>7402.9</v>
      </c>
      <c r="M55" s="287"/>
      <c r="N55" s="288">
        <v>5</v>
      </c>
      <c r="O55" s="104">
        <f t="shared" si="10"/>
        <v>7.71</v>
      </c>
      <c r="P55" s="289">
        <v>760</v>
      </c>
      <c r="Q55" s="302">
        <f t="shared" si="11"/>
        <v>6635.19</v>
      </c>
      <c r="R55" s="264">
        <v>41</v>
      </c>
    </row>
    <row r="56" ht="14.1" customHeight="1" spans="1:18">
      <c r="A56" s="264">
        <v>42</v>
      </c>
      <c r="B56" s="265" t="s">
        <v>123</v>
      </c>
      <c r="C56" s="266" t="s">
        <v>26</v>
      </c>
      <c r="D56" s="270">
        <v>740.29</v>
      </c>
      <c r="E56" s="282" t="s">
        <v>32</v>
      </c>
      <c r="F56" s="283" t="s">
        <v>28</v>
      </c>
      <c r="G56" s="283">
        <v>5</v>
      </c>
      <c r="H56" s="283" t="s">
        <v>38</v>
      </c>
      <c r="I56" s="286" t="s">
        <v>208</v>
      </c>
      <c r="J56" s="272">
        <v>10</v>
      </c>
      <c r="K56" s="266"/>
      <c r="L56" s="122">
        <f t="shared" si="6"/>
        <v>7402.9</v>
      </c>
      <c r="M56" s="295">
        <v>4</v>
      </c>
      <c r="N56" s="284">
        <v>24</v>
      </c>
      <c r="O56" s="122">
        <f t="shared" si="10"/>
        <v>407.16</v>
      </c>
      <c r="P56" s="285">
        <v>760</v>
      </c>
      <c r="Q56" s="302">
        <f t="shared" si="11"/>
        <v>6235.74</v>
      </c>
      <c r="R56" s="264">
        <v>42</v>
      </c>
    </row>
    <row r="57" spans="1:18">
      <c r="A57" s="264">
        <v>43</v>
      </c>
      <c r="B57" s="271" t="s">
        <v>124</v>
      </c>
      <c r="C57" s="266" t="s">
        <v>26</v>
      </c>
      <c r="D57" s="267">
        <v>740.29</v>
      </c>
      <c r="E57" s="268" t="s">
        <v>107</v>
      </c>
      <c r="F57" s="269" t="s">
        <v>28</v>
      </c>
      <c r="G57" s="269">
        <v>5</v>
      </c>
      <c r="H57" s="269" t="s">
        <v>47</v>
      </c>
      <c r="I57" s="286" t="s">
        <v>208</v>
      </c>
      <c r="J57" s="272">
        <v>10</v>
      </c>
      <c r="K57" s="269"/>
      <c r="L57" s="104">
        <f t="shared" si="6"/>
        <v>7402.9</v>
      </c>
      <c r="M57" s="287"/>
      <c r="N57" s="288"/>
      <c r="O57" s="104">
        <f t="shared" si="10"/>
        <v>0</v>
      </c>
      <c r="P57" s="289">
        <v>760</v>
      </c>
      <c r="Q57" s="302">
        <f t="shared" si="11"/>
        <v>6642.9</v>
      </c>
      <c r="R57" s="264">
        <v>43</v>
      </c>
    </row>
    <row r="58" spans="1:18">
      <c r="A58" s="264">
        <v>44</v>
      </c>
      <c r="B58" s="265" t="s">
        <v>125</v>
      </c>
      <c r="C58" s="266" t="s">
        <v>26</v>
      </c>
      <c r="D58" s="270">
        <v>740.29</v>
      </c>
      <c r="E58" s="282" t="s">
        <v>126</v>
      </c>
      <c r="F58" s="266" t="s">
        <v>28</v>
      </c>
      <c r="G58" s="266">
        <v>5</v>
      </c>
      <c r="H58" s="266" t="s">
        <v>47</v>
      </c>
      <c r="I58" s="286" t="s">
        <v>208</v>
      </c>
      <c r="J58" s="272">
        <v>10</v>
      </c>
      <c r="K58" s="266"/>
      <c r="L58" s="122">
        <f t="shared" si="6"/>
        <v>7402.9</v>
      </c>
      <c r="M58" s="295">
        <v>1</v>
      </c>
      <c r="N58" s="284">
        <v>2</v>
      </c>
      <c r="O58" s="122">
        <f t="shared" si="10"/>
        <v>95.62</v>
      </c>
      <c r="P58" s="285">
        <v>760</v>
      </c>
      <c r="Q58" s="302">
        <f t="shared" si="11"/>
        <v>6547.28</v>
      </c>
      <c r="R58" s="264">
        <v>44</v>
      </c>
    </row>
    <row r="59" spans="1:18">
      <c r="A59" s="264">
        <v>45</v>
      </c>
      <c r="B59" s="271" t="s">
        <v>127</v>
      </c>
      <c r="C59" s="266" t="s">
        <v>26</v>
      </c>
      <c r="D59" s="267">
        <v>656.4</v>
      </c>
      <c r="E59" s="279" t="s">
        <v>112</v>
      </c>
      <c r="F59" s="269" t="s">
        <v>28</v>
      </c>
      <c r="G59" s="269">
        <v>5</v>
      </c>
      <c r="H59" s="269" t="s">
        <v>47</v>
      </c>
      <c r="I59" s="286" t="s">
        <v>228</v>
      </c>
      <c r="J59" s="272">
        <v>9</v>
      </c>
      <c r="K59" s="266"/>
      <c r="L59" s="104">
        <f t="shared" si="6"/>
        <v>5907.6</v>
      </c>
      <c r="M59" s="287"/>
      <c r="N59" s="288"/>
      <c r="O59" s="104">
        <f t="shared" si="10"/>
        <v>0</v>
      </c>
      <c r="P59" s="289">
        <v>760</v>
      </c>
      <c r="Q59" s="302">
        <f t="shared" si="11"/>
        <v>5147.6</v>
      </c>
      <c r="R59" s="264">
        <v>45</v>
      </c>
    </row>
    <row r="60" ht="14.1" customHeight="1" spans="1:18">
      <c r="A60" s="264">
        <v>46</v>
      </c>
      <c r="B60" s="265" t="s">
        <v>165</v>
      </c>
      <c r="C60" s="266" t="s">
        <v>26</v>
      </c>
      <c r="D60" s="267">
        <v>740.29</v>
      </c>
      <c r="E60" s="268" t="s">
        <v>85</v>
      </c>
      <c r="F60" s="266" t="s">
        <v>28</v>
      </c>
      <c r="G60" s="266">
        <v>5</v>
      </c>
      <c r="H60" s="266" t="s">
        <v>47</v>
      </c>
      <c r="I60" s="286" t="s">
        <v>208</v>
      </c>
      <c r="J60" s="272">
        <v>10</v>
      </c>
      <c r="K60" s="266"/>
      <c r="L60" s="122">
        <f t="shared" si="6"/>
        <v>7402.9</v>
      </c>
      <c r="M60" s="295"/>
      <c r="N60" s="284"/>
      <c r="O60" s="122">
        <f t="shared" si="10"/>
        <v>0</v>
      </c>
      <c r="P60" s="285"/>
      <c r="Q60" s="301">
        <f t="shared" si="11"/>
        <v>7402.9</v>
      </c>
      <c r="R60" s="264">
        <v>46</v>
      </c>
    </row>
    <row r="61" ht="14.1" customHeight="1" spans="1:18">
      <c r="A61" s="264">
        <v>47</v>
      </c>
      <c r="B61" s="265" t="s">
        <v>167</v>
      </c>
      <c r="C61" s="266" t="s">
        <v>26</v>
      </c>
      <c r="D61" s="267">
        <v>656.4</v>
      </c>
      <c r="E61" s="273" t="s">
        <v>168</v>
      </c>
      <c r="F61" s="266" t="s">
        <v>28</v>
      </c>
      <c r="G61" s="266">
        <v>5</v>
      </c>
      <c r="H61" s="266" t="s">
        <v>47</v>
      </c>
      <c r="I61" s="286" t="s">
        <v>219</v>
      </c>
      <c r="J61" s="272">
        <v>9</v>
      </c>
      <c r="K61" s="266"/>
      <c r="L61" s="122">
        <f t="shared" si="6"/>
        <v>5907.6</v>
      </c>
      <c r="M61" s="295">
        <v>1</v>
      </c>
      <c r="N61" s="284">
        <v>35</v>
      </c>
      <c r="O61" s="122">
        <f t="shared" si="10"/>
        <v>129.91</v>
      </c>
      <c r="P61" s="285"/>
      <c r="Q61" s="301">
        <f t="shared" si="11"/>
        <v>5777.69</v>
      </c>
      <c r="R61" s="264">
        <v>47</v>
      </c>
    </row>
    <row r="62" spans="1:18">
      <c r="A62" s="264">
        <v>48</v>
      </c>
      <c r="B62" s="265" t="s">
        <v>128</v>
      </c>
      <c r="C62" s="266" t="s">
        <v>26</v>
      </c>
      <c r="D62" s="267">
        <v>740.29</v>
      </c>
      <c r="E62" s="273" t="s">
        <v>27</v>
      </c>
      <c r="F62" s="266" t="s">
        <v>28</v>
      </c>
      <c r="G62" s="266">
        <v>5</v>
      </c>
      <c r="H62" s="266" t="s">
        <v>47</v>
      </c>
      <c r="I62" s="286" t="s">
        <v>208</v>
      </c>
      <c r="J62" s="272">
        <v>10</v>
      </c>
      <c r="K62" s="266"/>
      <c r="L62" s="122">
        <f t="shared" si="6"/>
        <v>7402.9</v>
      </c>
      <c r="M62" s="295">
        <v>4</v>
      </c>
      <c r="N62" s="284">
        <v>41</v>
      </c>
      <c r="O62" s="122">
        <f t="shared" si="10"/>
        <v>433.38</v>
      </c>
      <c r="P62" s="285"/>
      <c r="Q62" s="301">
        <f t="shared" si="11"/>
        <v>6969.52</v>
      </c>
      <c r="R62" s="264">
        <v>48</v>
      </c>
    </row>
    <row r="63" spans="1:18">
      <c r="A63" s="264">
        <v>49</v>
      </c>
      <c r="B63" s="271" t="s">
        <v>129</v>
      </c>
      <c r="C63" s="266" t="s">
        <v>26</v>
      </c>
      <c r="D63" s="267">
        <v>740.29</v>
      </c>
      <c r="E63" s="268" t="s">
        <v>85</v>
      </c>
      <c r="F63" s="269" t="s">
        <v>28</v>
      </c>
      <c r="G63" s="269">
        <v>5</v>
      </c>
      <c r="H63" s="266" t="s">
        <v>47</v>
      </c>
      <c r="I63" s="286" t="s">
        <v>208</v>
      </c>
      <c r="J63" s="272">
        <v>10</v>
      </c>
      <c r="K63" s="266"/>
      <c r="L63" s="104">
        <f t="shared" si="6"/>
        <v>7402.9</v>
      </c>
      <c r="M63" s="287">
        <v>2</v>
      </c>
      <c r="N63" s="288">
        <v>56</v>
      </c>
      <c r="O63" s="104">
        <f t="shared" si="10"/>
        <v>271.44</v>
      </c>
      <c r="P63" s="289">
        <v>760</v>
      </c>
      <c r="Q63" s="302">
        <f t="shared" si="11"/>
        <v>6371.46</v>
      </c>
      <c r="R63" s="264">
        <v>49</v>
      </c>
    </row>
    <row r="64" spans="1:18">
      <c r="A64" s="264">
        <v>50</v>
      </c>
      <c r="B64" s="271" t="s">
        <v>192</v>
      </c>
      <c r="C64" s="266" t="s">
        <v>26</v>
      </c>
      <c r="D64" s="267">
        <v>656.4</v>
      </c>
      <c r="E64" s="273" t="s">
        <v>168</v>
      </c>
      <c r="F64" s="266" t="s">
        <v>28</v>
      </c>
      <c r="G64" s="266">
        <v>5</v>
      </c>
      <c r="H64" s="266" t="s">
        <v>47</v>
      </c>
      <c r="I64" s="286" t="s">
        <v>208</v>
      </c>
      <c r="J64" s="272">
        <v>10</v>
      </c>
      <c r="K64" s="300"/>
      <c r="L64" s="104">
        <f t="shared" si="6"/>
        <v>6564</v>
      </c>
      <c r="M64" s="287"/>
      <c r="N64" s="288"/>
      <c r="O64" s="104">
        <f t="shared" si="10"/>
        <v>0</v>
      </c>
      <c r="P64" s="289"/>
      <c r="Q64" s="302">
        <f t="shared" si="11"/>
        <v>6564</v>
      </c>
      <c r="R64" s="264">
        <v>50</v>
      </c>
    </row>
    <row r="65" ht="14.1" customHeight="1" spans="1:18">
      <c r="A65" s="264">
        <v>51</v>
      </c>
      <c r="B65" s="271" t="s">
        <v>130</v>
      </c>
      <c r="C65" s="266" t="s">
        <v>26</v>
      </c>
      <c r="D65" s="267">
        <v>740.29</v>
      </c>
      <c r="E65" s="273" t="s">
        <v>61</v>
      </c>
      <c r="F65" s="266" t="s">
        <v>28</v>
      </c>
      <c r="G65" s="266">
        <v>5</v>
      </c>
      <c r="H65" s="266" t="s">
        <v>47</v>
      </c>
      <c r="I65" s="286" t="s">
        <v>208</v>
      </c>
      <c r="J65" s="272">
        <v>10</v>
      </c>
      <c r="K65" s="290"/>
      <c r="L65" s="122">
        <f t="shared" si="6"/>
        <v>7402.9</v>
      </c>
      <c r="M65" s="291">
        <v>1</v>
      </c>
      <c r="N65" s="292">
        <v>10</v>
      </c>
      <c r="O65" s="104">
        <f t="shared" si="10"/>
        <v>107.96</v>
      </c>
      <c r="P65" s="293">
        <v>760</v>
      </c>
      <c r="Q65" s="301">
        <f t="shared" si="11"/>
        <v>6534.94</v>
      </c>
      <c r="R65" s="264">
        <v>51</v>
      </c>
    </row>
    <row r="66" spans="1:18">
      <c r="A66" s="303"/>
      <c r="B66" s="304"/>
      <c r="C66" s="305"/>
      <c r="D66" s="306"/>
      <c r="E66" s="307" t="s">
        <v>131</v>
      </c>
      <c r="F66" s="305"/>
      <c r="G66" s="305"/>
      <c r="H66" s="308"/>
      <c r="I66" s="306"/>
      <c r="J66" s="305"/>
      <c r="K66" s="310"/>
      <c r="L66" s="311">
        <f>SUM(L13:L65)</f>
        <v>362190.17</v>
      </c>
      <c r="M66" s="312"/>
      <c r="N66" s="312"/>
      <c r="O66" s="311">
        <f>SUM(O13:O65)</f>
        <v>10035.84</v>
      </c>
      <c r="P66" s="311">
        <f>SUM(P13:P65)</f>
        <v>26290</v>
      </c>
      <c r="Q66" s="329">
        <f>SUM(Q13:Q65)</f>
        <v>325864.33</v>
      </c>
      <c r="R66" s="303"/>
    </row>
    <row r="67" spans="1:18">
      <c r="A67" s="70"/>
      <c r="B67" s="71"/>
      <c r="C67" s="70"/>
      <c r="D67" s="71"/>
      <c r="E67" s="71"/>
      <c r="F67" s="70"/>
      <c r="G67" s="70"/>
      <c r="H67" s="72"/>
      <c r="I67" s="71"/>
      <c r="J67" s="70"/>
      <c r="K67" s="85"/>
      <c r="L67" s="86"/>
      <c r="M67" s="86"/>
      <c r="N67" s="86"/>
      <c r="O67" s="86"/>
      <c r="P67" s="86"/>
      <c r="Q67" s="90"/>
      <c r="R67" s="70"/>
    </row>
    <row r="68" spans="1:18">
      <c r="A68" s="70"/>
      <c r="B68" s="71" t="s">
        <v>132</v>
      </c>
      <c r="C68" s="71"/>
      <c r="D68" s="71"/>
      <c r="E68" s="71" t="s">
        <v>133</v>
      </c>
      <c r="F68" s="70"/>
      <c r="G68" s="70"/>
      <c r="H68" s="72"/>
      <c r="I68" s="71" t="s">
        <v>134</v>
      </c>
      <c r="J68" s="70"/>
      <c r="K68" s="70"/>
      <c r="L68" s="70"/>
      <c r="M68" s="251" t="s">
        <v>135</v>
      </c>
      <c r="N68" s="71"/>
      <c r="O68" s="70"/>
      <c r="P68" s="71"/>
      <c r="Q68" s="91"/>
      <c r="R68" s="70"/>
    </row>
    <row r="69" spans="1:18">
      <c r="A69" s="70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0"/>
      <c r="P69" s="71"/>
      <c r="Q69" s="71"/>
      <c r="R69" s="70"/>
    </row>
    <row r="70" spans="1:18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0"/>
      <c r="P70" s="71"/>
      <c r="Q70" s="71"/>
      <c r="R70" s="71"/>
    </row>
    <row r="71" spans="1:18">
      <c r="A71" s="71"/>
      <c r="B71" s="250" t="s">
        <v>136</v>
      </c>
      <c r="C71" s="250"/>
      <c r="D71" s="71"/>
      <c r="E71" s="3" t="s">
        <v>229</v>
      </c>
      <c r="F71" s="71"/>
      <c r="G71" s="71"/>
      <c r="I71" s="3" t="s">
        <v>138</v>
      </c>
      <c r="J71" s="71"/>
      <c r="K71" s="71"/>
      <c r="L71" s="251"/>
      <c r="M71" s="3" t="s">
        <v>139</v>
      </c>
      <c r="N71" s="3"/>
      <c r="O71" s="3"/>
      <c r="P71" s="3"/>
      <c r="Q71" s="71"/>
      <c r="R71" s="71"/>
    </row>
    <row r="72" spans="1:18">
      <c r="A72" s="70"/>
      <c r="B72" s="136" t="s">
        <v>140</v>
      </c>
      <c r="C72" s="136"/>
      <c r="D72" s="71"/>
      <c r="E72" s="309" t="s">
        <v>141</v>
      </c>
      <c r="F72" s="71"/>
      <c r="G72" s="71"/>
      <c r="I72" s="309" t="s">
        <v>142</v>
      </c>
      <c r="J72" s="71"/>
      <c r="K72" s="71"/>
      <c r="L72" s="71"/>
      <c r="M72" s="3" t="s">
        <v>143</v>
      </c>
      <c r="N72" s="3"/>
      <c r="O72" s="3"/>
      <c r="P72" s="3"/>
      <c r="Q72" s="71"/>
      <c r="R72" s="70"/>
    </row>
  </sheetData>
  <mergeCells count="7">
    <mergeCell ref="A8:R8"/>
    <mergeCell ref="A9:R9"/>
    <mergeCell ref="A10:R10"/>
    <mergeCell ref="B71:C71"/>
    <mergeCell ref="M71:P71"/>
    <mergeCell ref="B72:C72"/>
    <mergeCell ref="M72:P72"/>
  </mergeCells>
  <pageMargins left="0.75" right="0.75" top="1" bottom="1" header="0.5" footer="0.5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1265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1265" progId="Word.Document.8" r:id="rId3"/>
      </mc:Fallback>
    </mc:AlternateContent>
    <mc:AlternateContent xmlns:mc="http://schemas.openxmlformats.org/markup-compatibility/2006">
      <mc:Choice Requires="x14">
        <oleObject shapeId="11266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1266" progId="Word.Document.8" r:id="rId5"/>
      </mc:Fallback>
    </mc:AlternateContent>
    <mc:AlternateContent xmlns:mc="http://schemas.openxmlformats.org/markup-compatibility/2006">
      <mc:Choice Requires="x14">
        <oleObject shapeId="11267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1267" progId="Word.Document.8" r:id="rId6"/>
      </mc:Fallback>
    </mc:AlternateContent>
    <mc:AlternateContent xmlns:mc="http://schemas.openxmlformats.org/markup-compatibility/2006">
      <mc:Choice Requires="x14">
        <oleObject shapeId="11268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1268" progId="Word.Document.8" r:id="rId7"/>
      </mc:Fallback>
    </mc:AlternateContent>
    <mc:AlternateContent xmlns:mc="http://schemas.openxmlformats.org/markup-compatibility/2006">
      <mc:Choice Requires="x14">
        <oleObject shapeId="11269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1269" progId="Word.Document.8" r:id="rId8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.5714285714286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230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230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316" t="s">
        <v>25</v>
      </c>
      <c r="C13" s="266" t="s">
        <v>26</v>
      </c>
      <c r="D13" s="270">
        <v>740.29</v>
      </c>
      <c r="E13" s="273" t="s">
        <v>27</v>
      </c>
      <c r="F13" s="269" t="s">
        <v>28</v>
      </c>
      <c r="G13" s="269">
        <v>5</v>
      </c>
      <c r="H13" s="269" t="s">
        <v>29</v>
      </c>
      <c r="I13" s="265" t="s">
        <v>231</v>
      </c>
      <c r="J13" s="266">
        <v>11</v>
      </c>
      <c r="K13" s="266"/>
      <c r="L13" s="122">
        <f t="shared" ref="L13:L15" si="0">ROUND((D13*J13)+(D13/8*K13),2)</f>
        <v>8143.19</v>
      </c>
      <c r="M13" s="284">
        <v>5</v>
      </c>
      <c r="N13" s="284">
        <v>11</v>
      </c>
      <c r="O13" s="122">
        <f t="shared" ref="O13:O15" si="1">ROUND((D13/8*M13)+(D13/8/60*N13),2)</f>
        <v>479.65</v>
      </c>
      <c r="P13" s="285"/>
      <c r="Q13" s="301">
        <f t="shared" ref="Q13:Q15" si="2">L13-O13-P13</f>
        <v>7663.54</v>
      </c>
      <c r="R13" s="264">
        <v>1</v>
      </c>
    </row>
    <row r="14" spans="1:18">
      <c r="A14" s="264">
        <v>2</v>
      </c>
      <c r="B14" s="316" t="s">
        <v>31</v>
      </c>
      <c r="C14" s="266" t="s">
        <v>26</v>
      </c>
      <c r="D14" s="270">
        <v>740.29</v>
      </c>
      <c r="E14" s="268" t="s">
        <v>32</v>
      </c>
      <c r="F14" s="269" t="s">
        <v>33</v>
      </c>
      <c r="G14" s="269">
        <v>5</v>
      </c>
      <c r="H14" s="266" t="s">
        <v>34</v>
      </c>
      <c r="I14" s="265" t="s">
        <v>232</v>
      </c>
      <c r="J14" s="266">
        <v>8</v>
      </c>
      <c r="K14" s="266">
        <v>16</v>
      </c>
      <c r="L14" s="122">
        <f t="shared" si="0"/>
        <v>7402.9</v>
      </c>
      <c r="M14" s="284"/>
      <c r="N14" s="284"/>
      <c r="O14" s="122">
        <f t="shared" si="1"/>
        <v>0</v>
      </c>
      <c r="P14" s="285">
        <v>400</v>
      </c>
      <c r="Q14" s="301">
        <f t="shared" si="2"/>
        <v>7002.9</v>
      </c>
      <c r="R14" s="264">
        <v>2</v>
      </c>
    </row>
    <row r="15" spans="1:18">
      <c r="A15" s="264">
        <v>3</v>
      </c>
      <c r="B15" s="316" t="s">
        <v>233</v>
      </c>
      <c r="C15" s="266" t="s">
        <v>26</v>
      </c>
      <c r="D15" s="270">
        <v>740.29</v>
      </c>
      <c r="E15" s="268" t="s">
        <v>114</v>
      </c>
      <c r="F15" s="269" t="s">
        <v>28</v>
      </c>
      <c r="G15" s="269">
        <v>5</v>
      </c>
      <c r="H15" s="269" t="s">
        <v>47</v>
      </c>
      <c r="I15" s="265" t="s">
        <v>234</v>
      </c>
      <c r="J15" s="266">
        <v>6</v>
      </c>
      <c r="K15" s="266"/>
      <c r="L15" s="122">
        <f t="shared" si="0"/>
        <v>4441.74</v>
      </c>
      <c r="M15" s="284">
        <v>5</v>
      </c>
      <c r="N15" s="284"/>
      <c r="O15" s="122">
        <f t="shared" si="1"/>
        <v>462.68</v>
      </c>
      <c r="P15" s="285"/>
      <c r="Q15" s="301">
        <f t="shared" si="2"/>
        <v>3979.06</v>
      </c>
      <c r="R15" s="264">
        <v>3</v>
      </c>
    </row>
    <row r="16" spans="1:18">
      <c r="A16" s="264">
        <v>4</v>
      </c>
      <c r="B16" s="317" t="s">
        <v>36</v>
      </c>
      <c r="C16" s="266" t="s">
        <v>26</v>
      </c>
      <c r="D16" s="267">
        <v>740.29</v>
      </c>
      <c r="E16" s="268" t="s">
        <v>37</v>
      </c>
      <c r="F16" s="272" t="s">
        <v>28</v>
      </c>
      <c r="G16" s="272">
        <v>5</v>
      </c>
      <c r="H16" s="269" t="s">
        <v>38</v>
      </c>
      <c r="I16" s="286" t="s">
        <v>231</v>
      </c>
      <c r="J16" s="272">
        <v>11</v>
      </c>
      <c r="K16" s="266"/>
      <c r="L16" s="104">
        <f t="shared" ref="L16:L34" si="3">ROUND((D16*J16)+(D16/8*K16),2)</f>
        <v>8143.19</v>
      </c>
      <c r="M16" s="287">
        <v>1</v>
      </c>
      <c r="N16" s="288">
        <v>4</v>
      </c>
      <c r="O16" s="104">
        <f t="shared" ref="O16:O27" si="4">ROUND((D16/8*M16)+(D16/8/60*N16),2)</f>
        <v>98.71</v>
      </c>
      <c r="P16" s="289"/>
      <c r="Q16" s="302">
        <f t="shared" ref="Q16:Q27" si="5">L16-O16-P16</f>
        <v>8044.48</v>
      </c>
      <c r="R16" s="264">
        <v>4</v>
      </c>
    </row>
    <row r="17" spans="1:18">
      <c r="A17" s="264">
        <v>5</v>
      </c>
      <c r="B17" s="317" t="s">
        <v>40</v>
      </c>
      <c r="C17" s="266" t="s">
        <v>26</v>
      </c>
      <c r="D17" s="267">
        <v>740.29</v>
      </c>
      <c r="E17" s="268" t="s">
        <v>41</v>
      </c>
      <c r="F17" s="272" t="s">
        <v>28</v>
      </c>
      <c r="G17" s="272">
        <v>5</v>
      </c>
      <c r="H17" s="269" t="s">
        <v>38</v>
      </c>
      <c r="I17" s="265" t="s">
        <v>231</v>
      </c>
      <c r="J17" s="266">
        <v>11</v>
      </c>
      <c r="K17" s="266"/>
      <c r="L17" s="104">
        <f t="shared" si="3"/>
        <v>8143.19</v>
      </c>
      <c r="M17" s="287">
        <v>5</v>
      </c>
      <c r="N17" s="288">
        <v>1</v>
      </c>
      <c r="O17" s="104">
        <f t="shared" si="4"/>
        <v>464.22</v>
      </c>
      <c r="P17" s="289"/>
      <c r="Q17" s="302">
        <f t="shared" si="5"/>
        <v>7678.97</v>
      </c>
      <c r="R17" s="264">
        <v>5</v>
      </c>
    </row>
    <row r="18" spans="1:18">
      <c r="A18" s="264">
        <v>6</v>
      </c>
      <c r="B18" s="317" t="s">
        <v>43</v>
      </c>
      <c r="C18" s="266" t="s">
        <v>26</v>
      </c>
      <c r="D18" s="267">
        <v>740.29</v>
      </c>
      <c r="E18" s="273" t="s">
        <v>44</v>
      </c>
      <c r="F18" s="266" t="s">
        <v>28</v>
      </c>
      <c r="G18" s="266">
        <v>5</v>
      </c>
      <c r="H18" s="269" t="s">
        <v>29</v>
      </c>
      <c r="I18" s="265" t="s">
        <v>235</v>
      </c>
      <c r="J18" s="266">
        <v>10</v>
      </c>
      <c r="K18" s="266"/>
      <c r="L18" s="104">
        <f t="shared" si="3"/>
        <v>7402.9</v>
      </c>
      <c r="M18" s="287">
        <v>20</v>
      </c>
      <c r="N18" s="288">
        <v>43</v>
      </c>
      <c r="O18" s="104">
        <f t="shared" si="4"/>
        <v>1917.04</v>
      </c>
      <c r="P18" s="285">
        <v>400</v>
      </c>
      <c r="Q18" s="302">
        <f t="shared" si="5"/>
        <v>5085.86</v>
      </c>
      <c r="R18" s="264">
        <v>6</v>
      </c>
    </row>
    <row r="19" spans="1:18">
      <c r="A19" s="264">
        <v>7</v>
      </c>
      <c r="B19" s="317" t="s">
        <v>45</v>
      </c>
      <c r="C19" s="266" t="s">
        <v>26</v>
      </c>
      <c r="D19" s="267">
        <v>740.29</v>
      </c>
      <c r="E19" s="268" t="s">
        <v>46</v>
      </c>
      <c r="F19" s="266" t="s">
        <v>28</v>
      </c>
      <c r="G19" s="266">
        <v>5</v>
      </c>
      <c r="H19" s="266" t="s">
        <v>47</v>
      </c>
      <c r="I19" s="286" t="s">
        <v>231</v>
      </c>
      <c r="J19" s="272">
        <v>11</v>
      </c>
      <c r="K19" s="266"/>
      <c r="L19" s="104">
        <f t="shared" si="3"/>
        <v>8143.19</v>
      </c>
      <c r="M19" s="287"/>
      <c r="N19" s="288">
        <v>15</v>
      </c>
      <c r="O19" s="104">
        <f t="shared" si="4"/>
        <v>23.13</v>
      </c>
      <c r="P19" s="289"/>
      <c r="Q19" s="302">
        <f t="shared" si="5"/>
        <v>8120.06</v>
      </c>
      <c r="R19" s="264">
        <v>7</v>
      </c>
    </row>
    <row r="20" spans="1:18">
      <c r="A20" s="264">
        <v>8</v>
      </c>
      <c r="B20" s="317" t="s">
        <v>48</v>
      </c>
      <c r="C20" s="266" t="s">
        <v>26</v>
      </c>
      <c r="D20" s="267">
        <v>740.29</v>
      </c>
      <c r="E20" s="268" t="s">
        <v>49</v>
      </c>
      <c r="F20" s="269" t="s">
        <v>28</v>
      </c>
      <c r="G20" s="269">
        <v>5</v>
      </c>
      <c r="H20" s="269" t="s">
        <v>47</v>
      </c>
      <c r="I20" s="265" t="s">
        <v>231</v>
      </c>
      <c r="J20" s="266">
        <v>11</v>
      </c>
      <c r="K20" s="266"/>
      <c r="L20" s="104">
        <f t="shared" si="3"/>
        <v>8143.19</v>
      </c>
      <c r="M20" s="287">
        <v>2</v>
      </c>
      <c r="N20" s="288">
        <v>6</v>
      </c>
      <c r="O20" s="104">
        <f t="shared" si="4"/>
        <v>194.33</v>
      </c>
      <c r="P20" s="285">
        <v>400</v>
      </c>
      <c r="Q20" s="302">
        <f t="shared" si="5"/>
        <v>7548.86</v>
      </c>
      <c r="R20" s="264">
        <v>8</v>
      </c>
    </row>
    <row r="21" spans="1:18">
      <c r="A21" s="264">
        <v>9</v>
      </c>
      <c r="B21" s="317" t="s">
        <v>51</v>
      </c>
      <c r="C21" s="266" t="s">
        <v>26</v>
      </c>
      <c r="D21" s="267">
        <v>740.29</v>
      </c>
      <c r="E21" s="268" t="s">
        <v>52</v>
      </c>
      <c r="F21" s="269" t="s">
        <v>28</v>
      </c>
      <c r="G21" s="269">
        <v>5</v>
      </c>
      <c r="H21" s="269" t="s">
        <v>47</v>
      </c>
      <c r="I21" s="265" t="s">
        <v>231</v>
      </c>
      <c r="J21" s="266">
        <v>11</v>
      </c>
      <c r="K21" s="266"/>
      <c r="L21" s="104">
        <f t="shared" si="3"/>
        <v>8143.19</v>
      </c>
      <c r="M21" s="287">
        <v>1</v>
      </c>
      <c r="N21" s="288"/>
      <c r="O21" s="104">
        <f t="shared" si="4"/>
        <v>92.54</v>
      </c>
      <c r="P21" s="285">
        <v>400</v>
      </c>
      <c r="Q21" s="302" t="s">
        <v>236</v>
      </c>
      <c r="R21" s="264">
        <v>9</v>
      </c>
    </row>
    <row r="22" spans="1:18">
      <c r="A22" s="264">
        <v>10</v>
      </c>
      <c r="B22" s="317" t="s">
        <v>54</v>
      </c>
      <c r="C22" s="266" t="s">
        <v>26</v>
      </c>
      <c r="D22" s="267">
        <v>740.29</v>
      </c>
      <c r="E22" s="268" t="s">
        <v>55</v>
      </c>
      <c r="F22" s="266" t="s">
        <v>28</v>
      </c>
      <c r="G22" s="266">
        <v>5</v>
      </c>
      <c r="H22" s="266" t="s">
        <v>47</v>
      </c>
      <c r="I22" s="286" t="s">
        <v>231</v>
      </c>
      <c r="J22" s="272">
        <v>11</v>
      </c>
      <c r="K22" s="266"/>
      <c r="L22" s="104">
        <f t="shared" si="3"/>
        <v>8143.19</v>
      </c>
      <c r="M22" s="287"/>
      <c r="N22" s="288"/>
      <c r="O22" s="104">
        <f t="shared" si="4"/>
        <v>0</v>
      </c>
      <c r="P22" s="289"/>
      <c r="Q22" s="302">
        <f t="shared" si="5"/>
        <v>8143.19</v>
      </c>
      <c r="R22" s="264">
        <v>10</v>
      </c>
    </row>
    <row r="23" spans="1:18">
      <c r="A23" s="264">
        <v>11</v>
      </c>
      <c r="B23" s="317" t="s">
        <v>56</v>
      </c>
      <c r="C23" s="266" t="s">
        <v>26</v>
      </c>
      <c r="D23" s="267">
        <v>656.4</v>
      </c>
      <c r="E23" s="268" t="s">
        <v>57</v>
      </c>
      <c r="F23" s="266" t="s">
        <v>28</v>
      </c>
      <c r="G23" s="266">
        <v>5</v>
      </c>
      <c r="H23" s="266" t="s">
        <v>47</v>
      </c>
      <c r="I23" s="265" t="s">
        <v>237</v>
      </c>
      <c r="J23" s="266">
        <v>10</v>
      </c>
      <c r="K23" s="266"/>
      <c r="L23" s="104">
        <f t="shared" si="3"/>
        <v>6564</v>
      </c>
      <c r="M23" s="287">
        <v>1</v>
      </c>
      <c r="N23" s="288">
        <v>6</v>
      </c>
      <c r="O23" s="104">
        <f t="shared" si="4"/>
        <v>90.26</v>
      </c>
      <c r="P23" s="285">
        <v>400</v>
      </c>
      <c r="Q23" s="302">
        <f t="shared" si="5"/>
        <v>6073.74</v>
      </c>
      <c r="R23" s="264">
        <v>11</v>
      </c>
    </row>
    <row r="24" spans="1:18">
      <c r="A24" s="264">
        <v>12</v>
      </c>
      <c r="B24" s="317" t="s">
        <v>59</v>
      </c>
      <c r="C24" s="266" t="s">
        <v>26</v>
      </c>
      <c r="D24" s="267">
        <v>740.29</v>
      </c>
      <c r="E24" s="268" t="s">
        <v>37</v>
      </c>
      <c r="F24" s="266" t="s">
        <v>28</v>
      </c>
      <c r="G24" s="266">
        <v>5</v>
      </c>
      <c r="H24" s="266" t="s">
        <v>38</v>
      </c>
      <c r="I24" s="286" t="s">
        <v>231</v>
      </c>
      <c r="J24" s="272">
        <v>11</v>
      </c>
      <c r="K24" s="266"/>
      <c r="L24" s="104">
        <f t="shared" si="3"/>
        <v>8143.19</v>
      </c>
      <c r="M24" s="287">
        <v>3</v>
      </c>
      <c r="N24" s="288">
        <v>39</v>
      </c>
      <c r="O24" s="104">
        <f t="shared" si="4"/>
        <v>337.76</v>
      </c>
      <c r="P24" s="285">
        <v>400</v>
      </c>
      <c r="Q24" s="302">
        <f t="shared" si="5"/>
        <v>7405.43</v>
      </c>
      <c r="R24" s="264">
        <v>12</v>
      </c>
    </row>
    <row r="25" spans="1:18">
      <c r="A25" s="264">
        <v>13</v>
      </c>
      <c r="B25" s="265" t="s">
        <v>60</v>
      </c>
      <c r="C25" s="266" t="s">
        <v>26</v>
      </c>
      <c r="D25" s="267">
        <v>740.29</v>
      </c>
      <c r="E25" s="273" t="s">
        <v>61</v>
      </c>
      <c r="F25" s="266" t="s">
        <v>28</v>
      </c>
      <c r="G25" s="266">
        <v>5</v>
      </c>
      <c r="H25" s="269" t="s">
        <v>29</v>
      </c>
      <c r="I25" s="286" t="s">
        <v>238</v>
      </c>
      <c r="J25" s="272">
        <v>10</v>
      </c>
      <c r="K25" s="290"/>
      <c r="L25" s="122">
        <f t="shared" si="3"/>
        <v>7402.9</v>
      </c>
      <c r="M25" s="291">
        <v>2</v>
      </c>
      <c r="N25" s="292">
        <v>13</v>
      </c>
      <c r="O25" s="104">
        <f t="shared" si="4"/>
        <v>205.12</v>
      </c>
      <c r="P25" s="285">
        <v>400</v>
      </c>
      <c r="Q25" s="301">
        <f t="shared" si="5"/>
        <v>6797.78</v>
      </c>
      <c r="R25" s="264">
        <v>13</v>
      </c>
    </row>
    <row r="26" spans="1:18">
      <c r="A26" s="264">
        <v>14</v>
      </c>
      <c r="B26" s="265" t="s">
        <v>63</v>
      </c>
      <c r="C26" s="266" t="s">
        <v>26</v>
      </c>
      <c r="D26" s="267">
        <v>740.29</v>
      </c>
      <c r="E26" s="273" t="s">
        <v>64</v>
      </c>
      <c r="F26" s="266" t="s">
        <v>28</v>
      </c>
      <c r="G26" s="266">
        <v>5</v>
      </c>
      <c r="H26" s="266" t="s">
        <v>38</v>
      </c>
      <c r="I26" s="286" t="s">
        <v>239</v>
      </c>
      <c r="J26" s="272">
        <v>12</v>
      </c>
      <c r="K26" s="290"/>
      <c r="L26" s="122">
        <f t="shared" si="3"/>
        <v>8883.48</v>
      </c>
      <c r="M26" s="291"/>
      <c r="N26" s="292">
        <v>5</v>
      </c>
      <c r="O26" s="104">
        <f t="shared" si="4"/>
        <v>7.71</v>
      </c>
      <c r="P26" s="285">
        <v>400</v>
      </c>
      <c r="Q26" s="302">
        <f t="shared" si="5"/>
        <v>8475.77</v>
      </c>
      <c r="R26" s="264">
        <v>14</v>
      </c>
    </row>
    <row r="27" spans="1:18">
      <c r="A27" s="264">
        <v>15</v>
      </c>
      <c r="B27" s="317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231</v>
      </c>
      <c r="J27" s="266">
        <v>11</v>
      </c>
      <c r="K27" s="266"/>
      <c r="L27" s="122">
        <f t="shared" si="3"/>
        <v>8143.19</v>
      </c>
      <c r="M27" s="287">
        <v>18</v>
      </c>
      <c r="N27" s="288">
        <v>30</v>
      </c>
      <c r="O27" s="104">
        <f t="shared" si="4"/>
        <v>1711.92</v>
      </c>
      <c r="P27" s="289"/>
      <c r="Q27" s="302">
        <f t="shared" si="5"/>
        <v>6431.27</v>
      </c>
      <c r="R27" s="264">
        <v>15</v>
      </c>
    </row>
    <row r="28" spans="1:18">
      <c r="A28" s="264">
        <v>16</v>
      </c>
      <c r="B28" s="271" t="s">
        <v>177</v>
      </c>
      <c r="C28" s="266" t="s">
        <v>26</v>
      </c>
      <c r="D28" s="267">
        <v>740.29</v>
      </c>
      <c r="E28" s="274" t="s">
        <v>178</v>
      </c>
      <c r="F28" s="269" t="s">
        <v>28</v>
      </c>
      <c r="G28" s="269">
        <v>5</v>
      </c>
      <c r="H28" s="266" t="s">
        <v>47</v>
      </c>
      <c r="I28" s="286" t="s">
        <v>231</v>
      </c>
      <c r="J28" s="266">
        <v>11</v>
      </c>
      <c r="K28" s="266"/>
      <c r="L28" s="104">
        <f t="shared" si="3"/>
        <v>8143.19</v>
      </c>
      <c r="M28" s="291"/>
      <c r="N28" s="292">
        <v>37</v>
      </c>
      <c r="O28" s="104">
        <f t="shared" ref="O28:O38" si="6">ROUND((D28/8*M28)+(D28/8/60*N28),2)</f>
        <v>57.06</v>
      </c>
      <c r="P28" s="289"/>
      <c r="Q28" s="301">
        <f t="shared" ref="Q28:Q37" si="7">L28-O28-P28</f>
        <v>8086.13</v>
      </c>
      <c r="R28" s="264">
        <v>16</v>
      </c>
    </row>
    <row r="29" spans="1:18">
      <c r="A29" s="264">
        <v>17</v>
      </c>
      <c r="B29" s="271" t="s">
        <v>180</v>
      </c>
      <c r="C29" s="266" t="s">
        <v>26</v>
      </c>
      <c r="D29" s="267">
        <v>740.29</v>
      </c>
      <c r="E29" s="274" t="s">
        <v>64</v>
      </c>
      <c r="F29" s="269" t="s">
        <v>28</v>
      </c>
      <c r="G29" s="269">
        <v>5</v>
      </c>
      <c r="H29" s="266" t="s">
        <v>47</v>
      </c>
      <c r="I29" s="265" t="s">
        <v>231</v>
      </c>
      <c r="J29" s="266">
        <v>11</v>
      </c>
      <c r="K29" s="266"/>
      <c r="L29" s="104">
        <f t="shared" si="3"/>
        <v>8143.19</v>
      </c>
      <c r="M29" s="287"/>
      <c r="N29" s="288"/>
      <c r="O29" s="104">
        <f t="shared" si="6"/>
        <v>0</v>
      </c>
      <c r="P29" s="289"/>
      <c r="Q29" s="301">
        <f t="shared" si="7"/>
        <v>8143.19</v>
      </c>
      <c r="R29" s="264">
        <v>17</v>
      </c>
    </row>
    <row r="30" spans="1:18">
      <c r="A30" s="264">
        <v>18</v>
      </c>
      <c r="B30" s="317" t="s">
        <v>66</v>
      </c>
      <c r="C30" s="266" t="s">
        <v>26</v>
      </c>
      <c r="D30" s="267">
        <v>740.29</v>
      </c>
      <c r="E30" s="275" t="s">
        <v>67</v>
      </c>
      <c r="F30" s="318" t="s">
        <v>215</v>
      </c>
      <c r="G30" s="269">
        <v>5</v>
      </c>
      <c r="H30" s="269" t="s">
        <v>47</v>
      </c>
      <c r="I30" s="286" t="s">
        <v>240</v>
      </c>
      <c r="J30" s="272">
        <v>11</v>
      </c>
      <c r="K30" s="269"/>
      <c r="L30" s="104">
        <f t="shared" si="3"/>
        <v>8143.19</v>
      </c>
      <c r="M30" s="287"/>
      <c r="N30" s="288"/>
      <c r="O30" s="104">
        <f t="shared" si="6"/>
        <v>0</v>
      </c>
      <c r="P30" s="285">
        <v>400</v>
      </c>
      <c r="Q30" s="302">
        <f t="shared" si="7"/>
        <v>7743.19</v>
      </c>
      <c r="R30" s="264">
        <v>18</v>
      </c>
    </row>
    <row r="31" spans="1:18">
      <c r="A31" s="264">
        <v>19</v>
      </c>
      <c r="B31" s="265" t="s">
        <v>70</v>
      </c>
      <c r="C31" s="266" t="s">
        <v>26</v>
      </c>
      <c r="D31" s="270">
        <v>740.29</v>
      </c>
      <c r="E31" s="273" t="s">
        <v>71</v>
      </c>
      <c r="F31" s="269" t="s">
        <v>28</v>
      </c>
      <c r="G31" s="269">
        <v>5</v>
      </c>
      <c r="H31" s="269" t="s">
        <v>47</v>
      </c>
      <c r="I31" s="286" t="s">
        <v>231</v>
      </c>
      <c r="J31" s="272">
        <v>11</v>
      </c>
      <c r="K31" s="266"/>
      <c r="L31" s="104">
        <f t="shared" si="3"/>
        <v>8143.19</v>
      </c>
      <c r="M31" s="287"/>
      <c r="N31" s="288">
        <v>3</v>
      </c>
      <c r="O31" s="104">
        <f t="shared" si="6"/>
        <v>4.63</v>
      </c>
      <c r="P31" s="289"/>
      <c r="Q31" s="302">
        <f t="shared" si="7"/>
        <v>8138.56</v>
      </c>
      <c r="R31" s="264">
        <v>19</v>
      </c>
    </row>
    <row r="32" spans="1:18">
      <c r="A32" s="264">
        <v>20</v>
      </c>
      <c r="B32" s="316" t="s">
        <v>72</v>
      </c>
      <c r="C32" s="266" t="s">
        <v>26</v>
      </c>
      <c r="D32" s="270">
        <v>740.29</v>
      </c>
      <c r="E32" s="273" t="s">
        <v>73</v>
      </c>
      <c r="F32" s="269" t="s">
        <v>74</v>
      </c>
      <c r="G32" s="269">
        <v>5</v>
      </c>
      <c r="H32" s="269" t="s">
        <v>47</v>
      </c>
      <c r="I32" s="265" t="s">
        <v>241</v>
      </c>
      <c r="J32" s="266">
        <v>9</v>
      </c>
      <c r="K32" s="266"/>
      <c r="L32" s="104">
        <f t="shared" si="3"/>
        <v>6662.61</v>
      </c>
      <c r="M32" s="287"/>
      <c r="N32" s="288">
        <v>51</v>
      </c>
      <c r="O32" s="104">
        <f t="shared" si="6"/>
        <v>78.66</v>
      </c>
      <c r="P32" s="289"/>
      <c r="Q32" s="302">
        <f t="shared" si="7"/>
        <v>6583.95</v>
      </c>
      <c r="R32" s="264">
        <v>20</v>
      </c>
    </row>
    <row r="33" spans="1:18">
      <c r="A33" s="264">
        <v>21</v>
      </c>
      <c r="B33" s="317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242</v>
      </c>
      <c r="J33" s="266">
        <v>10</v>
      </c>
      <c r="K33" s="269"/>
      <c r="L33" s="104">
        <f t="shared" si="3"/>
        <v>7402.9</v>
      </c>
      <c r="M33" s="287">
        <v>6</v>
      </c>
      <c r="N33" s="288">
        <v>28</v>
      </c>
      <c r="O33" s="104">
        <f t="shared" si="6"/>
        <v>598.4</v>
      </c>
      <c r="P33" s="285">
        <v>400</v>
      </c>
      <c r="Q33" s="302">
        <f t="shared" si="7"/>
        <v>6404.5</v>
      </c>
      <c r="R33" s="264">
        <v>21</v>
      </c>
    </row>
    <row r="34" spans="1:18">
      <c r="A34" s="264">
        <v>22</v>
      </c>
      <c r="B34" s="317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231</v>
      </c>
      <c r="J34" s="266">
        <v>11</v>
      </c>
      <c r="K34" s="269"/>
      <c r="L34" s="104">
        <f t="shared" si="3"/>
        <v>7220.4</v>
      </c>
      <c r="M34" s="287">
        <v>1</v>
      </c>
      <c r="N34" s="288">
        <v>9</v>
      </c>
      <c r="O34" s="104">
        <f t="shared" si="6"/>
        <v>94.36</v>
      </c>
      <c r="P34" s="323"/>
      <c r="Q34" s="302">
        <f t="shared" si="7"/>
        <v>7126.04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319">
        <v>740.29</v>
      </c>
      <c r="E35" s="320" t="s">
        <v>57</v>
      </c>
      <c r="F35" s="321" t="s">
        <v>28</v>
      </c>
      <c r="G35" s="321">
        <v>5</v>
      </c>
      <c r="H35" s="321" t="s">
        <v>47</v>
      </c>
      <c r="I35" s="324" t="s">
        <v>231</v>
      </c>
      <c r="J35" s="325">
        <v>11</v>
      </c>
      <c r="K35" s="321"/>
      <c r="L35" s="326">
        <f t="shared" ref="L35:L41" si="8">ROUND((D35*J35)+(D35/8*K35),2)</f>
        <v>8143.19</v>
      </c>
      <c r="M35" s="327"/>
      <c r="N35" s="328">
        <v>25</v>
      </c>
      <c r="O35" s="326">
        <f t="shared" si="6"/>
        <v>38.56</v>
      </c>
      <c r="P35" s="289"/>
      <c r="Q35" s="302">
        <f t="shared" si="7"/>
        <v>8104.63</v>
      </c>
      <c r="R35" s="264">
        <v>23</v>
      </c>
    </row>
    <row r="36" spans="1:18">
      <c r="A36" s="264">
        <v>24</v>
      </c>
      <c r="B36" s="316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231</v>
      </c>
      <c r="J36" s="272">
        <v>11</v>
      </c>
      <c r="K36" s="266"/>
      <c r="L36" s="122">
        <f t="shared" si="8"/>
        <v>7220.4</v>
      </c>
      <c r="M36" s="295"/>
      <c r="N36" s="284"/>
      <c r="O36" s="122">
        <f t="shared" si="6"/>
        <v>0</v>
      </c>
      <c r="P36" s="285">
        <v>400</v>
      </c>
      <c r="Q36" s="301">
        <f t="shared" si="7"/>
        <v>6820.4</v>
      </c>
      <c r="R36" s="264">
        <v>24</v>
      </c>
    </row>
    <row r="37" spans="1:18">
      <c r="A37" s="264">
        <v>25</v>
      </c>
      <c r="B37" s="265" t="s">
        <v>187</v>
      </c>
      <c r="C37" s="266" t="s">
        <v>26</v>
      </c>
      <c r="D37" s="270">
        <v>656.4</v>
      </c>
      <c r="E37" s="273" t="s">
        <v>104</v>
      </c>
      <c r="F37" s="266" t="s">
        <v>28</v>
      </c>
      <c r="G37" s="266">
        <v>5</v>
      </c>
      <c r="H37" s="266" t="s">
        <v>47</v>
      </c>
      <c r="I37" s="286" t="s">
        <v>231</v>
      </c>
      <c r="J37" s="272">
        <v>11</v>
      </c>
      <c r="K37" s="266"/>
      <c r="L37" s="122">
        <f t="shared" si="8"/>
        <v>7220.4</v>
      </c>
      <c r="M37" s="295">
        <v>1</v>
      </c>
      <c r="N37" s="284">
        <v>34</v>
      </c>
      <c r="O37" s="122">
        <f t="shared" si="6"/>
        <v>128.55</v>
      </c>
      <c r="P37" s="289"/>
      <c r="Q37" s="301">
        <f t="shared" si="7"/>
        <v>7091.85</v>
      </c>
      <c r="R37" s="264">
        <v>25</v>
      </c>
    </row>
    <row r="38" spans="1:18">
      <c r="A38" s="264">
        <v>26</v>
      </c>
      <c r="B38" s="317" t="s">
        <v>87</v>
      </c>
      <c r="C38" s="266" t="s">
        <v>26</v>
      </c>
      <c r="D38" s="267">
        <v>740.29</v>
      </c>
      <c r="E38" s="268" t="s">
        <v>88</v>
      </c>
      <c r="F38" s="269" t="s">
        <v>28</v>
      </c>
      <c r="G38" s="269">
        <v>5</v>
      </c>
      <c r="H38" s="269" t="s">
        <v>29</v>
      </c>
      <c r="I38" s="294" t="s">
        <v>235</v>
      </c>
      <c r="J38" s="269">
        <v>10</v>
      </c>
      <c r="K38" s="266"/>
      <c r="L38" s="104">
        <f t="shared" si="8"/>
        <v>7402.9</v>
      </c>
      <c r="M38" s="287">
        <v>4</v>
      </c>
      <c r="N38" s="288">
        <v>48</v>
      </c>
      <c r="O38" s="104">
        <f t="shared" si="6"/>
        <v>444.17</v>
      </c>
      <c r="P38" s="285">
        <v>400</v>
      </c>
      <c r="Q38" s="302">
        <f>L38+L39-O38-P38</f>
        <v>7083.41</v>
      </c>
      <c r="R38" s="264">
        <v>26</v>
      </c>
    </row>
    <row r="39" spans="1:18">
      <c r="A39" s="264"/>
      <c r="B39" s="265" t="s">
        <v>175</v>
      </c>
      <c r="C39" s="266" t="s">
        <v>26</v>
      </c>
      <c r="D39" s="270">
        <v>740.29</v>
      </c>
      <c r="E39" s="273"/>
      <c r="F39" s="266"/>
      <c r="G39" s="266"/>
      <c r="H39" s="269"/>
      <c r="I39" s="286" t="s">
        <v>243</v>
      </c>
      <c r="J39" s="269"/>
      <c r="K39" s="266">
        <v>5.67</v>
      </c>
      <c r="L39" s="104">
        <f t="shared" si="8"/>
        <v>524.68</v>
      </c>
      <c r="M39" s="287"/>
      <c r="N39" s="288"/>
      <c r="O39" s="104"/>
      <c r="P39" s="285"/>
      <c r="Q39" s="302"/>
      <c r="R39" s="264"/>
    </row>
    <row r="40" spans="1:18">
      <c r="A40" s="264">
        <v>27</v>
      </c>
      <c r="B40" s="316" t="s">
        <v>90</v>
      </c>
      <c r="C40" s="266" t="s">
        <v>26</v>
      </c>
      <c r="D40" s="270">
        <v>740.29</v>
      </c>
      <c r="E40" s="273" t="s">
        <v>88</v>
      </c>
      <c r="F40" s="266" t="s">
        <v>28</v>
      </c>
      <c r="G40" s="266">
        <v>5</v>
      </c>
      <c r="H40" s="269" t="s">
        <v>29</v>
      </c>
      <c r="I40" s="294" t="s">
        <v>237</v>
      </c>
      <c r="J40" s="269">
        <v>10</v>
      </c>
      <c r="K40" s="266"/>
      <c r="L40" s="104">
        <f t="shared" si="8"/>
        <v>7402.9</v>
      </c>
      <c r="M40" s="287">
        <v>3</v>
      </c>
      <c r="N40" s="288">
        <v>49</v>
      </c>
      <c r="O40" s="104">
        <f>ROUND((D40/8*M40)+(D40/8/60*N40),2)</f>
        <v>353.18</v>
      </c>
      <c r="P40" s="285">
        <v>400</v>
      </c>
      <c r="Q40" s="302">
        <f>L40+L41-O40-P40</f>
        <v>7174.4</v>
      </c>
      <c r="R40" s="264">
        <v>27</v>
      </c>
    </row>
    <row r="41" spans="1:18">
      <c r="A41" s="264"/>
      <c r="B41" s="265" t="s">
        <v>175</v>
      </c>
      <c r="C41" s="266" t="s">
        <v>26</v>
      </c>
      <c r="D41" s="270">
        <v>740.29</v>
      </c>
      <c r="E41" s="273"/>
      <c r="F41" s="266"/>
      <c r="G41" s="266"/>
      <c r="H41" s="269"/>
      <c r="I41" s="286" t="s">
        <v>243</v>
      </c>
      <c r="J41" s="269"/>
      <c r="K41" s="266">
        <v>5.67</v>
      </c>
      <c r="L41" s="104">
        <f t="shared" si="8"/>
        <v>524.68</v>
      </c>
      <c r="M41" s="287"/>
      <c r="N41" s="288"/>
      <c r="O41" s="104"/>
      <c r="P41" s="285"/>
      <c r="Q41" s="302"/>
      <c r="R41" s="264"/>
    </row>
    <row r="42" spans="1:18">
      <c r="A42" s="264">
        <v>28</v>
      </c>
      <c r="B42" s="276" t="s">
        <v>91</v>
      </c>
      <c r="C42" s="266" t="s">
        <v>26</v>
      </c>
      <c r="D42" s="267">
        <v>740.29</v>
      </c>
      <c r="E42" s="268" t="s">
        <v>92</v>
      </c>
      <c r="F42" s="269" t="s">
        <v>28</v>
      </c>
      <c r="G42" s="269">
        <v>5</v>
      </c>
      <c r="H42" s="269" t="s">
        <v>47</v>
      </c>
      <c r="I42" s="286" t="s">
        <v>244</v>
      </c>
      <c r="J42" s="272">
        <v>10</v>
      </c>
      <c r="K42" s="269"/>
      <c r="L42" s="104">
        <f t="shared" ref="L42:L64" si="9">ROUND((D42*J42)+(D42/8*K42),2)</f>
        <v>7402.9</v>
      </c>
      <c r="M42" s="287"/>
      <c r="N42" s="288"/>
      <c r="O42" s="104">
        <f t="shared" ref="O42:O64" si="10">ROUND((D42/8*M42)+(D42/8/60*N42),2)</f>
        <v>0</v>
      </c>
      <c r="P42" s="285"/>
      <c r="Q42" s="302">
        <f t="shared" ref="Q42:Q64" si="11">L42-O42-P42</f>
        <v>7402.9</v>
      </c>
      <c r="R42" s="264">
        <v>28</v>
      </c>
    </row>
    <row r="43" spans="1:18">
      <c r="A43" s="264">
        <v>29</v>
      </c>
      <c r="B43" s="316" t="s">
        <v>94</v>
      </c>
      <c r="C43" s="266" t="s">
        <v>26</v>
      </c>
      <c r="D43" s="270">
        <v>740.29</v>
      </c>
      <c r="E43" s="277" t="s">
        <v>95</v>
      </c>
      <c r="F43" s="266" t="s">
        <v>28</v>
      </c>
      <c r="G43" s="266">
        <v>5</v>
      </c>
      <c r="H43" s="266" t="s">
        <v>29</v>
      </c>
      <c r="I43" s="286" t="s">
        <v>231</v>
      </c>
      <c r="J43" s="272">
        <v>11</v>
      </c>
      <c r="K43" s="266"/>
      <c r="L43" s="326">
        <f t="shared" si="9"/>
        <v>8143.19</v>
      </c>
      <c r="M43" s="295"/>
      <c r="N43" s="284"/>
      <c r="O43" s="122">
        <f t="shared" si="10"/>
        <v>0</v>
      </c>
      <c r="P43" s="289"/>
      <c r="Q43" s="301">
        <f t="shared" si="11"/>
        <v>8143.19</v>
      </c>
      <c r="R43" s="264">
        <v>29</v>
      </c>
    </row>
    <row r="44" spans="1:18">
      <c r="A44" s="264">
        <v>30</v>
      </c>
      <c r="B44" s="316" t="s">
        <v>96</v>
      </c>
      <c r="C44" s="266" t="s">
        <v>26</v>
      </c>
      <c r="D44" s="270">
        <v>740.29</v>
      </c>
      <c r="E44" s="277" t="s">
        <v>97</v>
      </c>
      <c r="F44" s="266" t="s">
        <v>28</v>
      </c>
      <c r="G44" s="266">
        <v>5</v>
      </c>
      <c r="H44" s="269" t="s">
        <v>47</v>
      </c>
      <c r="I44" s="296" t="s">
        <v>231</v>
      </c>
      <c r="J44" s="272">
        <v>11</v>
      </c>
      <c r="K44" s="266"/>
      <c r="L44" s="122">
        <f t="shared" si="9"/>
        <v>8143.19</v>
      </c>
      <c r="M44" s="295"/>
      <c r="N44" s="284"/>
      <c r="O44" s="104">
        <f t="shared" si="10"/>
        <v>0</v>
      </c>
      <c r="P44" s="285"/>
      <c r="Q44" s="301">
        <f t="shared" si="11"/>
        <v>8143.19</v>
      </c>
      <c r="R44" s="264">
        <v>30</v>
      </c>
    </row>
    <row r="45" spans="1:18">
      <c r="A45" s="264">
        <v>31</v>
      </c>
      <c r="B45" s="317" t="s">
        <v>98</v>
      </c>
      <c r="C45" s="266" t="s">
        <v>26</v>
      </c>
      <c r="D45" s="267">
        <v>740.29</v>
      </c>
      <c r="E45" s="278" t="s">
        <v>99</v>
      </c>
      <c r="F45" s="269" t="s">
        <v>28</v>
      </c>
      <c r="G45" s="269">
        <v>5</v>
      </c>
      <c r="H45" s="269" t="s">
        <v>47</v>
      </c>
      <c r="I45" s="271" t="s">
        <v>231</v>
      </c>
      <c r="J45" s="269">
        <v>11</v>
      </c>
      <c r="K45" s="269"/>
      <c r="L45" s="104">
        <f t="shared" si="9"/>
        <v>8143.19</v>
      </c>
      <c r="M45" s="287"/>
      <c r="N45" s="288"/>
      <c r="O45" s="104">
        <f t="shared" si="10"/>
        <v>0</v>
      </c>
      <c r="P45" s="285">
        <v>400</v>
      </c>
      <c r="Q45" s="302">
        <f t="shared" si="11"/>
        <v>7743.19</v>
      </c>
      <c r="R45" s="264">
        <v>31</v>
      </c>
    </row>
    <row r="46" spans="1:18">
      <c r="A46" s="264">
        <v>32</v>
      </c>
      <c r="B46" s="316" t="s">
        <v>100</v>
      </c>
      <c r="C46" s="266" t="s">
        <v>26</v>
      </c>
      <c r="D46" s="270">
        <v>656.4</v>
      </c>
      <c r="E46" s="273" t="s">
        <v>101</v>
      </c>
      <c r="F46" s="266" t="s">
        <v>28</v>
      </c>
      <c r="G46" s="266">
        <v>5</v>
      </c>
      <c r="H46" s="266" t="s">
        <v>47</v>
      </c>
      <c r="I46" s="265" t="s">
        <v>244</v>
      </c>
      <c r="J46" s="266">
        <v>10</v>
      </c>
      <c r="K46" s="266"/>
      <c r="L46" s="122">
        <f t="shared" si="9"/>
        <v>6564</v>
      </c>
      <c r="M46" s="295"/>
      <c r="N46" s="284"/>
      <c r="O46" s="122">
        <f t="shared" si="10"/>
        <v>0</v>
      </c>
      <c r="P46" s="289"/>
      <c r="Q46" s="302">
        <f t="shared" si="11"/>
        <v>6564</v>
      </c>
      <c r="R46" s="264">
        <v>32</v>
      </c>
    </row>
    <row r="47" spans="1:18">
      <c r="A47" s="264">
        <v>33</v>
      </c>
      <c r="B47" s="316" t="s">
        <v>103</v>
      </c>
      <c r="C47" s="266" t="s">
        <v>26</v>
      </c>
      <c r="D47" s="270">
        <v>740.29</v>
      </c>
      <c r="E47" s="273" t="s">
        <v>104</v>
      </c>
      <c r="F47" s="266" t="s">
        <v>28</v>
      </c>
      <c r="G47" s="266">
        <v>5</v>
      </c>
      <c r="H47" s="266" t="s">
        <v>105</v>
      </c>
      <c r="I47" s="265" t="s">
        <v>231</v>
      </c>
      <c r="J47" s="266">
        <v>11</v>
      </c>
      <c r="K47" s="266"/>
      <c r="L47" s="122">
        <f t="shared" si="9"/>
        <v>8143.19</v>
      </c>
      <c r="M47" s="295"/>
      <c r="N47" s="284"/>
      <c r="O47" s="122">
        <f t="shared" si="10"/>
        <v>0</v>
      </c>
      <c r="P47" s="285">
        <v>400</v>
      </c>
      <c r="Q47" s="302">
        <f t="shared" si="11"/>
        <v>7743.19</v>
      </c>
      <c r="R47" s="264">
        <v>33</v>
      </c>
    </row>
    <row r="48" spans="1:18">
      <c r="A48" s="264">
        <v>34</v>
      </c>
      <c r="B48" s="317" t="s">
        <v>106</v>
      </c>
      <c r="C48" s="266" t="s">
        <v>26</v>
      </c>
      <c r="D48" s="267">
        <v>740.29</v>
      </c>
      <c r="E48" s="268" t="s">
        <v>107</v>
      </c>
      <c r="F48" s="269" t="s">
        <v>28</v>
      </c>
      <c r="G48" s="269">
        <v>5</v>
      </c>
      <c r="H48" s="269" t="s">
        <v>47</v>
      </c>
      <c r="I48" s="286" t="s">
        <v>231</v>
      </c>
      <c r="J48" s="272">
        <v>11</v>
      </c>
      <c r="K48" s="272"/>
      <c r="L48" s="122">
        <f t="shared" si="9"/>
        <v>8143.19</v>
      </c>
      <c r="M48" s="291">
        <v>4</v>
      </c>
      <c r="N48" s="292"/>
      <c r="O48" s="122">
        <f t="shared" si="10"/>
        <v>370.15</v>
      </c>
      <c r="P48" s="285">
        <v>400</v>
      </c>
      <c r="Q48" s="302">
        <f t="shared" si="11"/>
        <v>7373.04</v>
      </c>
      <c r="R48" s="264">
        <v>34</v>
      </c>
    </row>
    <row r="49" spans="1:18">
      <c r="A49" s="264">
        <v>35</v>
      </c>
      <c r="B49" s="317" t="s">
        <v>108</v>
      </c>
      <c r="C49" s="266" t="s">
        <v>26</v>
      </c>
      <c r="D49" s="267">
        <v>740.29</v>
      </c>
      <c r="E49" s="268" t="s">
        <v>109</v>
      </c>
      <c r="F49" s="269" t="s">
        <v>28</v>
      </c>
      <c r="G49" s="269">
        <v>5</v>
      </c>
      <c r="H49" s="269" t="s">
        <v>105</v>
      </c>
      <c r="I49" s="286" t="s">
        <v>231</v>
      </c>
      <c r="J49" s="272">
        <v>11</v>
      </c>
      <c r="K49" s="269"/>
      <c r="L49" s="104">
        <f t="shared" si="9"/>
        <v>8143.19</v>
      </c>
      <c r="M49" s="287">
        <v>3</v>
      </c>
      <c r="N49" s="288">
        <v>49</v>
      </c>
      <c r="O49" s="104">
        <f t="shared" si="10"/>
        <v>353.18</v>
      </c>
      <c r="P49" s="285">
        <v>400</v>
      </c>
      <c r="Q49" s="302">
        <f t="shared" si="11"/>
        <v>7390.01</v>
      </c>
      <c r="R49" s="264">
        <v>35</v>
      </c>
    </row>
    <row r="50" spans="1:18">
      <c r="A50" s="264">
        <v>36</v>
      </c>
      <c r="B50" s="271" t="s">
        <v>110</v>
      </c>
      <c r="C50" s="266" t="s">
        <v>26</v>
      </c>
      <c r="D50" s="267">
        <v>740.29</v>
      </c>
      <c r="E50" s="273" t="s">
        <v>73</v>
      </c>
      <c r="F50" s="269" t="s">
        <v>28</v>
      </c>
      <c r="G50" s="269">
        <v>5</v>
      </c>
      <c r="H50" s="269" t="s">
        <v>47</v>
      </c>
      <c r="I50" s="286" t="s">
        <v>231</v>
      </c>
      <c r="J50" s="272">
        <v>11</v>
      </c>
      <c r="K50" s="269"/>
      <c r="L50" s="104">
        <f t="shared" si="9"/>
        <v>8143.19</v>
      </c>
      <c r="M50" s="287">
        <v>1</v>
      </c>
      <c r="N50" s="288">
        <v>34</v>
      </c>
      <c r="O50" s="104">
        <f t="shared" si="10"/>
        <v>144.97</v>
      </c>
      <c r="P50" s="285">
        <v>400</v>
      </c>
      <c r="Q50" s="302">
        <f t="shared" si="11"/>
        <v>7598.22</v>
      </c>
      <c r="R50" s="264">
        <v>36</v>
      </c>
    </row>
    <row r="51" spans="1:18">
      <c r="A51" s="264">
        <v>37</v>
      </c>
      <c r="B51" s="271" t="s">
        <v>111</v>
      </c>
      <c r="C51" s="266" t="s">
        <v>26</v>
      </c>
      <c r="D51" s="267">
        <v>656.4</v>
      </c>
      <c r="E51" s="279" t="s">
        <v>112</v>
      </c>
      <c r="F51" s="269" t="s">
        <v>28</v>
      </c>
      <c r="G51" s="269">
        <v>5</v>
      </c>
      <c r="H51" s="280" t="s">
        <v>47</v>
      </c>
      <c r="I51" s="286" t="s">
        <v>231</v>
      </c>
      <c r="J51" s="272">
        <v>11</v>
      </c>
      <c r="K51" s="266"/>
      <c r="L51" s="104">
        <f t="shared" si="9"/>
        <v>7220.4</v>
      </c>
      <c r="M51" s="287"/>
      <c r="N51" s="288"/>
      <c r="O51" s="104">
        <f t="shared" si="10"/>
        <v>0</v>
      </c>
      <c r="P51" s="285">
        <v>400</v>
      </c>
      <c r="Q51" s="302">
        <f t="shared" si="11"/>
        <v>6820.4</v>
      </c>
      <c r="R51" s="264">
        <v>37</v>
      </c>
    </row>
    <row r="52" spans="1:18">
      <c r="A52" s="264">
        <v>38</v>
      </c>
      <c r="B52" s="317" t="s">
        <v>115</v>
      </c>
      <c r="C52" s="266" t="s">
        <v>26</v>
      </c>
      <c r="D52" s="267">
        <v>740.29</v>
      </c>
      <c r="E52" s="281" t="s">
        <v>67</v>
      </c>
      <c r="F52" s="266" t="s">
        <v>224</v>
      </c>
      <c r="G52" s="266">
        <v>5</v>
      </c>
      <c r="H52" s="269" t="s">
        <v>47</v>
      </c>
      <c r="I52" s="286" t="s">
        <v>245</v>
      </c>
      <c r="J52" s="272">
        <v>11</v>
      </c>
      <c r="K52" s="272"/>
      <c r="L52" s="122">
        <f t="shared" si="9"/>
        <v>8143.19</v>
      </c>
      <c r="M52" s="297"/>
      <c r="N52" s="292"/>
      <c r="O52" s="122">
        <f t="shared" si="10"/>
        <v>0</v>
      </c>
      <c r="P52" s="285">
        <v>400</v>
      </c>
      <c r="Q52" s="301">
        <f t="shared" si="11"/>
        <v>7743.19</v>
      </c>
      <c r="R52" s="264">
        <v>38</v>
      </c>
    </row>
    <row r="53" spans="1:18">
      <c r="A53" s="264">
        <v>39</v>
      </c>
      <c r="B53" s="317" t="s">
        <v>118</v>
      </c>
      <c r="C53" s="266" t="s">
        <v>26</v>
      </c>
      <c r="D53" s="267">
        <v>740.29</v>
      </c>
      <c r="E53" s="268" t="s">
        <v>99</v>
      </c>
      <c r="F53" s="269" t="s">
        <v>28</v>
      </c>
      <c r="G53" s="269">
        <v>5</v>
      </c>
      <c r="H53" s="269" t="s">
        <v>38</v>
      </c>
      <c r="I53" s="286" t="s">
        <v>231</v>
      </c>
      <c r="J53" s="272">
        <v>11</v>
      </c>
      <c r="K53" s="272"/>
      <c r="L53" s="122">
        <f t="shared" si="9"/>
        <v>8143.19</v>
      </c>
      <c r="M53" s="297"/>
      <c r="N53" s="292"/>
      <c r="O53" s="122">
        <f t="shared" si="10"/>
        <v>0</v>
      </c>
      <c r="P53" s="285">
        <v>400</v>
      </c>
      <c r="Q53" s="301">
        <f t="shared" si="11"/>
        <v>7743.19</v>
      </c>
      <c r="R53" s="264">
        <v>39</v>
      </c>
    </row>
    <row r="54" spans="1:18">
      <c r="A54" s="264">
        <v>40</v>
      </c>
      <c r="B54" s="317" t="s">
        <v>119</v>
      </c>
      <c r="C54" s="266" t="s">
        <v>26</v>
      </c>
      <c r="D54" s="267">
        <v>740.29</v>
      </c>
      <c r="E54" s="281" t="s">
        <v>120</v>
      </c>
      <c r="F54" s="269" t="s">
        <v>226</v>
      </c>
      <c r="G54" s="269">
        <v>5</v>
      </c>
      <c r="H54" s="269" t="s">
        <v>47</v>
      </c>
      <c r="I54" s="286" t="s">
        <v>246</v>
      </c>
      <c r="J54" s="272">
        <v>11</v>
      </c>
      <c r="K54" s="269"/>
      <c r="L54" s="104">
        <f t="shared" si="9"/>
        <v>8143.19</v>
      </c>
      <c r="M54" s="287"/>
      <c r="N54" s="288"/>
      <c r="O54" s="104">
        <f t="shared" si="10"/>
        <v>0</v>
      </c>
      <c r="P54" s="285">
        <v>400</v>
      </c>
      <c r="Q54" s="302">
        <f t="shared" si="11"/>
        <v>7743.19</v>
      </c>
      <c r="R54" s="264">
        <v>40</v>
      </c>
    </row>
    <row r="55" ht="14.1" customHeight="1" spans="1:18">
      <c r="A55" s="264">
        <v>41</v>
      </c>
      <c r="B55" s="316" t="s">
        <v>123</v>
      </c>
      <c r="C55" s="266" t="s">
        <v>26</v>
      </c>
      <c r="D55" s="270">
        <v>740.29</v>
      </c>
      <c r="E55" s="282" t="s">
        <v>32</v>
      </c>
      <c r="F55" s="283" t="s">
        <v>28</v>
      </c>
      <c r="G55" s="283">
        <v>5</v>
      </c>
      <c r="H55" s="283" t="s">
        <v>38</v>
      </c>
      <c r="I55" s="286" t="s">
        <v>231</v>
      </c>
      <c r="J55" s="272">
        <v>11</v>
      </c>
      <c r="K55" s="266"/>
      <c r="L55" s="122">
        <f t="shared" si="9"/>
        <v>8143.19</v>
      </c>
      <c r="M55" s="295">
        <v>8</v>
      </c>
      <c r="N55" s="284">
        <v>56</v>
      </c>
      <c r="O55" s="122">
        <f t="shared" si="10"/>
        <v>826.66</v>
      </c>
      <c r="P55" s="285">
        <v>400</v>
      </c>
      <c r="Q55" s="302">
        <f t="shared" si="11"/>
        <v>6916.53</v>
      </c>
      <c r="R55" s="264">
        <v>41</v>
      </c>
    </row>
    <row r="56" spans="1:18">
      <c r="A56" s="264">
        <v>42</v>
      </c>
      <c r="B56" s="317" t="s">
        <v>124</v>
      </c>
      <c r="C56" s="266" t="s">
        <v>26</v>
      </c>
      <c r="D56" s="267">
        <v>740.29</v>
      </c>
      <c r="E56" s="268" t="s">
        <v>107</v>
      </c>
      <c r="F56" s="269" t="s">
        <v>28</v>
      </c>
      <c r="G56" s="269">
        <v>5</v>
      </c>
      <c r="H56" s="269" t="s">
        <v>47</v>
      </c>
      <c r="I56" s="286" t="s">
        <v>231</v>
      </c>
      <c r="J56" s="272">
        <v>11</v>
      </c>
      <c r="K56" s="269"/>
      <c r="L56" s="104">
        <f t="shared" si="9"/>
        <v>8143.19</v>
      </c>
      <c r="M56" s="287"/>
      <c r="N56" s="288">
        <v>5</v>
      </c>
      <c r="O56" s="104">
        <f t="shared" si="10"/>
        <v>7.71</v>
      </c>
      <c r="P56" s="285">
        <v>400</v>
      </c>
      <c r="Q56" s="302">
        <f t="shared" si="11"/>
        <v>7735.48</v>
      </c>
      <c r="R56" s="264">
        <v>42</v>
      </c>
    </row>
    <row r="57" spans="1:18">
      <c r="A57" s="264">
        <v>43</v>
      </c>
      <c r="B57" s="316" t="s">
        <v>125</v>
      </c>
      <c r="C57" s="266" t="s">
        <v>26</v>
      </c>
      <c r="D57" s="270">
        <v>740.29</v>
      </c>
      <c r="E57" s="282" t="s">
        <v>126</v>
      </c>
      <c r="F57" s="266" t="s">
        <v>28</v>
      </c>
      <c r="G57" s="266">
        <v>5</v>
      </c>
      <c r="H57" s="266" t="s">
        <v>47</v>
      </c>
      <c r="I57" s="286" t="s">
        <v>231</v>
      </c>
      <c r="J57" s="272">
        <v>11</v>
      </c>
      <c r="K57" s="266"/>
      <c r="L57" s="122">
        <f t="shared" si="9"/>
        <v>8143.19</v>
      </c>
      <c r="M57" s="295">
        <v>5</v>
      </c>
      <c r="N57" s="284">
        <v>16</v>
      </c>
      <c r="O57" s="122">
        <f t="shared" si="10"/>
        <v>487.36</v>
      </c>
      <c r="P57" s="289"/>
      <c r="Q57" s="302">
        <f t="shared" si="11"/>
        <v>7655.83</v>
      </c>
      <c r="R57" s="264">
        <v>43</v>
      </c>
    </row>
    <row r="58" spans="1:18">
      <c r="A58" s="264">
        <v>44</v>
      </c>
      <c r="B58" s="317" t="s">
        <v>127</v>
      </c>
      <c r="C58" s="266" t="s">
        <v>26</v>
      </c>
      <c r="D58" s="267">
        <v>656.4</v>
      </c>
      <c r="E58" s="279" t="s">
        <v>112</v>
      </c>
      <c r="F58" s="269" t="s">
        <v>28</v>
      </c>
      <c r="G58" s="269">
        <v>5</v>
      </c>
      <c r="H58" s="269" t="s">
        <v>47</v>
      </c>
      <c r="I58" s="286" t="s">
        <v>231</v>
      </c>
      <c r="J58" s="272">
        <v>11</v>
      </c>
      <c r="K58" s="266"/>
      <c r="L58" s="104">
        <f t="shared" si="9"/>
        <v>7220.4</v>
      </c>
      <c r="M58" s="287"/>
      <c r="N58" s="288"/>
      <c r="O58" s="104">
        <f t="shared" si="10"/>
        <v>0</v>
      </c>
      <c r="P58" s="285">
        <v>400</v>
      </c>
      <c r="Q58" s="302">
        <f t="shared" si="11"/>
        <v>6820.4</v>
      </c>
      <c r="R58" s="264">
        <v>44</v>
      </c>
    </row>
    <row r="59" ht="14.1" customHeight="1" spans="1:18">
      <c r="A59" s="264">
        <v>45</v>
      </c>
      <c r="B59" s="265" t="s">
        <v>165</v>
      </c>
      <c r="C59" s="266" t="s">
        <v>26</v>
      </c>
      <c r="D59" s="267">
        <v>740.29</v>
      </c>
      <c r="E59" s="268" t="s">
        <v>85</v>
      </c>
      <c r="F59" s="266" t="s">
        <v>28</v>
      </c>
      <c r="G59" s="266">
        <v>5</v>
      </c>
      <c r="H59" s="266" t="s">
        <v>47</v>
      </c>
      <c r="I59" s="286" t="s">
        <v>231</v>
      </c>
      <c r="J59" s="272">
        <v>11</v>
      </c>
      <c r="K59" s="266"/>
      <c r="L59" s="122">
        <f t="shared" si="9"/>
        <v>8143.19</v>
      </c>
      <c r="M59" s="295"/>
      <c r="N59" s="284">
        <v>19</v>
      </c>
      <c r="O59" s="122">
        <f t="shared" si="10"/>
        <v>29.3</v>
      </c>
      <c r="P59" s="285"/>
      <c r="Q59" s="301">
        <f t="shared" si="11"/>
        <v>8113.89</v>
      </c>
      <c r="R59" s="264">
        <v>45</v>
      </c>
    </row>
    <row r="60" ht="14.1" customHeight="1" spans="1:18">
      <c r="A60" s="264">
        <v>46</v>
      </c>
      <c r="B60" s="265" t="s">
        <v>167</v>
      </c>
      <c r="C60" s="266" t="s">
        <v>26</v>
      </c>
      <c r="D60" s="267">
        <v>656.4</v>
      </c>
      <c r="E60" s="273" t="s">
        <v>168</v>
      </c>
      <c r="F60" s="266" t="s">
        <v>28</v>
      </c>
      <c r="G60" s="266">
        <v>5</v>
      </c>
      <c r="H60" s="266" t="s">
        <v>47</v>
      </c>
      <c r="I60" s="286" t="s">
        <v>231</v>
      </c>
      <c r="J60" s="272">
        <v>11</v>
      </c>
      <c r="K60" s="266"/>
      <c r="L60" s="122">
        <f t="shared" si="9"/>
        <v>7220.4</v>
      </c>
      <c r="M60" s="295"/>
      <c r="N60" s="284">
        <v>1</v>
      </c>
      <c r="O60" s="122">
        <f t="shared" si="10"/>
        <v>1.37</v>
      </c>
      <c r="P60" s="285"/>
      <c r="Q60" s="301">
        <f t="shared" si="11"/>
        <v>7219.03</v>
      </c>
      <c r="R60" s="264">
        <v>46</v>
      </c>
    </row>
    <row r="61" spans="1:18">
      <c r="A61" s="264">
        <v>47</v>
      </c>
      <c r="B61" s="265" t="s">
        <v>128</v>
      </c>
      <c r="C61" s="266" t="s">
        <v>26</v>
      </c>
      <c r="D61" s="267">
        <v>740.29</v>
      </c>
      <c r="E61" s="273" t="s">
        <v>27</v>
      </c>
      <c r="F61" s="266" t="s">
        <v>28</v>
      </c>
      <c r="G61" s="266">
        <v>5</v>
      </c>
      <c r="H61" s="266" t="s">
        <v>47</v>
      </c>
      <c r="I61" s="286" t="s">
        <v>231</v>
      </c>
      <c r="J61" s="272">
        <v>11</v>
      </c>
      <c r="K61" s="266"/>
      <c r="L61" s="122">
        <f t="shared" si="9"/>
        <v>8143.19</v>
      </c>
      <c r="M61" s="295">
        <v>4</v>
      </c>
      <c r="N61" s="284">
        <v>2</v>
      </c>
      <c r="O61" s="122">
        <f t="shared" si="10"/>
        <v>373.23</v>
      </c>
      <c r="P61" s="289"/>
      <c r="Q61" s="301">
        <f t="shared" si="11"/>
        <v>7769.96</v>
      </c>
      <c r="R61" s="264">
        <v>47</v>
      </c>
    </row>
    <row r="62" spans="1:18">
      <c r="A62" s="264">
        <v>48</v>
      </c>
      <c r="B62" s="317" t="s">
        <v>129</v>
      </c>
      <c r="C62" s="266" t="s">
        <v>26</v>
      </c>
      <c r="D62" s="267">
        <v>740.29</v>
      </c>
      <c r="E62" s="268" t="s">
        <v>85</v>
      </c>
      <c r="F62" s="269" t="s">
        <v>28</v>
      </c>
      <c r="G62" s="269">
        <v>5</v>
      </c>
      <c r="H62" s="266" t="s">
        <v>47</v>
      </c>
      <c r="I62" s="286" t="s">
        <v>231</v>
      </c>
      <c r="J62" s="272">
        <v>11</v>
      </c>
      <c r="K62" s="266"/>
      <c r="L62" s="104">
        <f t="shared" si="9"/>
        <v>8143.19</v>
      </c>
      <c r="M62" s="287">
        <v>4</v>
      </c>
      <c r="N62" s="288">
        <v>18</v>
      </c>
      <c r="O62" s="104">
        <f t="shared" si="10"/>
        <v>397.91</v>
      </c>
      <c r="P62" s="289"/>
      <c r="Q62" s="302">
        <f t="shared" si="11"/>
        <v>7745.28</v>
      </c>
      <c r="R62" s="264">
        <v>48</v>
      </c>
    </row>
    <row r="63" spans="1:18">
      <c r="A63" s="264">
        <v>49</v>
      </c>
      <c r="B63" s="271" t="s">
        <v>192</v>
      </c>
      <c r="C63" s="266" t="s">
        <v>26</v>
      </c>
      <c r="D63" s="267">
        <v>656.4</v>
      </c>
      <c r="E63" s="273" t="s">
        <v>168</v>
      </c>
      <c r="F63" s="266" t="s">
        <v>28</v>
      </c>
      <c r="G63" s="266">
        <v>5</v>
      </c>
      <c r="H63" s="266" t="s">
        <v>47</v>
      </c>
      <c r="I63" s="286" t="s">
        <v>231</v>
      </c>
      <c r="J63" s="272">
        <v>11</v>
      </c>
      <c r="K63" s="300"/>
      <c r="L63" s="104">
        <f t="shared" si="9"/>
        <v>7220.4</v>
      </c>
      <c r="M63" s="287"/>
      <c r="N63" s="288"/>
      <c r="O63" s="104">
        <f t="shared" si="10"/>
        <v>0</v>
      </c>
      <c r="P63" s="285">
        <v>400</v>
      </c>
      <c r="Q63" s="302">
        <f t="shared" si="11"/>
        <v>6820.4</v>
      </c>
      <c r="R63" s="264">
        <v>49</v>
      </c>
    </row>
    <row r="64" ht="14.1" customHeight="1" spans="1:18">
      <c r="A64" s="264">
        <v>50</v>
      </c>
      <c r="B64" s="271" t="s">
        <v>130</v>
      </c>
      <c r="C64" s="266" t="s">
        <v>26</v>
      </c>
      <c r="D64" s="267">
        <v>740.29</v>
      </c>
      <c r="E64" s="273" t="s">
        <v>61</v>
      </c>
      <c r="F64" s="266" t="s">
        <v>28</v>
      </c>
      <c r="G64" s="266">
        <v>5</v>
      </c>
      <c r="H64" s="266" t="s">
        <v>47</v>
      </c>
      <c r="I64" s="286" t="s">
        <v>231</v>
      </c>
      <c r="J64" s="272">
        <v>11</v>
      </c>
      <c r="K64" s="290"/>
      <c r="L64" s="122">
        <f t="shared" si="9"/>
        <v>8143.19</v>
      </c>
      <c r="M64" s="291">
        <v>4</v>
      </c>
      <c r="N64" s="292">
        <v>10</v>
      </c>
      <c r="O64" s="104">
        <f t="shared" si="10"/>
        <v>385.57</v>
      </c>
      <c r="P64" s="293"/>
      <c r="Q64" s="301">
        <f t="shared" si="11"/>
        <v>7757.62</v>
      </c>
      <c r="R64" s="264">
        <v>50</v>
      </c>
    </row>
    <row r="65" spans="1:18">
      <c r="A65" s="303"/>
      <c r="B65" s="304"/>
      <c r="C65" s="305"/>
      <c r="D65" s="306"/>
      <c r="E65" s="307" t="s">
        <v>131</v>
      </c>
      <c r="F65" s="305"/>
      <c r="G65" s="305"/>
      <c r="H65" s="308"/>
      <c r="I65" s="306"/>
      <c r="J65" s="305"/>
      <c r="K65" s="310"/>
      <c r="L65" s="311">
        <f>SUM(L13:L64)</f>
        <v>388967.18</v>
      </c>
      <c r="M65" s="312"/>
      <c r="N65" s="312"/>
      <c r="O65" s="311">
        <f>SUM(O13:O64)</f>
        <v>11260.05</v>
      </c>
      <c r="P65" s="311">
        <f>SUM(P14:P64)</f>
        <v>10400</v>
      </c>
      <c r="Q65" s="329">
        <f>SUM(Q13:Q64)</f>
        <v>359656.48</v>
      </c>
      <c r="R65" s="303"/>
    </row>
    <row r="66" spans="1:18">
      <c r="A66" s="70"/>
      <c r="B66" s="71"/>
      <c r="C66" s="70"/>
      <c r="D66" s="71"/>
      <c r="E66" s="71"/>
      <c r="F66" s="70"/>
      <c r="G66" s="70"/>
      <c r="H66" s="72"/>
      <c r="I66" s="71"/>
      <c r="J66" s="70"/>
      <c r="K66" s="85"/>
      <c r="L66" s="86"/>
      <c r="M66" s="86"/>
      <c r="N66" s="86"/>
      <c r="O66" s="86"/>
      <c r="P66" s="71"/>
      <c r="Q66" s="90"/>
      <c r="R66" s="70"/>
    </row>
    <row r="67" spans="1:18">
      <c r="A67" s="70"/>
      <c r="B67" s="71" t="s">
        <v>132</v>
      </c>
      <c r="C67" s="71"/>
      <c r="D67" s="71"/>
      <c r="E67" s="71" t="s">
        <v>133</v>
      </c>
      <c r="F67" s="70"/>
      <c r="G67" s="70"/>
      <c r="H67" s="72"/>
      <c r="I67" s="71" t="s">
        <v>134</v>
      </c>
      <c r="J67" s="70"/>
      <c r="K67" s="70"/>
      <c r="L67" s="70"/>
      <c r="M67" s="251" t="s">
        <v>135</v>
      </c>
      <c r="N67" s="71"/>
      <c r="O67" s="70"/>
      <c r="P67" s="71"/>
      <c r="Q67" s="91"/>
      <c r="R67" s="70"/>
    </row>
    <row r="68" spans="1:18">
      <c r="A68" s="70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0"/>
      <c r="P68" s="71"/>
      <c r="Q68" s="71"/>
      <c r="R68" s="70"/>
    </row>
    <row r="69" spans="1:18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0"/>
      <c r="P69" s="3"/>
      <c r="Q69" s="71"/>
      <c r="R69" s="71"/>
    </row>
    <row r="70" spans="1:18">
      <c r="A70" s="71"/>
      <c r="B70" s="250" t="s">
        <v>136</v>
      </c>
      <c r="C70" s="250"/>
      <c r="D70" s="71"/>
      <c r="E70" s="3" t="s">
        <v>229</v>
      </c>
      <c r="F70" s="71"/>
      <c r="G70" s="71"/>
      <c r="I70" s="3" t="s">
        <v>138</v>
      </c>
      <c r="J70" s="71"/>
      <c r="K70" s="71"/>
      <c r="L70" s="251"/>
      <c r="M70" s="3" t="s">
        <v>139</v>
      </c>
      <c r="N70" s="3"/>
      <c r="O70" s="3"/>
      <c r="P70" s="3"/>
      <c r="Q70" s="71"/>
      <c r="R70" s="71"/>
    </row>
    <row r="71" spans="1:18">
      <c r="A71" s="70"/>
      <c r="B71" s="136" t="s">
        <v>140</v>
      </c>
      <c r="C71" s="136"/>
      <c r="D71" s="71"/>
      <c r="E71" s="309" t="s">
        <v>141</v>
      </c>
      <c r="F71" s="71"/>
      <c r="G71" s="71"/>
      <c r="I71" s="309" t="s">
        <v>142</v>
      </c>
      <c r="J71" s="71"/>
      <c r="K71" s="71"/>
      <c r="L71" s="71"/>
      <c r="M71" s="3" t="s">
        <v>143</v>
      </c>
      <c r="N71" s="3"/>
      <c r="O71" s="3"/>
      <c r="Q71" s="71"/>
      <c r="R71" s="70"/>
    </row>
  </sheetData>
  <mergeCells count="7">
    <mergeCell ref="A8:R8"/>
    <mergeCell ref="A9:R9"/>
    <mergeCell ref="A10:R10"/>
    <mergeCell ref="B70:C70"/>
    <mergeCell ref="M70:P70"/>
    <mergeCell ref="B71:C71"/>
    <mergeCell ref="M71:P71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6385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6385" progId="Word.Document.8" r:id="rId3"/>
      </mc:Fallback>
    </mc:AlternateContent>
    <mc:AlternateContent xmlns:mc="http://schemas.openxmlformats.org/markup-compatibility/2006">
      <mc:Choice Requires="x14">
        <oleObject shapeId="16386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6386" progId="Word.Document.8" r:id="rId5"/>
      </mc:Fallback>
    </mc:AlternateContent>
    <mc:AlternateContent xmlns:mc="http://schemas.openxmlformats.org/markup-compatibility/2006">
      <mc:Choice Requires="x14">
        <oleObject shapeId="16387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6387" progId="Word.Document.8" r:id="rId6"/>
      </mc:Fallback>
    </mc:AlternateContent>
    <mc:AlternateContent xmlns:mc="http://schemas.openxmlformats.org/markup-compatibility/2006">
      <mc:Choice Requires="x14">
        <oleObject shapeId="16388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6388" progId="Word.Document.8" r:id="rId7"/>
      </mc:Fallback>
    </mc:AlternateContent>
    <mc:AlternateContent xmlns:mc="http://schemas.openxmlformats.org/markup-compatibility/2006">
      <mc:Choice Requires="x14">
        <oleObject shapeId="16389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16389" progId="Word.Document.8" r:id="rId8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I41" sqref="I41"/>
    </sheetView>
  </sheetViews>
  <sheetFormatPr defaultColWidth="9.14285714285714" defaultRowHeight="15"/>
  <cols>
    <col min="2" max="2" width="12.8571428571429"/>
    <col min="12" max="12" width="12.8571428571429"/>
  </cols>
  <sheetData>
    <row r="1" spans="1:12">
      <c r="A1">
        <v>21</v>
      </c>
      <c r="B1">
        <f>(A1/60)</f>
        <v>0.35</v>
      </c>
      <c r="H1">
        <v>6</v>
      </c>
      <c r="I1">
        <v>21</v>
      </c>
      <c r="J1">
        <f t="shared" ref="J1:J10" si="0">(I1/60)</f>
        <v>0.35</v>
      </c>
      <c r="L1" s="333">
        <f>H1+J1</f>
        <v>6.35</v>
      </c>
    </row>
    <row r="2" spans="1:12">
      <c r="A2">
        <v>25</v>
      </c>
      <c r="B2">
        <f t="shared" ref="B2:B10" si="1">(A2/60)</f>
        <v>0.416666666666667</v>
      </c>
      <c r="H2">
        <v>8</v>
      </c>
      <c r="I2">
        <v>25</v>
      </c>
      <c r="J2">
        <f t="shared" si="0"/>
        <v>0.416666666666667</v>
      </c>
      <c r="L2" s="333">
        <f t="shared" ref="L2:L10" si="2">H2+J2</f>
        <v>8.41666666666667</v>
      </c>
    </row>
    <row r="3" spans="1:12">
      <c r="A3">
        <v>6</v>
      </c>
      <c r="B3">
        <f t="shared" si="1"/>
        <v>0.1</v>
      </c>
      <c r="H3">
        <v>7</v>
      </c>
      <c r="I3">
        <v>6</v>
      </c>
      <c r="J3">
        <f t="shared" si="0"/>
        <v>0.1</v>
      </c>
      <c r="L3" s="333">
        <f t="shared" si="2"/>
        <v>7.1</v>
      </c>
    </row>
    <row r="4" spans="1:12">
      <c r="A4">
        <v>37</v>
      </c>
      <c r="B4">
        <f t="shared" si="1"/>
        <v>0.616666666666667</v>
      </c>
      <c r="H4">
        <v>5</v>
      </c>
      <c r="I4">
        <v>37</v>
      </c>
      <c r="J4">
        <f t="shared" si="0"/>
        <v>0.616666666666667</v>
      </c>
      <c r="L4" s="333">
        <f t="shared" si="2"/>
        <v>5.61666666666667</v>
      </c>
    </row>
    <row r="5" spans="1:12">
      <c r="A5">
        <v>56</v>
      </c>
      <c r="B5">
        <f t="shared" si="1"/>
        <v>0.933333333333333</v>
      </c>
      <c r="H5">
        <v>9</v>
      </c>
      <c r="I5">
        <v>56</v>
      </c>
      <c r="J5">
        <f t="shared" si="0"/>
        <v>0.933333333333333</v>
      </c>
      <c r="L5" s="333">
        <f t="shared" si="2"/>
        <v>9.93333333333333</v>
      </c>
    </row>
    <row r="6" spans="1:12">
      <c r="A6">
        <v>34</v>
      </c>
      <c r="B6">
        <f t="shared" si="1"/>
        <v>0.566666666666667</v>
      </c>
      <c r="H6">
        <v>6</v>
      </c>
      <c r="I6">
        <v>34</v>
      </c>
      <c r="J6">
        <f t="shared" si="0"/>
        <v>0.566666666666667</v>
      </c>
      <c r="L6" s="333">
        <f t="shared" si="2"/>
        <v>6.56666666666667</v>
      </c>
    </row>
    <row r="7" spans="1:12">
      <c r="A7">
        <v>23</v>
      </c>
      <c r="B7">
        <f t="shared" si="1"/>
        <v>0.383333333333333</v>
      </c>
      <c r="H7">
        <v>3</v>
      </c>
      <c r="I7">
        <v>23</v>
      </c>
      <c r="J7">
        <f t="shared" si="0"/>
        <v>0.383333333333333</v>
      </c>
      <c r="L7" s="333">
        <f t="shared" si="2"/>
        <v>3.38333333333333</v>
      </c>
    </row>
    <row r="8" spans="1:12">
      <c r="A8">
        <v>9</v>
      </c>
      <c r="B8">
        <f t="shared" si="1"/>
        <v>0.15</v>
      </c>
      <c r="H8">
        <v>3</v>
      </c>
      <c r="I8">
        <v>9</v>
      </c>
      <c r="J8">
        <f t="shared" si="0"/>
        <v>0.15</v>
      </c>
      <c r="L8" s="333">
        <f t="shared" si="2"/>
        <v>3.15</v>
      </c>
    </row>
    <row r="9" spans="1:12">
      <c r="A9" s="331">
        <v>23</v>
      </c>
      <c r="B9" s="331">
        <f t="shared" si="1"/>
        <v>0.383333333333333</v>
      </c>
      <c r="C9" s="331"/>
      <c r="D9" s="331"/>
      <c r="E9" s="331"/>
      <c r="F9" s="331"/>
      <c r="G9" s="331"/>
      <c r="H9" s="331">
        <v>3</v>
      </c>
      <c r="I9" s="331">
        <v>23</v>
      </c>
      <c r="J9" s="331">
        <f t="shared" si="0"/>
        <v>0.383333333333333</v>
      </c>
      <c r="K9" s="331"/>
      <c r="L9" s="334">
        <f t="shared" si="2"/>
        <v>3.38333333333333</v>
      </c>
    </row>
    <row r="10" spans="1:12">
      <c r="A10" s="332">
        <v>24</v>
      </c>
      <c r="B10" s="332">
        <f t="shared" si="1"/>
        <v>0.4</v>
      </c>
      <c r="C10" s="332"/>
      <c r="D10" s="332"/>
      <c r="E10" s="332"/>
      <c r="F10" s="332"/>
      <c r="G10" s="332"/>
      <c r="H10" s="332">
        <v>13</v>
      </c>
      <c r="I10" s="332">
        <v>21</v>
      </c>
      <c r="J10" s="332">
        <f t="shared" si="0"/>
        <v>0.35</v>
      </c>
      <c r="K10" s="332"/>
      <c r="L10" s="335">
        <f t="shared" si="2"/>
        <v>13.35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opLeftCell="A8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247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247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248</v>
      </c>
      <c r="J13" s="266">
        <v>2</v>
      </c>
      <c r="K13" s="266">
        <v>4</v>
      </c>
      <c r="L13" s="122">
        <f>ROUND((D13*J13)+(D13/8*K13),2)</f>
        <v>1850.73</v>
      </c>
      <c r="M13" s="284"/>
      <c r="N13" s="284"/>
      <c r="O13" s="122">
        <f>ROUND((D13/8*M13)+(D13/8/60*N13),2)</f>
        <v>0</v>
      </c>
      <c r="P13" s="285">
        <v>760</v>
      </c>
      <c r="Q13" s="301">
        <f>L13-O13-P13</f>
        <v>1090.73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249</v>
      </c>
      <c r="J14" s="266">
        <v>9</v>
      </c>
      <c r="K14" s="266"/>
      <c r="L14" s="122">
        <f>ROUND((D14*J14)+(D14/8*K14),2)</f>
        <v>6662.61</v>
      </c>
      <c r="M14" s="284"/>
      <c r="N14" s="284">
        <v>12</v>
      </c>
      <c r="O14" s="122">
        <f>ROUND((D14/8*M14)+(D14/8/60*N14),2)</f>
        <v>18.51</v>
      </c>
      <c r="P14" s="285"/>
      <c r="Q14" s="301">
        <f>L14-O14-P14</f>
        <v>6644.1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249</v>
      </c>
      <c r="J15" s="272">
        <v>9</v>
      </c>
      <c r="K15" s="266"/>
      <c r="L15" s="104">
        <f t="shared" ref="L15:L35" si="0">ROUND((D15*J15)+(D15/8*K15),2)</f>
        <v>6662.61</v>
      </c>
      <c r="M15" s="287"/>
      <c r="N15" s="288">
        <v>31</v>
      </c>
      <c r="O15" s="104">
        <f t="shared" ref="O15:O27" si="1">ROUND((D15/8*M15)+(D15/8/60*N15),2)</f>
        <v>47.81</v>
      </c>
      <c r="P15" s="289"/>
      <c r="Q15" s="302">
        <f t="shared" ref="Q15:Q27" si="2">L15-O15-P15</f>
        <v>6614.8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249</v>
      </c>
      <c r="J16" s="266">
        <v>9</v>
      </c>
      <c r="K16" s="266"/>
      <c r="L16" s="104">
        <f t="shared" si="0"/>
        <v>6662.61</v>
      </c>
      <c r="M16" s="287">
        <v>1</v>
      </c>
      <c r="N16" s="288">
        <v>56</v>
      </c>
      <c r="O16" s="104">
        <f t="shared" si="1"/>
        <v>178.9</v>
      </c>
      <c r="P16" s="289"/>
      <c r="Q16" s="302">
        <f t="shared" si="2"/>
        <v>6483.71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249</v>
      </c>
      <c r="J17" s="266">
        <v>9</v>
      </c>
      <c r="K17" s="266"/>
      <c r="L17" s="104">
        <f t="shared" si="0"/>
        <v>6662.61</v>
      </c>
      <c r="M17" s="287">
        <v>18</v>
      </c>
      <c r="N17" s="288">
        <v>20</v>
      </c>
      <c r="O17" s="104">
        <f t="shared" si="1"/>
        <v>1696.5</v>
      </c>
      <c r="P17" s="289">
        <v>760</v>
      </c>
      <c r="Q17" s="302">
        <f t="shared" si="2"/>
        <v>4206.11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249</v>
      </c>
      <c r="J18" s="272">
        <v>9</v>
      </c>
      <c r="K18" s="266"/>
      <c r="L18" s="104">
        <f t="shared" si="0"/>
        <v>6662.61</v>
      </c>
      <c r="M18" s="287"/>
      <c r="N18" s="288">
        <v>1</v>
      </c>
      <c r="O18" s="104">
        <f t="shared" si="1"/>
        <v>1.54</v>
      </c>
      <c r="P18" s="289"/>
      <c r="Q18" s="302">
        <f t="shared" si="2"/>
        <v>6661.07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249</v>
      </c>
      <c r="J19" s="266">
        <v>9</v>
      </c>
      <c r="K19" s="266"/>
      <c r="L19" s="104">
        <f t="shared" si="0"/>
        <v>6662.61</v>
      </c>
      <c r="M19" s="287">
        <v>4</v>
      </c>
      <c r="N19" s="288">
        <v>49</v>
      </c>
      <c r="O19" s="104">
        <f t="shared" si="1"/>
        <v>445.72</v>
      </c>
      <c r="P19" s="289">
        <v>760</v>
      </c>
      <c r="Q19" s="302">
        <f t="shared" si="2"/>
        <v>5456.89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250</v>
      </c>
      <c r="J20" s="266">
        <v>9</v>
      </c>
      <c r="K20" s="266"/>
      <c r="L20" s="104">
        <f t="shared" si="0"/>
        <v>6662.61</v>
      </c>
      <c r="M20" s="287"/>
      <c r="N20" s="288"/>
      <c r="O20" s="104">
        <f t="shared" si="1"/>
        <v>0</v>
      </c>
      <c r="P20" s="289">
        <v>835</v>
      </c>
      <c r="Q20" s="302">
        <f t="shared" si="2"/>
        <v>5827.61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249</v>
      </c>
      <c r="J21" s="272">
        <v>9</v>
      </c>
      <c r="K21" s="266"/>
      <c r="L21" s="104">
        <f t="shared" si="0"/>
        <v>6662.61</v>
      </c>
      <c r="M21" s="287"/>
      <c r="N21" s="288"/>
      <c r="O21" s="104">
        <f t="shared" si="1"/>
        <v>0</v>
      </c>
      <c r="P21" s="289"/>
      <c r="Q21" s="302">
        <f t="shared" si="2"/>
        <v>6662.61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251</v>
      </c>
      <c r="J22" s="266">
        <v>11</v>
      </c>
      <c r="K22" s="266"/>
      <c r="L22" s="104">
        <f t="shared" si="0"/>
        <v>7220.4</v>
      </c>
      <c r="M22" s="287">
        <v>2</v>
      </c>
      <c r="N22" s="288">
        <v>57</v>
      </c>
      <c r="O22" s="104">
        <f t="shared" si="1"/>
        <v>242.05</v>
      </c>
      <c r="P22" s="289">
        <v>760</v>
      </c>
      <c r="Q22" s="302">
        <f t="shared" si="2"/>
        <v>6218.35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252</v>
      </c>
      <c r="J23" s="272">
        <v>8</v>
      </c>
      <c r="K23" s="266"/>
      <c r="L23" s="104">
        <f t="shared" si="0"/>
        <v>5922.32</v>
      </c>
      <c r="M23" s="287">
        <v>2</v>
      </c>
      <c r="N23" s="288">
        <v>44</v>
      </c>
      <c r="O23" s="104">
        <f t="shared" si="1"/>
        <v>252.93</v>
      </c>
      <c r="P23" s="289">
        <v>760</v>
      </c>
      <c r="Q23" s="302">
        <f t="shared" si="2"/>
        <v>4909.39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253</v>
      </c>
      <c r="J24" s="272">
        <v>8</v>
      </c>
      <c r="K24" s="290"/>
      <c r="L24" s="122">
        <f t="shared" si="0"/>
        <v>5922.32</v>
      </c>
      <c r="M24" s="291">
        <v>1</v>
      </c>
      <c r="N24" s="292">
        <v>44</v>
      </c>
      <c r="O24" s="104">
        <f t="shared" si="1"/>
        <v>160.4</v>
      </c>
      <c r="P24" s="289">
        <v>760</v>
      </c>
      <c r="Q24" s="301">
        <f t="shared" si="2"/>
        <v>5001.92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254</v>
      </c>
      <c r="J25" s="272">
        <v>11</v>
      </c>
      <c r="K25" s="290"/>
      <c r="L25" s="122">
        <f t="shared" si="0"/>
        <v>8143.19</v>
      </c>
      <c r="M25" s="291">
        <v>1</v>
      </c>
      <c r="N25" s="292">
        <v>14</v>
      </c>
      <c r="O25" s="104">
        <f t="shared" si="1"/>
        <v>114.13</v>
      </c>
      <c r="P25" s="293">
        <v>760</v>
      </c>
      <c r="Q25" s="302">
        <f t="shared" si="2"/>
        <v>7269.06</v>
      </c>
      <c r="R25" s="264">
        <v>13</v>
      </c>
    </row>
    <row r="26" spans="1:18">
      <c r="A26" s="264">
        <v>14</v>
      </c>
      <c r="B26" s="265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9" t="s">
        <v>29</v>
      </c>
      <c r="I26" s="265" t="s">
        <v>256</v>
      </c>
      <c r="J26" s="266">
        <v>5</v>
      </c>
      <c r="K26" s="266"/>
      <c r="L26" s="122">
        <f t="shared" si="0"/>
        <v>3701.45</v>
      </c>
      <c r="M26" s="284"/>
      <c r="N26" s="284"/>
      <c r="O26" s="122">
        <f t="shared" si="1"/>
        <v>0</v>
      </c>
      <c r="P26" s="285"/>
      <c r="Q26" s="301">
        <f t="shared" si="2"/>
        <v>3701.45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257</v>
      </c>
      <c r="J27" s="266">
        <v>13</v>
      </c>
      <c r="K27" s="266"/>
      <c r="L27" s="122">
        <f t="shared" si="0"/>
        <v>9623.77</v>
      </c>
      <c r="M27" s="287">
        <v>26</v>
      </c>
      <c r="N27" s="288">
        <v>53</v>
      </c>
      <c r="O27" s="104">
        <f t="shared" si="1"/>
        <v>2487.68</v>
      </c>
      <c r="P27" s="289">
        <v>760</v>
      </c>
      <c r="Q27" s="301">
        <f t="shared" si="2"/>
        <v>6376.09</v>
      </c>
      <c r="R27" s="264">
        <v>15</v>
      </c>
    </row>
    <row r="28" spans="1:18">
      <c r="A28" s="264">
        <v>16</v>
      </c>
      <c r="B28" s="271" t="s">
        <v>177</v>
      </c>
      <c r="C28" s="266" t="s">
        <v>26</v>
      </c>
      <c r="D28" s="267">
        <v>740.29</v>
      </c>
      <c r="E28" s="274" t="s">
        <v>178</v>
      </c>
      <c r="F28" s="269" t="s">
        <v>28</v>
      </c>
      <c r="G28" s="269">
        <v>5</v>
      </c>
      <c r="H28" s="266" t="s">
        <v>47</v>
      </c>
      <c r="I28" s="286" t="s">
        <v>249</v>
      </c>
      <c r="J28" s="266">
        <v>9</v>
      </c>
      <c r="K28" s="266"/>
      <c r="L28" s="104">
        <f t="shared" si="0"/>
        <v>6662.61</v>
      </c>
      <c r="M28" s="291"/>
      <c r="N28" s="292">
        <v>4</v>
      </c>
      <c r="O28" s="104">
        <f t="shared" ref="O28:O37" si="3">ROUND((D28/8*M28)+(D28/8/60*N28),2)</f>
        <v>6.17</v>
      </c>
      <c r="P28" s="293">
        <v>760</v>
      </c>
      <c r="Q28" s="301">
        <f t="shared" ref="Q28:Q35" si="4">L28-O28-P28</f>
        <v>5896.44</v>
      </c>
      <c r="R28" s="264">
        <v>16</v>
      </c>
    </row>
    <row r="29" spans="1:18">
      <c r="A29" s="264">
        <v>17</v>
      </c>
      <c r="B29" s="271" t="s">
        <v>180</v>
      </c>
      <c r="C29" s="266" t="s">
        <v>26</v>
      </c>
      <c r="D29" s="267">
        <v>740.29</v>
      </c>
      <c r="E29" s="274" t="s">
        <v>64</v>
      </c>
      <c r="F29" s="269" t="s">
        <v>28</v>
      </c>
      <c r="G29" s="269">
        <v>5</v>
      </c>
      <c r="H29" s="266" t="s">
        <v>47</v>
      </c>
      <c r="I29" s="265" t="s">
        <v>254</v>
      </c>
      <c r="J29" s="266">
        <v>11</v>
      </c>
      <c r="K29" s="266"/>
      <c r="L29" s="104">
        <f t="shared" si="0"/>
        <v>8143.19</v>
      </c>
      <c r="M29" s="287"/>
      <c r="N29" s="288">
        <v>25</v>
      </c>
      <c r="O29" s="104">
        <f t="shared" si="3"/>
        <v>38.56</v>
      </c>
      <c r="P29" s="289"/>
      <c r="Q29" s="301">
        <f t="shared" si="4"/>
        <v>8104.63</v>
      </c>
      <c r="R29" s="264">
        <v>17</v>
      </c>
    </row>
    <row r="30" spans="1:18">
      <c r="A30" s="264">
        <v>18</v>
      </c>
      <c r="B30" s="271" t="s">
        <v>66</v>
      </c>
      <c r="C30" s="266" t="s">
        <v>26</v>
      </c>
      <c r="D30" s="267">
        <v>740.29</v>
      </c>
      <c r="E30" s="275" t="s">
        <v>67</v>
      </c>
      <c r="F30" s="318" t="s">
        <v>215</v>
      </c>
      <c r="G30" s="269">
        <v>5</v>
      </c>
      <c r="H30" s="269" t="s">
        <v>47</v>
      </c>
      <c r="I30" s="286" t="s">
        <v>258</v>
      </c>
      <c r="J30" s="272">
        <v>10</v>
      </c>
      <c r="K30" s="269"/>
      <c r="L30" s="104">
        <f t="shared" si="0"/>
        <v>7402.9</v>
      </c>
      <c r="M30" s="287">
        <v>1</v>
      </c>
      <c r="N30" s="288"/>
      <c r="O30" s="104">
        <f t="shared" si="3"/>
        <v>92.54</v>
      </c>
      <c r="P30" s="289">
        <v>760</v>
      </c>
      <c r="Q30" s="302">
        <f t="shared" si="4"/>
        <v>6550.36</v>
      </c>
      <c r="R30" s="264">
        <v>18</v>
      </c>
    </row>
    <row r="31" spans="1:18">
      <c r="A31" s="264">
        <v>19</v>
      </c>
      <c r="B31" s="265" t="s">
        <v>70</v>
      </c>
      <c r="C31" s="266" t="s">
        <v>26</v>
      </c>
      <c r="D31" s="270">
        <v>740.29</v>
      </c>
      <c r="E31" s="273" t="s">
        <v>71</v>
      </c>
      <c r="F31" s="269" t="s">
        <v>28</v>
      </c>
      <c r="G31" s="269">
        <v>5</v>
      </c>
      <c r="H31" s="269" t="s">
        <v>47</v>
      </c>
      <c r="I31" s="286" t="s">
        <v>249</v>
      </c>
      <c r="J31" s="272">
        <v>9</v>
      </c>
      <c r="K31" s="266"/>
      <c r="L31" s="104">
        <f t="shared" si="0"/>
        <v>6662.61</v>
      </c>
      <c r="M31" s="287"/>
      <c r="N31" s="288">
        <v>56</v>
      </c>
      <c r="O31" s="104">
        <f t="shared" si="3"/>
        <v>86.37</v>
      </c>
      <c r="P31" s="289">
        <v>760</v>
      </c>
      <c r="Q31" s="302">
        <f t="shared" si="4"/>
        <v>5816.24</v>
      </c>
      <c r="R31" s="264">
        <v>19</v>
      </c>
    </row>
    <row r="32" spans="1:18">
      <c r="A32" s="264">
        <v>20</v>
      </c>
      <c r="B32" s="271" t="s">
        <v>76</v>
      </c>
      <c r="C32" s="266" t="s">
        <v>26</v>
      </c>
      <c r="D32" s="267">
        <v>740.29</v>
      </c>
      <c r="E32" s="268" t="s">
        <v>71</v>
      </c>
      <c r="F32" s="269" t="s">
        <v>28</v>
      </c>
      <c r="G32" s="269">
        <v>5</v>
      </c>
      <c r="H32" s="269" t="s">
        <v>47</v>
      </c>
      <c r="I32" s="265" t="s">
        <v>259</v>
      </c>
      <c r="J32" s="266">
        <v>7</v>
      </c>
      <c r="K32" s="269"/>
      <c r="L32" s="104">
        <f t="shared" si="0"/>
        <v>5182.03</v>
      </c>
      <c r="M32" s="287">
        <v>3</v>
      </c>
      <c r="N32" s="288">
        <v>27</v>
      </c>
      <c r="O32" s="104">
        <f t="shared" si="3"/>
        <v>319.25</v>
      </c>
      <c r="P32" s="289">
        <v>760</v>
      </c>
      <c r="Q32" s="302">
        <f t="shared" si="4"/>
        <v>4102.78</v>
      </c>
      <c r="R32" s="264">
        <v>20</v>
      </c>
    </row>
    <row r="33" spans="1:18">
      <c r="A33" s="264">
        <v>21</v>
      </c>
      <c r="B33" s="271" t="s">
        <v>78</v>
      </c>
      <c r="C33" s="266" t="s">
        <v>26</v>
      </c>
      <c r="D33" s="267">
        <v>656.4</v>
      </c>
      <c r="E33" s="268" t="s">
        <v>57</v>
      </c>
      <c r="F33" s="269" t="s">
        <v>28</v>
      </c>
      <c r="G33" s="269">
        <v>5</v>
      </c>
      <c r="H33" s="269" t="s">
        <v>29</v>
      </c>
      <c r="I33" s="265" t="s">
        <v>260</v>
      </c>
      <c r="J33" s="266">
        <v>7</v>
      </c>
      <c r="K33" s="269"/>
      <c r="L33" s="104">
        <f t="shared" si="0"/>
        <v>4594.8</v>
      </c>
      <c r="M33" s="287"/>
      <c r="N33" s="288"/>
      <c r="O33" s="104">
        <f t="shared" si="3"/>
        <v>0</v>
      </c>
      <c r="P33" s="289"/>
      <c r="Q33" s="302">
        <f t="shared" si="4"/>
        <v>4594.8</v>
      </c>
      <c r="R33" s="264">
        <v>21</v>
      </c>
    </row>
    <row r="34" s="92" customFormat="1" spans="1:18">
      <c r="A34" s="264">
        <v>22</v>
      </c>
      <c r="B34" s="271" t="s">
        <v>79</v>
      </c>
      <c r="C34" s="266" t="s">
        <v>26</v>
      </c>
      <c r="D34" s="319">
        <v>740.29</v>
      </c>
      <c r="E34" s="320" t="s">
        <v>57</v>
      </c>
      <c r="F34" s="321" t="s">
        <v>28</v>
      </c>
      <c r="G34" s="321">
        <v>5</v>
      </c>
      <c r="H34" s="321" t="s">
        <v>47</v>
      </c>
      <c r="I34" s="324" t="s">
        <v>249</v>
      </c>
      <c r="J34" s="325">
        <v>9</v>
      </c>
      <c r="K34" s="321"/>
      <c r="L34" s="326">
        <f t="shared" si="0"/>
        <v>6662.61</v>
      </c>
      <c r="M34" s="327"/>
      <c r="N34" s="328">
        <v>5</v>
      </c>
      <c r="O34" s="326">
        <f t="shared" si="3"/>
        <v>7.71</v>
      </c>
      <c r="P34" s="323"/>
      <c r="Q34" s="302">
        <f t="shared" si="4"/>
        <v>6654.9</v>
      </c>
      <c r="R34" s="264">
        <v>22</v>
      </c>
    </row>
    <row r="35" spans="1:18">
      <c r="A35" s="264">
        <v>23</v>
      </c>
      <c r="B35" s="265" t="s">
        <v>80</v>
      </c>
      <c r="C35" s="266" t="s">
        <v>26</v>
      </c>
      <c r="D35" s="270">
        <v>656.4</v>
      </c>
      <c r="E35" s="273" t="s">
        <v>55</v>
      </c>
      <c r="F35" s="266" t="s">
        <v>28</v>
      </c>
      <c r="G35" s="266">
        <v>5</v>
      </c>
      <c r="H35" s="266" t="s">
        <v>47</v>
      </c>
      <c r="I35" s="294" t="s">
        <v>261</v>
      </c>
      <c r="J35" s="272">
        <v>7</v>
      </c>
      <c r="K35" s="266"/>
      <c r="L35" s="122">
        <f t="shared" si="0"/>
        <v>4594.8</v>
      </c>
      <c r="M35" s="295"/>
      <c r="N35" s="284"/>
      <c r="O35" s="122">
        <f t="shared" si="3"/>
        <v>0</v>
      </c>
      <c r="P35" s="289">
        <v>760</v>
      </c>
      <c r="Q35" s="301">
        <f t="shared" si="4"/>
        <v>3834.8</v>
      </c>
      <c r="R35" s="264">
        <v>23</v>
      </c>
    </row>
    <row r="36" spans="1:18">
      <c r="A36" s="264">
        <v>24</v>
      </c>
      <c r="B36" s="271" t="s">
        <v>87</v>
      </c>
      <c r="C36" s="266" t="s">
        <v>26</v>
      </c>
      <c r="D36" s="267">
        <v>740.29</v>
      </c>
      <c r="E36" s="268" t="s">
        <v>88</v>
      </c>
      <c r="F36" s="269" t="s">
        <v>28</v>
      </c>
      <c r="G36" s="269">
        <v>5</v>
      </c>
      <c r="H36" s="269" t="s">
        <v>29</v>
      </c>
      <c r="I36" s="294" t="s">
        <v>262</v>
      </c>
      <c r="J36" s="269">
        <v>8</v>
      </c>
      <c r="K36" s="266"/>
      <c r="L36" s="104">
        <f t="shared" ref="L36:L60" si="5">ROUND((D36*J36)+(D36/8*K36),2)</f>
        <v>5922.32</v>
      </c>
      <c r="M36" s="287">
        <v>3</v>
      </c>
      <c r="N36" s="288">
        <v>22</v>
      </c>
      <c r="O36" s="104">
        <f t="shared" si="3"/>
        <v>311.54</v>
      </c>
      <c r="P36" s="289">
        <v>835</v>
      </c>
      <c r="Q36" s="302">
        <f t="shared" ref="Q36:Q41" si="6">L36-O36-P36</f>
        <v>4775.78</v>
      </c>
      <c r="R36" s="264">
        <v>24</v>
      </c>
    </row>
    <row r="37" spans="1:18">
      <c r="A37" s="264">
        <v>25</v>
      </c>
      <c r="B37" s="265" t="s">
        <v>90</v>
      </c>
      <c r="C37" s="266" t="s">
        <v>26</v>
      </c>
      <c r="D37" s="270">
        <v>740.29</v>
      </c>
      <c r="E37" s="273" t="s">
        <v>88</v>
      </c>
      <c r="F37" s="266" t="s">
        <v>28</v>
      </c>
      <c r="G37" s="266">
        <v>5</v>
      </c>
      <c r="H37" s="269" t="s">
        <v>29</v>
      </c>
      <c r="I37" s="294" t="s">
        <v>249</v>
      </c>
      <c r="J37" s="269">
        <v>9</v>
      </c>
      <c r="K37" s="266"/>
      <c r="L37" s="104">
        <f t="shared" si="5"/>
        <v>6662.61</v>
      </c>
      <c r="M37" s="287">
        <v>4</v>
      </c>
      <c r="N37" s="288">
        <v>7</v>
      </c>
      <c r="O37" s="104">
        <f t="shared" si="3"/>
        <v>380.94</v>
      </c>
      <c r="P37" s="285">
        <v>835</v>
      </c>
      <c r="Q37" s="302">
        <f t="shared" si="6"/>
        <v>5446.67</v>
      </c>
      <c r="R37" s="264">
        <v>25</v>
      </c>
    </row>
    <row r="38" spans="1:18">
      <c r="A38" s="264">
        <v>26</v>
      </c>
      <c r="B38" s="276" t="s">
        <v>91</v>
      </c>
      <c r="C38" s="266" t="s">
        <v>26</v>
      </c>
      <c r="D38" s="267">
        <v>740.29</v>
      </c>
      <c r="E38" s="268" t="s">
        <v>92</v>
      </c>
      <c r="F38" s="269" t="s">
        <v>28</v>
      </c>
      <c r="G38" s="269">
        <v>5</v>
      </c>
      <c r="H38" s="269" t="s">
        <v>47</v>
      </c>
      <c r="I38" s="286" t="s">
        <v>249</v>
      </c>
      <c r="J38" s="272">
        <v>9</v>
      </c>
      <c r="K38" s="269"/>
      <c r="L38" s="104">
        <f t="shared" si="5"/>
        <v>6662.61</v>
      </c>
      <c r="M38" s="287"/>
      <c r="N38" s="288"/>
      <c r="O38" s="104">
        <f t="shared" ref="O38:O46" si="7">ROUND((D38/8*M38)+(D38/8/60*N38),2)</f>
        <v>0</v>
      </c>
      <c r="P38" s="289"/>
      <c r="Q38" s="302">
        <f t="shared" si="6"/>
        <v>6662.61</v>
      </c>
      <c r="R38" s="264">
        <v>26</v>
      </c>
    </row>
    <row r="39" spans="1:18">
      <c r="A39" s="264">
        <v>27</v>
      </c>
      <c r="B39" s="265" t="s">
        <v>94</v>
      </c>
      <c r="C39" s="266" t="s">
        <v>26</v>
      </c>
      <c r="D39" s="270">
        <v>740.29</v>
      </c>
      <c r="E39" s="277" t="s">
        <v>95</v>
      </c>
      <c r="F39" s="266" t="s">
        <v>28</v>
      </c>
      <c r="G39" s="266">
        <v>5</v>
      </c>
      <c r="H39" s="266" t="s">
        <v>29</v>
      </c>
      <c r="I39" s="286" t="s">
        <v>249</v>
      </c>
      <c r="J39" s="272">
        <v>9</v>
      </c>
      <c r="K39" s="266"/>
      <c r="L39" s="326">
        <f t="shared" si="5"/>
        <v>6662.61</v>
      </c>
      <c r="M39" s="295">
        <v>1</v>
      </c>
      <c r="N39" s="284"/>
      <c r="O39" s="122">
        <f t="shared" si="7"/>
        <v>92.54</v>
      </c>
      <c r="P39" s="285">
        <v>760</v>
      </c>
      <c r="Q39" s="301">
        <f t="shared" si="6"/>
        <v>5810.07</v>
      </c>
      <c r="R39" s="264">
        <v>27</v>
      </c>
    </row>
    <row r="40" spans="1:18">
      <c r="A40" s="264">
        <v>28</v>
      </c>
      <c r="B40" s="265" t="s">
        <v>96</v>
      </c>
      <c r="C40" s="266" t="s">
        <v>26</v>
      </c>
      <c r="D40" s="270">
        <v>740.29</v>
      </c>
      <c r="E40" s="277" t="s">
        <v>97</v>
      </c>
      <c r="F40" s="266" t="s">
        <v>28</v>
      </c>
      <c r="G40" s="266">
        <v>5</v>
      </c>
      <c r="H40" s="269" t="s">
        <v>47</v>
      </c>
      <c r="I40" s="296" t="s">
        <v>249</v>
      </c>
      <c r="J40" s="272">
        <v>9</v>
      </c>
      <c r="K40" s="266"/>
      <c r="L40" s="122">
        <f t="shared" si="5"/>
        <v>6662.61</v>
      </c>
      <c r="M40" s="295"/>
      <c r="N40" s="284"/>
      <c r="O40" s="104">
        <f t="shared" si="7"/>
        <v>0</v>
      </c>
      <c r="P40" s="285">
        <v>760</v>
      </c>
      <c r="Q40" s="301">
        <f t="shared" si="6"/>
        <v>5902.61</v>
      </c>
      <c r="R40" s="264">
        <v>28</v>
      </c>
    </row>
    <row r="41" spans="1:18">
      <c r="A41" s="264">
        <v>29</v>
      </c>
      <c r="B41" s="271" t="s">
        <v>98</v>
      </c>
      <c r="C41" s="266" t="s">
        <v>26</v>
      </c>
      <c r="D41" s="267">
        <v>740.29</v>
      </c>
      <c r="E41" s="278" t="s">
        <v>99</v>
      </c>
      <c r="F41" s="269" t="s">
        <v>28</v>
      </c>
      <c r="G41" s="269">
        <v>5</v>
      </c>
      <c r="H41" s="269" t="s">
        <v>47</v>
      </c>
      <c r="I41" s="271" t="s">
        <v>249</v>
      </c>
      <c r="J41" s="269">
        <v>9</v>
      </c>
      <c r="K41" s="269"/>
      <c r="L41" s="104">
        <f t="shared" si="5"/>
        <v>6662.61</v>
      </c>
      <c r="M41" s="287"/>
      <c r="N41" s="288">
        <v>18</v>
      </c>
      <c r="O41" s="104">
        <f t="shared" si="7"/>
        <v>27.76</v>
      </c>
      <c r="P41" s="289">
        <v>760</v>
      </c>
      <c r="Q41" s="302">
        <f t="shared" si="6"/>
        <v>5874.85</v>
      </c>
      <c r="R41" s="264">
        <v>29</v>
      </c>
    </row>
    <row r="42" spans="1:18">
      <c r="A42" s="264">
        <v>30</v>
      </c>
      <c r="B42" s="265" t="s">
        <v>100</v>
      </c>
      <c r="C42" s="266" t="s">
        <v>26</v>
      </c>
      <c r="D42" s="270">
        <v>656.4</v>
      </c>
      <c r="E42" s="273" t="s">
        <v>101</v>
      </c>
      <c r="F42" s="266" t="s">
        <v>28</v>
      </c>
      <c r="G42" s="266">
        <v>5</v>
      </c>
      <c r="H42" s="266" t="s">
        <v>47</v>
      </c>
      <c r="I42" s="265" t="s">
        <v>261</v>
      </c>
      <c r="J42" s="266">
        <v>7</v>
      </c>
      <c r="K42" s="266"/>
      <c r="L42" s="122">
        <f t="shared" si="5"/>
        <v>4594.8</v>
      </c>
      <c r="M42" s="295"/>
      <c r="N42" s="284">
        <v>2</v>
      </c>
      <c r="O42" s="122">
        <f t="shared" si="7"/>
        <v>2.74</v>
      </c>
      <c r="P42" s="285"/>
      <c r="Q42" s="302">
        <f>L42+L43-O42</f>
        <v>5687.43</v>
      </c>
      <c r="R42" s="264">
        <v>30</v>
      </c>
    </row>
    <row r="43" spans="1:18">
      <c r="A43" s="264"/>
      <c r="B43" s="265" t="s">
        <v>175</v>
      </c>
      <c r="C43" s="266" t="s">
        <v>26</v>
      </c>
      <c r="D43" s="270">
        <v>656.4</v>
      </c>
      <c r="E43" s="273"/>
      <c r="F43" s="266"/>
      <c r="G43" s="266"/>
      <c r="H43" s="266"/>
      <c r="I43" s="265" t="s">
        <v>263</v>
      </c>
      <c r="J43" s="266">
        <v>1</v>
      </c>
      <c r="K43" s="266">
        <v>5.35</v>
      </c>
      <c r="L43" s="122">
        <f t="shared" si="5"/>
        <v>1095.37</v>
      </c>
      <c r="M43" s="295"/>
      <c r="N43" s="284"/>
      <c r="O43" s="122">
        <f t="shared" si="7"/>
        <v>0</v>
      </c>
      <c r="P43" s="285"/>
      <c r="Q43" s="302"/>
      <c r="R43" s="264"/>
    </row>
    <row r="44" spans="1:18">
      <c r="A44" s="264">
        <v>31</v>
      </c>
      <c r="B44" s="265" t="s">
        <v>103</v>
      </c>
      <c r="C44" s="266" t="s">
        <v>26</v>
      </c>
      <c r="D44" s="270">
        <v>740.29</v>
      </c>
      <c r="E44" s="273" t="s">
        <v>104</v>
      </c>
      <c r="F44" s="266" t="s">
        <v>28</v>
      </c>
      <c r="G44" s="266">
        <v>5</v>
      </c>
      <c r="H44" s="266" t="s">
        <v>105</v>
      </c>
      <c r="I44" s="265" t="s">
        <v>264</v>
      </c>
      <c r="J44" s="266">
        <v>8</v>
      </c>
      <c r="K44" s="266"/>
      <c r="L44" s="122">
        <f t="shared" si="5"/>
        <v>5922.32</v>
      </c>
      <c r="M44" s="295"/>
      <c r="N44" s="284"/>
      <c r="O44" s="122">
        <f t="shared" si="7"/>
        <v>0</v>
      </c>
      <c r="P44" s="289">
        <v>760</v>
      </c>
      <c r="Q44" s="302">
        <f>L44-O44-P44</f>
        <v>5162.32</v>
      </c>
      <c r="R44" s="264">
        <v>31</v>
      </c>
    </row>
    <row r="45" spans="1:18">
      <c r="A45" s="264">
        <v>32</v>
      </c>
      <c r="B45" s="271" t="s">
        <v>106</v>
      </c>
      <c r="C45" s="266" t="s">
        <v>26</v>
      </c>
      <c r="D45" s="267">
        <v>740.29</v>
      </c>
      <c r="E45" s="268" t="s">
        <v>107</v>
      </c>
      <c r="F45" s="269" t="s">
        <v>28</v>
      </c>
      <c r="G45" s="269">
        <v>5</v>
      </c>
      <c r="H45" s="269" t="s">
        <v>47</v>
      </c>
      <c r="I45" s="286" t="s">
        <v>253</v>
      </c>
      <c r="J45" s="272">
        <v>8</v>
      </c>
      <c r="K45" s="272"/>
      <c r="L45" s="122">
        <f t="shared" si="5"/>
        <v>5922.32</v>
      </c>
      <c r="M45" s="291">
        <v>8</v>
      </c>
      <c r="N45" s="292"/>
      <c r="O45" s="122">
        <f t="shared" si="7"/>
        <v>740.29</v>
      </c>
      <c r="P45" s="289">
        <v>760</v>
      </c>
      <c r="Q45" s="302">
        <f>L45-O45-P45</f>
        <v>4422.03</v>
      </c>
      <c r="R45" s="264">
        <v>32</v>
      </c>
    </row>
    <row r="46" spans="1:18">
      <c r="A46" s="264">
        <v>33</v>
      </c>
      <c r="B46" s="271" t="s">
        <v>108</v>
      </c>
      <c r="C46" s="266" t="s">
        <v>26</v>
      </c>
      <c r="D46" s="267">
        <v>740.29</v>
      </c>
      <c r="E46" s="268" t="s">
        <v>109</v>
      </c>
      <c r="F46" s="269" t="s">
        <v>28</v>
      </c>
      <c r="G46" s="269">
        <v>5</v>
      </c>
      <c r="H46" s="269" t="s">
        <v>105</v>
      </c>
      <c r="I46" s="286" t="s">
        <v>249</v>
      </c>
      <c r="J46" s="272">
        <v>9</v>
      </c>
      <c r="K46" s="269"/>
      <c r="L46" s="104">
        <f t="shared" si="5"/>
        <v>6662.61</v>
      </c>
      <c r="M46" s="287">
        <v>7</v>
      </c>
      <c r="N46" s="288">
        <v>43</v>
      </c>
      <c r="O46" s="104">
        <f t="shared" si="7"/>
        <v>714.07</v>
      </c>
      <c r="P46" s="289">
        <v>835</v>
      </c>
      <c r="Q46" s="302">
        <f>L46-O46-P46</f>
        <v>5113.54</v>
      </c>
      <c r="R46" s="264">
        <v>33</v>
      </c>
    </row>
    <row r="47" spans="1:18">
      <c r="A47" s="264">
        <v>34</v>
      </c>
      <c r="B47" s="271" t="s">
        <v>111</v>
      </c>
      <c r="C47" s="266" t="s">
        <v>26</v>
      </c>
      <c r="D47" s="267">
        <v>656.4</v>
      </c>
      <c r="E47" s="279" t="s">
        <v>112</v>
      </c>
      <c r="F47" s="269" t="s">
        <v>28</v>
      </c>
      <c r="G47" s="269">
        <v>5</v>
      </c>
      <c r="H47" s="280" t="s">
        <v>47</v>
      </c>
      <c r="I47" s="286" t="s">
        <v>265</v>
      </c>
      <c r="J47" s="272">
        <v>9</v>
      </c>
      <c r="K47" s="266"/>
      <c r="L47" s="104">
        <f t="shared" si="5"/>
        <v>5907.6</v>
      </c>
      <c r="M47" s="287"/>
      <c r="N47" s="288"/>
      <c r="O47" s="104">
        <f t="shared" ref="O47:O60" si="8">ROUND((D47/8*M47)+(D47/8/60*N47),2)</f>
        <v>0</v>
      </c>
      <c r="P47" s="289">
        <v>760</v>
      </c>
      <c r="Q47" s="302">
        <f t="shared" ref="Q47:Q60" si="9">L47-O47-P47</f>
        <v>5147.6</v>
      </c>
      <c r="R47" s="264">
        <v>34</v>
      </c>
    </row>
    <row r="48" spans="1:18">
      <c r="A48" s="264">
        <v>35</v>
      </c>
      <c r="B48" s="271" t="s">
        <v>115</v>
      </c>
      <c r="C48" s="266" t="s">
        <v>26</v>
      </c>
      <c r="D48" s="267">
        <v>740.29</v>
      </c>
      <c r="E48" s="281" t="s">
        <v>67</v>
      </c>
      <c r="F48" s="266" t="s">
        <v>224</v>
      </c>
      <c r="G48" s="266">
        <v>5</v>
      </c>
      <c r="H48" s="269" t="s">
        <v>47</v>
      </c>
      <c r="I48" s="286" t="s">
        <v>266</v>
      </c>
      <c r="J48" s="272">
        <v>9</v>
      </c>
      <c r="K48" s="272"/>
      <c r="L48" s="122">
        <f t="shared" si="5"/>
        <v>6662.61</v>
      </c>
      <c r="M48" s="297"/>
      <c r="N48" s="292"/>
      <c r="O48" s="122">
        <f t="shared" si="8"/>
        <v>0</v>
      </c>
      <c r="P48" s="289">
        <v>760</v>
      </c>
      <c r="Q48" s="301">
        <f t="shared" si="9"/>
        <v>5902.61</v>
      </c>
      <c r="R48" s="264">
        <v>35</v>
      </c>
    </row>
    <row r="49" spans="1:18">
      <c r="A49" s="264">
        <v>36</v>
      </c>
      <c r="B49" s="271" t="s">
        <v>118</v>
      </c>
      <c r="C49" s="266" t="s">
        <v>26</v>
      </c>
      <c r="D49" s="267">
        <v>740.29</v>
      </c>
      <c r="E49" s="268" t="s">
        <v>99</v>
      </c>
      <c r="F49" s="269" t="s">
        <v>28</v>
      </c>
      <c r="G49" s="269">
        <v>5</v>
      </c>
      <c r="H49" s="269" t="s">
        <v>38</v>
      </c>
      <c r="I49" s="286" t="s">
        <v>249</v>
      </c>
      <c r="J49" s="272">
        <v>9</v>
      </c>
      <c r="K49" s="272"/>
      <c r="L49" s="122">
        <f t="shared" si="5"/>
        <v>6662.61</v>
      </c>
      <c r="M49" s="297"/>
      <c r="N49" s="292">
        <v>1</v>
      </c>
      <c r="O49" s="122">
        <f t="shared" si="8"/>
        <v>1.54</v>
      </c>
      <c r="P49" s="289"/>
      <c r="Q49" s="301">
        <f t="shared" si="9"/>
        <v>6661.07</v>
      </c>
      <c r="R49" s="264">
        <v>36</v>
      </c>
    </row>
    <row r="50" spans="1:18">
      <c r="A50" s="264">
        <v>37</v>
      </c>
      <c r="B50" s="271" t="s">
        <v>119</v>
      </c>
      <c r="C50" s="266" t="s">
        <v>26</v>
      </c>
      <c r="D50" s="267">
        <v>740.29</v>
      </c>
      <c r="E50" s="281" t="s">
        <v>120</v>
      </c>
      <c r="F50" s="269" t="s">
        <v>226</v>
      </c>
      <c r="G50" s="269">
        <v>5</v>
      </c>
      <c r="H50" s="269" t="s">
        <v>47</v>
      </c>
      <c r="I50" s="286" t="s">
        <v>267</v>
      </c>
      <c r="J50" s="272">
        <v>9</v>
      </c>
      <c r="K50" s="269"/>
      <c r="L50" s="104">
        <f t="shared" si="5"/>
        <v>6662.61</v>
      </c>
      <c r="M50" s="287"/>
      <c r="N50" s="288"/>
      <c r="O50" s="104">
        <f t="shared" si="8"/>
        <v>0</v>
      </c>
      <c r="P50" s="289">
        <v>760</v>
      </c>
      <c r="Q50" s="302">
        <f t="shared" si="9"/>
        <v>5902.61</v>
      </c>
      <c r="R50" s="264">
        <v>37</v>
      </c>
    </row>
    <row r="51" ht="14.1" customHeight="1" spans="1:18">
      <c r="A51" s="264">
        <v>38</v>
      </c>
      <c r="B51" s="265" t="s">
        <v>123</v>
      </c>
      <c r="C51" s="266" t="s">
        <v>26</v>
      </c>
      <c r="D51" s="270">
        <v>740.29</v>
      </c>
      <c r="E51" s="282" t="s">
        <v>32</v>
      </c>
      <c r="F51" s="283" t="s">
        <v>28</v>
      </c>
      <c r="G51" s="283">
        <v>5</v>
      </c>
      <c r="H51" s="283" t="s">
        <v>38</v>
      </c>
      <c r="I51" s="286" t="s">
        <v>249</v>
      </c>
      <c r="J51" s="272">
        <v>9</v>
      </c>
      <c r="K51" s="266"/>
      <c r="L51" s="122">
        <f t="shared" si="5"/>
        <v>6662.61</v>
      </c>
      <c r="M51" s="295">
        <v>5</v>
      </c>
      <c r="N51" s="284">
        <v>11</v>
      </c>
      <c r="O51" s="122">
        <f t="shared" si="8"/>
        <v>479.65</v>
      </c>
      <c r="P51" s="285">
        <v>760</v>
      </c>
      <c r="Q51" s="302">
        <f t="shared" si="9"/>
        <v>5422.96</v>
      </c>
      <c r="R51" s="264">
        <v>38</v>
      </c>
    </row>
    <row r="52" spans="1:18">
      <c r="A52" s="264">
        <v>39</v>
      </c>
      <c r="B52" s="271" t="s">
        <v>124</v>
      </c>
      <c r="C52" s="266" t="s">
        <v>26</v>
      </c>
      <c r="D52" s="267">
        <v>740.29</v>
      </c>
      <c r="E52" s="268" t="s">
        <v>107</v>
      </c>
      <c r="F52" s="269" t="s">
        <v>28</v>
      </c>
      <c r="G52" s="269">
        <v>5</v>
      </c>
      <c r="H52" s="269" t="s">
        <v>47</v>
      </c>
      <c r="I52" s="286" t="s">
        <v>249</v>
      </c>
      <c r="J52" s="272">
        <v>9</v>
      </c>
      <c r="K52" s="269"/>
      <c r="L52" s="104">
        <f t="shared" si="5"/>
        <v>6662.61</v>
      </c>
      <c r="M52" s="287"/>
      <c r="N52" s="288"/>
      <c r="O52" s="104">
        <f t="shared" si="8"/>
        <v>0</v>
      </c>
      <c r="P52" s="289">
        <v>760</v>
      </c>
      <c r="Q52" s="302">
        <f t="shared" si="9"/>
        <v>5902.61</v>
      </c>
      <c r="R52" s="264">
        <v>39</v>
      </c>
    </row>
    <row r="53" spans="1:18">
      <c r="A53" s="264">
        <v>40</v>
      </c>
      <c r="B53" s="265" t="s">
        <v>125</v>
      </c>
      <c r="C53" s="266" t="s">
        <v>26</v>
      </c>
      <c r="D53" s="270">
        <v>740.29</v>
      </c>
      <c r="E53" s="282" t="s">
        <v>126</v>
      </c>
      <c r="F53" s="266" t="s">
        <v>28</v>
      </c>
      <c r="G53" s="266">
        <v>5</v>
      </c>
      <c r="H53" s="266" t="s">
        <v>47</v>
      </c>
      <c r="I53" s="286" t="s">
        <v>249</v>
      </c>
      <c r="J53" s="272">
        <v>9</v>
      </c>
      <c r="K53" s="266"/>
      <c r="L53" s="122">
        <f t="shared" si="5"/>
        <v>6662.61</v>
      </c>
      <c r="M53" s="295">
        <v>2</v>
      </c>
      <c r="N53" s="284">
        <v>31</v>
      </c>
      <c r="O53" s="122">
        <f t="shared" si="8"/>
        <v>232.88</v>
      </c>
      <c r="P53" s="285">
        <v>760</v>
      </c>
      <c r="Q53" s="302">
        <f t="shared" si="9"/>
        <v>5669.73</v>
      </c>
      <c r="R53" s="264">
        <v>40</v>
      </c>
    </row>
    <row r="54" spans="1:18">
      <c r="A54" s="264">
        <v>41</v>
      </c>
      <c r="B54" s="271" t="s">
        <v>127</v>
      </c>
      <c r="C54" s="266" t="s">
        <v>26</v>
      </c>
      <c r="D54" s="267">
        <v>656.4</v>
      </c>
      <c r="E54" s="279" t="s">
        <v>112</v>
      </c>
      <c r="F54" s="269" t="s">
        <v>28</v>
      </c>
      <c r="G54" s="269">
        <v>5</v>
      </c>
      <c r="H54" s="269" t="s">
        <v>47</v>
      </c>
      <c r="I54" s="286" t="s">
        <v>249</v>
      </c>
      <c r="J54" s="272">
        <v>9</v>
      </c>
      <c r="K54" s="266"/>
      <c r="L54" s="104">
        <f t="shared" si="5"/>
        <v>5907.6</v>
      </c>
      <c r="M54" s="287"/>
      <c r="N54" s="288"/>
      <c r="O54" s="104">
        <f t="shared" si="8"/>
        <v>0</v>
      </c>
      <c r="P54" s="289">
        <v>760</v>
      </c>
      <c r="Q54" s="302">
        <f t="shared" si="9"/>
        <v>5147.6</v>
      </c>
      <c r="R54" s="264">
        <v>41</v>
      </c>
    </row>
    <row r="55" ht="14.1" customHeight="1" spans="1:18">
      <c r="A55" s="264">
        <v>42</v>
      </c>
      <c r="B55" s="265" t="s">
        <v>165</v>
      </c>
      <c r="C55" s="266" t="s">
        <v>26</v>
      </c>
      <c r="D55" s="267">
        <v>740.29</v>
      </c>
      <c r="E55" s="268" t="s">
        <v>85</v>
      </c>
      <c r="F55" s="266" t="s">
        <v>28</v>
      </c>
      <c r="G55" s="266">
        <v>5</v>
      </c>
      <c r="H55" s="266" t="s">
        <v>47</v>
      </c>
      <c r="I55" s="286" t="s">
        <v>265</v>
      </c>
      <c r="J55" s="272">
        <v>9</v>
      </c>
      <c r="K55" s="266"/>
      <c r="L55" s="122">
        <f t="shared" si="5"/>
        <v>6662.61</v>
      </c>
      <c r="M55" s="295"/>
      <c r="N55" s="284"/>
      <c r="O55" s="122">
        <f t="shared" si="8"/>
        <v>0</v>
      </c>
      <c r="P55" s="285"/>
      <c r="Q55" s="301">
        <f t="shared" si="9"/>
        <v>6662.61</v>
      </c>
      <c r="R55" s="264">
        <v>42</v>
      </c>
    </row>
    <row r="56" ht="14.1" customHeight="1" spans="1:18">
      <c r="A56" s="264">
        <v>43</v>
      </c>
      <c r="B56" s="265" t="s">
        <v>167</v>
      </c>
      <c r="C56" s="266" t="s">
        <v>26</v>
      </c>
      <c r="D56" s="267">
        <v>656.4</v>
      </c>
      <c r="E56" s="273" t="s">
        <v>168</v>
      </c>
      <c r="F56" s="266" t="s">
        <v>28</v>
      </c>
      <c r="G56" s="266">
        <v>5</v>
      </c>
      <c r="H56" s="266" t="s">
        <v>47</v>
      </c>
      <c r="I56" s="286" t="s">
        <v>249</v>
      </c>
      <c r="J56" s="272">
        <v>9</v>
      </c>
      <c r="K56" s="266"/>
      <c r="L56" s="122">
        <f t="shared" si="5"/>
        <v>5907.6</v>
      </c>
      <c r="M56" s="295"/>
      <c r="N56" s="284"/>
      <c r="O56" s="122">
        <f t="shared" si="8"/>
        <v>0</v>
      </c>
      <c r="P56" s="285"/>
      <c r="Q56" s="301">
        <f t="shared" si="9"/>
        <v>5907.6</v>
      </c>
      <c r="R56" s="264">
        <v>43</v>
      </c>
    </row>
    <row r="57" spans="1:18">
      <c r="A57" s="264">
        <v>44</v>
      </c>
      <c r="B57" s="265" t="s">
        <v>128</v>
      </c>
      <c r="C57" s="266" t="s">
        <v>26</v>
      </c>
      <c r="D57" s="267">
        <v>740.29</v>
      </c>
      <c r="E57" s="273" t="s">
        <v>27</v>
      </c>
      <c r="F57" s="266" t="s">
        <v>28</v>
      </c>
      <c r="G57" s="266">
        <v>5</v>
      </c>
      <c r="H57" s="266" t="s">
        <v>47</v>
      </c>
      <c r="I57" s="286" t="s">
        <v>249</v>
      </c>
      <c r="J57" s="272">
        <v>9</v>
      </c>
      <c r="K57" s="266"/>
      <c r="L57" s="122">
        <f t="shared" si="5"/>
        <v>6662.61</v>
      </c>
      <c r="M57" s="295">
        <v>3</v>
      </c>
      <c r="N57" s="284">
        <v>31</v>
      </c>
      <c r="O57" s="122">
        <f t="shared" si="8"/>
        <v>325.42</v>
      </c>
      <c r="P57" s="285"/>
      <c r="Q57" s="301">
        <f t="shared" si="9"/>
        <v>6337.19</v>
      </c>
      <c r="R57" s="264">
        <v>44</v>
      </c>
    </row>
    <row r="58" spans="1:18">
      <c r="A58" s="264">
        <v>45</v>
      </c>
      <c r="B58" s="271" t="s">
        <v>129</v>
      </c>
      <c r="C58" s="266" t="s">
        <v>26</v>
      </c>
      <c r="D58" s="267">
        <v>740.29</v>
      </c>
      <c r="E58" s="268" t="s">
        <v>85</v>
      </c>
      <c r="F58" s="269" t="s">
        <v>28</v>
      </c>
      <c r="G58" s="269">
        <v>5</v>
      </c>
      <c r="H58" s="266" t="s">
        <v>47</v>
      </c>
      <c r="I58" s="286" t="s">
        <v>249</v>
      </c>
      <c r="J58" s="272">
        <v>9</v>
      </c>
      <c r="K58" s="266"/>
      <c r="L58" s="104">
        <f t="shared" si="5"/>
        <v>6662.61</v>
      </c>
      <c r="M58" s="287">
        <v>3</v>
      </c>
      <c r="N58" s="288">
        <v>11</v>
      </c>
      <c r="O58" s="104">
        <f t="shared" si="8"/>
        <v>294.57</v>
      </c>
      <c r="P58" s="289">
        <v>760</v>
      </c>
      <c r="Q58" s="302">
        <f t="shared" si="9"/>
        <v>5608.04</v>
      </c>
      <c r="R58" s="264">
        <v>45</v>
      </c>
    </row>
    <row r="59" spans="1:18">
      <c r="A59" s="264">
        <v>46</v>
      </c>
      <c r="B59" s="271" t="s">
        <v>192</v>
      </c>
      <c r="C59" s="266" t="s">
        <v>26</v>
      </c>
      <c r="D59" s="267">
        <v>656.4</v>
      </c>
      <c r="E59" s="273" t="s">
        <v>168</v>
      </c>
      <c r="F59" s="266" t="s">
        <v>28</v>
      </c>
      <c r="G59" s="266">
        <v>5</v>
      </c>
      <c r="H59" s="266" t="s">
        <v>47</v>
      </c>
      <c r="I59" s="286" t="s">
        <v>249</v>
      </c>
      <c r="J59" s="272">
        <v>9</v>
      </c>
      <c r="K59" s="300"/>
      <c r="L59" s="104">
        <f t="shared" si="5"/>
        <v>5907.6</v>
      </c>
      <c r="M59" s="287"/>
      <c r="N59" s="288"/>
      <c r="O59" s="104">
        <f t="shared" si="8"/>
        <v>0</v>
      </c>
      <c r="P59" s="289"/>
      <c r="Q59" s="302">
        <f t="shared" si="9"/>
        <v>5907.6</v>
      </c>
      <c r="R59" s="264">
        <v>46</v>
      </c>
    </row>
    <row r="60" ht="14.1" customHeight="1" spans="1:18">
      <c r="A60" s="264">
        <v>47</v>
      </c>
      <c r="B60" s="271" t="s">
        <v>130</v>
      </c>
      <c r="C60" s="266" t="s">
        <v>26</v>
      </c>
      <c r="D60" s="267">
        <v>740.29</v>
      </c>
      <c r="E60" s="273" t="s">
        <v>61</v>
      </c>
      <c r="F60" s="266" t="s">
        <v>28</v>
      </c>
      <c r="G60" s="266">
        <v>5</v>
      </c>
      <c r="H60" s="266" t="s">
        <v>38</v>
      </c>
      <c r="I60" s="286" t="s">
        <v>249</v>
      </c>
      <c r="J60" s="272">
        <v>9</v>
      </c>
      <c r="K60" s="290"/>
      <c r="L60" s="122">
        <f t="shared" si="5"/>
        <v>6662.61</v>
      </c>
      <c r="M60" s="291"/>
      <c r="N60" s="292">
        <v>37</v>
      </c>
      <c r="O60" s="104">
        <f t="shared" si="8"/>
        <v>57.06</v>
      </c>
      <c r="P60" s="293">
        <v>760</v>
      </c>
      <c r="Q60" s="301">
        <f t="shared" si="9"/>
        <v>5845.55</v>
      </c>
      <c r="R60" s="264">
        <v>47</v>
      </c>
    </row>
    <row r="61" spans="1:18">
      <c r="A61" s="303"/>
      <c r="B61" s="304"/>
      <c r="C61" s="305"/>
      <c r="D61" s="306"/>
      <c r="E61" s="307" t="s">
        <v>131</v>
      </c>
      <c r="F61" s="305"/>
      <c r="G61" s="305"/>
      <c r="H61" s="308"/>
      <c r="I61" s="306"/>
      <c r="J61" s="305"/>
      <c r="K61" s="310"/>
      <c r="L61" s="311">
        <f>SUM(L13:L60)</f>
        <v>299279.9</v>
      </c>
      <c r="M61" s="312"/>
      <c r="N61" s="312"/>
      <c r="O61" s="311">
        <f>SUM(O13:O60)</f>
        <v>9857.77</v>
      </c>
      <c r="P61" s="311">
        <f>SUM(P13:P60)</f>
        <v>23860</v>
      </c>
      <c r="Q61" s="311">
        <f>SUM(Q13:Q60)</f>
        <v>265562.13</v>
      </c>
      <c r="R61" s="303"/>
    </row>
    <row r="62" spans="1:18">
      <c r="A62" s="70"/>
      <c r="B62" s="71"/>
      <c r="C62" s="70"/>
      <c r="D62" s="71"/>
      <c r="E62" s="71"/>
      <c r="F62" s="70"/>
      <c r="G62" s="70"/>
      <c r="H62" s="72"/>
      <c r="I62" s="71"/>
      <c r="J62" s="70"/>
      <c r="K62" s="85"/>
      <c r="L62" s="86"/>
      <c r="M62" s="86"/>
      <c r="N62" s="86"/>
      <c r="O62" s="86"/>
      <c r="P62" s="86"/>
      <c r="Q62" s="90"/>
      <c r="R62" s="70"/>
    </row>
    <row r="63" spans="1:18">
      <c r="A63" s="70"/>
      <c r="B63" s="71" t="s">
        <v>132</v>
      </c>
      <c r="C63" s="71"/>
      <c r="D63" s="71"/>
      <c r="E63" s="71" t="s">
        <v>133</v>
      </c>
      <c r="F63" s="70"/>
      <c r="G63" s="70"/>
      <c r="H63" s="72"/>
      <c r="I63" s="71" t="s">
        <v>134</v>
      </c>
      <c r="J63" s="70"/>
      <c r="K63" s="70"/>
      <c r="L63" s="70"/>
      <c r="M63" s="251" t="s">
        <v>135</v>
      </c>
      <c r="N63" s="71"/>
      <c r="O63" s="70"/>
      <c r="P63" s="71"/>
      <c r="Q63" s="91"/>
      <c r="R63" s="70"/>
    </row>
    <row r="64" spans="1:18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0"/>
      <c r="P64" s="71"/>
      <c r="Q64" s="71"/>
      <c r="R64" s="70"/>
    </row>
    <row r="65" spans="1:18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0"/>
      <c r="P65" s="71"/>
      <c r="Q65" s="71"/>
      <c r="R65" s="71"/>
    </row>
    <row r="66" spans="1:18">
      <c r="A66" s="71"/>
      <c r="B66" s="250" t="s">
        <v>136</v>
      </c>
      <c r="C66" s="250"/>
      <c r="D66" s="71"/>
      <c r="E66" s="3" t="s">
        <v>229</v>
      </c>
      <c r="F66" s="71"/>
      <c r="G66" s="71"/>
      <c r="I66" s="3" t="s">
        <v>138</v>
      </c>
      <c r="J66" s="71"/>
      <c r="K66" s="71"/>
      <c r="L66" s="251"/>
      <c r="M66" s="3" t="s">
        <v>139</v>
      </c>
      <c r="N66" s="3"/>
      <c r="O66" s="3"/>
      <c r="P66" s="3"/>
      <c r="Q66" s="71"/>
      <c r="R66" s="71"/>
    </row>
    <row r="67" spans="1:18">
      <c r="A67" s="70"/>
      <c r="B67" s="136" t="s">
        <v>140</v>
      </c>
      <c r="C67" s="136"/>
      <c r="D67" s="71"/>
      <c r="E67" s="309" t="s">
        <v>141</v>
      </c>
      <c r="F67" s="71"/>
      <c r="G67" s="71"/>
      <c r="I67" s="309" t="s">
        <v>142</v>
      </c>
      <c r="J67" s="71"/>
      <c r="K67" s="71"/>
      <c r="L67" s="71"/>
      <c r="M67" s="3" t="s">
        <v>143</v>
      </c>
      <c r="N67" s="3"/>
      <c r="O67" s="3"/>
      <c r="P67" s="3"/>
      <c r="Q67" s="71"/>
      <c r="R67" s="70"/>
    </row>
  </sheetData>
  <mergeCells count="7">
    <mergeCell ref="A8:R8"/>
    <mergeCell ref="A9:R9"/>
    <mergeCell ref="A10:R10"/>
    <mergeCell ref="B66:C66"/>
    <mergeCell ref="M66:P66"/>
    <mergeCell ref="B67:C67"/>
    <mergeCell ref="M67:P67"/>
  </mergeCells>
  <pageMargins left="0.75" right="0.75" top="1" bottom="1" header="0.5" footer="0.5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22529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2529" progId="Word.Document.8" r:id="rId3"/>
      </mc:Fallback>
    </mc:AlternateContent>
    <mc:AlternateContent xmlns:mc="http://schemas.openxmlformats.org/markup-compatibility/2006">
      <mc:Choice Requires="x14">
        <oleObject shapeId="22530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2530" progId="Word.Document.8" r:id="rId5"/>
      </mc:Fallback>
    </mc:AlternateContent>
    <mc:AlternateContent xmlns:mc="http://schemas.openxmlformats.org/markup-compatibility/2006">
      <mc:Choice Requires="x14">
        <oleObject shapeId="22531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2531" progId="Word.Document.8" r:id="rId6"/>
      </mc:Fallback>
    </mc:AlternateContent>
    <mc:AlternateContent xmlns:mc="http://schemas.openxmlformats.org/markup-compatibility/2006">
      <mc:Choice Requires="x14">
        <oleObject shapeId="22532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2532" progId="Word.Document.8" r:id="rId7"/>
      </mc:Fallback>
    </mc:AlternateContent>
    <mc:AlternateContent xmlns:mc="http://schemas.openxmlformats.org/markup-compatibility/2006">
      <mc:Choice Requires="x14">
        <oleObject shapeId="22533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2533" progId="Word.Document.8" r:id="rId8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opLeftCell="B1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.5714285714286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268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268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269</v>
      </c>
      <c r="J13" s="266">
        <v>4</v>
      </c>
      <c r="K13" s="266">
        <v>8</v>
      </c>
      <c r="L13" s="122">
        <f t="shared" ref="L13:L22" si="0">ROUND((D13*J13)+(D13/8*K13),2)</f>
        <v>3701.45</v>
      </c>
      <c r="M13" s="284"/>
      <c r="N13" s="284"/>
      <c r="O13" s="122">
        <f t="shared" ref="O13:O22" si="1">ROUND((D13/8*M13)+(D13/8/60*N13),2)</f>
        <v>0</v>
      </c>
      <c r="P13" s="285">
        <v>400</v>
      </c>
      <c r="Q13" s="301">
        <f t="shared" ref="Q13:Q20" si="2">L13-O13-P13</f>
        <v>3301.45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270</v>
      </c>
      <c r="J14" s="266">
        <v>9</v>
      </c>
      <c r="K14" s="266"/>
      <c r="L14" s="122">
        <f t="shared" si="0"/>
        <v>6662.61</v>
      </c>
      <c r="M14" s="284"/>
      <c r="N14" s="284"/>
      <c r="O14" s="122">
        <f t="shared" si="1"/>
        <v>0</v>
      </c>
      <c r="P14" s="285"/>
      <c r="Q14" s="301">
        <f t="shared" si="2"/>
        <v>6662.61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271</v>
      </c>
      <c r="J15" s="272">
        <v>8</v>
      </c>
      <c r="K15" s="266"/>
      <c r="L15" s="104">
        <f t="shared" si="0"/>
        <v>5922.32</v>
      </c>
      <c r="M15" s="287"/>
      <c r="N15" s="288">
        <v>51</v>
      </c>
      <c r="O15" s="104">
        <f t="shared" si="1"/>
        <v>78.66</v>
      </c>
      <c r="P15" s="289"/>
      <c r="Q15" s="302">
        <f t="shared" si="2"/>
        <v>5843.66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272</v>
      </c>
      <c r="J16" s="266">
        <v>7</v>
      </c>
      <c r="K16" s="266"/>
      <c r="L16" s="104">
        <f t="shared" si="0"/>
        <v>5182.03</v>
      </c>
      <c r="M16" s="287">
        <v>2</v>
      </c>
      <c r="N16" s="288">
        <v>21</v>
      </c>
      <c r="O16" s="104">
        <f t="shared" si="1"/>
        <v>217.46</v>
      </c>
      <c r="P16" s="289"/>
      <c r="Q16" s="302">
        <f t="shared" si="2"/>
        <v>4964.57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270</v>
      </c>
      <c r="J17" s="266">
        <v>9</v>
      </c>
      <c r="K17" s="266"/>
      <c r="L17" s="104">
        <f t="shared" si="0"/>
        <v>6662.61</v>
      </c>
      <c r="M17" s="287">
        <v>15</v>
      </c>
      <c r="N17" s="288">
        <v>15</v>
      </c>
      <c r="O17" s="104">
        <f t="shared" si="1"/>
        <v>1411.18</v>
      </c>
      <c r="P17" s="285">
        <v>400</v>
      </c>
      <c r="Q17" s="302">
        <f t="shared" si="2"/>
        <v>4851.43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270</v>
      </c>
      <c r="J18" s="272">
        <v>9</v>
      </c>
      <c r="K18" s="266"/>
      <c r="L18" s="104">
        <f t="shared" si="0"/>
        <v>6662.61</v>
      </c>
      <c r="M18" s="287">
        <v>3</v>
      </c>
      <c r="N18" s="288">
        <v>31</v>
      </c>
      <c r="O18" s="104">
        <f t="shared" si="1"/>
        <v>325.42</v>
      </c>
      <c r="P18" s="289"/>
      <c r="Q18" s="302">
        <f t="shared" si="2"/>
        <v>6337.19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38</v>
      </c>
      <c r="I19" s="265" t="s">
        <v>270</v>
      </c>
      <c r="J19" s="266">
        <v>9</v>
      </c>
      <c r="K19" s="266"/>
      <c r="L19" s="104">
        <f t="shared" si="0"/>
        <v>6662.61</v>
      </c>
      <c r="M19" s="287">
        <v>5</v>
      </c>
      <c r="N19" s="288"/>
      <c r="O19" s="104">
        <f t="shared" si="1"/>
        <v>462.68</v>
      </c>
      <c r="P19" s="285">
        <v>400</v>
      </c>
      <c r="Q19" s="302">
        <f t="shared" si="2"/>
        <v>5799.93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273</v>
      </c>
      <c r="J20" s="266">
        <v>7</v>
      </c>
      <c r="K20" s="266"/>
      <c r="L20" s="104">
        <f t="shared" si="0"/>
        <v>5182.03</v>
      </c>
      <c r="M20" s="287">
        <v>1</v>
      </c>
      <c r="N20" s="288"/>
      <c r="O20" s="104">
        <f t="shared" si="1"/>
        <v>92.54</v>
      </c>
      <c r="P20" s="285">
        <v>400</v>
      </c>
      <c r="Q20" s="302">
        <f t="shared" si="2"/>
        <v>4689.49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271</v>
      </c>
      <c r="J21" s="272">
        <v>8</v>
      </c>
      <c r="K21" s="266"/>
      <c r="L21" s="104">
        <f t="shared" si="0"/>
        <v>5922.32</v>
      </c>
      <c r="M21" s="287"/>
      <c r="N21" s="288"/>
      <c r="O21" s="104">
        <f t="shared" si="1"/>
        <v>0</v>
      </c>
      <c r="P21" s="289"/>
      <c r="Q21" s="302">
        <f t="shared" ref="Q21:Q32" si="3">L21-O21-P21</f>
        <v>5922.32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274</v>
      </c>
      <c r="J22" s="266">
        <v>7</v>
      </c>
      <c r="K22" s="266"/>
      <c r="L22" s="104">
        <f t="shared" si="0"/>
        <v>4594.8</v>
      </c>
      <c r="M22" s="287">
        <v>2</v>
      </c>
      <c r="N22" s="288">
        <v>59</v>
      </c>
      <c r="O22" s="104">
        <f t="shared" si="1"/>
        <v>244.78</v>
      </c>
      <c r="P22" s="285">
        <v>400</v>
      </c>
      <c r="Q22" s="302">
        <f t="shared" si="3"/>
        <v>3950.02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275</v>
      </c>
      <c r="J23" s="272">
        <v>8</v>
      </c>
      <c r="K23" s="266"/>
      <c r="L23" s="104">
        <f t="shared" ref="L23:L28" si="4">ROUND((D23*J23)+(D23/8*K23),2)</f>
        <v>5922.32</v>
      </c>
      <c r="M23" s="287">
        <v>3</v>
      </c>
      <c r="N23" s="288">
        <v>31</v>
      </c>
      <c r="O23" s="104">
        <f t="shared" ref="O23:O28" si="5">ROUND((D23/8*M23)+(D23/8/60*N23),2)</f>
        <v>325.42</v>
      </c>
      <c r="P23" s="285">
        <v>400</v>
      </c>
      <c r="Q23" s="302">
        <f t="shared" si="3"/>
        <v>5196.9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276</v>
      </c>
      <c r="J24" s="272">
        <v>8</v>
      </c>
      <c r="K24" s="290"/>
      <c r="L24" s="122">
        <f t="shared" si="4"/>
        <v>5922.32</v>
      </c>
      <c r="M24" s="291">
        <v>3</v>
      </c>
      <c r="N24" s="292">
        <v>44</v>
      </c>
      <c r="O24" s="104">
        <f t="shared" si="5"/>
        <v>345.47</v>
      </c>
      <c r="P24" s="285">
        <v>400</v>
      </c>
      <c r="Q24" s="301">
        <f t="shared" si="3"/>
        <v>5176.85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271</v>
      </c>
      <c r="J25" s="272">
        <v>8</v>
      </c>
      <c r="K25" s="290"/>
      <c r="L25" s="122">
        <f t="shared" si="4"/>
        <v>5922.32</v>
      </c>
      <c r="M25" s="291"/>
      <c r="N25" s="292"/>
      <c r="O25" s="104">
        <f t="shared" si="5"/>
        <v>0</v>
      </c>
      <c r="P25" s="285">
        <v>400</v>
      </c>
      <c r="Q25" s="302">
        <f t="shared" si="3"/>
        <v>5522.32</v>
      </c>
      <c r="R25" s="264">
        <v>13</v>
      </c>
    </row>
    <row r="26" spans="1:18">
      <c r="A26" s="264">
        <v>14</v>
      </c>
      <c r="B26" s="265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9" t="s">
        <v>47</v>
      </c>
      <c r="I26" s="265" t="s">
        <v>270</v>
      </c>
      <c r="J26" s="266">
        <v>9</v>
      </c>
      <c r="K26" s="266"/>
      <c r="L26" s="122">
        <f t="shared" si="4"/>
        <v>6662.61</v>
      </c>
      <c r="M26" s="284">
        <v>1</v>
      </c>
      <c r="N26" s="284">
        <v>54</v>
      </c>
      <c r="O26" s="122">
        <f t="shared" si="5"/>
        <v>175.82</v>
      </c>
      <c r="P26" s="285"/>
      <c r="Q26" s="301">
        <f t="shared" si="3"/>
        <v>6486.79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277</v>
      </c>
      <c r="J27" s="266">
        <v>8</v>
      </c>
      <c r="K27" s="266"/>
      <c r="L27" s="122">
        <f t="shared" si="4"/>
        <v>5922.32</v>
      </c>
      <c r="M27" s="287">
        <v>12</v>
      </c>
      <c r="N27" s="288">
        <v>51</v>
      </c>
      <c r="O27" s="104">
        <f t="shared" si="5"/>
        <v>1189.09</v>
      </c>
      <c r="P27" s="289"/>
      <c r="Q27" s="302">
        <f t="shared" si="3"/>
        <v>4733.23</v>
      </c>
      <c r="R27" s="264">
        <v>15</v>
      </c>
    </row>
    <row r="28" spans="1:18">
      <c r="A28" s="264">
        <v>16</v>
      </c>
      <c r="B28" s="271" t="s">
        <v>278</v>
      </c>
      <c r="C28" s="266" t="s">
        <v>26</v>
      </c>
      <c r="D28" s="267">
        <v>656.4</v>
      </c>
      <c r="E28" s="268" t="s">
        <v>49</v>
      </c>
      <c r="F28" s="269" t="s">
        <v>28</v>
      </c>
      <c r="G28" s="269">
        <v>5</v>
      </c>
      <c r="H28" s="269" t="s">
        <v>47</v>
      </c>
      <c r="I28" s="265" t="s">
        <v>273</v>
      </c>
      <c r="J28" s="266">
        <v>7</v>
      </c>
      <c r="K28" s="266"/>
      <c r="L28" s="104">
        <f t="shared" si="4"/>
        <v>4594.8</v>
      </c>
      <c r="M28" s="287"/>
      <c r="N28" s="288"/>
      <c r="O28" s="104">
        <f t="shared" si="5"/>
        <v>0</v>
      </c>
      <c r="P28" s="285"/>
      <c r="Q28" s="302">
        <f t="shared" si="3"/>
        <v>4594.8</v>
      </c>
      <c r="R28" s="264">
        <v>16</v>
      </c>
    </row>
    <row r="29" spans="1:18">
      <c r="A29" s="264">
        <v>17</v>
      </c>
      <c r="B29" s="271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270</v>
      </c>
      <c r="J29" s="266">
        <v>9</v>
      </c>
      <c r="K29" s="266"/>
      <c r="L29" s="104">
        <f t="shared" ref="L29:L36" si="6">ROUND((D29*J29)+(D29/8*K29),2)</f>
        <v>6662.61</v>
      </c>
      <c r="M29" s="291">
        <v>4</v>
      </c>
      <c r="N29" s="292"/>
      <c r="O29" s="104">
        <f t="shared" ref="O29:O46" si="7">ROUND((D29/8*M29)+(D29/8/60*N29),2)</f>
        <v>370.15</v>
      </c>
      <c r="P29" s="289"/>
      <c r="Q29" s="301">
        <f t="shared" si="3"/>
        <v>6292.46</v>
      </c>
      <c r="R29" s="264">
        <v>17</v>
      </c>
    </row>
    <row r="30" spans="1:18">
      <c r="A30" s="264">
        <v>18</v>
      </c>
      <c r="B30" s="271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279</v>
      </c>
      <c r="J30" s="266">
        <v>9</v>
      </c>
      <c r="K30" s="266"/>
      <c r="L30" s="104">
        <f t="shared" si="6"/>
        <v>6662.61</v>
      </c>
      <c r="M30" s="287">
        <v>2</v>
      </c>
      <c r="N30" s="288">
        <v>12</v>
      </c>
      <c r="O30" s="104">
        <f t="shared" si="7"/>
        <v>203.58</v>
      </c>
      <c r="P30" s="289"/>
      <c r="Q30" s="301">
        <f t="shared" si="3"/>
        <v>6459.03</v>
      </c>
      <c r="R30" s="264">
        <v>18</v>
      </c>
    </row>
    <row r="31" spans="1:18">
      <c r="A31" s="264">
        <v>19</v>
      </c>
      <c r="B31" s="271" t="s">
        <v>66</v>
      </c>
      <c r="C31" s="266" t="s">
        <v>26</v>
      </c>
      <c r="D31" s="267">
        <v>740.29</v>
      </c>
      <c r="E31" s="275" t="s">
        <v>67</v>
      </c>
      <c r="F31" s="318" t="s">
        <v>215</v>
      </c>
      <c r="G31" s="269">
        <v>5</v>
      </c>
      <c r="H31" s="269" t="s">
        <v>47</v>
      </c>
      <c r="I31" s="286" t="s">
        <v>280</v>
      </c>
      <c r="J31" s="272">
        <v>7</v>
      </c>
      <c r="K31" s="269"/>
      <c r="L31" s="104">
        <f t="shared" si="6"/>
        <v>5182.03</v>
      </c>
      <c r="M31" s="287"/>
      <c r="N31" s="288"/>
      <c r="O31" s="104">
        <f t="shared" si="7"/>
        <v>0</v>
      </c>
      <c r="P31" s="285">
        <v>400</v>
      </c>
      <c r="Q31" s="302">
        <f t="shared" si="3"/>
        <v>4782.03</v>
      </c>
      <c r="R31" s="264">
        <v>19</v>
      </c>
    </row>
    <row r="32" spans="1:18">
      <c r="A32" s="264">
        <v>20</v>
      </c>
      <c r="B32" s="265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270</v>
      </c>
      <c r="J32" s="272">
        <v>9</v>
      </c>
      <c r="K32" s="266"/>
      <c r="L32" s="104">
        <f t="shared" si="6"/>
        <v>6662.61</v>
      </c>
      <c r="M32" s="287">
        <v>2</v>
      </c>
      <c r="N32" s="288">
        <v>16</v>
      </c>
      <c r="O32" s="104">
        <f t="shared" si="7"/>
        <v>209.75</v>
      </c>
      <c r="P32" s="289"/>
      <c r="Q32" s="302">
        <f t="shared" si="3"/>
        <v>6452.86</v>
      </c>
      <c r="R32" s="264">
        <v>20</v>
      </c>
    </row>
    <row r="33" spans="1:18">
      <c r="A33" s="264">
        <v>21</v>
      </c>
      <c r="B33" s="271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270</v>
      </c>
      <c r="J33" s="266">
        <v>9</v>
      </c>
      <c r="K33" s="269"/>
      <c r="L33" s="104">
        <f t="shared" si="6"/>
        <v>6662.61</v>
      </c>
      <c r="M33" s="287">
        <v>3</v>
      </c>
      <c r="N33" s="288">
        <v>42</v>
      </c>
      <c r="O33" s="104">
        <f t="shared" si="7"/>
        <v>342.38</v>
      </c>
      <c r="P33" s="285">
        <v>400</v>
      </c>
      <c r="Q33" s="302">
        <f t="shared" ref="Q33:Q46" si="8">L33-O33-P33</f>
        <v>5920.23</v>
      </c>
      <c r="R33" s="264">
        <v>21</v>
      </c>
    </row>
    <row r="34" spans="1:18">
      <c r="A34" s="264">
        <v>22</v>
      </c>
      <c r="B34" s="271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281</v>
      </c>
      <c r="J34" s="266">
        <v>8</v>
      </c>
      <c r="K34" s="269"/>
      <c r="L34" s="104">
        <f t="shared" si="6"/>
        <v>5251.2</v>
      </c>
      <c r="M34" s="287"/>
      <c r="N34" s="288"/>
      <c r="O34" s="104">
        <f t="shared" si="7"/>
        <v>0</v>
      </c>
      <c r="P34" s="323"/>
      <c r="Q34" s="302">
        <f t="shared" si="8"/>
        <v>5251.2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319">
        <v>740.29</v>
      </c>
      <c r="E35" s="320" t="s">
        <v>57</v>
      </c>
      <c r="F35" s="321" t="s">
        <v>28</v>
      </c>
      <c r="G35" s="321">
        <v>5</v>
      </c>
      <c r="H35" s="321" t="s">
        <v>47</v>
      </c>
      <c r="I35" s="324" t="s">
        <v>282</v>
      </c>
      <c r="J35" s="325">
        <v>7</v>
      </c>
      <c r="K35" s="321"/>
      <c r="L35" s="326">
        <f t="shared" si="6"/>
        <v>5182.03</v>
      </c>
      <c r="M35" s="327"/>
      <c r="N35" s="328">
        <v>7</v>
      </c>
      <c r="O35" s="326">
        <f t="shared" si="7"/>
        <v>10.8</v>
      </c>
      <c r="P35" s="289"/>
      <c r="Q35" s="302">
        <f t="shared" si="8"/>
        <v>5171.23</v>
      </c>
      <c r="R35" s="264">
        <v>23</v>
      </c>
    </row>
    <row r="36" spans="1:18">
      <c r="A36" s="264">
        <v>24</v>
      </c>
      <c r="B36" s="265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271</v>
      </c>
      <c r="J36" s="272">
        <v>8</v>
      </c>
      <c r="K36" s="266"/>
      <c r="L36" s="122">
        <f t="shared" si="6"/>
        <v>5251.2</v>
      </c>
      <c r="M36" s="295"/>
      <c r="N36" s="284"/>
      <c r="O36" s="122">
        <f t="shared" si="7"/>
        <v>0</v>
      </c>
      <c r="P36" s="285">
        <v>400</v>
      </c>
      <c r="Q36" s="301">
        <f t="shared" si="8"/>
        <v>4851.2</v>
      </c>
      <c r="R36" s="264">
        <v>24</v>
      </c>
    </row>
    <row r="37" spans="1:18">
      <c r="A37" s="264">
        <v>25</v>
      </c>
      <c r="B37" s="271" t="s">
        <v>87</v>
      </c>
      <c r="C37" s="266" t="s">
        <v>26</v>
      </c>
      <c r="D37" s="267">
        <v>740.29</v>
      </c>
      <c r="E37" s="268" t="s">
        <v>88</v>
      </c>
      <c r="F37" s="269" t="s">
        <v>28</v>
      </c>
      <c r="G37" s="269">
        <v>5</v>
      </c>
      <c r="H37" s="269" t="s">
        <v>29</v>
      </c>
      <c r="I37" s="294" t="s">
        <v>270</v>
      </c>
      <c r="J37" s="269">
        <v>9</v>
      </c>
      <c r="K37" s="266"/>
      <c r="L37" s="104">
        <f t="shared" ref="L37:L60" si="9">ROUND((D37*J37)+(D37/8*K37),2)</f>
        <v>6662.61</v>
      </c>
      <c r="M37" s="287">
        <v>10</v>
      </c>
      <c r="N37" s="288">
        <v>42</v>
      </c>
      <c r="O37" s="104">
        <f t="shared" si="7"/>
        <v>990.14</v>
      </c>
      <c r="P37" s="285">
        <v>400</v>
      </c>
      <c r="Q37" s="301">
        <f t="shared" si="8"/>
        <v>5272.47</v>
      </c>
      <c r="R37" s="264">
        <v>25</v>
      </c>
    </row>
    <row r="38" spans="1:18">
      <c r="A38" s="264">
        <v>26</v>
      </c>
      <c r="B38" s="265" t="s">
        <v>90</v>
      </c>
      <c r="C38" s="266" t="s">
        <v>26</v>
      </c>
      <c r="D38" s="270">
        <v>740.29</v>
      </c>
      <c r="E38" s="273" t="s">
        <v>88</v>
      </c>
      <c r="F38" s="266" t="s">
        <v>28</v>
      </c>
      <c r="G38" s="266">
        <v>5</v>
      </c>
      <c r="H38" s="269" t="s">
        <v>29</v>
      </c>
      <c r="I38" s="294" t="s">
        <v>270</v>
      </c>
      <c r="J38" s="269">
        <v>9</v>
      </c>
      <c r="K38" s="266"/>
      <c r="L38" s="104">
        <f t="shared" si="9"/>
        <v>6662.61</v>
      </c>
      <c r="M38" s="287">
        <v>3</v>
      </c>
      <c r="N38" s="288">
        <v>52</v>
      </c>
      <c r="O38" s="104">
        <f t="shared" si="7"/>
        <v>357.81</v>
      </c>
      <c r="P38" s="285">
        <v>400</v>
      </c>
      <c r="Q38" s="301">
        <f t="shared" si="8"/>
        <v>5904.8</v>
      </c>
      <c r="R38" s="264">
        <v>26</v>
      </c>
    </row>
    <row r="39" spans="1:18">
      <c r="A39" s="264">
        <v>27</v>
      </c>
      <c r="B39" s="276" t="s">
        <v>91</v>
      </c>
      <c r="C39" s="266" t="s">
        <v>26</v>
      </c>
      <c r="D39" s="267">
        <v>740.29</v>
      </c>
      <c r="E39" s="268" t="s">
        <v>92</v>
      </c>
      <c r="F39" s="269" t="s">
        <v>28</v>
      </c>
      <c r="G39" s="269">
        <v>5</v>
      </c>
      <c r="H39" s="321" t="s">
        <v>47</v>
      </c>
      <c r="I39" s="286" t="s">
        <v>283</v>
      </c>
      <c r="J39" s="272">
        <v>8</v>
      </c>
      <c r="K39" s="269"/>
      <c r="L39" s="104">
        <f t="shared" si="9"/>
        <v>5922.32</v>
      </c>
      <c r="M39" s="287"/>
      <c r="N39" s="288"/>
      <c r="O39" s="104">
        <f t="shared" si="7"/>
        <v>0</v>
      </c>
      <c r="P39" s="285"/>
      <c r="Q39" s="302">
        <f t="shared" si="8"/>
        <v>5922.32</v>
      </c>
      <c r="R39" s="264">
        <v>27</v>
      </c>
    </row>
    <row r="40" spans="1:18">
      <c r="A40" s="264">
        <v>28</v>
      </c>
      <c r="B40" s="265" t="s">
        <v>94</v>
      </c>
      <c r="C40" s="266" t="s">
        <v>26</v>
      </c>
      <c r="D40" s="270">
        <v>740.29</v>
      </c>
      <c r="E40" s="277" t="s">
        <v>95</v>
      </c>
      <c r="F40" s="266" t="s">
        <v>28</v>
      </c>
      <c r="G40" s="266">
        <v>5</v>
      </c>
      <c r="H40" s="266" t="s">
        <v>29</v>
      </c>
      <c r="I40" s="286" t="s">
        <v>282</v>
      </c>
      <c r="J40" s="272">
        <v>7</v>
      </c>
      <c r="K40" s="266"/>
      <c r="L40" s="326">
        <f t="shared" si="9"/>
        <v>5182.03</v>
      </c>
      <c r="M40" s="295"/>
      <c r="N40" s="284"/>
      <c r="O40" s="122">
        <f t="shared" si="7"/>
        <v>0</v>
      </c>
      <c r="P40" s="289"/>
      <c r="Q40" s="301">
        <f t="shared" si="8"/>
        <v>5182.03</v>
      </c>
      <c r="R40" s="264">
        <v>28</v>
      </c>
    </row>
    <row r="41" spans="1:18">
      <c r="A41" s="264">
        <v>29</v>
      </c>
      <c r="B41" s="265" t="s">
        <v>96</v>
      </c>
      <c r="C41" s="266" t="s">
        <v>26</v>
      </c>
      <c r="D41" s="270">
        <v>740.29</v>
      </c>
      <c r="E41" s="277" t="s">
        <v>97</v>
      </c>
      <c r="F41" s="266" t="s">
        <v>28</v>
      </c>
      <c r="G41" s="266">
        <v>5</v>
      </c>
      <c r="H41" s="269" t="s">
        <v>47</v>
      </c>
      <c r="I41" s="296" t="s">
        <v>271</v>
      </c>
      <c r="J41" s="272">
        <v>8</v>
      </c>
      <c r="K41" s="266"/>
      <c r="L41" s="122">
        <f t="shared" si="9"/>
        <v>5922.32</v>
      </c>
      <c r="M41" s="295">
        <v>1</v>
      </c>
      <c r="N41" s="284"/>
      <c r="O41" s="104">
        <f t="shared" si="7"/>
        <v>92.54</v>
      </c>
      <c r="P41" s="285"/>
      <c r="Q41" s="301">
        <f t="shared" si="8"/>
        <v>5829.78</v>
      </c>
      <c r="R41" s="264">
        <v>29</v>
      </c>
    </row>
    <row r="42" spans="1:18">
      <c r="A42" s="264">
        <v>30</v>
      </c>
      <c r="B42" s="271" t="s">
        <v>98</v>
      </c>
      <c r="C42" s="266" t="s">
        <v>26</v>
      </c>
      <c r="D42" s="267">
        <v>740.29</v>
      </c>
      <c r="E42" s="278" t="s">
        <v>99</v>
      </c>
      <c r="F42" s="269" t="s">
        <v>28</v>
      </c>
      <c r="G42" s="269">
        <v>5</v>
      </c>
      <c r="H42" s="269" t="s">
        <v>47</v>
      </c>
      <c r="I42" s="271" t="s">
        <v>277</v>
      </c>
      <c r="J42" s="269">
        <v>8</v>
      </c>
      <c r="K42" s="269"/>
      <c r="L42" s="104">
        <f t="shared" si="9"/>
        <v>5922.32</v>
      </c>
      <c r="M42" s="287"/>
      <c r="N42" s="288">
        <v>31</v>
      </c>
      <c r="O42" s="104">
        <f t="shared" si="7"/>
        <v>47.81</v>
      </c>
      <c r="P42" s="285">
        <v>400</v>
      </c>
      <c r="Q42" s="302">
        <f t="shared" si="8"/>
        <v>5474.51</v>
      </c>
      <c r="R42" s="264">
        <v>30</v>
      </c>
    </row>
    <row r="43" spans="1:18">
      <c r="A43" s="264">
        <v>31</v>
      </c>
      <c r="B43" s="265" t="s">
        <v>100</v>
      </c>
      <c r="C43" s="266" t="s">
        <v>26</v>
      </c>
      <c r="D43" s="270">
        <v>656.4</v>
      </c>
      <c r="E43" s="273" t="s">
        <v>101</v>
      </c>
      <c r="F43" s="266" t="s">
        <v>28</v>
      </c>
      <c r="G43" s="266">
        <v>5</v>
      </c>
      <c r="H43" s="266" t="s">
        <v>47</v>
      </c>
      <c r="I43" s="265" t="s">
        <v>271</v>
      </c>
      <c r="J43" s="266">
        <v>8</v>
      </c>
      <c r="K43" s="266"/>
      <c r="L43" s="122">
        <f t="shared" si="9"/>
        <v>5251.2</v>
      </c>
      <c r="M43" s="295">
        <v>1</v>
      </c>
      <c r="N43" s="284"/>
      <c r="O43" s="122">
        <f t="shared" si="7"/>
        <v>82.05</v>
      </c>
      <c r="P43" s="289"/>
      <c r="Q43" s="302">
        <f t="shared" si="8"/>
        <v>5169.15</v>
      </c>
      <c r="R43" s="264">
        <v>31</v>
      </c>
    </row>
    <row r="44" spans="1:18">
      <c r="A44" s="264">
        <v>32</v>
      </c>
      <c r="B44" s="265" t="s">
        <v>103</v>
      </c>
      <c r="C44" s="266" t="s">
        <v>26</v>
      </c>
      <c r="D44" s="270">
        <v>740.29</v>
      </c>
      <c r="E44" s="273" t="s">
        <v>104</v>
      </c>
      <c r="F44" s="266" t="s">
        <v>28</v>
      </c>
      <c r="G44" s="266">
        <v>5</v>
      </c>
      <c r="H44" s="266" t="s">
        <v>105</v>
      </c>
      <c r="I44" s="265" t="s">
        <v>270</v>
      </c>
      <c r="J44" s="266">
        <v>9</v>
      </c>
      <c r="K44" s="266"/>
      <c r="L44" s="122">
        <f t="shared" si="9"/>
        <v>6662.61</v>
      </c>
      <c r="M44" s="295">
        <v>4</v>
      </c>
      <c r="N44" s="284">
        <v>14</v>
      </c>
      <c r="O44" s="122">
        <f t="shared" si="7"/>
        <v>391.74</v>
      </c>
      <c r="P44" s="285">
        <v>400</v>
      </c>
      <c r="Q44" s="302">
        <f t="shared" si="8"/>
        <v>5870.87</v>
      </c>
      <c r="R44" s="264">
        <v>32</v>
      </c>
    </row>
    <row r="45" spans="1:18">
      <c r="A45" s="264">
        <v>33</v>
      </c>
      <c r="B45" s="271" t="s">
        <v>106</v>
      </c>
      <c r="C45" s="266" t="s">
        <v>26</v>
      </c>
      <c r="D45" s="267">
        <v>740.29</v>
      </c>
      <c r="E45" s="268" t="s">
        <v>107</v>
      </c>
      <c r="F45" s="269" t="s">
        <v>28</v>
      </c>
      <c r="G45" s="269">
        <v>5</v>
      </c>
      <c r="H45" s="269" t="s">
        <v>47</v>
      </c>
      <c r="I45" s="286" t="s">
        <v>271</v>
      </c>
      <c r="J45" s="272">
        <v>8</v>
      </c>
      <c r="K45" s="272"/>
      <c r="L45" s="122">
        <f t="shared" si="9"/>
        <v>5922.32</v>
      </c>
      <c r="M45" s="291">
        <v>4</v>
      </c>
      <c r="N45" s="292">
        <v>3</v>
      </c>
      <c r="O45" s="122">
        <f t="shared" si="7"/>
        <v>374.77</v>
      </c>
      <c r="P45" s="285">
        <v>400</v>
      </c>
      <c r="Q45" s="302">
        <f t="shared" si="8"/>
        <v>5147.55</v>
      </c>
      <c r="R45" s="264">
        <v>33</v>
      </c>
    </row>
    <row r="46" spans="1:18">
      <c r="A46" s="264">
        <v>34</v>
      </c>
      <c r="B46" s="271" t="s">
        <v>108</v>
      </c>
      <c r="C46" s="266" t="s">
        <v>26</v>
      </c>
      <c r="D46" s="267">
        <v>740.29</v>
      </c>
      <c r="E46" s="268" t="s">
        <v>109</v>
      </c>
      <c r="F46" s="269" t="s">
        <v>28</v>
      </c>
      <c r="G46" s="269">
        <v>5</v>
      </c>
      <c r="H46" s="269" t="s">
        <v>105</v>
      </c>
      <c r="I46" s="286" t="s">
        <v>270</v>
      </c>
      <c r="J46" s="272">
        <v>9</v>
      </c>
      <c r="K46" s="269"/>
      <c r="L46" s="104">
        <f t="shared" si="9"/>
        <v>6662.61</v>
      </c>
      <c r="M46" s="287">
        <v>4</v>
      </c>
      <c r="N46" s="288">
        <v>41</v>
      </c>
      <c r="O46" s="104">
        <f t="shared" si="7"/>
        <v>433.38</v>
      </c>
      <c r="P46" s="285">
        <v>400</v>
      </c>
      <c r="Q46" s="302">
        <f t="shared" si="8"/>
        <v>5829.23</v>
      </c>
      <c r="R46" s="264">
        <v>34</v>
      </c>
    </row>
    <row r="47" spans="1:18">
      <c r="A47" s="264">
        <v>35</v>
      </c>
      <c r="B47" s="271" t="s">
        <v>111</v>
      </c>
      <c r="C47" s="266" t="s">
        <v>26</v>
      </c>
      <c r="D47" s="267">
        <v>656.4</v>
      </c>
      <c r="E47" s="279" t="s">
        <v>112</v>
      </c>
      <c r="F47" s="269" t="s">
        <v>28</v>
      </c>
      <c r="G47" s="269">
        <v>5</v>
      </c>
      <c r="H47" s="280" t="s">
        <v>47</v>
      </c>
      <c r="I47" s="286" t="s">
        <v>271</v>
      </c>
      <c r="J47" s="272">
        <v>8</v>
      </c>
      <c r="K47" s="266"/>
      <c r="L47" s="104">
        <f t="shared" si="9"/>
        <v>5251.2</v>
      </c>
      <c r="M47" s="287"/>
      <c r="N47" s="288"/>
      <c r="O47" s="104">
        <f t="shared" ref="O47:O60" si="10">ROUND((D47/8*M47)+(D47/8/60*N47),2)</f>
        <v>0</v>
      </c>
      <c r="P47" s="285">
        <v>400</v>
      </c>
      <c r="Q47" s="302">
        <f t="shared" ref="Q47:Q60" si="11">L47-O47-P47</f>
        <v>4851.2</v>
      </c>
      <c r="R47" s="264">
        <v>35</v>
      </c>
    </row>
    <row r="48" spans="1:18">
      <c r="A48" s="264">
        <v>36</v>
      </c>
      <c r="B48" s="271" t="s">
        <v>115</v>
      </c>
      <c r="C48" s="266" t="s">
        <v>26</v>
      </c>
      <c r="D48" s="267">
        <v>740.29</v>
      </c>
      <c r="E48" s="281" t="s">
        <v>67</v>
      </c>
      <c r="F48" s="266" t="s">
        <v>224</v>
      </c>
      <c r="G48" s="266">
        <v>5</v>
      </c>
      <c r="H48" s="269" t="s">
        <v>47</v>
      </c>
      <c r="I48" s="286" t="s">
        <v>284</v>
      </c>
      <c r="J48" s="272">
        <v>9</v>
      </c>
      <c r="K48" s="272"/>
      <c r="L48" s="122">
        <f t="shared" si="9"/>
        <v>6662.61</v>
      </c>
      <c r="M48" s="297">
        <v>4</v>
      </c>
      <c r="N48" s="292"/>
      <c r="O48" s="122">
        <f t="shared" si="10"/>
        <v>370.15</v>
      </c>
      <c r="P48" s="285">
        <v>400</v>
      </c>
      <c r="Q48" s="301">
        <f t="shared" si="11"/>
        <v>5892.46</v>
      </c>
      <c r="R48" s="264">
        <v>36</v>
      </c>
    </row>
    <row r="49" spans="1:18">
      <c r="A49" s="264">
        <v>37</v>
      </c>
      <c r="B49" s="271" t="s">
        <v>118</v>
      </c>
      <c r="C49" s="266" t="s">
        <v>26</v>
      </c>
      <c r="D49" s="267">
        <v>740.29</v>
      </c>
      <c r="E49" s="268" t="s">
        <v>99</v>
      </c>
      <c r="F49" s="269" t="s">
        <v>28</v>
      </c>
      <c r="G49" s="269">
        <v>5</v>
      </c>
      <c r="H49" s="269" t="s">
        <v>38</v>
      </c>
      <c r="I49" s="286" t="s">
        <v>270</v>
      </c>
      <c r="J49" s="272">
        <v>9</v>
      </c>
      <c r="K49" s="272"/>
      <c r="L49" s="122">
        <f t="shared" si="9"/>
        <v>6662.61</v>
      </c>
      <c r="M49" s="297">
        <v>5</v>
      </c>
      <c r="N49" s="292"/>
      <c r="O49" s="122">
        <f t="shared" si="10"/>
        <v>462.68</v>
      </c>
      <c r="P49" s="285">
        <v>400</v>
      </c>
      <c r="Q49" s="301">
        <f t="shared" si="11"/>
        <v>5799.93</v>
      </c>
      <c r="R49" s="264">
        <v>37</v>
      </c>
    </row>
    <row r="50" spans="1:18">
      <c r="A50" s="264">
        <v>38</v>
      </c>
      <c r="B50" s="271" t="s">
        <v>119</v>
      </c>
      <c r="C50" s="266" t="s">
        <v>26</v>
      </c>
      <c r="D50" s="267">
        <v>740.29</v>
      </c>
      <c r="E50" s="281" t="s">
        <v>120</v>
      </c>
      <c r="F50" s="269" t="s">
        <v>226</v>
      </c>
      <c r="G50" s="269">
        <v>5</v>
      </c>
      <c r="H50" s="269" t="s">
        <v>47</v>
      </c>
      <c r="I50" s="286" t="s">
        <v>285</v>
      </c>
      <c r="J50" s="272">
        <v>9</v>
      </c>
      <c r="K50" s="269"/>
      <c r="L50" s="104">
        <f t="shared" si="9"/>
        <v>6662.61</v>
      </c>
      <c r="M50" s="287">
        <v>4</v>
      </c>
      <c r="N50" s="288"/>
      <c r="O50" s="104">
        <f t="shared" si="10"/>
        <v>370.15</v>
      </c>
      <c r="P50" s="285"/>
      <c r="Q50" s="302">
        <f t="shared" si="11"/>
        <v>6292.46</v>
      </c>
      <c r="R50" s="264">
        <v>38</v>
      </c>
    </row>
    <row r="51" ht="14.1" customHeight="1" spans="1:18">
      <c r="A51" s="264">
        <v>39</v>
      </c>
      <c r="B51" s="265" t="s">
        <v>123</v>
      </c>
      <c r="C51" s="266" t="s">
        <v>26</v>
      </c>
      <c r="D51" s="270">
        <v>740.29</v>
      </c>
      <c r="E51" s="282" t="s">
        <v>32</v>
      </c>
      <c r="F51" s="283" t="s">
        <v>28</v>
      </c>
      <c r="G51" s="283">
        <v>5</v>
      </c>
      <c r="H51" s="283" t="s">
        <v>38</v>
      </c>
      <c r="I51" s="286" t="s">
        <v>270</v>
      </c>
      <c r="J51" s="272">
        <v>9</v>
      </c>
      <c r="K51" s="266"/>
      <c r="L51" s="122">
        <f t="shared" si="9"/>
        <v>6662.61</v>
      </c>
      <c r="M51" s="295">
        <v>8</v>
      </c>
      <c r="N51" s="284">
        <v>13</v>
      </c>
      <c r="O51" s="122">
        <f t="shared" si="10"/>
        <v>760.34</v>
      </c>
      <c r="P51" s="285">
        <v>400</v>
      </c>
      <c r="Q51" s="302">
        <f t="shared" si="11"/>
        <v>5502.27</v>
      </c>
      <c r="R51" s="264">
        <v>39</v>
      </c>
    </row>
    <row r="52" spans="1:18">
      <c r="A52" s="264">
        <v>40</v>
      </c>
      <c r="B52" s="271" t="s">
        <v>124</v>
      </c>
      <c r="C52" s="266" t="s">
        <v>26</v>
      </c>
      <c r="D52" s="267">
        <v>740.29</v>
      </c>
      <c r="E52" s="268" t="s">
        <v>107</v>
      </c>
      <c r="F52" s="269" t="s">
        <v>28</v>
      </c>
      <c r="G52" s="269">
        <v>5</v>
      </c>
      <c r="H52" s="269" t="s">
        <v>47</v>
      </c>
      <c r="I52" s="286" t="s">
        <v>271</v>
      </c>
      <c r="J52" s="272">
        <v>8</v>
      </c>
      <c r="K52" s="269"/>
      <c r="L52" s="104">
        <f t="shared" si="9"/>
        <v>5922.32</v>
      </c>
      <c r="M52" s="287"/>
      <c r="N52" s="288"/>
      <c r="O52" s="104">
        <f t="shared" si="10"/>
        <v>0</v>
      </c>
      <c r="P52" s="285">
        <v>400</v>
      </c>
      <c r="Q52" s="302">
        <f t="shared" si="11"/>
        <v>5522.32</v>
      </c>
      <c r="R52" s="264">
        <v>40</v>
      </c>
    </row>
    <row r="53" spans="1:18">
      <c r="A53" s="264">
        <v>41</v>
      </c>
      <c r="B53" s="265" t="s">
        <v>125</v>
      </c>
      <c r="C53" s="266" t="s">
        <v>26</v>
      </c>
      <c r="D53" s="270">
        <v>740.29</v>
      </c>
      <c r="E53" s="282" t="s">
        <v>126</v>
      </c>
      <c r="F53" s="266" t="s">
        <v>28</v>
      </c>
      <c r="G53" s="266">
        <v>5</v>
      </c>
      <c r="H53" s="266" t="s">
        <v>47</v>
      </c>
      <c r="I53" s="286" t="s">
        <v>270</v>
      </c>
      <c r="J53" s="272">
        <v>9</v>
      </c>
      <c r="K53" s="266"/>
      <c r="L53" s="122">
        <f t="shared" si="9"/>
        <v>6662.61</v>
      </c>
      <c r="M53" s="295"/>
      <c r="N53" s="284">
        <v>6</v>
      </c>
      <c r="O53" s="122">
        <f t="shared" si="10"/>
        <v>9.25</v>
      </c>
      <c r="P53" s="289"/>
      <c r="Q53" s="302">
        <f t="shared" si="11"/>
        <v>6653.36</v>
      </c>
      <c r="R53" s="264">
        <v>41</v>
      </c>
    </row>
    <row r="54" spans="1:18">
      <c r="A54" s="264">
        <v>42</v>
      </c>
      <c r="B54" s="271" t="s">
        <v>127</v>
      </c>
      <c r="C54" s="266" t="s">
        <v>26</v>
      </c>
      <c r="D54" s="267">
        <v>656.4</v>
      </c>
      <c r="E54" s="279" t="s">
        <v>112</v>
      </c>
      <c r="F54" s="269" t="s">
        <v>28</v>
      </c>
      <c r="G54" s="269">
        <v>5</v>
      </c>
      <c r="H54" s="269" t="s">
        <v>47</v>
      </c>
      <c r="I54" s="286" t="s">
        <v>273</v>
      </c>
      <c r="J54" s="272">
        <v>7</v>
      </c>
      <c r="K54" s="266"/>
      <c r="L54" s="104">
        <f t="shared" si="9"/>
        <v>4594.8</v>
      </c>
      <c r="M54" s="287"/>
      <c r="N54" s="288"/>
      <c r="O54" s="104">
        <f t="shared" si="10"/>
        <v>0</v>
      </c>
      <c r="P54" s="285">
        <v>400</v>
      </c>
      <c r="Q54" s="302">
        <f t="shared" si="11"/>
        <v>4194.8</v>
      </c>
      <c r="R54" s="264">
        <v>42</v>
      </c>
    </row>
    <row r="55" ht="14.1" customHeight="1" spans="1:18">
      <c r="A55" s="264">
        <v>43</v>
      </c>
      <c r="B55" s="265" t="s">
        <v>165</v>
      </c>
      <c r="C55" s="266" t="s">
        <v>26</v>
      </c>
      <c r="D55" s="267">
        <v>740.29</v>
      </c>
      <c r="E55" s="268" t="s">
        <v>85</v>
      </c>
      <c r="F55" s="266" t="s">
        <v>28</v>
      </c>
      <c r="G55" s="266">
        <v>5</v>
      </c>
      <c r="H55" s="266" t="s">
        <v>47</v>
      </c>
      <c r="I55" s="286" t="s">
        <v>271</v>
      </c>
      <c r="J55" s="272">
        <v>8</v>
      </c>
      <c r="K55" s="266"/>
      <c r="L55" s="122">
        <f t="shared" si="9"/>
        <v>5922.32</v>
      </c>
      <c r="M55" s="295"/>
      <c r="N55" s="284"/>
      <c r="O55" s="122">
        <f t="shared" si="10"/>
        <v>0</v>
      </c>
      <c r="P55" s="285"/>
      <c r="Q55" s="301">
        <f t="shared" si="11"/>
        <v>5922.32</v>
      </c>
      <c r="R55" s="264">
        <v>43</v>
      </c>
    </row>
    <row r="56" ht="14.1" customHeight="1" spans="1:18">
      <c r="A56" s="264">
        <v>44</v>
      </c>
      <c r="B56" s="265" t="s">
        <v>167</v>
      </c>
      <c r="C56" s="266" t="s">
        <v>26</v>
      </c>
      <c r="D56" s="267">
        <v>656.4</v>
      </c>
      <c r="E56" s="273" t="s">
        <v>168</v>
      </c>
      <c r="F56" s="266" t="s">
        <v>28</v>
      </c>
      <c r="G56" s="266">
        <v>5</v>
      </c>
      <c r="H56" s="266" t="s">
        <v>47</v>
      </c>
      <c r="I56" s="286" t="s">
        <v>271</v>
      </c>
      <c r="J56" s="272">
        <v>8</v>
      </c>
      <c r="K56" s="266"/>
      <c r="L56" s="122">
        <f t="shared" si="9"/>
        <v>5251.2</v>
      </c>
      <c r="M56" s="295">
        <v>1</v>
      </c>
      <c r="N56" s="284">
        <v>16</v>
      </c>
      <c r="O56" s="122">
        <f t="shared" si="10"/>
        <v>103.93</v>
      </c>
      <c r="P56" s="285"/>
      <c r="Q56" s="301">
        <f t="shared" si="11"/>
        <v>5147.27</v>
      </c>
      <c r="R56" s="264">
        <v>44</v>
      </c>
    </row>
    <row r="57" spans="1:18">
      <c r="A57" s="264">
        <v>45</v>
      </c>
      <c r="B57" s="265" t="s">
        <v>128</v>
      </c>
      <c r="C57" s="266" t="s">
        <v>26</v>
      </c>
      <c r="D57" s="267">
        <v>740.29</v>
      </c>
      <c r="E57" s="273" t="s">
        <v>27</v>
      </c>
      <c r="F57" s="266" t="s">
        <v>28</v>
      </c>
      <c r="G57" s="266">
        <v>5</v>
      </c>
      <c r="H57" s="266" t="s">
        <v>47</v>
      </c>
      <c r="I57" s="286" t="s">
        <v>270</v>
      </c>
      <c r="J57" s="272">
        <v>9</v>
      </c>
      <c r="K57" s="266"/>
      <c r="L57" s="122">
        <f t="shared" si="9"/>
        <v>6662.61</v>
      </c>
      <c r="M57" s="295">
        <v>3</v>
      </c>
      <c r="N57" s="284">
        <v>27</v>
      </c>
      <c r="O57" s="122">
        <f t="shared" si="10"/>
        <v>319.25</v>
      </c>
      <c r="P57" s="289"/>
      <c r="Q57" s="301">
        <f t="shared" si="11"/>
        <v>6343.36</v>
      </c>
      <c r="R57" s="264">
        <v>45</v>
      </c>
    </row>
    <row r="58" spans="1:18">
      <c r="A58" s="264">
        <v>46</v>
      </c>
      <c r="B58" s="271" t="s">
        <v>129</v>
      </c>
      <c r="C58" s="266" t="s">
        <v>26</v>
      </c>
      <c r="D58" s="267">
        <v>740.29</v>
      </c>
      <c r="E58" s="268" t="s">
        <v>85</v>
      </c>
      <c r="F58" s="269" t="s">
        <v>28</v>
      </c>
      <c r="G58" s="269">
        <v>5</v>
      </c>
      <c r="H58" s="266" t="s">
        <v>47</v>
      </c>
      <c r="I58" s="286" t="s">
        <v>270</v>
      </c>
      <c r="J58" s="272">
        <v>9</v>
      </c>
      <c r="K58" s="266"/>
      <c r="L58" s="104">
        <f t="shared" si="9"/>
        <v>6662.61</v>
      </c>
      <c r="M58" s="287">
        <v>5</v>
      </c>
      <c r="N58" s="288">
        <v>9</v>
      </c>
      <c r="O58" s="104">
        <f t="shared" si="10"/>
        <v>476.56</v>
      </c>
      <c r="P58" s="285">
        <v>400</v>
      </c>
      <c r="Q58" s="302">
        <f t="shared" si="11"/>
        <v>5786.05</v>
      </c>
      <c r="R58" s="264">
        <v>46</v>
      </c>
    </row>
    <row r="59" spans="1:18">
      <c r="A59" s="264">
        <v>47</v>
      </c>
      <c r="B59" s="271" t="s">
        <v>192</v>
      </c>
      <c r="C59" s="266" t="s">
        <v>26</v>
      </c>
      <c r="D59" s="267">
        <v>656.4</v>
      </c>
      <c r="E59" s="273" t="s">
        <v>168</v>
      </c>
      <c r="F59" s="266" t="s">
        <v>28</v>
      </c>
      <c r="G59" s="266">
        <v>5</v>
      </c>
      <c r="H59" s="266" t="s">
        <v>47</v>
      </c>
      <c r="I59" s="286" t="s">
        <v>271</v>
      </c>
      <c r="J59" s="272">
        <v>8</v>
      </c>
      <c r="K59" s="300"/>
      <c r="L59" s="104">
        <f t="shared" si="9"/>
        <v>5251.2</v>
      </c>
      <c r="M59" s="287"/>
      <c r="N59" s="288"/>
      <c r="O59" s="104">
        <f t="shared" si="10"/>
        <v>0</v>
      </c>
      <c r="P59" s="285"/>
      <c r="Q59" s="302">
        <f t="shared" si="11"/>
        <v>5251.2</v>
      </c>
      <c r="R59" s="264">
        <v>47</v>
      </c>
    </row>
    <row r="60" ht="14.1" customHeight="1" spans="1:18">
      <c r="A60" s="264">
        <v>48</v>
      </c>
      <c r="B60" s="271" t="s">
        <v>130</v>
      </c>
      <c r="C60" s="266" t="s">
        <v>26</v>
      </c>
      <c r="D60" s="267">
        <v>740.29</v>
      </c>
      <c r="E60" s="273" t="s">
        <v>61</v>
      </c>
      <c r="F60" s="266" t="s">
        <v>28</v>
      </c>
      <c r="G60" s="266">
        <v>5</v>
      </c>
      <c r="H60" s="266" t="s">
        <v>38</v>
      </c>
      <c r="I60" s="286" t="s">
        <v>273</v>
      </c>
      <c r="J60" s="272">
        <v>7</v>
      </c>
      <c r="K60" s="290"/>
      <c r="L60" s="122">
        <f t="shared" si="9"/>
        <v>5182.03</v>
      </c>
      <c r="M60" s="291">
        <v>1</v>
      </c>
      <c r="N60" s="292">
        <v>13</v>
      </c>
      <c r="O60" s="104">
        <f t="shared" si="10"/>
        <v>112.59</v>
      </c>
      <c r="P60" s="293"/>
      <c r="Q60" s="301">
        <f t="shared" si="11"/>
        <v>5069.44</v>
      </c>
      <c r="R60" s="264">
        <v>48</v>
      </c>
    </row>
    <row r="61" spans="1:18">
      <c r="A61" s="303"/>
      <c r="B61" s="304"/>
      <c r="C61" s="266"/>
      <c r="D61" s="306"/>
      <c r="E61" s="307" t="s">
        <v>131</v>
      </c>
      <c r="F61" s="305"/>
      <c r="G61" s="305"/>
      <c r="H61" s="308"/>
      <c r="I61" s="306"/>
      <c r="J61" s="305"/>
      <c r="K61" s="310"/>
      <c r="L61" s="311">
        <f>SUM(L13:L60)</f>
        <v>284405.27</v>
      </c>
      <c r="M61" s="312"/>
      <c r="N61" s="312"/>
      <c r="O61" s="311">
        <f>SUM(O13:O60)</f>
        <v>11760.32</v>
      </c>
      <c r="P61" s="311">
        <f>SUM(P13:P60)</f>
        <v>9600</v>
      </c>
      <c r="Q61" s="329">
        <f>SUM(Q13:Q60)</f>
        <v>263044.95</v>
      </c>
      <c r="R61" s="303"/>
    </row>
    <row r="62" spans="1:18">
      <c r="A62" s="70"/>
      <c r="B62" s="71"/>
      <c r="C62" s="70"/>
      <c r="D62" s="71"/>
      <c r="E62" s="71"/>
      <c r="F62" s="70"/>
      <c r="G62" s="70"/>
      <c r="H62" s="72"/>
      <c r="I62" s="71"/>
      <c r="J62" s="70"/>
      <c r="K62" s="85"/>
      <c r="L62" s="86"/>
      <c r="M62" s="86"/>
      <c r="N62" s="86"/>
      <c r="O62" s="86"/>
      <c r="P62" s="71"/>
      <c r="Q62" s="90"/>
      <c r="R62" s="70"/>
    </row>
    <row r="63" spans="1:18">
      <c r="A63" s="70"/>
      <c r="B63" s="71" t="s">
        <v>132</v>
      </c>
      <c r="C63" s="71"/>
      <c r="D63" s="71"/>
      <c r="E63" s="71" t="s">
        <v>133</v>
      </c>
      <c r="F63" s="70"/>
      <c r="G63" s="70"/>
      <c r="H63" s="72"/>
      <c r="I63" s="71" t="s">
        <v>134</v>
      </c>
      <c r="J63" s="70"/>
      <c r="K63" s="70"/>
      <c r="L63" s="70"/>
      <c r="M63" s="251" t="s">
        <v>135</v>
      </c>
      <c r="N63" s="71"/>
      <c r="O63" s="70"/>
      <c r="P63" s="71"/>
      <c r="Q63" s="91"/>
      <c r="R63" s="70"/>
    </row>
    <row r="64" spans="1:18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0"/>
      <c r="P64" s="71"/>
      <c r="Q64" s="71"/>
      <c r="R64" s="70"/>
    </row>
    <row r="65" spans="1:18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0"/>
      <c r="P65" s="3"/>
      <c r="Q65" s="71"/>
      <c r="R65" s="71"/>
    </row>
    <row r="66" spans="1:18">
      <c r="A66" s="71"/>
      <c r="B66" s="250" t="s">
        <v>136</v>
      </c>
      <c r="C66" s="250"/>
      <c r="D66" s="71"/>
      <c r="E66" s="3" t="s">
        <v>229</v>
      </c>
      <c r="F66" s="71"/>
      <c r="G66" s="71"/>
      <c r="I66" s="3" t="s">
        <v>138</v>
      </c>
      <c r="J66" s="71"/>
      <c r="K66" s="71"/>
      <c r="L66" s="251"/>
      <c r="M66" s="3" t="s">
        <v>139</v>
      </c>
      <c r="N66" s="3"/>
      <c r="O66" s="3"/>
      <c r="P66" s="3"/>
      <c r="Q66" s="71"/>
      <c r="R66" s="71"/>
    </row>
    <row r="67" spans="1:18">
      <c r="A67" s="70"/>
      <c r="B67" s="136" t="s">
        <v>140</v>
      </c>
      <c r="C67" s="136"/>
      <c r="D67" s="71"/>
      <c r="E67" s="309" t="s">
        <v>141</v>
      </c>
      <c r="F67" s="71"/>
      <c r="G67" s="71"/>
      <c r="I67" s="309" t="s">
        <v>142</v>
      </c>
      <c r="J67" s="71"/>
      <c r="K67" s="71"/>
      <c r="L67" s="71"/>
      <c r="M67" s="3" t="s">
        <v>143</v>
      </c>
      <c r="N67" s="3"/>
      <c r="O67" s="3"/>
      <c r="Q67" s="71"/>
      <c r="R67" s="70"/>
    </row>
  </sheetData>
  <mergeCells count="7">
    <mergeCell ref="A8:R8"/>
    <mergeCell ref="A9:R9"/>
    <mergeCell ref="A10:R10"/>
    <mergeCell ref="B66:C66"/>
    <mergeCell ref="M66:P66"/>
    <mergeCell ref="B67:C67"/>
    <mergeCell ref="M67:P67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3553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3553" progId="Word.Document.8" r:id="rId3"/>
      </mc:Fallback>
    </mc:AlternateContent>
    <mc:AlternateContent xmlns:mc="http://schemas.openxmlformats.org/markup-compatibility/2006">
      <mc:Choice Requires="x14">
        <oleObject shapeId="23554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3554" progId="Word.Document.8" r:id="rId5"/>
      </mc:Fallback>
    </mc:AlternateContent>
    <mc:AlternateContent xmlns:mc="http://schemas.openxmlformats.org/markup-compatibility/2006">
      <mc:Choice Requires="x14">
        <oleObject shapeId="23555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3555" progId="Word.Document.8" r:id="rId6"/>
      </mc:Fallback>
    </mc:AlternateContent>
    <mc:AlternateContent xmlns:mc="http://schemas.openxmlformats.org/markup-compatibility/2006">
      <mc:Choice Requires="x14">
        <oleObject shapeId="23556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3556" progId="Word.Document.8" r:id="rId7"/>
      </mc:Fallback>
    </mc:AlternateContent>
    <mc:AlternateContent xmlns:mc="http://schemas.openxmlformats.org/markup-compatibility/2006">
      <mc:Choice Requires="x14">
        <oleObject shapeId="23557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23557" progId="Word.Document.8" r:id="rId8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topLeftCell="B3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286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287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288</v>
      </c>
      <c r="J13" s="266">
        <v>7</v>
      </c>
      <c r="K13" s="266">
        <v>14</v>
      </c>
      <c r="L13" s="122">
        <f>ROUND((D13*J13)+(D13/8*K13),2)</f>
        <v>6477.54</v>
      </c>
      <c r="M13" s="284"/>
      <c r="N13" s="284">
        <v>1</v>
      </c>
      <c r="O13" s="122">
        <f t="shared" ref="O13:O18" si="0">ROUND((D13/8*M13)+(D13/8/60*N13),2)</f>
        <v>1.54</v>
      </c>
      <c r="P13" s="285">
        <v>760</v>
      </c>
      <c r="Q13" s="301">
        <f t="shared" ref="Q13:Q17" si="1">L13-O13-P13</f>
        <v>5716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289</v>
      </c>
      <c r="J14" s="266">
        <v>9</v>
      </c>
      <c r="K14" s="266"/>
      <c r="L14" s="122">
        <f t="shared" ref="L14:L24" si="2">ROUND((D14*J14)+(D14/8*K14),2)</f>
        <v>6662.61</v>
      </c>
      <c r="M14" s="284">
        <v>1</v>
      </c>
      <c r="N14" s="284"/>
      <c r="O14" s="122">
        <f t="shared" si="0"/>
        <v>92.54</v>
      </c>
      <c r="P14" s="285"/>
      <c r="Q14" s="301">
        <f t="shared" si="1"/>
        <v>6570.07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289</v>
      </c>
      <c r="J15" s="272">
        <v>9</v>
      </c>
      <c r="K15" s="266">
        <v>6</v>
      </c>
      <c r="L15" s="104">
        <f t="shared" si="2"/>
        <v>7217.83</v>
      </c>
      <c r="M15" s="287"/>
      <c r="N15" s="288">
        <v>48</v>
      </c>
      <c r="O15" s="104">
        <f t="shared" si="0"/>
        <v>74.03</v>
      </c>
      <c r="P15" s="289"/>
      <c r="Q15" s="302">
        <f t="shared" si="1"/>
        <v>7143.8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290</v>
      </c>
      <c r="J16" s="266">
        <v>9</v>
      </c>
      <c r="K16" s="266"/>
      <c r="L16" s="104">
        <f t="shared" si="2"/>
        <v>6662.61</v>
      </c>
      <c r="M16" s="287"/>
      <c r="N16" s="288"/>
      <c r="O16" s="104"/>
      <c r="P16" s="289"/>
      <c r="Q16" s="302">
        <f t="shared" si="1"/>
        <v>6662.61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291</v>
      </c>
      <c r="J17" s="266">
        <v>8</v>
      </c>
      <c r="K17" s="266"/>
      <c r="L17" s="104">
        <f t="shared" si="2"/>
        <v>5922.32</v>
      </c>
      <c r="M17" s="287">
        <v>16</v>
      </c>
      <c r="N17" s="288">
        <v>48</v>
      </c>
      <c r="O17" s="104">
        <f>ROUND((D17/8*M17)+(D17/8/60*N17),2)</f>
        <v>1554.61</v>
      </c>
      <c r="P17" s="289">
        <v>760</v>
      </c>
      <c r="Q17" s="302">
        <f t="shared" si="1"/>
        <v>3607.71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292</v>
      </c>
      <c r="J18" s="272">
        <v>8</v>
      </c>
      <c r="K18" s="266"/>
      <c r="L18" s="104">
        <f t="shared" si="2"/>
        <v>5922.32</v>
      </c>
      <c r="M18" s="287"/>
      <c r="N18" s="288">
        <v>44</v>
      </c>
      <c r="O18" s="104">
        <f t="shared" si="0"/>
        <v>67.86</v>
      </c>
      <c r="P18" s="289"/>
      <c r="Q18" s="302">
        <f>L18+L19-O18</f>
        <v>7335.04</v>
      </c>
      <c r="R18" s="264">
        <v>6</v>
      </c>
    </row>
    <row r="19" spans="1:18">
      <c r="A19" s="264"/>
      <c r="B19" s="271" t="s">
        <v>175</v>
      </c>
      <c r="C19" s="266" t="s">
        <v>26</v>
      </c>
      <c r="D19" s="267">
        <v>740.29</v>
      </c>
      <c r="E19" s="268"/>
      <c r="F19" s="266"/>
      <c r="G19" s="266"/>
      <c r="H19" s="266"/>
      <c r="I19" s="286" t="s">
        <v>293</v>
      </c>
      <c r="J19" s="283">
        <v>2</v>
      </c>
      <c r="K19" s="266"/>
      <c r="L19" s="104">
        <f t="shared" si="2"/>
        <v>1480.58</v>
      </c>
      <c r="M19" s="287"/>
      <c r="N19" s="288"/>
      <c r="O19" s="104"/>
      <c r="P19" s="289"/>
      <c r="Q19" s="302"/>
      <c r="R19" s="264"/>
    </row>
    <row r="20" spans="1:18">
      <c r="A20" s="264">
        <v>7</v>
      </c>
      <c r="B20" s="271" t="s">
        <v>48</v>
      </c>
      <c r="C20" s="266" t="s">
        <v>26</v>
      </c>
      <c r="D20" s="267">
        <v>740.29</v>
      </c>
      <c r="E20" s="268" t="s">
        <v>49</v>
      </c>
      <c r="F20" s="269" t="s">
        <v>28</v>
      </c>
      <c r="G20" s="269">
        <v>5</v>
      </c>
      <c r="H20" s="269" t="s">
        <v>47</v>
      </c>
      <c r="I20" s="265" t="s">
        <v>294</v>
      </c>
      <c r="J20" s="266">
        <v>7</v>
      </c>
      <c r="K20" s="266"/>
      <c r="L20" s="104">
        <f t="shared" si="2"/>
        <v>5182.03</v>
      </c>
      <c r="M20" s="287"/>
      <c r="N20" s="288"/>
      <c r="O20" s="104">
        <f t="shared" ref="O20:O27" si="3">ROUND((D20/8*M20)+(D20/8/60*N20),2)</f>
        <v>0</v>
      </c>
      <c r="P20" s="289">
        <v>760</v>
      </c>
      <c r="Q20" s="302">
        <f t="shared" ref="Q20:Q26" si="4">L20-O20-P20</f>
        <v>4422.03</v>
      </c>
      <c r="R20" s="264">
        <v>7</v>
      </c>
    </row>
    <row r="21" spans="1:18">
      <c r="A21" s="264">
        <v>8</v>
      </c>
      <c r="B21" s="271" t="s">
        <v>51</v>
      </c>
      <c r="C21" s="266" t="s">
        <v>26</v>
      </c>
      <c r="D21" s="267">
        <v>740.29</v>
      </c>
      <c r="E21" s="268" t="s">
        <v>52</v>
      </c>
      <c r="F21" s="269" t="s">
        <v>28</v>
      </c>
      <c r="G21" s="269">
        <v>5</v>
      </c>
      <c r="H21" s="269" t="s">
        <v>47</v>
      </c>
      <c r="I21" s="265" t="s">
        <v>289</v>
      </c>
      <c r="J21" s="266">
        <v>9</v>
      </c>
      <c r="K21" s="266"/>
      <c r="L21" s="104">
        <f t="shared" si="2"/>
        <v>6662.61</v>
      </c>
      <c r="M21" s="287"/>
      <c r="N21" s="288"/>
      <c r="O21" s="104">
        <f t="shared" si="3"/>
        <v>0</v>
      </c>
      <c r="P21" s="289">
        <v>835</v>
      </c>
      <c r="Q21" s="302">
        <f t="shared" si="4"/>
        <v>5827.61</v>
      </c>
      <c r="R21" s="264">
        <v>8</v>
      </c>
    </row>
    <row r="22" spans="1:18">
      <c r="A22" s="264">
        <v>9</v>
      </c>
      <c r="B22" s="271" t="s">
        <v>54</v>
      </c>
      <c r="C22" s="266" t="s">
        <v>26</v>
      </c>
      <c r="D22" s="267">
        <v>740.29</v>
      </c>
      <c r="E22" s="268" t="s">
        <v>55</v>
      </c>
      <c r="F22" s="266" t="s">
        <v>28</v>
      </c>
      <c r="G22" s="266">
        <v>5</v>
      </c>
      <c r="H22" s="266" t="s">
        <v>47</v>
      </c>
      <c r="I22" s="286" t="s">
        <v>289</v>
      </c>
      <c r="J22" s="272">
        <v>9</v>
      </c>
      <c r="K22" s="266"/>
      <c r="L22" s="104">
        <f t="shared" si="2"/>
        <v>6662.61</v>
      </c>
      <c r="M22" s="287"/>
      <c r="N22" s="288"/>
      <c r="O22" s="104">
        <f t="shared" si="3"/>
        <v>0</v>
      </c>
      <c r="P22" s="289"/>
      <c r="Q22" s="302">
        <f t="shared" si="4"/>
        <v>6662.61</v>
      </c>
      <c r="R22" s="264">
        <v>9</v>
      </c>
    </row>
    <row r="23" spans="1:18">
      <c r="A23" s="264">
        <v>10</v>
      </c>
      <c r="B23" s="271" t="s">
        <v>56</v>
      </c>
      <c r="C23" s="266" t="s">
        <v>26</v>
      </c>
      <c r="D23" s="267">
        <v>656.4</v>
      </c>
      <c r="E23" s="268" t="s">
        <v>57</v>
      </c>
      <c r="F23" s="266" t="s">
        <v>28</v>
      </c>
      <c r="G23" s="266">
        <v>5</v>
      </c>
      <c r="H23" s="266" t="s">
        <v>47</v>
      </c>
      <c r="I23" s="265" t="s">
        <v>289</v>
      </c>
      <c r="J23" s="266">
        <v>9</v>
      </c>
      <c r="K23" s="266"/>
      <c r="L23" s="104">
        <f t="shared" si="2"/>
        <v>5907.6</v>
      </c>
      <c r="M23" s="287"/>
      <c r="N23" s="288">
        <v>33</v>
      </c>
      <c r="O23" s="104">
        <f t="shared" si="3"/>
        <v>45.13</v>
      </c>
      <c r="P23" s="289">
        <v>760</v>
      </c>
      <c r="Q23" s="302">
        <f t="shared" si="4"/>
        <v>5102.47</v>
      </c>
      <c r="R23" s="264">
        <v>10</v>
      </c>
    </row>
    <row r="24" spans="1:18">
      <c r="A24" s="264">
        <v>11</v>
      </c>
      <c r="B24" s="271" t="s">
        <v>59</v>
      </c>
      <c r="C24" s="266" t="s">
        <v>26</v>
      </c>
      <c r="D24" s="267">
        <v>740.29</v>
      </c>
      <c r="E24" s="268" t="s">
        <v>37</v>
      </c>
      <c r="F24" s="266" t="s">
        <v>28</v>
      </c>
      <c r="G24" s="266">
        <v>5</v>
      </c>
      <c r="H24" s="266" t="s">
        <v>38</v>
      </c>
      <c r="I24" s="286" t="s">
        <v>295</v>
      </c>
      <c r="J24" s="272">
        <v>7</v>
      </c>
      <c r="K24" s="266">
        <v>6</v>
      </c>
      <c r="L24" s="104">
        <f t="shared" si="2"/>
        <v>5737.25</v>
      </c>
      <c r="M24" s="287">
        <v>3</v>
      </c>
      <c r="N24" s="288">
        <v>55</v>
      </c>
      <c r="O24" s="104">
        <f t="shared" si="3"/>
        <v>362.43</v>
      </c>
      <c r="P24" s="289">
        <v>760</v>
      </c>
      <c r="Q24" s="302">
        <f t="shared" si="4"/>
        <v>4614.82</v>
      </c>
      <c r="R24" s="264">
        <v>11</v>
      </c>
    </row>
    <row r="25" spans="1:18">
      <c r="A25" s="264">
        <v>12</v>
      </c>
      <c r="B25" s="265" t="s">
        <v>60</v>
      </c>
      <c r="C25" s="266" t="s">
        <v>26</v>
      </c>
      <c r="D25" s="267">
        <v>740.29</v>
      </c>
      <c r="E25" s="273" t="s">
        <v>61</v>
      </c>
      <c r="F25" s="266" t="s">
        <v>28</v>
      </c>
      <c r="G25" s="266">
        <v>5</v>
      </c>
      <c r="H25" s="269" t="s">
        <v>29</v>
      </c>
      <c r="I25" s="286" t="s">
        <v>289</v>
      </c>
      <c r="J25" s="272">
        <v>9</v>
      </c>
      <c r="K25" s="290"/>
      <c r="L25" s="122">
        <f t="shared" ref="L25:L30" si="5">ROUND((D25*J25)+(D25/8*K25),2)</f>
        <v>6662.61</v>
      </c>
      <c r="M25" s="291"/>
      <c r="N25" s="292"/>
      <c r="O25" s="104">
        <f t="shared" si="3"/>
        <v>0</v>
      </c>
      <c r="P25" s="289">
        <v>760</v>
      </c>
      <c r="Q25" s="301">
        <f t="shared" si="4"/>
        <v>5902.61</v>
      </c>
      <c r="R25" s="264">
        <v>12</v>
      </c>
    </row>
    <row r="26" spans="1:18">
      <c r="A26" s="264">
        <v>13</v>
      </c>
      <c r="B26" s="265" t="s">
        <v>63</v>
      </c>
      <c r="C26" s="266" t="s">
        <v>26</v>
      </c>
      <c r="D26" s="267">
        <v>740.29</v>
      </c>
      <c r="E26" s="273" t="s">
        <v>64</v>
      </c>
      <c r="F26" s="266" t="s">
        <v>28</v>
      </c>
      <c r="G26" s="266">
        <v>5</v>
      </c>
      <c r="H26" s="266" t="s">
        <v>38</v>
      </c>
      <c r="I26" s="286" t="s">
        <v>289</v>
      </c>
      <c r="J26" s="272">
        <v>9</v>
      </c>
      <c r="K26" s="290"/>
      <c r="L26" s="122">
        <f t="shared" si="5"/>
        <v>6662.61</v>
      </c>
      <c r="M26" s="291"/>
      <c r="N26" s="292"/>
      <c r="O26" s="104">
        <f t="shared" si="3"/>
        <v>0</v>
      </c>
      <c r="P26" s="293">
        <v>760</v>
      </c>
      <c r="Q26" s="302">
        <f t="shared" si="4"/>
        <v>5902.61</v>
      </c>
      <c r="R26" s="264">
        <v>13</v>
      </c>
    </row>
    <row r="27" spans="1:18">
      <c r="A27" s="264">
        <v>14</v>
      </c>
      <c r="B27" s="265" t="s">
        <v>255</v>
      </c>
      <c r="C27" s="266" t="s">
        <v>26</v>
      </c>
      <c r="D27" s="270">
        <v>740.29</v>
      </c>
      <c r="E27" s="273" t="s">
        <v>27</v>
      </c>
      <c r="F27" s="269" t="s">
        <v>28</v>
      </c>
      <c r="G27" s="269">
        <v>5</v>
      </c>
      <c r="H27" s="269" t="s">
        <v>29</v>
      </c>
      <c r="I27" s="265" t="s">
        <v>296</v>
      </c>
      <c r="J27" s="266">
        <v>13</v>
      </c>
      <c r="K27" s="266"/>
      <c r="L27" s="122">
        <f t="shared" si="5"/>
        <v>9623.77</v>
      </c>
      <c r="M27" s="284">
        <v>1</v>
      </c>
      <c r="N27" s="284">
        <v>20</v>
      </c>
      <c r="O27" s="122">
        <f t="shared" si="3"/>
        <v>123.38</v>
      </c>
      <c r="P27" s="285"/>
      <c r="Q27" s="301">
        <f>L27+L28-O27</f>
        <v>10980.97</v>
      </c>
      <c r="R27" s="264">
        <v>14</v>
      </c>
    </row>
    <row r="28" spans="1:18">
      <c r="A28" s="264"/>
      <c r="B28" s="265" t="s">
        <v>175</v>
      </c>
      <c r="C28" s="266" t="s">
        <v>26</v>
      </c>
      <c r="D28" s="270">
        <v>740.29</v>
      </c>
      <c r="E28" s="273"/>
      <c r="F28" s="269"/>
      <c r="G28" s="269"/>
      <c r="H28" s="266"/>
      <c r="I28" s="265" t="s">
        <v>297</v>
      </c>
      <c r="J28" s="266">
        <v>2</v>
      </c>
      <c r="K28" s="266"/>
      <c r="L28" s="122">
        <f t="shared" si="5"/>
        <v>1480.58</v>
      </c>
      <c r="M28" s="284"/>
      <c r="N28" s="284"/>
      <c r="O28" s="122" t="s">
        <v>298</v>
      </c>
      <c r="P28" s="285"/>
      <c r="Q28" s="301"/>
      <c r="R28" s="264"/>
    </row>
    <row r="29" spans="1:18">
      <c r="A29" s="264">
        <v>15</v>
      </c>
      <c r="B29" s="271" t="s">
        <v>65</v>
      </c>
      <c r="C29" s="266" t="s">
        <v>26</v>
      </c>
      <c r="D29" s="267">
        <v>740.29</v>
      </c>
      <c r="E29" s="268" t="s">
        <v>57</v>
      </c>
      <c r="F29" s="269" t="s">
        <v>28</v>
      </c>
      <c r="G29" s="269">
        <v>5</v>
      </c>
      <c r="H29" s="266" t="s">
        <v>47</v>
      </c>
      <c r="I29" s="265" t="s">
        <v>292</v>
      </c>
      <c r="J29" s="266">
        <v>8</v>
      </c>
      <c r="K29" s="266"/>
      <c r="L29" s="122">
        <f t="shared" si="5"/>
        <v>5922.32</v>
      </c>
      <c r="M29" s="287">
        <v>9</v>
      </c>
      <c r="N29" s="288">
        <v>8</v>
      </c>
      <c r="O29" s="104">
        <f>ROUND((D29/8*M29)+(D29/8/60*N29),2)</f>
        <v>845.16</v>
      </c>
      <c r="P29" s="289">
        <v>760</v>
      </c>
      <c r="Q29" s="301">
        <f>L29+L30-O29-P29</f>
        <v>5057.45</v>
      </c>
      <c r="R29" s="264">
        <v>15</v>
      </c>
    </row>
    <row r="30" spans="1:18">
      <c r="A30" s="264"/>
      <c r="B30" s="265" t="s">
        <v>175</v>
      </c>
      <c r="C30" s="266" t="s">
        <v>26</v>
      </c>
      <c r="D30" s="270">
        <v>740.29</v>
      </c>
      <c r="E30" s="273"/>
      <c r="F30" s="269"/>
      <c r="G30" s="269"/>
      <c r="H30" s="266"/>
      <c r="I30" s="343" t="s">
        <v>299</v>
      </c>
      <c r="J30" s="266">
        <v>1</v>
      </c>
      <c r="K30" s="266"/>
      <c r="L30" s="122">
        <f t="shared" si="5"/>
        <v>740.29</v>
      </c>
      <c r="M30" s="284"/>
      <c r="N30" s="284"/>
      <c r="O30" s="122" t="s">
        <v>298</v>
      </c>
      <c r="P30" s="285"/>
      <c r="Q30" s="301"/>
      <c r="R30" s="264"/>
    </row>
    <row r="31" spans="1:18">
      <c r="A31" s="264">
        <v>16</v>
      </c>
      <c r="B31" s="271" t="s">
        <v>278</v>
      </c>
      <c r="C31" s="266" t="s">
        <v>26</v>
      </c>
      <c r="D31" s="267">
        <v>656.4</v>
      </c>
      <c r="E31" s="268" t="s">
        <v>49</v>
      </c>
      <c r="F31" s="269" t="s">
        <v>28</v>
      </c>
      <c r="G31" s="269">
        <v>5</v>
      </c>
      <c r="H31" s="269" t="s">
        <v>47</v>
      </c>
      <c r="I31" s="265" t="s">
        <v>300</v>
      </c>
      <c r="J31" s="266">
        <v>8</v>
      </c>
      <c r="K31" s="266"/>
      <c r="L31" s="104">
        <f t="shared" ref="L31:L46" si="6">ROUND((D31*J31)+(D31/8*K31),2)</f>
        <v>5251.2</v>
      </c>
      <c r="M31" s="287">
        <v>1</v>
      </c>
      <c r="N31" s="288"/>
      <c r="O31" s="104">
        <f t="shared" ref="O31:O46" si="7">ROUND((D31/8*M31)+(D31/8/60*N31),2)</f>
        <v>82.05</v>
      </c>
      <c r="P31" s="285"/>
      <c r="Q31" s="302">
        <f t="shared" ref="Q31:Q40" si="8">L31-O31-P31</f>
        <v>5169.15</v>
      </c>
      <c r="R31" s="264">
        <v>16</v>
      </c>
    </row>
    <row r="32" spans="1:18">
      <c r="A32" s="264">
        <v>17</v>
      </c>
      <c r="B32" s="271" t="s">
        <v>177</v>
      </c>
      <c r="C32" s="266" t="s">
        <v>26</v>
      </c>
      <c r="D32" s="267">
        <v>740.29</v>
      </c>
      <c r="E32" s="274" t="s">
        <v>178</v>
      </c>
      <c r="F32" s="269" t="s">
        <v>28</v>
      </c>
      <c r="G32" s="269">
        <v>5</v>
      </c>
      <c r="H32" s="266" t="s">
        <v>47</v>
      </c>
      <c r="I32" s="286" t="s">
        <v>292</v>
      </c>
      <c r="J32" s="266">
        <v>8</v>
      </c>
      <c r="K32" s="266"/>
      <c r="L32" s="104">
        <f t="shared" si="6"/>
        <v>5922.32</v>
      </c>
      <c r="M32" s="291"/>
      <c r="N32" s="292"/>
      <c r="O32" s="104">
        <f t="shared" si="7"/>
        <v>0</v>
      </c>
      <c r="P32" s="293">
        <v>760</v>
      </c>
      <c r="Q32" s="301">
        <f t="shared" si="8"/>
        <v>5162.32</v>
      </c>
      <c r="R32" s="264">
        <v>17</v>
      </c>
    </row>
    <row r="33" spans="1:18">
      <c r="A33" s="264">
        <v>18</v>
      </c>
      <c r="B33" s="271" t="s">
        <v>180</v>
      </c>
      <c r="C33" s="266" t="s">
        <v>26</v>
      </c>
      <c r="D33" s="267">
        <v>740.29</v>
      </c>
      <c r="E33" s="274" t="s">
        <v>64</v>
      </c>
      <c r="F33" s="269" t="s">
        <v>28</v>
      </c>
      <c r="G33" s="269">
        <v>5</v>
      </c>
      <c r="H33" s="266" t="s">
        <v>47</v>
      </c>
      <c r="I33" s="265" t="s">
        <v>292</v>
      </c>
      <c r="J33" s="266">
        <v>8</v>
      </c>
      <c r="K33" s="266"/>
      <c r="L33" s="104">
        <f t="shared" si="6"/>
        <v>5922.32</v>
      </c>
      <c r="M33" s="287"/>
      <c r="N33" s="288"/>
      <c r="O33" s="104">
        <f t="shared" si="7"/>
        <v>0</v>
      </c>
      <c r="P33" s="289"/>
      <c r="Q33" s="301">
        <f t="shared" si="8"/>
        <v>5922.32</v>
      </c>
      <c r="R33" s="264">
        <v>18</v>
      </c>
    </row>
    <row r="34" spans="1:18">
      <c r="A34" s="264">
        <v>19</v>
      </c>
      <c r="B34" s="271" t="s">
        <v>66</v>
      </c>
      <c r="C34" s="266" t="s">
        <v>26</v>
      </c>
      <c r="D34" s="267">
        <v>740.29</v>
      </c>
      <c r="E34" s="275" t="s">
        <v>67</v>
      </c>
      <c r="F34" s="318" t="s">
        <v>215</v>
      </c>
      <c r="G34" s="269">
        <v>5</v>
      </c>
      <c r="H34" s="269" t="s">
        <v>47</v>
      </c>
      <c r="I34" s="286" t="s">
        <v>301</v>
      </c>
      <c r="J34" s="272">
        <v>6</v>
      </c>
      <c r="K34" s="269"/>
      <c r="L34" s="104">
        <f t="shared" si="6"/>
        <v>4441.74</v>
      </c>
      <c r="M34" s="287">
        <v>4</v>
      </c>
      <c r="N34" s="288"/>
      <c r="O34" s="104">
        <f t="shared" si="7"/>
        <v>370.15</v>
      </c>
      <c r="P34" s="289">
        <v>760</v>
      </c>
      <c r="Q34" s="302">
        <f t="shared" si="8"/>
        <v>3311.59</v>
      </c>
      <c r="R34" s="264">
        <v>19</v>
      </c>
    </row>
    <row r="35" spans="1:18">
      <c r="A35" s="264">
        <v>20</v>
      </c>
      <c r="B35" s="265" t="s">
        <v>70</v>
      </c>
      <c r="C35" s="266" t="s">
        <v>26</v>
      </c>
      <c r="D35" s="270">
        <v>740.29</v>
      </c>
      <c r="E35" s="273" t="s">
        <v>71</v>
      </c>
      <c r="F35" s="269" t="s">
        <v>28</v>
      </c>
      <c r="G35" s="269">
        <v>5</v>
      </c>
      <c r="H35" s="269" t="s">
        <v>47</v>
      </c>
      <c r="I35" s="286" t="s">
        <v>289</v>
      </c>
      <c r="J35" s="272">
        <v>9</v>
      </c>
      <c r="K35" s="266"/>
      <c r="L35" s="104">
        <f t="shared" si="6"/>
        <v>6662.61</v>
      </c>
      <c r="M35" s="287"/>
      <c r="N35" s="288">
        <v>20</v>
      </c>
      <c r="O35" s="104">
        <f t="shared" si="7"/>
        <v>30.85</v>
      </c>
      <c r="P35" s="289">
        <v>760</v>
      </c>
      <c r="Q35" s="302">
        <f t="shared" si="8"/>
        <v>5871.76</v>
      </c>
      <c r="R35" s="264">
        <v>20</v>
      </c>
    </row>
    <row r="36" spans="1:18">
      <c r="A36" s="264">
        <v>21</v>
      </c>
      <c r="B36" s="271" t="s">
        <v>76</v>
      </c>
      <c r="C36" s="266" t="s">
        <v>26</v>
      </c>
      <c r="D36" s="267">
        <v>740.29</v>
      </c>
      <c r="E36" s="268" t="s">
        <v>71</v>
      </c>
      <c r="F36" s="269" t="s">
        <v>28</v>
      </c>
      <c r="G36" s="269">
        <v>5</v>
      </c>
      <c r="H36" s="269" t="s">
        <v>47</v>
      </c>
      <c r="I36" s="265" t="s">
        <v>290</v>
      </c>
      <c r="J36" s="266">
        <v>10</v>
      </c>
      <c r="K36" s="269"/>
      <c r="L36" s="104">
        <f t="shared" si="6"/>
        <v>7402.9</v>
      </c>
      <c r="M36" s="287">
        <v>3</v>
      </c>
      <c r="N36" s="288">
        <v>6</v>
      </c>
      <c r="O36" s="104">
        <f t="shared" si="7"/>
        <v>286.86</v>
      </c>
      <c r="P36" s="289">
        <v>760</v>
      </c>
      <c r="Q36" s="302">
        <f t="shared" si="8"/>
        <v>6356.04</v>
      </c>
      <c r="R36" s="264">
        <v>21</v>
      </c>
    </row>
    <row r="37" spans="1:18">
      <c r="A37" s="264">
        <v>22</v>
      </c>
      <c r="B37" s="271" t="s">
        <v>78</v>
      </c>
      <c r="C37" s="266" t="s">
        <v>26</v>
      </c>
      <c r="D37" s="267">
        <v>656.4</v>
      </c>
      <c r="E37" s="268" t="s">
        <v>57</v>
      </c>
      <c r="F37" s="269" t="s">
        <v>28</v>
      </c>
      <c r="G37" s="269">
        <v>5</v>
      </c>
      <c r="H37" s="269" t="s">
        <v>29</v>
      </c>
      <c r="I37" s="265" t="s">
        <v>302</v>
      </c>
      <c r="J37" s="266">
        <v>8</v>
      </c>
      <c r="K37" s="269"/>
      <c r="L37" s="104">
        <f t="shared" si="6"/>
        <v>5251.2</v>
      </c>
      <c r="M37" s="287"/>
      <c r="N37" s="288">
        <v>38</v>
      </c>
      <c r="O37" s="104">
        <f t="shared" si="7"/>
        <v>51.97</v>
      </c>
      <c r="P37" s="289"/>
      <c r="Q37" s="302">
        <f t="shared" si="8"/>
        <v>5199.23</v>
      </c>
      <c r="R37" s="264">
        <v>22</v>
      </c>
    </row>
    <row r="38" s="92" customFormat="1" spans="1:18">
      <c r="A38" s="264">
        <v>23</v>
      </c>
      <c r="B38" s="271" t="s">
        <v>79</v>
      </c>
      <c r="C38" s="266" t="s">
        <v>26</v>
      </c>
      <c r="D38" s="319">
        <v>740.29</v>
      </c>
      <c r="E38" s="320" t="s">
        <v>57</v>
      </c>
      <c r="F38" s="321" t="s">
        <v>28</v>
      </c>
      <c r="G38" s="321">
        <v>5</v>
      </c>
      <c r="H38" s="321" t="s">
        <v>47</v>
      </c>
      <c r="I38" s="324" t="s">
        <v>289</v>
      </c>
      <c r="J38" s="325">
        <v>9</v>
      </c>
      <c r="K38" s="321"/>
      <c r="L38" s="326">
        <f t="shared" si="6"/>
        <v>6662.61</v>
      </c>
      <c r="M38" s="327"/>
      <c r="N38" s="328">
        <v>18</v>
      </c>
      <c r="O38" s="326">
        <f t="shared" si="7"/>
        <v>27.76</v>
      </c>
      <c r="P38" s="323"/>
      <c r="Q38" s="302">
        <f t="shared" si="8"/>
        <v>6634.85</v>
      </c>
      <c r="R38" s="264">
        <v>23</v>
      </c>
    </row>
    <row r="39" spans="1:18">
      <c r="A39" s="264">
        <v>24</v>
      </c>
      <c r="B39" s="265" t="s">
        <v>80</v>
      </c>
      <c r="C39" s="266" t="s">
        <v>26</v>
      </c>
      <c r="D39" s="270">
        <v>656.4</v>
      </c>
      <c r="E39" s="273" t="s">
        <v>55</v>
      </c>
      <c r="F39" s="266" t="s">
        <v>28</v>
      </c>
      <c r="G39" s="266">
        <v>5</v>
      </c>
      <c r="H39" s="266" t="s">
        <v>47</v>
      </c>
      <c r="I39" s="294" t="s">
        <v>289</v>
      </c>
      <c r="J39" s="272">
        <v>9</v>
      </c>
      <c r="K39" s="266"/>
      <c r="L39" s="122">
        <f t="shared" si="6"/>
        <v>5907.6</v>
      </c>
      <c r="M39" s="295"/>
      <c r="N39" s="284"/>
      <c r="O39" s="122">
        <f t="shared" si="7"/>
        <v>0</v>
      </c>
      <c r="P39" s="289">
        <v>760</v>
      </c>
      <c r="Q39" s="301">
        <f t="shared" si="8"/>
        <v>5147.6</v>
      </c>
      <c r="R39" s="264">
        <v>24</v>
      </c>
    </row>
    <row r="40" spans="1:18">
      <c r="A40" s="264">
        <v>25</v>
      </c>
      <c r="B40" s="271" t="s">
        <v>87</v>
      </c>
      <c r="C40" s="266" t="s">
        <v>26</v>
      </c>
      <c r="D40" s="267">
        <v>740.29</v>
      </c>
      <c r="E40" s="268" t="s">
        <v>88</v>
      </c>
      <c r="F40" s="269" t="s">
        <v>28</v>
      </c>
      <c r="G40" s="269">
        <v>5</v>
      </c>
      <c r="H40" s="269" t="s">
        <v>29</v>
      </c>
      <c r="I40" s="294" t="s">
        <v>303</v>
      </c>
      <c r="J40" s="269">
        <v>7</v>
      </c>
      <c r="K40" s="266"/>
      <c r="L40" s="104">
        <f t="shared" si="6"/>
        <v>5182.03</v>
      </c>
      <c r="M40" s="287">
        <v>3</v>
      </c>
      <c r="N40" s="288">
        <v>57</v>
      </c>
      <c r="O40" s="104">
        <f t="shared" si="7"/>
        <v>365.52</v>
      </c>
      <c r="P40" s="289">
        <v>835</v>
      </c>
      <c r="Q40" s="302">
        <f t="shared" si="8"/>
        <v>3981.51</v>
      </c>
      <c r="R40" s="264">
        <v>25</v>
      </c>
    </row>
    <row r="41" spans="1:18">
      <c r="A41" s="264">
        <v>26</v>
      </c>
      <c r="B41" s="265" t="s">
        <v>90</v>
      </c>
      <c r="C41" s="266" t="s">
        <v>26</v>
      </c>
      <c r="D41" s="270">
        <v>740.29</v>
      </c>
      <c r="E41" s="273" t="s">
        <v>88</v>
      </c>
      <c r="F41" s="266" t="s">
        <v>28</v>
      </c>
      <c r="G41" s="266">
        <v>5</v>
      </c>
      <c r="H41" s="269" t="s">
        <v>29</v>
      </c>
      <c r="I41" s="294" t="s">
        <v>289</v>
      </c>
      <c r="J41" s="269">
        <v>9</v>
      </c>
      <c r="K41" s="266"/>
      <c r="L41" s="104">
        <f t="shared" si="6"/>
        <v>6662.61</v>
      </c>
      <c r="M41" s="287">
        <v>2</v>
      </c>
      <c r="N41" s="288">
        <v>59</v>
      </c>
      <c r="O41" s="104">
        <f t="shared" si="7"/>
        <v>276.07</v>
      </c>
      <c r="P41" s="285">
        <v>835</v>
      </c>
      <c r="Q41" s="302">
        <f t="shared" ref="Q41:Q46" si="9">L41-O41-P41</f>
        <v>5551.54</v>
      </c>
      <c r="R41" s="264">
        <v>26</v>
      </c>
    </row>
    <row r="42" spans="1:18">
      <c r="A42" s="264">
        <v>27</v>
      </c>
      <c r="B42" s="276" t="s">
        <v>91</v>
      </c>
      <c r="C42" s="266" t="s">
        <v>26</v>
      </c>
      <c r="D42" s="267">
        <v>740.29</v>
      </c>
      <c r="E42" s="268" t="s">
        <v>92</v>
      </c>
      <c r="F42" s="269" t="s">
        <v>28</v>
      </c>
      <c r="G42" s="269">
        <v>5</v>
      </c>
      <c r="H42" s="269" t="s">
        <v>47</v>
      </c>
      <c r="I42" s="286" t="s">
        <v>289</v>
      </c>
      <c r="J42" s="272">
        <v>9</v>
      </c>
      <c r="K42" s="269"/>
      <c r="L42" s="104">
        <f t="shared" si="6"/>
        <v>6662.61</v>
      </c>
      <c r="M42" s="287"/>
      <c r="N42" s="288"/>
      <c r="O42" s="104">
        <f t="shared" si="7"/>
        <v>0</v>
      </c>
      <c r="P42" s="289"/>
      <c r="Q42" s="302">
        <f t="shared" si="9"/>
        <v>6662.61</v>
      </c>
      <c r="R42" s="264">
        <v>27</v>
      </c>
    </row>
    <row r="43" spans="1:18">
      <c r="A43" s="264">
        <v>28</v>
      </c>
      <c r="B43" s="265" t="s">
        <v>94</v>
      </c>
      <c r="C43" s="266" t="s">
        <v>26</v>
      </c>
      <c r="D43" s="270">
        <v>740.29</v>
      </c>
      <c r="E43" s="277" t="s">
        <v>95</v>
      </c>
      <c r="F43" s="266" t="s">
        <v>28</v>
      </c>
      <c r="G43" s="266">
        <v>5</v>
      </c>
      <c r="H43" s="266" t="s">
        <v>29</v>
      </c>
      <c r="I43" s="286" t="s">
        <v>289</v>
      </c>
      <c r="J43" s="272">
        <v>9</v>
      </c>
      <c r="K43" s="266"/>
      <c r="L43" s="326">
        <f t="shared" si="6"/>
        <v>6662.61</v>
      </c>
      <c r="M43" s="295">
        <v>3</v>
      </c>
      <c r="N43" s="284">
        <v>18</v>
      </c>
      <c r="O43" s="122">
        <f t="shared" si="7"/>
        <v>305.37</v>
      </c>
      <c r="P43" s="285">
        <v>760</v>
      </c>
      <c r="Q43" s="301">
        <f t="shared" si="9"/>
        <v>5597.24</v>
      </c>
      <c r="R43" s="264">
        <v>28</v>
      </c>
    </row>
    <row r="44" spans="1:18">
      <c r="A44" s="264">
        <v>29</v>
      </c>
      <c r="B44" s="265" t="s">
        <v>96</v>
      </c>
      <c r="C44" s="266" t="s">
        <v>26</v>
      </c>
      <c r="D44" s="270">
        <v>740.29</v>
      </c>
      <c r="E44" s="277" t="s">
        <v>97</v>
      </c>
      <c r="F44" s="266" t="s">
        <v>28</v>
      </c>
      <c r="G44" s="266">
        <v>5</v>
      </c>
      <c r="H44" s="269" t="s">
        <v>47</v>
      </c>
      <c r="I44" s="296" t="s">
        <v>289</v>
      </c>
      <c r="J44" s="272">
        <v>9</v>
      </c>
      <c r="K44" s="266"/>
      <c r="L44" s="122">
        <f t="shared" si="6"/>
        <v>6662.61</v>
      </c>
      <c r="M44" s="295"/>
      <c r="N44" s="284"/>
      <c r="O44" s="104">
        <f t="shared" si="7"/>
        <v>0</v>
      </c>
      <c r="P44" s="285">
        <v>760</v>
      </c>
      <c r="Q44" s="301">
        <f t="shared" si="9"/>
        <v>5902.61</v>
      </c>
      <c r="R44" s="264">
        <v>29</v>
      </c>
    </row>
    <row r="45" spans="1:18">
      <c r="A45" s="264">
        <v>30</v>
      </c>
      <c r="B45" s="271" t="s">
        <v>98</v>
      </c>
      <c r="C45" s="266" t="s">
        <v>26</v>
      </c>
      <c r="D45" s="267">
        <v>740.29</v>
      </c>
      <c r="E45" s="278" t="s">
        <v>99</v>
      </c>
      <c r="F45" s="269" t="s">
        <v>28</v>
      </c>
      <c r="G45" s="269">
        <v>5</v>
      </c>
      <c r="H45" s="269" t="s">
        <v>47</v>
      </c>
      <c r="I45" s="271" t="s">
        <v>304</v>
      </c>
      <c r="J45" s="269">
        <v>8</v>
      </c>
      <c r="K45" s="269"/>
      <c r="L45" s="104">
        <f t="shared" si="6"/>
        <v>5922.32</v>
      </c>
      <c r="M45" s="287"/>
      <c r="N45" s="288">
        <v>34</v>
      </c>
      <c r="O45" s="104">
        <f t="shared" si="7"/>
        <v>52.44</v>
      </c>
      <c r="P45" s="289">
        <v>760</v>
      </c>
      <c r="Q45" s="302">
        <f t="shared" si="9"/>
        <v>5109.88</v>
      </c>
      <c r="R45" s="264">
        <v>30</v>
      </c>
    </row>
    <row r="46" spans="1:18">
      <c r="A46" s="264">
        <v>31</v>
      </c>
      <c r="B46" s="265" t="s">
        <v>100</v>
      </c>
      <c r="C46" s="266" t="s">
        <v>26</v>
      </c>
      <c r="D46" s="270">
        <v>656.4</v>
      </c>
      <c r="E46" s="273" t="s">
        <v>101</v>
      </c>
      <c r="F46" s="266" t="s">
        <v>28</v>
      </c>
      <c r="G46" s="266">
        <v>5</v>
      </c>
      <c r="H46" s="266" t="s">
        <v>47</v>
      </c>
      <c r="I46" s="265" t="s">
        <v>289</v>
      </c>
      <c r="J46" s="266">
        <v>9</v>
      </c>
      <c r="K46" s="266"/>
      <c r="L46" s="122">
        <f t="shared" si="6"/>
        <v>5907.6</v>
      </c>
      <c r="M46" s="295"/>
      <c r="N46" s="284">
        <v>8</v>
      </c>
      <c r="O46" s="122">
        <f t="shared" si="7"/>
        <v>10.94</v>
      </c>
      <c r="P46" s="285"/>
      <c r="Q46" s="302">
        <f t="shared" si="9"/>
        <v>5896.66</v>
      </c>
      <c r="R46" s="264">
        <v>31</v>
      </c>
    </row>
    <row r="47" spans="1:18">
      <c r="A47" s="264">
        <v>32</v>
      </c>
      <c r="B47" s="265" t="s">
        <v>103</v>
      </c>
      <c r="C47" s="266" t="s">
        <v>26</v>
      </c>
      <c r="D47" s="270">
        <v>740.29</v>
      </c>
      <c r="E47" s="273" t="s">
        <v>104</v>
      </c>
      <c r="F47" s="266" t="s">
        <v>28</v>
      </c>
      <c r="G47" s="266">
        <v>5</v>
      </c>
      <c r="H47" s="266" t="s">
        <v>105</v>
      </c>
      <c r="I47" s="265" t="s">
        <v>289</v>
      </c>
      <c r="J47" s="266">
        <v>9</v>
      </c>
      <c r="K47" s="266"/>
      <c r="L47" s="122">
        <f t="shared" ref="L47:L64" si="10">ROUND((D47*J47)+(D47/8*K47),2)</f>
        <v>6662.61</v>
      </c>
      <c r="M47" s="295"/>
      <c r="N47" s="284"/>
      <c r="O47" s="122">
        <f t="shared" ref="O47:O60" si="11">ROUND((D47/8*M47)+(D47/8/60*N47),2)</f>
        <v>0</v>
      </c>
      <c r="P47" s="289">
        <v>760</v>
      </c>
      <c r="Q47" s="302">
        <f t="shared" ref="Q47:Q59" si="12">L47-O47-P47</f>
        <v>5902.61</v>
      </c>
      <c r="R47" s="264">
        <v>32</v>
      </c>
    </row>
    <row r="48" spans="1:18">
      <c r="A48" s="264">
        <v>33</v>
      </c>
      <c r="B48" s="271" t="s">
        <v>106</v>
      </c>
      <c r="C48" s="266" t="s">
        <v>26</v>
      </c>
      <c r="D48" s="267">
        <v>740.29</v>
      </c>
      <c r="E48" s="268" t="s">
        <v>107</v>
      </c>
      <c r="F48" s="269" t="s">
        <v>28</v>
      </c>
      <c r="G48" s="269">
        <v>5</v>
      </c>
      <c r="H48" s="269" t="s">
        <v>47</v>
      </c>
      <c r="I48" s="286" t="s">
        <v>289</v>
      </c>
      <c r="J48" s="272">
        <v>9</v>
      </c>
      <c r="K48" s="272"/>
      <c r="L48" s="122">
        <f t="shared" si="10"/>
        <v>6662.61</v>
      </c>
      <c r="M48" s="291">
        <v>8</v>
      </c>
      <c r="N48" s="292"/>
      <c r="O48" s="122">
        <f t="shared" si="11"/>
        <v>740.29</v>
      </c>
      <c r="P48" s="289">
        <v>760</v>
      </c>
      <c r="Q48" s="302">
        <f t="shared" si="12"/>
        <v>5162.32</v>
      </c>
      <c r="R48" s="264">
        <v>33</v>
      </c>
    </row>
    <row r="49" spans="1:18">
      <c r="A49" s="264">
        <v>34</v>
      </c>
      <c r="B49" s="271" t="s">
        <v>108</v>
      </c>
      <c r="C49" s="266" t="s">
        <v>26</v>
      </c>
      <c r="D49" s="267">
        <v>740.29</v>
      </c>
      <c r="E49" s="268" t="s">
        <v>109</v>
      </c>
      <c r="F49" s="269" t="s">
        <v>28</v>
      </c>
      <c r="G49" s="269">
        <v>5</v>
      </c>
      <c r="H49" s="269" t="s">
        <v>105</v>
      </c>
      <c r="I49" s="286" t="s">
        <v>289</v>
      </c>
      <c r="J49" s="272">
        <v>9</v>
      </c>
      <c r="K49" s="269"/>
      <c r="L49" s="104">
        <f t="shared" si="10"/>
        <v>6662.61</v>
      </c>
      <c r="M49" s="287">
        <v>2</v>
      </c>
      <c r="N49" s="288">
        <v>20</v>
      </c>
      <c r="O49" s="104">
        <f t="shared" si="11"/>
        <v>215.92</v>
      </c>
      <c r="P49" s="289">
        <v>835</v>
      </c>
      <c r="Q49" s="302">
        <f t="shared" si="12"/>
        <v>5611.69</v>
      </c>
      <c r="R49" s="264">
        <v>34</v>
      </c>
    </row>
    <row r="50" spans="1:18">
      <c r="A50" s="264">
        <v>35</v>
      </c>
      <c r="B50" s="271" t="s">
        <v>111</v>
      </c>
      <c r="C50" s="266" t="s">
        <v>26</v>
      </c>
      <c r="D50" s="267">
        <v>656.4</v>
      </c>
      <c r="E50" s="279" t="s">
        <v>112</v>
      </c>
      <c r="F50" s="269" t="s">
        <v>28</v>
      </c>
      <c r="G50" s="269">
        <v>5</v>
      </c>
      <c r="H50" s="280" t="s">
        <v>47</v>
      </c>
      <c r="I50" s="286" t="s">
        <v>289</v>
      </c>
      <c r="J50" s="272">
        <v>9</v>
      </c>
      <c r="K50" s="266"/>
      <c r="L50" s="104">
        <f t="shared" si="10"/>
        <v>5907.6</v>
      </c>
      <c r="M50" s="287"/>
      <c r="N50" s="288"/>
      <c r="O50" s="104">
        <f t="shared" si="11"/>
        <v>0</v>
      </c>
      <c r="P50" s="289">
        <v>760</v>
      </c>
      <c r="Q50" s="302">
        <f t="shared" si="12"/>
        <v>5147.6</v>
      </c>
      <c r="R50" s="264">
        <v>35</v>
      </c>
    </row>
    <row r="51" spans="1:18">
      <c r="A51" s="264">
        <v>36</v>
      </c>
      <c r="B51" s="271" t="s">
        <v>115</v>
      </c>
      <c r="C51" s="266" t="s">
        <v>26</v>
      </c>
      <c r="D51" s="267">
        <v>740.29</v>
      </c>
      <c r="E51" s="281" t="s">
        <v>67</v>
      </c>
      <c r="F51" s="266" t="s">
        <v>224</v>
      </c>
      <c r="G51" s="266">
        <v>5</v>
      </c>
      <c r="H51" s="269" t="s">
        <v>47</v>
      </c>
      <c r="I51" s="286" t="s">
        <v>305</v>
      </c>
      <c r="J51" s="272">
        <v>6</v>
      </c>
      <c r="K51" s="272"/>
      <c r="L51" s="122">
        <f t="shared" si="10"/>
        <v>4441.74</v>
      </c>
      <c r="M51" s="297"/>
      <c r="N51" s="292"/>
      <c r="O51" s="122">
        <f t="shared" si="11"/>
        <v>0</v>
      </c>
      <c r="P51" s="289">
        <v>760</v>
      </c>
      <c r="Q51" s="301">
        <f t="shared" si="12"/>
        <v>3681.74</v>
      </c>
      <c r="R51" s="264">
        <v>36</v>
      </c>
    </row>
    <row r="52" spans="1:18">
      <c r="A52" s="264">
        <v>37</v>
      </c>
      <c r="B52" s="271" t="s">
        <v>118</v>
      </c>
      <c r="C52" s="266" t="s">
        <v>26</v>
      </c>
      <c r="D52" s="267">
        <v>740.29</v>
      </c>
      <c r="E52" s="268" t="s">
        <v>99</v>
      </c>
      <c r="F52" s="269" t="s">
        <v>28</v>
      </c>
      <c r="G52" s="269">
        <v>5</v>
      </c>
      <c r="H52" s="269" t="s">
        <v>38</v>
      </c>
      <c r="I52" s="286" t="s">
        <v>289</v>
      </c>
      <c r="J52" s="272">
        <v>9</v>
      </c>
      <c r="K52" s="272"/>
      <c r="L52" s="122">
        <f t="shared" si="10"/>
        <v>6662.61</v>
      </c>
      <c r="M52" s="297"/>
      <c r="N52" s="292"/>
      <c r="O52" s="122">
        <f t="shared" si="11"/>
        <v>0</v>
      </c>
      <c r="P52" s="289"/>
      <c r="Q52" s="301">
        <f t="shared" si="12"/>
        <v>6662.61</v>
      </c>
      <c r="R52" s="264">
        <v>37</v>
      </c>
    </row>
    <row r="53" spans="1:18">
      <c r="A53" s="264">
        <v>38</v>
      </c>
      <c r="B53" s="271" t="s">
        <v>119</v>
      </c>
      <c r="C53" s="266" t="s">
        <v>26</v>
      </c>
      <c r="D53" s="267">
        <v>740.29</v>
      </c>
      <c r="E53" s="281" t="s">
        <v>120</v>
      </c>
      <c r="F53" s="269" t="s">
        <v>226</v>
      </c>
      <c r="G53" s="269">
        <v>5</v>
      </c>
      <c r="H53" s="269" t="s">
        <v>47</v>
      </c>
      <c r="I53" s="286" t="s">
        <v>306</v>
      </c>
      <c r="J53" s="272">
        <v>8</v>
      </c>
      <c r="K53" s="269"/>
      <c r="L53" s="104">
        <f t="shared" si="10"/>
        <v>5922.32</v>
      </c>
      <c r="M53" s="287">
        <v>1</v>
      </c>
      <c r="N53" s="288"/>
      <c r="O53" s="104">
        <f t="shared" si="11"/>
        <v>92.54</v>
      </c>
      <c r="P53" s="289"/>
      <c r="Q53" s="302">
        <f t="shared" si="12"/>
        <v>5829.78</v>
      </c>
      <c r="R53" s="264">
        <v>38</v>
      </c>
    </row>
    <row r="54" ht="14.1" customHeight="1" spans="1:18">
      <c r="A54" s="264">
        <v>39</v>
      </c>
      <c r="B54" s="265" t="s">
        <v>123</v>
      </c>
      <c r="C54" s="266" t="s">
        <v>26</v>
      </c>
      <c r="D54" s="270">
        <v>740.29</v>
      </c>
      <c r="E54" s="282" t="s">
        <v>32</v>
      </c>
      <c r="F54" s="283" t="s">
        <v>28</v>
      </c>
      <c r="G54" s="283">
        <v>5</v>
      </c>
      <c r="H54" s="283" t="s">
        <v>38</v>
      </c>
      <c r="I54" s="286" t="s">
        <v>292</v>
      </c>
      <c r="J54" s="272">
        <v>8</v>
      </c>
      <c r="K54" s="266"/>
      <c r="L54" s="122">
        <f t="shared" si="10"/>
        <v>5922.32</v>
      </c>
      <c r="M54" s="295">
        <v>5</v>
      </c>
      <c r="N54" s="284">
        <v>5</v>
      </c>
      <c r="O54" s="122">
        <f t="shared" si="11"/>
        <v>470.39</v>
      </c>
      <c r="P54" s="285">
        <v>760</v>
      </c>
      <c r="Q54" s="302">
        <f t="shared" si="12"/>
        <v>4691.93</v>
      </c>
      <c r="R54" s="264">
        <v>39</v>
      </c>
    </row>
    <row r="55" spans="1:18">
      <c r="A55" s="264">
        <v>40</v>
      </c>
      <c r="B55" s="271" t="s">
        <v>124</v>
      </c>
      <c r="C55" s="266" t="s">
        <v>26</v>
      </c>
      <c r="D55" s="267">
        <v>740.29</v>
      </c>
      <c r="E55" s="268" t="s">
        <v>107</v>
      </c>
      <c r="F55" s="269" t="s">
        <v>28</v>
      </c>
      <c r="G55" s="269">
        <v>5</v>
      </c>
      <c r="H55" s="269" t="s">
        <v>47</v>
      </c>
      <c r="I55" s="286" t="s">
        <v>290</v>
      </c>
      <c r="J55" s="272">
        <v>10</v>
      </c>
      <c r="K55" s="269"/>
      <c r="L55" s="104">
        <f t="shared" si="10"/>
        <v>7402.9</v>
      </c>
      <c r="M55" s="287"/>
      <c r="N55" s="288"/>
      <c r="O55" s="104">
        <f t="shared" si="11"/>
        <v>0</v>
      </c>
      <c r="P55" s="289">
        <v>760</v>
      </c>
      <c r="Q55" s="302">
        <f t="shared" si="12"/>
        <v>6642.9</v>
      </c>
      <c r="R55" s="264">
        <v>40</v>
      </c>
    </row>
    <row r="56" spans="1:18">
      <c r="A56" s="264">
        <v>41</v>
      </c>
      <c r="B56" s="265" t="s">
        <v>125</v>
      </c>
      <c r="C56" s="266" t="s">
        <v>26</v>
      </c>
      <c r="D56" s="270">
        <v>740.29</v>
      </c>
      <c r="E56" s="282" t="s">
        <v>126</v>
      </c>
      <c r="F56" s="266" t="s">
        <v>28</v>
      </c>
      <c r="G56" s="266">
        <v>5</v>
      </c>
      <c r="H56" s="266" t="s">
        <v>47</v>
      </c>
      <c r="I56" s="286" t="s">
        <v>289</v>
      </c>
      <c r="J56" s="272">
        <v>9</v>
      </c>
      <c r="K56" s="266"/>
      <c r="L56" s="122">
        <f t="shared" si="10"/>
        <v>6662.61</v>
      </c>
      <c r="M56" s="295">
        <v>2</v>
      </c>
      <c r="N56" s="284">
        <v>9</v>
      </c>
      <c r="O56" s="122">
        <f t="shared" si="11"/>
        <v>198.95</v>
      </c>
      <c r="P56" s="285">
        <v>760</v>
      </c>
      <c r="Q56" s="302">
        <f t="shared" si="12"/>
        <v>5703.66</v>
      </c>
      <c r="R56" s="264">
        <v>41</v>
      </c>
    </row>
    <row r="57" spans="1:18">
      <c r="A57" s="264">
        <v>42</v>
      </c>
      <c r="B57" s="271" t="s">
        <v>127</v>
      </c>
      <c r="C57" s="266" t="s">
        <v>26</v>
      </c>
      <c r="D57" s="267">
        <v>656.4</v>
      </c>
      <c r="E57" s="279" t="s">
        <v>112</v>
      </c>
      <c r="F57" s="269" t="s">
        <v>28</v>
      </c>
      <c r="G57" s="269">
        <v>5</v>
      </c>
      <c r="H57" s="269" t="s">
        <v>47</v>
      </c>
      <c r="I57" s="286" t="s">
        <v>289</v>
      </c>
      <c r="J57" s="272">
        <v>9</v>
      </c>
      <c r="K57" s="266"/>
      <c r="L57" s="104">
        <f t="shared" si="10"/>
        <v>5907.6</v>
      </c>
      <c r="M57" s="287"/>
      <c r="N57" s="288"/>
      <c r="O57" s="104">
        <f t="shared" si="11"/>
        <v>0</v>
      </c>
      <c r="P57" s="289">
        <v>760</v>
      </c>
      <c r="Q57" s="302">
        <f t="shared" si="12"/>
        <v>5147.6</v>
      </c>
      <c r="R57" s="264">
        <v>42</v>
      </c>
    </row>
    <row r="58" ht="14.1" customHeight="1" spans="1:18">
      <c r="A58" s="264">
        <v>43</v>
      </c>
      <c r="B58" s="265" t="s">
        <v>165</v>
      </c>
      <c r="C58" s="266" t="s">
        <v>26</v>
      </c>
      <c r="D58" s="267">
        <v>740.29</v>
      </c>
      <c r="E58" s="268" t="s">
        <v>85</v>
      </c>
      <c r="F58" s="266" t="s">
        <v>28</v>
      </c>
      <c r="G58" s="266">
        <v>5</v>
      </c>
      <c r="H58" s="266" t="s">
        <v>47</v>
      </c>
      <c r="I58" s="286" t="s">
        <v>289</v>
      </c>
      <c r="J58" s="272">
        <v>9</v>
      </c>
      <c r="K58" s="266"/>
      <c r="L58" s="122">
        <f t="shared" si="10"/>
        <v>6662.61</v>
      </c>
      <c r="M58" s="295"/>
      <c r="N58" s="284">
        <v>51</v>
      </c>
      <c r="O58" s="122">
        <f t="shared" si="11"/>
        <v>78.66</v>
      </c>
      <c r="P58" s="285"/>
      <c r="Q58" s="301">
        <f t="shared" si="12"/>
        <v>6583.95</v>
      </c>
      <c r="R58" s="264">
        <v>43</v>
      </c>
    </row>
    <row r="59" ht="14.1" customHeight="1" spans="1:18">
      <c r="A59" s="264">
        <v>44</v>
      </c>
      <c r="B59" s="265" t="s">
        <v>167</v>
      </c>
      <c r="C59" s="266" t="s">
        <v>26</v>
      </c>
      <c r="D59" s="267">
        <v>656.4</v>
      </c>
      <c r="E59" s="273" t="s">
        <v>168</v>
      </c>
      <c r="F59" s="266" t="s">
        <v>28</v>
      </c>
      <c r="G59" s="266">
        <v>5</v>
      </c>
      <c r="H59" s="266" t="s">
        <v>47</v>
      </c>
      <c r="I59" s="286" t="s">
        <v>304</v>
      </c>
      <c r="J59" s="272">
        <v>8</v>
      </c>
      <c r="K59" s="266"/>
      <c r="L59" s="122">
        <f t="shared" si="10"/>
        <v>5251.2</v>
      </c>
      <c r="M59" s="295"/>
      <c r="N59" s="284"/>
      <c r="O59" s="122">
        <f t="shared" si="11"/>
        <v>0</v>
      </c>
      <c r="P59" s="285"/>
      <c r="Q59" s="301">
        <f t="shared" si="12"/>
        <v>5251.2</v>
      </c>
      <c r="R59" s="264">
        <v>44</v>
      </c>
    </row>
    <row r="60" spans="1:18">
      <c r="A60" s="264">
        <v>45</v>
      </c>
      <c r="B60" s="265" t="s">
        <v>128</v>
      </c>
      <c r="C60" s="266" t="s">
        <v>26</v>
      </c>
      <c r="D60" s="267">
        <v>740.29</v>
      </c>
      <c r="E60" s="273" t="s">
        <v>27</v>
      </c>
      <c r="F60" s="266" t="s">
        <v>28</v>
      </c>
      <c r="G60" s="266">
        <v>5</v>
      </c>
      <c r="H60" s="266" t="s">
        <v>47</v>
      </c>
      <c r="I60" s="286" t="s">
        <v>307</v>
      </c>
      <c r="J60" s="272">
        <v>11</v>
      </c>
      <c r="K60" s="266"/>
      <c r="L60" s="122">
        <f t="shared" si="10"/>
        <v>8143.19</v>
      </c>
      <c r="M60" s="295">
        <v>1</v>
      </c>
      <c r="N60" s="284">
        <v>23</v>
      </c>
      <c r="O60" s="122">
        <f t="shared" si="11"/>
        <v>128.01</v>
      </c>
      <c r="P60" s="285"/>
      <c r="Q60" s="301">
        <f>L60+L61-O60</f>
        <v>8755.47</v>
      </c>
      <c r="R60" s="264">
        <v>45</v>
      </c>
    </row>
    <row r="61" spans="1:18">
      <c r="A61" s="264"/>
      <c r="B61" s="265" t="s">
        <v>175</v>
      </c>
      <c r="C61" s="266" t="s">
        <v>26</v>
      </c>
      <c r="D61" s="270">
        <v>740.29</v>
      </c>
      <c r="E61" s="273"/>
      <c r="F61" s="269"/>
      <c r="G61" s="269"/>
      <c r="H61" s="266"/>
      <c r="I61" s="343" t="s">
        <v>308</v>
      </c>
      <c r="J61" s="266">
        <v>1</v>
      </c>
      <c r="K61" s="266"/>
      <c r="L61" s="122">
        <f t="shared" si="10"/>
        <v>740.29</v>
      </c>
      <c r="M61" s="284"/>
      <c r="N61" s="284"/>
      <c r="O61" s="122" t="s">
        <v>298</v>
      </c>
      <c r="P61" s="285"/>
      <c r="Q61" s="301"/>
      <c r="R61" s="264"/>
    </row>
    <row r="62" spans="1:18">
      <c r="A62" s="264">
        <v>46</v>
      </c>
      <c r="B62" s="271" t="s">
        <v>129</v>
      </c>
      <c r="C62" s="266" t="s">
        <v>26</v>
      </c>
      <c r="D62" s="267">
        <v>740.29</v>
      </c>
      <c r="E62" s="268" t="s">
        <v>85</v>
      </c>
      <c r="F62" s="269" t="s">
        <v>28</v>
      </c>
      <c r="G62" s="269">
        <v>5</v>
      </c>
      <c r="H62" s="266" t="s">
        <v>47</v>
      </c>
      <c r="I62" s="286" t="s">
        <v>290</v>
      </c>
      <c r="J62" s="272">
        <v>10</v>
      </c>
      <c r="K62" s="266"/>
      <c r="L62" s="104">
        <f t="shared" si="10"/>
        <v>7402.9</v>
      </c>
      <c r="M62" s="287">
        <v>6</v>
      </c>
      <c r="N62" s="288">
        <v>19</v>
      </c>
      <c r="O62" s="104">
        <f>ROUND((D62/8*M62)+(D62/8/60*N62),2)</f>
        <v>584.52</v>
      </c>
      <c r="P62" s="289">
        <v>760</v>
      </c>
      <c r="Q62" s="302">
        <f>L62-O62-P62</f>
        <v>6058.38</v>
      </c>
      <c r="R62" s="264">
        <v>46</v>
      </c>
    </row>
    <row r="63" spans="1:18">
      <c r="A63" s="264">
        <v>47</v>
      </c>
      <c r="B63" s="271" t="s">
        <v>192</v>
      </c>
      <c r="C63" s="266" t="s">
        <v>26</v>
      </c>
      <c r="D63" s="267">
        <v>656.4</v>
      </c>
      <c r="E63" s="273" t="s">
        <v>168</v>
      </c>
      <c r="F63" s="266" t="s">
        <v>28</v>
      </c>
      <c r="G63" s="266">
        <v>5</v>
      </c>
      <c r="H63" s="266" t="s">
        <v>47</v>
      </c>
      <c r="I63" s="286" t="s">
        <v>289</v>
      </c>
      <c r="J63" s="272">
        <v>9</v>
      </c>
      <c r="K63" s="300"/>
      <c r="L63" s="104">
        <f t="shared" si="10"/>
        <v>5907.6</v>
      </c>
      <c r="M63" s="287"/>
      <c r="N63" s="288"/>
      <c r="O63" s="104">
        <f>ROUND((D63/8*M63)+(D63/8/60*N63),2)</f>
        <v>0</v>
      </c>
      <c r="P63" s="289"/>
      <c r="Q63" s="302">
        <f>L63-O63-P63</f>
        <v>5907.6</v>
      </c>
      <c r="R63" s="264">
        <v>47</v>
      </c>
    </row>
    <row r="64" ht="14.1" customHeight="1" spans="1:18">
      <c r="A64" s="264">
        <v>48</v>
      </c>
      <c r="B64" s="271" t="s">
        <v>130</v>
      </c>
      <c r="C64" s="266" t="s">
        <v>26</v>
      </c>
      <c r="D64" s="267">
        <v>740.29</v>
      </c>
      <c r="E64" s="273" t="s">
        <v>61</v>
      </c>
      <c r="F64" s="266" t="s">
        <v>28</v>
      </c>
      <c r="G64" s="266">
        <v>5</v>
      </c>
      <c r="H64" s="266" t="s">
        <v>38</v>
      </c>
      <c r="I64" s="286" t="s">
        <v>289</v>
      </c>
      <c r="J64" s="272">
        <v>9</v>
      </c>
      <c r="K64" s="290"/>
      <c r="L64" s="122">
        <f t="shared" si="10"/>
        <v>6662.61</v>
      </c>
      <c r="M64" s="291">
        <v>5</v>
      </c>
      <c r="N64" s="292">
        <v>42</v>
      </c>
      <c r="O64" s="104">
        <f>ROUND((D64/8*M64)+(D64/8/60*N64),2)</f>
        <v>527.46</v>
      </c>
      <c r="P64" s="293">
        <v>760</v>
      </c>
      <c r="Q64" s="301">
        <f>L64-O64-P64</f>
        <v>5375.15</v>
      </c>
      <c r="R64" s="264">
        <v>48</v>
      </c>
    </row>
    <row r="65" spans="1:18">
      <c r="A65" s="303"/>
      <c r="B65" s="304"/>
      <c r="C65" s="305"/>
      <c r="D65" s="306"/>
      <c r="E65" s="307" t="s">
        <v>131</v>
      </c>
      <c r="F65" s="305"/>
      <c r="G65" s="305"/>
      <c r="H65" s="308"/>
      <c r="I65" s="306"/>
      <c r="J65" s="305"/>
      <c r="K65" s="310"/>
      <c r="L65" s="311">
        <f>SUM(L13:L64)</f>
        <v>308264.91</v>
      </c>
      <c r="M65" s="312"/>
      <c r="N65" s="312"/>
      <c r="O65" s="311">
        <f>SUM(O13:O64)</f>
        <v>8063.4</v>
      </c>
      <c r="P65" s="311">
        <f>SUM(P13:P64)</f>
        <v>23100</v>
      </c>
      <c r="Q65" s="311">
        <f>SUM(Q13:Q64)</f>
        <v>277101.51</v>
      </c>
      <c r="R65" s="303"/>
    </row>
    <row r="66" spans="1:18">
      <c r="A66" s="70"/>
      <c r="B66" s="71"/>
      <c r="C66" s="70"/>
      <c r="D66" s="71"/>
      <c r="E66" s="71"/>
      <c r="F66" s="70"/>
      <c r="G66" s="70"/>
      <c r="H66" s="72"/>
      <c r="I66" s="71"/>
      <c r="J66" s="70"/>
      <c r="K66" s="85"/>
      <c r="L66" s="86"/>
      <c r="M66" s="86"/>
      <c r="N66" s="86"/>
      <c r="O66" s="86"/>
      <c r="P66" s="86"/>
      <c r="Q66" s="90"/>
      <c r="R66" s="70"/>
    </row>
    <row r="67" spans="1:18">
      <c r="A67" s="70"/>
      <c r="B67" s="71" t="s">
        <v>132</v>
      </c>
      <c r="C67" s="71"/>
      <c r="D67" s="71"/>
      <c r="E67" s="71" t="s">
        <v>133</v>
      </c>
      <c r="F67" s="70"/>
      <c r="G67" s="70"/>
      <c r="H67" s="72"/>
      <c r="I67" s="71" t="s">
        <v>134</v>
      </c>
      <c r="J67" s="70"/>
      <c r="K67" s="70"/>
      <c r="L67" s="70"/>
      <c r="M67" s="251" t="s">
        <v>135</v>
      </c>
      <c r="N67" s="71"/>
      <c r="O67" s="70"/>
      <c r="P67" s="71"/>
      <c r="Q67" s="91"/>
      <c r="R67" s="70"/>
    </row>
    <row r="68" spans="1:18">
      <c r="A68" s="70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0"/>
      <c r="P68" s="71"/>
      <c r="Q68" s="71"/>
      <c r="R68" s="70"/>
    </row>
    <row r="69" spans="1:18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0"/>
      <c r="P69" s="71"/>
      <c r="Q69" s="71"/>
      <c r="R69" s="71"/>
    </row>
    <row r="70" spans="1:18">
      <c r="A70" s="71"/>
      <c r="B70" s="250" t="s">
        <v>136</v>
      </c>
      <c r="C70" s="250"/>
      <c r="D70" s="71"/>
      <c r="E70" s="3" t="s">
        <v>229</v>
      </c>
      <c r="F70" s="71"/>
      <c r="G70" s="71"/>
      <c r="I70" s="3" t="s">
        <v>138</v>
      </c>
      <c r="J70" s="71"/>
      <c r="K70" s="71"/>
      <c r="L70" s="251"/>
      <c r="M70" s="3" t="s">
        <v>139</v>
      </c>
      <c r="N70" s="3"/>
      <c r="O70" s="3"/>
      <c r="P70" s="3"/>
      <c r="Q70" s="71"/>
      <c r="R70" s="71"/>
    </row>
    <row r="71" spans="1:18">
      <c r="A71" s="70"/>
      <c r="B71" s="136" t="s">
        <v>140</v>
      </c>
      <c r="C71" s="136"/>
      <c r="D71" s="71"/>
      <c r="E71" s="309" t="s">
        <v>141</v>
      </c>
      <c r="F71" s="71"/>
      <c r="G71" s="71"/>
      <c r="I71" s="309" t="s">
        <v>142</v>
      </c>
      <c r="J71" s="71"/>
      <c r="K71" s="71"/>
      <c r="L71" s="71"/>
      <c r="M71" s="3" t="s">
        <v>143</v>
      </c>
      <c r="N71" s="3"/>
      <c r="O71" s="3"/>
      <c r="P71" s="3"/>
      <c r="Q71" s="71"/>
      <c r="R71" s="70"/>
    </row>
  </sheetData>
  <mergeCells count="7">
    <mergeCell ref="A8:R8"/>
    <mergeCell ref="A9:R9"/>
    <mergeCell ref="A10:R10"/>
    <mergeCell ref="B70:C70"/>
    <mergeCell ref="M70:P70"/>
    <mergeCell ref="B71:C71"/>
    <mergeCell ref="M71:P71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31745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31745" progId="Word.Document.8" r:id="rId3"/>
      </mc:Fallback>
    </mc:AlternateContent>
    <mc:AlternateContent xmlns:mc="http://schemas.openxmlformats.org/markup-compatibility/2006">
      <mc:Choice Requires="x14">
        <oleObject shapeId="31746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31746" progId="Word.Document.8" r:id="rId5"/>
      </mc:Fallback>
    </mc:AlternateContent>
    <mc:AlternateContent xmlns:mc="http://schemas.openxmlformats.org/markup-compatibility/2006">
      <mc:Choice Requires="x14">
        <oleObject shapeId="31747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31747" progId="Word.Document.8" r:id="rId6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tabSelected="1" topLeftCell="A3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5.7142857142857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2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309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268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310</v>
      </c>
      <c r="J13" s="266">
        <v>8</v>
      </c>
      <c r="K13" s="266">
        <v>16</v>
      </c>
      <c r="L13" s="122">
        <f t="shared" ref="L13:L62" si="0">ROUND((D13*J13)+(D13/8*K13),2)</f>
        <v>7402.9</v>
      </c>
      <c r="M13" s="284"/>
      <c r="N13" s="284"/>
      <c r="O13" s="122">
        <f t="shared" ref="O13:O41" si="1">ROUND((D13/8*M13)+(D13/8/60*N13),2)</f>
        <v>0</v>
      </c>
      <c r="P13" s="285">
        <v>400</v>
      </c>
      <c r="Q13" s="301">
        <f t="shared" ref="Q13:Q40" si="2">L13-O13-P13</f>
        <v>7002.9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311</v>
      </c>
      <c r="J14" s="266">
        <v>11</v>
      </c>
      <c r="K14" s="266"/>
      <c r="L14" s="122">
        <f t="shared" si="0"/>
        <v>8143.19</v>
      </c>
      <c r="M14" s="284"/>
      <c r="N14" s="284"/>
      <c r="O14" s="122">
        <f t="shared" si="1"/>
        <v>0</v>
      </c>
      <c r="P14" s="285"/>
      <c r="Q14" s="301">
        <f t="shared" si="2"/>
        <v>8143.19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311</v>
      </c>
      <c r="J15" s="272">
        <v>11</v>
      </c>
      <c r="K15" s="266">
        <v>3</v>
      </c>
      <c r="L15" s="104">
        <f t="shared" si="0"/>
        <v>8420.8</v>
      </c>
      <c r="M15" s="287">
        <v>2</v>
      </c>
      <c r="N15" s="288">
        <v>19</v>
      </c>
      <c r="O15" s="104">
        <f t="shared" si="1"/>
        <v>214.38</v>
      </c>
      <c r="P15" s="289"/>
      <c r="Q15" s="302">
        <f t="shared" si="2"/>
        <v>8206.42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312</v>
      </c>
      <c r="J16" s="266">
        <v>8</v>
      </c>
      <c r="K16" s="266"/>
      <c r="L16" s="104">
        <f t="shared" si="0"/>
        <v>5922.32</v>
      </c>
      <c r="M16" s="287">
        <v>1</v>
      </c>
      <c r="N16" s="288"/>
      <c r="O16" s="104">
        <f t="shared" si="1"/>
        <v>92.54</v>
      </c>
      <c r="P16" s="289"/>
      <c r="Q16" s="302">
        <f t="shared" si="2"/>
        <v>5829.78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311</v>
      </c>
      <c r="J17" s="266">
        <v>11</v>
      </c>
      <c r="K17" s="266"/>
      <c r="L17" s="104">
        <f t="shared" si="0"/>
        <v>8143.19</v>
      </c>
      <c r="M17" s="287">
        <v>19</v>
      </c>
      <c r="N17" s="288">
        <v>19</v>
      </c>
      <c r="O17" s="104">
        <f t="shared" si="1"/>
        <v>1787.49</v>
      </c>
      <c r="P17" s="285">
        <v>400</v>
      </c>
      <c r="Q17" s="302">
        <f t="shared" si="2"/>
        <v>5955.7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311</v>
      </c>
      <c r="J18" s="272">
        <v>11</v>
      </c>
      <c r="K18" s="266"/>
      <c r="L18" s="104">
        <f t="shared" si="0"/>
        <v>8143.19</v>
      </c>
      <c r="M18" s="287"/>
      <c r="N18" s="288">
        <v>7</v>
      </c>
      <c r="O18" s="104">
        <f t="shared" si="1"/>
        <v>10.8</v>
      </c>
      <c r="P18" s="289"/>
      <c r="Q18" s="302">
        <f t="shared" si="2"/>
        <v>8132.39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38</v>
      </c>
      <c r="I19" s="265" t="s">
        <v>311</v>
      </c>
      <c r="J19" s="266">
        <v>11</v>
      </c>
      <c r="K19" s="266"/>
      <c r="L19" s="104">
        <f t="shared" si="0"/>
        <v>8143.19</v>
      </c>
      <c r="M19" s="287">
        <v>1</v>
      </c>
      <c r="N19" s="288">
        <v>46</v>
      </c>
      <c r="O19" s="104">
        <f t="shared" si="1"/>
        <v>163.48</v>
      </c>
      <c r="P19" s="285">
        <v>400</v>
      </c>
      <c r="Q19" s="302">
        <f t="shared" si="2"/>
        <v>7579.71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311</v>
      </c>
      <c r="J20" s="266">
        <v>11</v>
      </c>
      <c r="K20" s="266"/>
      <c r="L20" s="104">
        <f t="shared" si="0"/>
        <v>8143.19</v>
      </c>
      <c r="M20" s="287"/>
      <c r="N20" s="288"/>
      <c r="O20" s="104">
        <f t="shared" si="1"/>
        <v>0</v>
      </c>
      <c r="P20" s="285">
        <v>400</v>
      </c>
      <c r="Q20" s="302">
        <f t="shared" si="2"/>
        <v>7743.19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311</v>
      </c>
      <c r="J21" s="272">
        <v>11</v>
      </c>
      <c r="K21" s="266"/>
      <c r="L21" s="104">
        <f t="shared" si="0"/>
        <v>8143.19</v>
      </c>
      <c r="M21" s="287">
        <v>1</v>
      </c>
      <c r="N21" s="288">
        <v>54</v>
      </c>
      <c r="O21" s="104">
        <f t="shared" si="1"/>
        <v>175.82</v>
      </c>
      <c r="P21" s="289"/>
      <c r="Q21" s="302">
        <f t="shared" si="2"/>
        <v>7967.37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313</v>
      </c>
      <c r="J22" s="266">
        <v>9</v>
      </c>
      <c r="K22" s="266"/>
      <c r="L22" s="104">
        <f t="shared" si="0"/>
        <v>5907.6</v>
      </c>
      <c r="M22" s="287"/>
      <c r="N22" s="288">
        <v>55</v>
      </c>
      <c r="O22" s="104">
        <f t="shared" si="1"/>
        <v>75.21</v>
      </c>
      <c r="P22" s="285">
        <v>400</v>
      </c>
      <c r="Q22" s="302">
        <f t="shared" si="2"/>
        <v>5432.39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314</v>
      </c>
      <c r="J23" s="272">
        <v>10</v>
      </c>
      <c r="K23" s="266">
        <v>3</v>
      </c>
      <c r="L23" s="104">
        <f t="shared" si="0"/>
        <v>7680.51</v>
      </c>
      <c r="M23" s="287">
        <v>6</v>
      </c>
      <c r="N23" s="288">
        <v>2</v>
      </c>
      <c r="O23" s="104">
        <f t="shared" si="1"/>
        <v>558.3</v>
      </c>
      <c r="P23" s="285">
        <v>400</v>
      </c>
      <c r="Q23" s="302">
        <f t="shared" si="2"/>
        <v>6722.21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311</v>
      </c>
      <c r="J24" s="272">
        <v>11</v>
      </c>
      <c r="K24" s="290"/>
      <c r="L24" s="122">
        <f t="shared" si="0"/>
        <v>8143.19</v>
      </c>
      <c r="M24" s="291"/>
      <c r="N24" s="292">
        <v>25</v>
      </c>
      <c r="O24" s="104">
        <f t="shared" si="1"/>
        <v>38.56</v>
      </c>
      <c r="P24" s="285">
        <v>400</v>
      </c>
      <c r="Q24" s="301">
        <f t="shared" si="2"/>
        <v>7704.63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311</v>
      </c>
      <c r="J25" s="272">
        <v>11</v>
      </c>
      <c r="K25" s="290"/>
      <c r="L25" s="122">
        <f t="shared" si="0"/>
        <v>8143.19</v>
      </c>
      <c r="M25" s="291"/>
      <c r="N25" s="292">
        <v>41</v>
      </c>
      <c r="O25" s="104">
        <f t="shared" si="1"/>
        <v>63.23</v>
      </c>
      <c r="P25" s="285">
        <v>400</v>
      </c>
      <c r="Q25" s="302">
        <f t="shared" si="2"/>
        <v>7679.96</v>
      </c>
      <c r="R25" s="264">
        <v>13</v>
      </c>
    </row>
    <row r="26" spans="1:18">
      <c r="A26" s="264">
        <v>14</v>
      </c>
      <c r="B26" s="265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9" t="s">
        <v>47</v>
      </c>
      <c r="I26" s="265" t="s">
        <v>315</v>
      </c>
      <c r="J26" s="266">
        <v>13</v>
      </c>
      <c r="K26" s="266"/>
      <c r="L26" s="122">
        <f t="shared" si="0"/>
        <v>9623.77</v>
      </c>
      <c r="M26" s="284">
        <v>3</v>
      </c>
      <c r="N26" s="284">
        <v>11</v>
      </c>
      <c r="O26" s="122">
        <f t="shared" si="1"/>
        <v>294.57</v>
      </c>
      <c r="P26" s="285"/>
      <c r="Q26" s="301">
        <f t="shared" si="2"/>
        <v>9329.2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316</v>
      </c>
      <c r="J27" s="266">
        <v>10</v>
      </c>
      <c r="K27" s="266"/>
      <c r="L27" s="122">
        <f t="shared" si="0"/>
        <v>7402.9</v>
      </c>
      <c r="M27" s="287">
        <v>11</v>
      </c>
      <c r="N27" s="288">
        <v>25</v>
      </c>
      <c r="O27" s="104">
        <f t="shared" si="1"/>
        <v>1056.46</v>
      </c>
      <c r="P27" s="289"/>
      <c r="Q27" s="302">
        <f t="shared" si="2"/>
        <v>6346.44</v>
      </c>
      <c r="R27" s="264">
        <v>15</v>
      </c>
    </row>
    <row r="28" spans="1:18">
      <c r="A28" s="264">
        <v>16</v>
      </c>
      <c r="B28" s="271" t="s">
        <v>278</v>
      </c>
      <c r="C28" s="266" t="s">
        <v>26</v>
      </c>
      <c r="D28" s="267">
        <v>656.4</v>
      </c>
      <c r="E28" s="268" t="s">
        <v>49</v>
      </c>
      <c r="F28" s="269" t="s">
        <v>28</v>
      </c>
      <c r="G28" s="269">
        <v>5</v>
      </c>
      <c r="H28" s="269" t="s">
        <v>47</v>
      </c>
      <c r="I28" s="265" t="s">
        <v>311</v>
      </c>
      <c r="J28" s="266">
        <v>11</v>
      </c>
      <c r="K28" s="266"/>
      <c r="L28" s="104">
        <f t="shared" si="0"/>
        <v>7220.4</v>
      </c>
      <c r="M28" s="287"/>
      <c r="N28" s="288"/>
      <c r="O28" s="104">
        <f t="shared" si="1"/>
        <v>0</v>
      </c>
      <c r="P28" s="285"/>
      <c r="Q28" s="302">
        <f t="shared" si="2"/>
        <v>7220.4</v>
      </c>
      <c r="R28" s="264">
        <v>16</v>
      </c>
    </row>
    <row r="29" spans="1:18">
      <c r="A29" s="264">
        <v>17</v>
      </c>
      <c r="B29" s="271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317</v>
      </c>
      <c r="J29" s="266">
        <v>10</v>
      </c>
      <c r="K29" s="266"/>
      <c r="L29" s="104">
        <f t="shared" si="0"/>
        <v>7402.9</v>
      </c>
      <c r="M29" s="291">
        <v>6</v>
      </c>
      <c r="N29" s="292">
        <v>27</v>
      </c>
      <c r="O29" s="104">
        <f t="shared" si="1"/>
        <v>596.86</v>
      </c>
      <c r="P29" s="289"/>
      <c r="Q29" s="301">
        <f t="shared" si="2"/>
        <v>6806.04</v>
      </c>
      <c r="R29" s="264">
        <v>17</v>
      </c>
    </row>
    <row r="30" spans="1:18">
      <c r="A30" s="264">
        <v>18</v>
      </c>
      <c r="B30" s="271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311</v>
      </c>
      <c r="J30" s="266">
        <v>11</v>
      </c>
      <c r="K30" s="266"/>
      <c r="L30" s="104">
        <f t="shared" si="0"/>
        <v>8143.19</v>
      </c>
      <c r="M30" s="287"/>
      <c r="N30" s="288"/>
      <c r="O30" s="104">
        <f t="shared" si="1"/>
        <v>0</v>
      </c>
      <c r="P30" s="289"/>
      <c r="Q30" s="301">
        <f t="shared" si="2"/>
        <v>8143.19</v>
      </c>
      <c r="R30" s="264">
        <v>18</v>
      </c>
    </row>
    <row r="31" spans="1:18">
      <c r="A31" s="264">
        <v>19</v>
      </c>
      <c r="B31" s="271" t="s">
        <v>66</v>
      </c>
      <c r="C31" s="266" t="s">
        <v>26</v>
      </c>
      <c r="D31" s="267">
        <v>740.29</v>
      </c>
      <c r="E31" s="275" t="s">
        <v>67</v>
      </c>
      <c r="F31" s="318" t="s">
        <v>215</v>
      </c>
      <c r="G31" s="269">
        <v>5</v>
      </c>
      <c r="H31" s="269" t="s">
        <v>47</v>
      </c>
      <c r="I31" s="286" t="s">
        <v>318</v>
      </c>
      <c r="J31" s="272">
        <v>12</v>
      </c>
      <c r="K31" s="269"/>
      <c r="L31" s="104">
        <f t="shared" si="0"/>
        <v>8883.48</v>
      </c>
      <c r="M31" s="287"/>
      <c r="N31" s="288"/>
      <c r="O31" s="104">
        <f t="shared" si="1"/>
        <v>0</v>
      </c>
      <c r="P31" s="285">
        <v>400</v>
      </c>
      <c r="Q31" s="302">
        <f t="shared" si="2"/>
        <v>8483.48</v>
      </c>
      <c r="R31" s="264">
        <v>19</v>
      </c>
    </row>
    <row r="32" spans="1:18">
      <c r="A32" s="264">
        <v>20</v>
      </c>
      <c r="B32" s="265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311</v>
      </c>
      <c r="J32" s="272">
        <v>11</v>
      </c>
      <c r="K32" s="266"/>
      <c r="L32" s="104">
        <f t="shared" si="0"/>
        <v>8143.19</v>
      </c>
      <c r="M32" s="287"/>
      <c r="N32" s="288">
        <v>24</v>
      </c>
      <c r="O32" s="104">
        <f t="shared" si="1"/>
        <v>37.01</v>
      </c>
      <c r="P32" s="289"/>
      <c r="Q32" s="302">
        <f t="shared" si="2"/>
        <v>8106.18</v>
      </c>
      <c r="R32" s="264">
        <v>20</v>
      </c>
    </row>
    <row r="33" spans="1:18">
      <c r="A33" s="264">
        <v>21</v>
      </c>
      <c r="B33" s="271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319</v>
      </c>
      <c r="J33" s="266">
        <v>14</v>
      </c>
      <c r="K33" s="269"/>
      <c r="L33" s="104">
        <f t="shared" si="0"/>
        <v>10364.06</v>
      </c>
      <c r="M33" s="287">
        <v>6</v>
      </c>
      <c r="N33" s="288">
        <v>14</v>
      </c>
      <c r="O33" s="104">
        <f t="shared" si="1"/>
        <v>576.81</v>
      </c>
      <c r="P33" s="285">
        <v>400</v>
      </c>
      <c r="Q33" s="302">
        <f t="shared" si="2"/>
        <v>9387.25</v>
      </c>
      <c r="R33" s="264">
        <v>21</v>
      </c>
    </row>
    <row r="34" spans="1:18">
      <c r="A34" s="264">
        <v>22</v>
      </c>
      <c r="B34" s="271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320</v>
      </c>
      <c r="J34" s="266">
        <v>10</v>
      </c>
      <c r="K34" s="269"/>
      <c r="L34" s="104">
        <f t="shared" si="0"/>
        <v>6564</v>
      </c>
      <c r="M34" s="287">
        <v>5</v>
      </c>
      <c r="N34" s="288">
        <v>40</v>
      </c>
      <c r="O34" s="104">
        <f t="shared" si="1"/>
        <v>464.95</v>
      </c>
      <c r="P34" s="323"/>
      <c r="Q34" s="302">
        <f t="shared" si="2"/>
        <v>6099.05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319">
        <v>740.29</v>
      </c>
      <c r="E35" s="320" t="s">
        <v>57</v>
      </c>
      <c r="F35" s="321" t="s">
        <v>28</v>
      </c>
      <c r="G35" s="321">
        <v>5</v>
      </c>
      <c r="H35" s="321" t="s">
        <v>47</v>
      </c>
      <c r="I35" s="324" t="s">
        <v>311</v>
      </c>
      <c r="J35" s="325">
        <v>11</v>
      </c>
      <c r="K35" s="321"/>
      <c r="L35" s="326">
        <f t="shared" si="0"/>
        <v>8143.19</v>
      </c>
      <c r="M35" s="327"/>
      <c r="N35" s="328"/>
      <c r="O35" s="326">
        <f t="shared" si="1"/>
        <v>0</v>
      </c>
      <c r="P35" s="289"/>
      <c r="Q35" s="302">
        <f t="shared" si="2"/>
        <v>8143.19</v>
      </c>
      <c r="R35" s="264">
        <v>23</v>
      </c>
    </row>
    <row r="36" spans="1:18">
      <c r="A36" s="264">
        <v>24</v>
      </c>
      <c r="B36" s="265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311</v>
      </c>
      <c r="J36" s="272">
        <v>11</v>
      </c>
      <c r="K36" s="266"/>
      <c r="L36" s="122">
        <f t="shared" si="0"/>
        <v>7220.4</v>
      </c>
      <c r="M36" s="295">
        <v>4</v>
      </c>
      <c r="N36" s="284"/>
      <c r="O36" s="122">
        <f t="shared" si="1"/>
        <v>328.2</v>
      </c>
      <c r="P36" s="285">
        <v>400</v>
      </c>
      <c r="Q36" s="301">
        <f t="shared" si="2"/>
        <v>6492.2</v>
      </c>
      <c r="R36" s="264">
        <v>24</v>
      </c>
    </row>
    <row r="37" spans="1:18">
      <c r="A37" s="264">
        <v>25</v>
      </c>
      <c r="B37" s="271" t="s">
        <v>87</v>
      </c>
      <c r="C37" s="266" t="s">
        <v>26</v>
      </c>
      <c r="D37" s="267">
        <v>740.29</v>
      </c>
      <c r="E37" s="268" t="s">
        <v>88</v>
      </c>
      <c r="F37" s="269" t="s">
        <v>28</v>
      </c>
      <c r="G37" s="269">
        <v>5</v>
      </c>
      <c r="H37" s="269" t="s">
        <v>29</v>
      </c>
      <c r="I37" s="294" t="s">
        <v>321</v>
      </c>
      <c r="J37" s="269">
        <v>10</v>
      </c>
      <c r="K37" s="266"/>
      <c r="L37" s="104">
        <f t="shared" si="0"/>
        <v>7402.9</v>
      </c>
      <c r="M37" s="287">
        <v>1</v>
      </c>
      <c r="N37" s="288">
        <v>26</v>
      </c>
      <c r="O37" s="104">
        <f t="shared" si="1"/>
        <v>132.64</v>
      </c>
      <c r="P37" s="285">
        <v>400</v>
      </c>
      <c r="Q37" s="301">
        <f t="shared" si="2"/>
        <v>6870.26</v>
      </c>
      <c r="R37" s="264">
        <v>25</v>
      </c>
    </row>
    <row r="38" spans="1:18">
      <c r="A38" s="264">
        <v>26</v>
      </c>
      <c r="B38" s="265" t="s">
        <v>90</v>
      </c>
      <c r="C38" s="266" t="s">
        <v>26</v>
      </c>
      <c r="D38" s="270">
        <v>740.29</v>
      </c>
      <c r="E38" s="273" t="s">
        <v>88</v>
      </c>
      <c r="F38" s="266" t="s">
        <v>28</v>
      </c>
      <c r="G38" s="266">
        <v>5</v>
      </c>
      <c r="H38" s="269" t="s">
        <v>29</v>
      </c>
      <c r="I38" s="294" t="s">
        <v>311</v>
      </c>
      <c r="J38" s="269">
        <v>11</v>
      </c>
      <c r="K38" s="266"/>
      <c r="L38" s="104">
        <f t="shared" si="0"/>
        <v>8143.19</v>
      </c>
      <c r="M38" s="287">
        <v>2</v>
      </c>
      <c r="N38" s="288">
        <v>55</v>
      </c>
      <c r="O38" s="104">
        <f t="shared" si="1"/>
        <v>269.9</v>
      </c>
      <c r="P38" s="285">
        <v>400</v>
      </c>
      <c r="Q38" s="301">
        <f t="shared" si="2"/>
        <v>7473.29</v>
      </c>
      <c r="R38" s="264">
        <v>26</v>
      </c>
    </row>
    <row r="39" spans="1:18">
      <c r="A39" s="264">
        <v>27</v>
      </c>
      <c r="B39" s="276" t="s">
        <v>91</v>
      </c>
      <c r="C39" s="266" t="s">
        <v>26</v>
      </c>
      <c r="D39" s="267">
        <v>740.29</v>
      </c>
      <c r="E39" s="268" t="s">
        <v>92</v>
      </c>
      <c r="F39" s="269" t="s">
        <v>28</v>
      </c>
      <c r="G39" s="269">
        <v>5</v>
      </c>
      <c r="H39" s="321" t="s">
        <v>47</v>
      </c>
      <c r="I39" s="286" t="s">
        <v>311</v>
      </c>
      <c r="J39" s="272">
        <v>11</v>
      </c>
      <c r="K39" s="269"/>
      <c r="L39" s="104">
        <f t="shared" si="0"/>
        <v>8143.19</v>
      </c>
      <c r="M39" s="287">
        <v>4</v>
      </c>
      <c r="N39" s="288">
        <v>59</v>
      </c>
      <c r="O39" s="104">
        <f t="shared" si="1"/>
        <v>461.14</v>
      </c>
      <c r="P39" s="285"/>
      <c r="Q39" s="302">
        <f t="shared" si="2"/>
        <v>7682.05</v>
      </c>
      <c r="R39" s="264">
        <v>27</v>
      </c>
    </row>
    <row r="40" spans="1:18">
      <c r="A40" s="264">
        <v>28</v>
      </c>
      <c r="B40" s="265" t="s">
        <v>94</v>
      </c>
      <c r="C40" s="266" t="s">
        <v>26</v>
      </c>
      <c r="D40" s="270">
        <v>740.29</v>
      </c>
      <c r="E40" s="277" t="s">
        <v>95</v>
      </c>
      <c r="F40" s="266" t="s">
        <v>28</v>
      </c>
      <c r="G40" s="266">
        <v>5</v>
      </c>
      <c r="H40" s="266" t="s">
        <v>29</v>
      </c>
      <c r="I40" s="286" t="s">
        <v>311</v>
      </c>
      <c r="J40" s="272">
        <v>11</v>
      </c>
      <c r="K40" s="266"/>
      <c r="L40" s="326">
        <f t="shared" si="0"/>
        <v>8143.19</v>
      </c>
      <c r="M40" s="295"/>
      <c r="N40" s="284"/>
      <c r="O40" s="122">
        <f t="shared" si="1"/>
        <v>0</v>
      </c>
      <c r="P40" s="289"/>
      <c r="Q40" s="301">
        <f t="shared" si="2"/>
        <v>8143.19</v>
      </c>
      <c r="R40" s="264">
        <v>28</v>
      </c>
    </row>
    <row r="41" spans="1:18">
      <c r="A41" s="264">
        <v>29</v>
      </c>
      <c r="B41" s="265" t="s">
        <v>96</v>
      </c>
      <c r="C41" s="266" t="s">
        <v>26</v>
      </c>
      <c r="D41" s="270">
        <v>740.29</v>
      </c>
      <c r="E41" s="277" t="s">
        <v>97</v>
      </c>
      <c r="F41" s="266" t="s">
        <v>28</v>
      </c>
      <c r="G41" s="266">
        <v>5</v>
      </c>
      <c r="H41" s="269" t="s">
        <v>47</v>
      </c>
      <c r="I41" s="296" t="s">
        <v>311</v>
      </c>
      <c r="J41" s="272">
        <v>11</v>
      </c>
      <c r="K41" s="266"/>
      <c r="L41" s="122">
        <f t="shared" si="0"/>
        <v>8143.19</v>
      </c>
      <c r="M41" s="295"/>
      <c r="N41" s="284">
        <v>41</v>
      </c>
      <c r="O41" s="104">
        <f t="shared" si="1"/>
        <v>63.23</v>
      </c>
      <c r="P41" s="285"/>
      <c r="Q41" s="301">
        <f>L41+L42-O41</f>
        <v>8820.25</v>
      </c>
      <c r="R41" s="264">
        <v>29</v>
      </c>
    </row>
    <row r="42" spans="1:18">
      <c r="A42" s="264"/>
      <c r="B42" s="265" t="s">
        <v>175</v>
      </c>
      <c r="C42" s="266" t="s">
        <v>26</v>
      </c>
      <c r="D42" s="267">
        <v>740.29</v>
      </c>
      <c r="E42" s="277"/>
      <c r="F42" s="266"/>
      <c r="G42" s="266"/>
      <c r="H42" s="266"/>
      <c r="I42" s="344" t="s">
        <v>322</v>
      </c>
      <c r="J42" s="266">
        <v>1</v>
      </c>
      <c r="K42" s="266"/>
      <c r="L42" s="104">
        <f t="shared" si="0"/>
        <v>740.29</v>
      </c>
      <c r="M42" s="295"/>
      <c r="N42" s="284"/>
      <c r="O42" s="122"/>
      <c r="P42" s="285"/>
      <c r="Q42" s="302"/>
      <c r="R42" s="264"/>
    </row>
    <row r="43" spans="1:18">
      <c r="A43" s="264">
        <v>30</v>
      </c>
      <c r="B43" s="271" t="s">
        <v>98</v>
      </c>
      <c r="C43" s="266" t="s">
        <v>26</v>
      </c>
      <c r="D43" s="267">
        <v>740.29</v>
      </c>
      <c r="E43" s="278" t="s">
        <v>99</v>
      </c>
      <c r="F43" s="269" t="s">
        <v>28</v>
      </c>
      <c r="G43" s="269">
        <v>5</v>
      </c>
      <c r="H43" s="269" t="s">
        <v>47</v>
      </c>
      <c r="I43" s="271" t="s">
        <v>311</v>
      </c>
      <c r="J43" s="269">
        <v>11</v>
      </c>
      <c r="K43" s="269"/>
      <c r="L43" s="104">
        <f t="shared" si="0"/>
        <v>8143.19</v>
      </c>
      <c r="M43" s="287">
        <v>6</v>
      </c>
      <c r="N43" s="288">
        <v>25</v>
      </c>
      <c r="O43" s="104">
        <f>ROUND((D43/8*M43)+(D43/8/60*N43),2)</f>
        <v>593.77</v>
      </c>
      <c r="P43" s="285">
        <v>400</v>
      </c>
      <c r="Q43" s="302">
        <f>L43+L44-O43-P43</f>
        <v>7889.71</v>
      </c>
      <c r="R43" s="264">
        <v>30</v>
      </c>
    </row>
    <row r="44" spans="1:18">
      <c r="A44" s="264"/>
      <c r="B44" s="265" t="s">
        <v>175</v>
      </c>
      <c r="C44" s="266" t="s">
        <v>26</v>
      </c>
      <c r="D44" s="267">
        <v>740.29</v>
      </c>
      <c r="E44" s="277"/>
      <c r="F44" s="266"/>
      <c r="G44" s="266"/>
      <c r="H44" s="266"/>
      <c r="I44" s="344" t="s">
        <v>322</v>
      </c>
      <c r="J44" s="266">
        <v>1</v>
      </c>
      <c r="K44" s="266"/>
      <c r="L44" s="104">
        <f t="shared" si="0"/>
        <v>740.29</v>
      </c>
      <c r="M44" s="295"/>
      <c r="N44" s="284"/>
      <c r="O44" s="122"/>
      <c r="P44" s="285"/>
      <c r="Q44" s="302"/>
      <c r="R44" s="264"/>
    </row>
    <row r="45" spans="1:18">
      <c r="A45" s="264">
        <v>31</v>
      </c>
      <c r="B45" s="265" t="s">
        <v>100</v>
      </c>
      <c r="C45" s="266" t="s">
        <v>26</v>
      </c>
      <c r="D45" s="270">
        <v>656.4</v>
      </c>
      <c r="E45" s="273" t="s">
        <v>101</v>
      </c>
      <c r="F45" s="266" t="s">
        <v>28</v>
      </c>
      <c r="G45" s="266">
        <v>5</v>
      </c>
      <c r="H45" s="266" t="s">
        <v>47</v>
      </c>
      <c r="I45" s="265" t="s">
        <v>314</v>
      </c>
      <c r="J45" s="266">
        <v>10</v>
      </c>
      <c r="K45" s="266"/>
      <c r="L45" s="122">
        <f t="shared" si="0"/>
        <v>6564</v>
      </c>
      <c r="M45" s="295"/>
      <c r="N45" s="284">
        <v>35</v>
      </c>
      <c r="O45" s="122">
        <f t="shared" ref="O45:O62" si="3">ROUND((D45/8*M45)+(D45/8/60*N45),2)</f>
        <v>47.86</v>
      </c>
      <c r="P45" s="289"/>
      <c r="Q45" s="302">
        <f t="shared" ref="Q45:Q62" si="4">L45-O45-P45</f>
        <v>6516.14</v>
      </c>
      <c r="R45" s="264">
        <v>31</v>
      </c>
    </row>
    <row r="46" spans="1:18">
      <c r="A46" s="264">
        <v>32</v>
      </c>
      <c r="B46" s="265" t="s">
        <v>103</v>
      </c>
      <c r="C46" s="266" t="s">
        <v>26</v>
      </c>
      <c r="D46" s="270">
        <v>740.29</v>
      </c>
      <c r="E46" s="273" t="s">
        <v>104</v>
      </c>
      <c r="F46" s="266" t="s">
        <v>28</v>
      </c>
      <c r="G46" s="266">
        <v>5</v>
      </c>
      <c r="H46" s="266" t="s">
        <v>105</v>
      </c>
      <c r="I46" s="265" t="s">
        <v>311</v>
      </c>
      <c r="J46" s="266">
        <v>11</v>
      </c>
      <c r="K46" s="266"/>
      <c r="L46" s="122">
        <f t="shared" si="0"/>
        <v>8143.19</v>
      </c>
      <c r="M46" s="295"/>
      <c r="N46" s="284"/>
      <c r="O46" s="122">
        <f t="shared" si="3"/>
        <v>0</v>
      </c>
      <c r="P46" s="285">
        <v>400</v>
      </c>
      <c r="Q46" s="302">
        <f t="shared" si="4"/>
        <v>7743.19</v>
      </c>
      <c r="R46" s="264">
        <v>32</v>
      </c>
    </row>
    <row r="47" spans="1:18">
      <c r="A47" s="264">
        <v>33</v>
      </c>
      <c r="B47" s="271" t="s">
        <v>106</v>
      </c>
      <c r="C47" s="266" t="s">
        <v>26</v>
      </c>
      <c r="D47" s="267">
        <v>740.29</v>
      </c>
      <c r="E47" s="268" t="s">
        <v>107</v>
      </c>
      <c r="F47" s="269" t="s">
        <v>28</v>
      </c>
      <c r="G47" s="269">
        <v>5</v>
      </c>
      <c r="H47" s="269" t="s">
        <v>47</v>
      </c>
      <c r="I47" s="286" t="s">
        <v>319</v>
      </c>
      <c r="J47" s="272">
        <v>14</v>
      </c>
      <c r="K47" s="272"/>
      <c r="L47" s="122">
        <f t="shared" si="0"/>
        <v>10364.06</v>
      </c>
      <c r="M47" s="291">
        <v>13</v>
      </c>
      <c r="N47" s="292"/>
      <c r="O47" s="122">
        <f t="shared" si="3"/>
        <v>1202.97</v>
      </c>
      <c r="P47" s="285">
        <v>400</v>
      </c>
      <c r="Q47" s="302">
        <f t="shared" si="4"/>
        <v>8761.09</v>
      </c>
      <c r="R47" s="264">
        <v>33</v>
      </c>
    </row>
    <row r="48" spans="1:18">
      <c r="A48" s="264">
        <v>34</v>
      </c>
      <c r="B48" s="271" t="s">
        <v>108</v>
      </c>
      <c r="C48" s="266" t="s">
        <v>26</v>
      </c>
      <c r="D48" s="267">
        <v>740.29</v>
      </c>
      <c r="E48" s="268" t="s">
        <v>109</v>
      </c>
      <c r="F48" s="269" t="s">
        <v>28</v>
      </c>
      <c r="G48" s="269">
        <v>5</v>
      </c>
      <c r="H48" s="269" t="s">
        <v>105</v>
      </c>
      <c r="I48" s="286" t="s">
        <v>311</v>
      </c>
      <c r="J48" s="272">
        <v>11</v>
      </c>
      <c r="K48" s="269"/>
      <c r="L48" s="104">
        <f t="shared" si="0"/>
        <v>8143.19</v>
      </c>
      <c r="M48" s="287">
        <v>3</v>
      </c>
      <c r="N48" s="288">
        <v>22</v>
      </c>
      <c r="O48" s="104">
        <f t="shared" si="3"/>
        <v>311.54</v>
      </c>
      <c r="P48" s="285">
        <v>400</v>
      </c>
      <c r="Q48" s="302">
        <f t="shared" si="4"/>
        <v>7431.65</v>
      </c>
      <c r="R48" s="264">
        <v>34</v>
      </c>
    </row>
    <row r="49" spans="1:18">
      <c r="A49" s="264">
        <v>35</v>
      </c>
      <c r="B49" s="271" t="s">
        <v>111</v>
      </c>
      <c r="C49" s="266" t="s">
        <v>26</v>
      </c>
      <c r="D49" s="267">
        <v>656.4</v>
      </c>
      <c r="E49" s="279" t="s">
        <v>112</v>
      </c>
      <c r="F49" s="269" t="s">
        <v>28</v>
      </c>
      <c r="G49" s="269">
        <v>5</v>
      </c>
      <c r="H49" s="280" t="s">
        <v>47</v>
      </c>
      <c r="I49" s="286" t="s">
        <v>311</v>
      </c>
      <c r="J49" s="272">
        <v>11</v>
      </c>
      <c r="K49" s="266"/>
      <c r="L49" s="104">
        <f t="shared" si="0"/>
        <v>7220.4</v>
      </c>
      <c r="M49" s="287"/>
      <c r="N49" s="288"/>
      <c r="O49" s="104">
        <f t="shared" si="3"/>
        <v>0</v>
      </c>
      <c r="P49" s="285">
        <v>400</v>
      </c>
      <c r="Q49" s="302">
        <f t="shared" si="4"/>
        <v>6820.4</v>
      </c>
      <c r="R49" s="264">
        <v>35</v>
      </c>
    </row>
    <row r="50" spans="1:18">
      <c r="A50" s="264">
        <v>36</v>
      </c>
      <c r="B50" s="271" t="s">
        <v>115</v>
      </c>
      <c r="C50" s="266" t="s">
        <v>26</v>
      </c>
      <c r="D50" s="267">
        <v>740.29</v>
      </c>
      <c r="E50" s="281"/>
      <c r="F50" s="266" t="s">
        <v>224</v>
      </c>
      <c r="G50" s="266">
        <v>5</v>
      </c>
      <c r="H50" s="269" t="s">
        <v>47</v>
      </c>
      <c r="I50" s="286" t="s">
        <v>323</v>
      </c>
      <c r="J50" s="272">
        <v>11</v>
      </c>
      <c r="K50" s="272"/>
      <c r="L50" s="122">
        <f t="shared" si="0"/>
        <v>8143.19</v>
      </c>
      <c r="M50" s="297"/>
      <c r="N50" s="292"/>
      <c r="O50" s="122">
        <f t="shared" si="3"/>
        <v>0</v>
      </c>
      <c r="P50" s="285">
        <v>400</v>
      </c>
      <c r="Q50" s="301">
        <f t="shared" si="4"/>
        <v>7743.19</v>
      </c>
      <c r="R50" s="264">
        <v>36</v>
      </c>
    </row>
    <row r="51" spans="1:18">
      <c r="A51" s="264">
        <v>37</v>
      </c>
      <c r="B51" s="271" t="s">
        <v>118</v>
      </c>
      <c r="C51" s="266" t="s">
        <v>26</v>
      </c>
      <c r="D51" s="267">
        <v>740.29</v>
      </c>
      <c r="E51" s="268" t="s">
        <v>99</v>
      </c>
      <c r="F51" s="269" t="s">
        <v>28</v>
      </c>
      <c r="G51" s="269">
        <v>5</v>
      </c>
      <c r="H51" s="269" t="s">
        <v>38</v>
      </c>
      <c r="I51" s="286" t="s">
        <v>311</v>
      </c>
      <c r="J51" s="272">
        <v>11</v>
      </c>
      <c r="K51" s="272"/>
      <c r="L51" s="122">
        <f t="shared" si="0"/>
        <v>8143.19</v>
      </c>
      <c r="M51" s="297"/>
      <c r="N51" s="292"/>
      <c r="O51" s="122">
        <f t="shared" si="3"/>
        <v>0</v>
      </c>
      <c r="P51" s="285">
        <v>400</v>
      </c>
      <c r="Q51" s="301">
        <f t="shared" si="4"/>
        <v>7743.19</v>
      </c>
      <c r="R51" s="264">
        <v>37</v>
      </c>
    </row>
    <row r="52" spans="1:18">
      <c r="A52" s="264">
        <v>38</v>
      </c>
      <c r="B52" s="271" t="s">
        <v>119</v>
      </c>
      <c r="C52" s="266" t="s">
        <v>26</v>
      </c>
      <c r="D52" s="267">
        <v>740.29</v>
      </c>
      <c r="E52" s="281" t="s">
        <v>120</v>
      </c>
      <c r="F52" s="269" t="s">
        <v>226</v>
      </c>
      <c r="G52" s="269">
        <v>5</v>
      </c>
      <c r="H52" s="269" t="s">
        <v>47</v>
      </c>
      <c r="I52" s="286" t="s">
        <v>324</v>
      </c>
      <c r="J52" s="272">
        <v>7</v>
      </c>
      <c r="K52" s="269"/>
      <c r="L52" s="104">
        <f t="shared" si="0"/>
        <v>5182.03</v>
      </c>
      <c r="M52" s="287"/>
      <c r="N52" s="288">
        <v>1</v>
      </c>
      <c r="O52" s="104">
        <f t="shared" si="3"/>
        <v>1.54</v>
      </c>
      <c r="P52" s="285"/>
      <c r="Q52" s="302">
        <f t="shared" si="4"/>
        <v>5180.49</v>
      </c>
      <c r="R52" s="264">
        <v>38</v>
      </c>
    </row>
    <row r="53" ht="14.1" customHeight="1" spans="1:18">
      <c r="A53" s="264">
        <v>39</v>
      </c>
      <c r="B53" s="265" t="s">
        <v>123</v>
      </c>
      <c r="C53" s="266" t="s">
        <v>26</v>
      </c>
      <c r="D53" s="270">
        <v>740.29</v>
      </c>
      <c r="E53" s="282" t="s">
        <v>32</v>
      </c>
      <c r="F53" s="283" t="s">
        <v>28</v>
      </c>
      <c r="G53" s="283">
        <v>5</v>
      </c>
      <c r="H53" s="283" t="s">
        <v>38</v>
      </c>
      <c r="I53" s="286" t="s">
        <v>311</v>
      </c>
      <c r="J53" s="272">
        <v>11</v>
      </c>
      <c r="K53" s="266"/>
      <c r="L53" s="122">
        <f t="shared" si="0"/>
        <v>8143.19</v>
      </c>
      <c r="M53" s="295">
        <v>6</v>
      </c>
      <c r="N53" s="284">
        <v>10</v>
      </c>
      <c r="O53" s="122">
        <f t="shared" si="3"/>
        <v>570.64</v>
      </c>
      <c r="P53" s="285">
        <v>400</v>
      </c>
      <c r="Q53" s="302">
        <f t="shared" si="4"/>
        <v>7172.55</v>
      </c>
      <c r="R53" s="264">
        <v>39</v>
      </c>
    </row>
    <row r="54" spans="1:18">
      <c r="A54" s="264">
        <v>40</v>
      </c>
      <c r="B54" s="271" t="s">
        <v>124</v>
      </c>
      <c r="C54" s="266" t="s">
        <v>26</v>
      </c>
      <c r="D54" s="267">
        <v>740.29</v>
      </c>
      <c r="E54" s="268" t="s">
        <v>107</v>
      </c>
      <c r="F54" s="269" t="s">
        <v>28</v>
      </c>
      <c r="G54" s="269">
        <v>5</v>
      </c>
      <c r="H54" s="269" t="s">
        <v>47</v>
      </c>
      <c r="I54" s="286" t="s">
        <v>319</v>
      </c>
      <c r="J54" s="272">
        <v>14</v>
      </c>
      <c r="K54" s="269"/>
      <c r="L54" s="104">
        <f t="shared" si="0"/>
        <v>10364.06</v>
      </c>
      <c r="M54" s="287"/>
      <c r="N54" s="288">
        <v>6</v>
      </c>
      <c r="O54" s="104">
        <f t="shared" si="3"/>
        <v>9.25</v>
      </c>
      <c r="P54" s="285">
        <v>400</v>
      </c>
      <c r="Q54" s="302">
        <f t="shared" si="4"/>
        <v>9954.81</v>
      </c>
      <c r="R54" s="264">
        <v>40</v>
      </c>
    </row>
    <row r="55" spans="1:18">
      <c r="A55" s="264">
        <v>41</v>
      </c>
      <c r="B55" s="265" t="s">
        <v>125</v>
      </c>
      <c r="C55" s="266" t="s">
        <v>26</v>
      </c>
      <c r="D55" s="270">
        <v>740.29</v>
      </c>
      <c r="E55" s="282" t="s">
        <v>126</v>
      </c>
      <c r="F55" s="266" t="s">
        <v>28</v>
      </c>
      <c r="G55" s="266">
        <v>5</v>
      </c>
      <c r="H55" s="266" t="s">
        <v>47</v>
      </c>
      <c r="I55" s="286" t="s">
        <v>325</v>
      </c>
      <c r="J55" s="272">
        <v>10</v>
      </c>
      <c r="K55" s="266"/>
      <c r="L55" s="122">
        <f t="shared" si="0"/>
        <v>7402.9</v>
      </c>
      <c r="M55" s="295"/>
      <c r="N55" s="284">
        <v>33</v>
      </c>
      <c r="O55" s="122">
        <f t="shared" si="3"/>
        <v>50.89</v>
      </c>
      <c r="P55" s="289"/>
      <c r="Q55" s="302">
        <f t="shared" si="4"/>
        <v>7352.01</v>
      </c>
      <c r="R55" s="264">
        <v>41</v>
      </c>
    </row>
    <row r="56" spans="1:18">
      <c r="A56" s="264">
        <v>42</v>
      </c>
      <c r="B56" s="271" t="s">
        <v>127</v>
      </c>
      <c r="C56" s="266" t="s">
        <v>26</v>
      </c>
      <c r="D56" s="267">
        <v>656.4</v>
      </c>
      <c r="E56" s="279" t="s">
        <v>112</v>
      </c>
      <c r="F56" s="269" t="s">
        <v>28</v>
      </c>
      <c r="G56" s="269">
        <v>5</v>
      </c>
      <c r="H56" s="269" t="s">
        <v>47</v>
      </c>
      <c r="I56" s="286" t="s">
        <v>311</v>
      </c>
      <c r="J56" s="272">
        <v>11</v>
      </c>
      <c r="K56" s="266"/>
      <c r="L56" s="104">
        <f t="shared" si="0"/>
        <v>7220.4</v>
      </c>
      <c r="M56" s="287"/>
      <c r="N56" s="288"/>
      <c r="O56" s="104">
        <f t="shared" si="3"/>
        <v>0</v>
      </c>
      <c r="P56" s="285">
        <v>400</v>
      </c>
      <c r="Q56" s="302">
        <f t="shared" si="4"/>
        <v>6820.4</v>
      </c>
      <c r="R56" s="264">
        <v>42</v>
      </c>
    </row>
    <row r="57" ht="14.1" customHeight="1" spans="1:18">
      <c r="A57" s="264">
        <v>43</v>
      </c>
      <c r="B57" s="265" t="s">
        <v>165</v>
      </c>
      <c r="C57" s="266" t="s">
        <v>26</v>
      </c>
      <c r="D57" s="267">
        <v>740.29</v>
      </c>
      <c r="E57" s="268" t="s">
        <v>85</v>
      </c>
      <c r="F57" s="266" t="s">
        <v>28</v>
      </c>
      <c r="G57" s="266">
        <v>5</v>
      </c>
      <c r="H57" s="266" t="s">
        <v>47</v>
      </c>
      <c r="I57" s="286" t="s">
        <v>311</v>
      </c>
      <c r="J57" s="272">
        <v>11</v>
      </c>
      <c r="K57" s="266"/>
      <c r="L57" s="122">
        <f t="shared" si="0"/>
        <v>8143.19</v>
      </c>
      <c r="M57" s="295">
        <v>1</v>
      </c>
      <c r="N57" s="284">
        <v>5</v>
      </c>
      <c r="O57" s="122">
        <f t="shared" si="3"/>
        <v>100.25</v>
      </c>
      <c r="P57" s="285"/>
      <c r="Q57" s="301">
        <f t="shared" si="4"/>
        <v>8042.94</v>
      </c>
      <c r="R57" s="264">
        <v>43</v>
      </c>
    </row>
    <row r="58" ht="14.1" customHeight="1" spans="1:18">
      <c r="A58" s="264">
        <v>44</v>
      </c>
      <c r="B58" s="265" t="s">
        <v>167</v>
      </c>
      <c r="C58" s="266" t="s">
        <v>26</v>
      </c>
      <c r="D58" s="267">
        <v>656.4</v>
      </c>
      <c r="E58" s="273" t="s">
        <v>168</v>
      </c>
      <c r="F58" s="266" t="s">
        <v>28</v>
      </c>
      <c r="G58" s="266">
        <v>5</v>
      </c>
      <c r="H58" s="266" t="s">
        <v>47</v>
      </c>
      <c r="I58" s="286" t="s">
        <v>311</v>
      </c>
      <c r="J58" s="272">
        <v>11</v>
      </c>
      <c r="K58" s="266"/>
      <c r="L58" s="122">
        <f t="shared" si="0"/>
        <v>7220.4</v>
      </c>
      <c r="M58" s="295"/>
      <c r="N58" s="284">
        <v>26</v>
      </c>
      <c r="O58" s="122">
        <f t="shared" si="3"/>
        <v>35.56</v>
      </c>
      <c r="P58" s="285"/>
      <c r="Q58" s="301">
        <f t="shared" si="4"/>
        <v>7184.84</v>
      </c>
      <c r="R58" s="264">
        <v>44</v>
      </c>
    </row>
    <row r="59" spans="1:18">
      <c r="A59" s="264">
        <v>45</v>
      </c>
      <c r="B59" s="265" t="s">
        <v>128</v>
      </c>
      <c r="C59" s="266" t="s">
        <v>26</v>
      </c>
      <c r="D59" s="267">
        <v>740.29</v>
      </c>
      <c r="E59" s="273" t="s">
        <v>27</v>
      </c>
      <c r="F59" s="266" t="s">
        <v>28</v>
      </c>
      <c r="G59" s="266">
        <v>5</v>
      </c>
      <c r="H59" s="266" t="s">
        <v>47</v>
      </c>
      <c r="I59" s="286" t="s">
        <v>326</v>
      </c>
      <c r="J59" s="272">
        <v>13</v>
      </c>
      <c r="K59" s="266"/>
      <c r="L59" s="122">
        <f t="shared" si="0"/>
        <v>9623.77</v>
      </c>
      <c r="M59" s="295">
        <v>4</v>
      </c>
      <c r="N59" s="284">
        <v>2</v>
      </c>
      <c r="O59" s="122">
        <f t="shared" si="3"/>
        <v>373.23</v>
      </c>
      <c r="P59" s="289"/>
      <c r="Q59" s="301">
        <f t="shared" si="4"/>
        <v>9250.54</v>
      </c>
      <c r="R59" s="264">
        <v>45</v>
      </c>
    </row>
    <row r="60" spans="1:18">
      <c r="A60" s="264">
        <v>46</v>
      </c>
      <c r="B60" s="271" t="s">
        <v>129</v>
      </c>
      <c r="C60" s="266" t="s">
        <v>26</v>
      </c>
      <c r="D60" s="267">
        <v>740.29</v>
      </c>
      <c r="E60" s="268" t="s">
        <v>85</v>
      </c>
      <c r="F60" s="269" t="s">
        <v>28</v>
      </c>
      <c r="G60" s="269">
        <v>5</v>
      </c>
      <c r="H60" s="266" t="s">
        <v>47</v>
      </c>
      <c r="I60" s="286" t="s">
        <v>319</v>
      </c>
      <c r="J60" s="272">
        <v>14</v>
      </c>
      <c r="K60" s="266"/>
      <c r="L60" s="104">
        <f t="shared" si="0"/>
        <v>10364.06</v>
      </c>
      <c r="M60" s="287">
        <v>3</v>
      </c>
      <c r="N60" s="288">
        <v>42</v>
      </c>
      <c r="O60" s="104">
        <f t="shared" si="3"/>
        <v>342.38</v>
      </c>
      <c r="P60" s="285">
        <v>400</v>
      </c>
      <c r="Q60" s="302">
        <f t="shared" si="4"/>
        <v>9621.68</v>
      </c>
      <c r="R60" s="264">
        <v>46</v>
      </c>
    </row>
    <row r="61" spans="1:18">
      <c r="A61" s="264">
        <v>47</v>
      </c>
      <c r="B61" s="271" t="s">
        <v>192</v>
      </c>
      <c r="C61" s="266" t="s">
        <v>26</v>
      </c>
      <c r="D61" s="267">
        <v>656.4</v>
      </c>
      <c r="E61" s="273" t="s">
        <v>168</v>
      </c>
      <c r="F61" s="266" t="s">
        <v>28</v>
      </c>
      <c r="G61" s="266">
        <v>5</v>
      </c>
      <c r="H61" s="266" t="s">
        <v>47</v>
      </c>
      <c r="I61" s="286" t="s">
        <v>311</v>
      </c>
      <c r="J61" s="272">
        <v>11</v>
      </c>
      <c r="K61" s="300"/>
      <c r="L61" s="104">
        <f t="shared" si="0"/>
        <v>7220.4</v>
      </c>
      <c r="M61" s="287"/>
      <c r="N61" s="288"/>
      <c r="O61" s="104">
        <f t="shared" si="3"/>
        <v>0</v>
      </c>
      <c r="P61" s="285"/>
      <c r="Q61" s="302">
        <f t="shared" si="4"/>
        <v>7220.4</v>
      </c>
      <c r="R61" s="264">
        <v>47</v>
      </c>
    </row>
    <row r="62" ht="14.1" customHeight="1" spans="1:18">
      <c r="A62" s="264">
        <v>48</v>
      </c>
      <c r="B62" s="271" t="s">
        <v>130</v>
      </c>
      <c r="C62" s="266" t="s">
        <v>26</v>
      </c>
      <c r="D62" s="267">
        <v>740.29</v>
      </c>
      <c r="E62" s="273" t="s">
        <v>61</v>
      </c>
      <c r="F62" s="266" t="s">
        <v>28</v>
      </c>
      <c r="G62" s="266">
        <v>5</v>
      </c>
      <c r="H62" s="266" t="s">
        <v>38</v>
      </c>
      <c r="I62" s="286" t="s">
        <v>311</v>
      </c>
      <c r="J62" s="272">
        <v>11</v>
      </c>
      <c r="K62" s="290"/>
      <c r="L62" s="122">
        <f t="shared" si="0"/>
        <v>8143.19</v>
      </c>
      <c r="M62" s="291">
        <v>2</v>
      </c>
      <c r="N62" s="292">
        <v>8</v>
      </c>
      <c r="O62" s="104">
        <f t="shared" si="3"/>
        <v>197.41</v>
      </c>
      <c r="P62" s="293"/>
      <c r="Q62" s="301">
        <f t="shared" si="4"/>
        <v>7945.78</v>
      </c>
      <c r="R62" s="264">
        <v>48</v>
      </c>
    </row>
    <row r="63" spans="1:18">
      <c r="A63" s="303"/>
      <c r="B63" s="304"/>
      <c r="C63" s="305"/>
      <c r="D63" s="306"/>
      <c r="E63" s="307" t="s">
        <v>131</v>
      </c>
      <c r="F63" s="305"/>
      <c r="G63" s="305"/>
      <c r="H63" s="308"/>
      <c r="I63" s="306"/>
      <c r="J63" s="305"/>
      <c r="K63" s="310"/>
      <c r="L63" s="311">
        <f>SUM(L13:L62)</f>
        <v>384939.37</v>
      </c>
      <c r="M63" s="312"/>
      <c r="N63" s="312"/>
      <c r="O63" s="311">
        <f>SUM(O13:O62)</f>
        <v>11298.87</v>
      </c>
      <c r="P63" s="311">
        <f>SUM(P13:P62)</f>
        <v>9600</v>
      </c>
      <c r="Q63" s="329">
        <f>SUM(Q13:Q62)</f>
        <v>364040.5</v>
      </c>
      <c r="R63" s="303"/>
    </row>
    <row r="64" spans="1:18">
      <c r="A64" s="70"/>
      <c r="B64" s="71"/>
      <c r="C64" s="70"/>
      <c r="D64" s="71"/>
      <c r="E64" s="71"/>
      <c r="F64" s="70"/>
      <c r="G64" s="70"/>
      <c r="H64" s="72"/>
      <c r="I64" s="71"/>
      <c r="J64" s="70"/>
      <c r="K64" s="85"/>
      <c r="L64" s="86"/>
      <c r="M64" s="86"/>
      <c r="N64" s="86"/>
      <c r="O64" s="86"/>
      <c r="P64" s="71"/>
      <c r="Q64" s="90"/>
      <c r="R64" s="70"/>
    </row>
    <row r="65" spans="1:18">
      <c r="A65" s="70"/>
      <c r="B65" s="71" t="s">
        <v>132</v>
      </c>
      <c r="C65" s="71"/>
      <c r="D65" s="71"/>
      <c r="E65" s="71" t="s">
        <v>133</v>
      </c>
      <c r="F65" s="70"/>
      <c r="G65" s="70"/>
      <c r="H65" s="72"/>
      <c r="I65" s="71" t="s">
        <v>134</v>
      </c>
      <c r="J65" s="70"/>
      <c r="K65" s="70"/>
      <c r="L65" s="70"/>
      <c r="M65" s="251" t="s">
        <v>236</v>
      </c>
      <c r="N65" s="71"/>
      <c r="O65" s="70"/>
      <c r="P65" s="71"/>
      <c r="Q65" s="91"/>
      <c r="R65" s="70"/>
    </row>
    <row r="66" spans="1:18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0"/>
      <c r="P66" s="71"/>
      <c r="Q66" s="71"/>
      <c r="R66" s="70"/>
    </row>
    <row r="67" spans="1:18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0"/>
      <c r="P67" s="3"/>
      <c r="Q67" s="71"/>
      <c r="R67" s="71"/>
    </row>
    <row r="68" spans="1:18">
      <c r="A68" s="71"/>
      <c r="B68" s="250" t="s">
        <v>136</v>
      </c>
      <c r="C68" s="250"/>
      <c r="D68" s="71"/>
      <c r="E68" s="3" t="s">
        <v>327</v>
      </c>
      <c r="F68" s="71"/>
      <c r="G68" s="71"/>
      <c r="I68" s="3" t="s">
        <v>138</v>
      </c>
      <c r="J68" s="71"/>
      <c r="K68" s="71"/>
      <c r="L68" s="251"/>
      <c r="M68" s="3" t="s">
        <v>139</v>
      </c>
      <c r="N68" s="3"/>
      <c r="O68" s="3"/>
      <c r="P68" s="3"/>
      <c r="Q68" s="71"/>
      <c r="R68" s="71"/>
    </row>
    <row r="69" spans="1:18">
      <c r="A69" s="70"/>
      <c r="B69" s="136" t="s">
        <v>140</v>
      </c>
      <c r="C69" s="136"/>
      <c r="D69" s="71"/>
      <c r="E69" s="309" t="s">
        <v>141</v>
      </c>
      <c r="F69" s="71"/>
      <c r="G69" s="71"/>
      <c r="I69" s="309" t="s">
        <v>142</v>
      </c>
      <c r="J69" s="71"/>
      <c r="K69" s="71"/>
      <c r="L69" s="71"/>
      <c r="M69" s="3" t="s">
        <v>143</v>
      </c>
      <c r="N69" s="3"/>
      <c r="O69" s="3"/>
      <c r="Q69" s="71"/>
      <c r="R69" s="70"/>
    </row>
  </sheetData>
  <mergeCells count="7">
    <mergeCell ref="A8:R8"/>
    <mergeCell ref="A9:R9"/>
    <mergeCell ref="A10:R10"/>
    <mergeCell ref="B68:C68"/>
    <mergeCell ref="M68:P68"/>
    <mergeCell ref="B69:C69"/>
    <mergeCell ref="M69:P69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40961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76200</xdr:colOff>
                <xdr:row>7</xdr:row>
                <xdr:rowOff>19050</xdr:rowOff>
              </to>
            </anchor>
          </objectPr>
        </oleObject>
      </mc:Choice>
      <mc:Fallback>
        <oleObject shapeId="40961" progId="Word.Document.8" r:id="rId3"/>
      </mc:Fallback>
    </mc:AlternateContent>
    <mc:AlternateContent xmlns:mc="http://schemas.openxmlformats.org/markup-compatibility/2006">
      <mc:Choice Requires="x14">
        <oleObject shapeId="40962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76200</xdr:colOff>
                <xdr:row>7</xdr:row>
                <xdr:rowOff>19050</xdr:rowOff>
              </to>
            </anchor>
          </objectPr>
        </oleObject>
      </mc:Choice>
      <mc:Fallback>
        <oleObject shapeId="40962" progId="Word.Document.8" r:id="rId5"/>
      </mc:Fallback>
    </mc:AlternateContent>
    <mc:AlternateContent xmlns:mc="http://schemas.openxmlformats.org/markup-compatibility/2006">
      <mc:Choice Requires="x14">
        <oleObject shapeId="40963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76200</xdr:colOff>
                <xdr:row>7</xdr:row>
                <xdr:rowOff>19050</xdr:rowOff>
              </to>
            </anchor>
          </objectPr>
        </oleObject>
      </mc:Choice>
      <mc:Fallback>
        <oleObject shapeId="40963" progId="Word.Document.8" r:id="rId6"/>
      </mc:Fallback>
    </mc:AlternateContent>
    <mc:AlternateContent xmlns:mc="http://schemas.openxmlformats.org/markup-compatibility/2006">
      <mc:Choice Requires="x14">
        <oleObject shapeId="40964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76200</xdr:colOff>
                <xdr:row>7</xdr:row>
                <xdr:rowOff>19050</xdr:rowOff>
              </to>
            </anchor>
          </objectPr>
        </oleObject>
      </mc:Choice>
      <mc:Fallback>
        <oleObject shapeId="40964" progId="Word.Document.8" r:id="rId7"/>
      </mc:Fallback>
    </mc:AlternateContent>
    <mc:AlternateContent xmlns:mc="http://schemas.openxmlformats.org/markup-compatibility/2006">
      <mc:Choice Requires="x14">
        <oleObject shapeId="40965" progId="Word.Document.8" r:id="rId8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76200</xdr:colOff>
                <xdr:row>7</xdr:row>
                <xdr:rowOff>19050</xdr:rowOff>
              </to>
            </anchor>
          </objectPr>
        </oleObject>
      </mc:Choice>
      <mc:Fallback>
        <oleObject shapeId="40965" progId="Word.Document.8" r:id="rId8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topLeftCell="A8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30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328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328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329</v>
      </c>
      <c r="J13" s="266">
        <v>7</v>
      </c>
      <c r="K13" s="266">
        <v>14</v>
      </c>
      <c r="L13" s="122">
        <f t="shared" ref="L13:L36" si="0">ROUND((D13*J13)+(D13/8*K13),2)</f>
        <v>6477.54</v>
      </c>
      <c r="M13" s="284"/>
      <c r="N13" s="284"/>
      <c r="O13" s="122">
        <f t="shared" ref="O13:O15" si="1">ROUND((D13/8*M13)+(D13/8/60*N13),2)</f>
        <v>0</v>
      </c>
      <c r="P13" s="285">
        <v>760</v>
      </c>
      <c r="Q13" s="301">
        <f t="shared" ref="Q13:Q18" si="2">L13-O13-P13</f>
        <v>5717.54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330</v>
      </c>
      <c r="J14" s="266">
        <v>8</v>
      </c>
      <c r="K14" s="266"/>
      <c r="L14" s="122">
        <f t="shared" si="0"/>
        <v>5922.32</v>
      </c>
      <c r="M14" s="284"/>
      <c r="N14" s="284">
        <v>3</v>
      </c>
      <c r="O14" s="122">
        <f t="shared" si="1"/>
        <v>4.63</v>
      </c>
      <c r="P14" s="285"/>
      <c r="Q14" s="301">
        <f t="shared" si="2"/>
        <v>5917.69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331</v>
      </c>
      <c r="F15" s="272" t="s">
        <v>28</v>
      </c>
      <c r="G15" s="272">
        <v>5</v>
      </c>
      <c r="H15" s="269" t="s">
        <v>38</v>
      </c>
      <c r="I15" s="286" t="s">
        <v>330</v>
      </c>
      <c r="J15" s="272">
        <v>8</v>
      </c>
      <c r="K15" s="266"/>
      <c r="L15" s="104">
        <f t="shared" si="0"/>
        <v>5922.32</v>
      </c>
      <c r="M15" s="287">
        <v>1</v>
      </c>
      <c r="N15" s="288">
        <v>30</v>
      </c>
      <c r="O15" s="104">
        <f t="shared" si="1"/>
        <v>138.8</v>
      </c>
      <c r="P15" s="289"/>
      <c r="Q15" s="302">
        <f t="shared" si="2"/>
        <v>5783.52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330</v>
      </c>
      <c r="J16" s="266">
        <v>8</v>
      </c>
      <c r="K16" s="266"/>
      <c r="L16" s="104">
        <f t="shared" si="0"/>
        <v>5922.32</v>
      </c>
      <c r="M16" s="287"/>
      <c r="N16" s="288"/>
      <c r="O16" s="104"/>
      <c r="P16" s="289"/>
      <c r="Q16" s="302">
        <f t="shared" si="2"/>
        <v>5922.32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330</v>
      </c>
      <c r="J17" s="266">
        <v>8</v>
      </c>
      <c r="K17" s="266"/>
      <c r="L17" s="104">
        <f t="shared" si="0"/>
        <v>5922.32</v>
      </c>
      <c r="M17" s="287">
        <v>10</v>
      </c>
      <c r="N17" s="288">
        <v>56</v>
      </c>
      <c r="O17" s="104">
        <f>ROUND((D17/8*M17)+(D17/8/60*N17),2)</f>
        <v>1011.73</v>
      </c>
      <c r="P17" s="289">
        <v>760</v>
      </c>
      <c r="Q17" s="302">
        <f t="shared" si="2"/>
        <v>4150.59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330</v>
      </c>
      <c r="J18" s="272">
        <v>8</v>
      </c>
      <c r="K18" s="266"/>
      <c r="L18" s="104">
        <f t="shared" si="0"/>
        <v>5922.32</v>
      </c>
      <c r="M18" s="287"/>
      <c r="N18" s="288">
        <v>1</v>
      </c>
      <c r="O18" s="104">
        <f>ROUND((D18/8*M18)+(D18/8/60*N18),2)</f>
        <v>1.54</v>
      </c>
      <c r="P18" s="289"/>
      <c r="Q18" s="302">
        <f t="shared" si="2"/>
        <v>5920.78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47</v>
      </c>
      <c r="I19" s="265" t="s">
        <v>330</v>
      </c>
      <c r="J19" s="266">
        <v>8</v>
      </c>
      <c r="K19" s="266"/>
      <c r="L19" s="104">
        <f t="shared" si="0"/>
        <v>5922.32</v>
      </c>
      <c r="M19" s="287">
        <v>5</v>
      </c>
      <c r="N19" s="288">
        <v>21</v>
      </c>
      <c r="O19" s="104">
        <f t="shared" ref="O19:O41" si="3">ROUND((D19/8*M19)+(D19/8/60*N19),2)</f>
        <v>495.07</v>
      </c>
      <c r="P19" s="289">
        <v>760</v>
      </c>
      <c r="Q19" s="302">
        <f t="shared" ref="Q19:Q40" si="4">L19-O19-P19</f>
        <v>4667.25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332</v>
      </c>
      <c r="J20" s="266">
        <v>8</v>
      </c>
      <c r="K20" s="266"/>
      <c r="L20" s="104">
        <f t="shared" si="0"/>
        <v>5922.32</v>
      </c>
      <c r="M20" s="287"/>
      <c r="N20" s="288">
        <v>3</v>
      </c>
      <c r="O20" s="104">
        <f t="shared" si="3"/>
        <v>4.63</v>
      </c>
      <c r="P20" s="289">
        <v>835</v>
      </c>
      <c r="Q20" s="302">
        <f t="shared" si="4"/>
        <v>5082.69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330</v>
      </c>
      <c r="J21" s="272">
        <v>8</v>
      </c>
      <c r="K21" s="266"/>
      <c r="L21" s="104">
        <f t="shared" si="0"/>
        <v>5922.32</v>
      </c>
      <c r="M21" s="287"/>
      <c r="N21" s="288"/>
      <c r="O21" s="104">
        <f t="shared" si="3"/>
        <v>0</v>
      </c>
      <c r="P21" s="289"/>
      <c r="Q21" s="302">
        <f t="shared" si="4"/>
        <v>5922.32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333</v>
      </c>
      <c r="J22" s="266">
        <v>7</v>
      </c>
      <c r="K22" s="266"/>
      <c r="L22" s="104">
        <f t="shared" si="0"/>
        <v>4594.8</v>
      </c>
      <c r="M22" s="287"/>
      <c r="N22" s="288">
        <v>42</v>
      </c>
      <c r="O22" s="104">
        <f t="shared" si="3"/>
        <v>57.44</v>
      </c>
      <c r="P22" s="289">
        <v>760</v>
      </c>
      <c r="Q22" s="302">
        <f t="shared" si="4"/>
        <v>3777.36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331</v>
      </c>
      <c r="F23" s="266" t="s">
        <v>28</v>
      </c>
      <c r="G23" s="266">
        <v>5</v>
      </c>
      <c r="H23" s="266" t="s">
        <v>47</v>
      </c>
      <c r="I23" s="286" t="s">
        <v>334</v>
      </c>
      <c r="J23" s="272">
        <v>7</v>
      </c>
      <c r="K23" s="266"/>
      <c r="L23" s="104">
        <f t="shared" si="0"/>
        <v>5182.03</v>
      </c>
      <c r="M23" s="287">
        <v>3</v>
      </c>
      <c r="N23" s="288">
        <v>8</v>
      </c>
      <c r="O23" s="104">
        <f t="shared" si="3"/>
        <v>289.95</v>
      </c>
      <c r="P23" s="289">
        <v>760</v>
      </c>
      <c r="Q23" s="302">
        <f t="shared" si="4"/>
        <v>4132.08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330</v>
      </c>
      <c r="J24" s="272">
        <v>8</v>
      </c>
      <c r="K24" s="290"/>
      <c r="L24" s="122">
        <f t="shared" si="0"/>
        <v>5922.32</v>
      </c>
      <c r="M24" s="291"/>
      <c r="N24" s="292">
        <v>5</v>
      </c>
      <c r="O24" s="104">
        <f t="shared" si="3"/>
        <v>7.71</v>
      </c>
      <c r="P24" s="289">
        <v>760</v>
      </c>
      <c r="Q24" s="301">
        <f t="shared" si="4"/>
        <v>5154.61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335</v>
      </c>
      <c r="J25" s="272">
        <v>10</v>
      </c>
      <c r="K25" s="290"/>
      <c r="L25" s="122">
        <f t="shared" si="0"/>
        <v>7402.9</v>
      </c>
      <c r="M25" s="291"/>
      <c r="N25" s="292">
        <v>4</v>
      </c>
      <c r="O25" s="104">
        <f t="shared" si="3"/>
        <v>6.17</v>
      </c>
      <c r="P25" s="293">
        <v>760</v>
      </c>
      <c r="Q25" s="302">
        <f t="shared" si="4"/>
        <v>6636.73</v>
      </c>
      <c r="R25" s="264">
        <v>13</v>
      </c>
    </row>
    <row r="26" spans="1:18">
      <c r="A26" s="264">
        <v>14</v>
      </c>
      <c r="B26" s="265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9" t="s">
        <v>29</v>
      </c>
      <c r="I26" s="265" t="s">
        <v>336</v>
      </c>
      <c r="J26" s="266">
        <v>10</v>
      </c>
      <c r="K26" s="266"/>
      <c r="L26" s="122">
        <f t="shared" si="0"/>
        <v>7402.9</v>
      </c>
      <c r="M26" s="284">
        <v>1</v>
      </c>
      <c r="N26" s="284">
        <v>22</v>
      </c>
      <c r="O26" s="122">
        <f t="shared" si="3"/>
        <v>126.47</v>
      </c>
      <c r="P26" s="285"/>
      <c r="Q26" s="302">
        <f t="shared" si="4"/>
        <v>7276.43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332</v>
      </c>
      <c r="J27" s="266">
        <v>7</v>
      </c>
      <c r="K27" s="266"/>
      <c r="L27" s="122">
        <f t="shared" si="0"/>
        <v>5182.03</v>
      </c>
      <c r="M27" s="287">
        <v>4</v>
      </c>
      <c r="N27" s="288">
        <v>21</v>
      </c>
      <c r="O27" s="104">
        <f t="shared" si="3"/>
        <v>402.53</v>
      </c>
      <c r="P27" s="289">
        <v>760</v>
      </c>
      <c r="Q27" s="302">
        <f t="shared" si="4"/>
        <v>4019.5</v>
      </c>
      <c r="R27" s="264">
        <v>15</v>
      </c>
    </row>
    <row r="28" spans="1:18">
      <c r="A28" s="264">
        <v>16</v>
      </c>
      <c r="B28" s="271" t="s">
        <v>278</v>
      </c>
      <c r="C28" s="266" t="s">
        <v>26</v>
      </c>
      <c r="D28" s="267">
        <v>656.4</v>
      </c>
      <c r="E28" s="268" t="s">
        <v>49</v>
      </c>
      <c r="F28" s="269" t="s">
        <v>28</v>
      </c>
      <c r="G28" s="269">
        <v>5</v>
      </c>
      <c r="H28" s="269" t="s">
        <v>47</v>
      </c>
      <c r="I28" s="265" t="s">
        <v>329</v>
      </c>
      <c r="J28" s="266">
        <v>7</v>
      </c>
      <c r="K28" s="266"/>
      <c r="L28" s="104">
        <f t="shared" si="0"/>
        <v>4594.8</v>
      </c>
      <c r="M28" s="287">
        <v>1</v>
      </c>
      <c r="N28" s="288"/>
      <c r="O28" s="104">
        <f t="shared" si="3"/>
        <v>82.05</v>
      </c>
      <c r="P28" s="285"/>
      <c r="Q28" s="302">
        <f t="shared" si="4"/>
        <v>4512.75</v>
      </c>
      <c r="R28" s="264">
        <v>16</v>
      </c>
    </row>
    <row r="29" spans="1:18">
      <c r="A29" s="264">
        <v>17</v>
      </c>
      <c r="B29" s="271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330</v>
      </c>
      <c r="J29" s="266">
        <v>8</v>
      </c>
      <c r="K29" s="266"/>
      <c r="L29" s="104">
        <f t="shared" si="0"/>
        <v>5922.32</v>
      </c>
      <c r="M29" s="291"/>
      <c r="N29" s="292">
        <v>41</v>
      </c>
      <c r="O29" s="104">
        <f t="shared" si="3"/>
        <v>63.23</v>
      </c>
      <c r="P29" s="293">
        <v>760</v>
      </c>
      <c r="Q29" s="301">
        <f t="shared" si="4"/>
        <v>5099.09</v>
      </c>
      <c r="R29" s="264">
        <v>17</v>
      </c>
    </row>
    <row r="30" spans="1:18">
      <c r="A30" s="264">
        <v>18</v>
      </c>
      <c r="B30" s="271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329</v>
      </c>
      <c r="J30" s="266">
        <v>7</v>
      </c>
      <c r="K30" s="266"/>
      <c r="L30" s="104">
        <f t="shared" si="0"/>
        <v>5182.03</v>
      </c>
      <c r="M30" s="287"/>
      <c r="N30" s="288">
        <v>53</v>
      </c>
      <c r="O30" s="104">
        <f t="shared" si="3"/>
        <v>81.74</v>
      </c>
      <c r="P30" s="289"/>
      <c r="Q30" s="301">
        <f t="shared" si="4"/>
        <v>5100.29</v>
      </c>
      <c r="R30" s="264">
        <v>18</v>
      </c>
    </row>
    <row r="31" spans="1:18">
      <c r="A31" s="264">
        <v>19</v>
      </c>
      <c r="B31" s="271" t="s">
        <v>66</v>
      </c>
      <c r="C31" s="266" t="s">
        <v>26</v>
      </c>
      <c r="D31" s="267">
        <v>740.29</v>
      </c>
      <c r="E31" s="275" t="s">
        <v>67</v>
      </c>
      <c r="F31" s="318" t="s">
        <v>215</v>
      </c>
      <c r="G31" s="269">
        <v>5</v>
      </c>
      <c r="H31" s="269" t="s">
        <v>47</v>
      </c>
      <c r="I31" s="286" t="s">
        <v>337</v>
      </c>
      <c r="J31" s="272">
        <v>8</v>
      </c>
      <c r="K31" s="269"/>
      <c r="L31" s="104">
        <f t="shared" si="0"/>
        <v>5922.32</v>
      </c>
      <c r="M31" s="287"/>
      <c r="N31" s="288"/>
      <c r="O31" s="104">
        <f t="shared" si="3"/>
        <v>0</v>
      </c>
      <c r="P31" s="289">
        <v>760</v>
      </c>
      <c r="Q31" s="302">
        <f t="shared" si="4"/>
        <v>5162.32</v>
      </c>
      <c r="R31" s="264">
        <v>19</v>
      </c>
    </row>
    <row r="32" spans="1:18">
      <c r="A32" s="264">
        <v>20</v>
      </c>
      <c r="B32" s="265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330</v>
      </c>
      <c r="J32" s="272">
        <v>8</v>
      </c>
      <c r="K32" s="266"/>
      <c r="L32" s="104">
        <f t="shared" si="0"/>
        <v>5922.32</v>
      </c>
      <c r="M32" s="287"/>
      <c r="N32" s="288">
        <v>30</v>
      </c>
      <c r="O32" s="104">
        <f t="shared" si="3"/>
        <v>46.27</v>
      </c>
      <c r="P32" s="289">
        <v>760</v>
      </c>
      <c r="Q32" s="302">
        <f t="shared" si="4"/>
        <v>5116.05</v>
      </c>
      <c r="R32" s="264">
        <v>20</v>
      </c>
    </row>
    <row r="33" spans="1:18">
      <c r="A33" s="264">
        <v>21</v>
      </c>
      <c r="B33" s="271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330</v>
      </c>
      <c r="J33" s="266">
        <v>8</v>
      </c>
      <c r="K33" s="269"/>
      <c r="L33" s="104">
        <f t="shared" si="0"/>
        <v>5922.32</v>
      </c>
      <c r="M33" s="287">
        <v>1</v>
      </c>
      <c r="N33" s="288">
        <v>52</v>
      </c>
      <c r="O33" s="104">
        <f t="shared" si="3"/>
        <v>172.73</v>
      </c>
      <c r="P33" s="289">
        <v>760</v>
      </c>
      <c r="Q33" s="302">
        <f t="shared" si="4"/>
        <v>4989.59</v>
      </c>
      <c r="R33" s="264">
        <v>21</v>
      </c>
    </row>
    <row r="34" spans="1:18">
      <c r="A34" s="264">
        <v>22</v>
      </c>
      <c r="B34" s="271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338</v>
      </c>
      <c r="J34" s="266">
        <v>6</v>
      </c>
      <c r="K34" s="269"/>
      <c r="L34" s="104">
        <f t="shared" si="0"/>
        <v>3938.4</v>
      </c>
      <c r="M34" s="287"/>
      <c r="N34" s="288"/>
      <c r="O34" s="104">
        <f t="shared" si="3"/>
        <v>0</v>
      </c>
      <c r="P34" s="289"/>
      <c r="Q34" s="302">
        <f t="shared" si="4"/>
        <v>3938.4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319">
        <v>740.29</v>
      </c>
      <c r="E35" s="320" t="s">
        <v>339</v>
      </c>
      <c r="F35" s="321" t="s">
        <v>28</v>
      </c>
      <c r="G35" s="321">
        <v>5</v>
      </c>
      <c r="H35" s="321" t="s">
        <v>47</v>
      </c>
      <c r="I35" s="324" t="s">
        <v>330</v>
      </c>
      <c r="J35" s="325">
        <v>8</v>
      </c>
      <c r="K35" s="321"/>
      <c r="L35" s="326">
        <f t="shared" si="0"/>
        <v>5922.32</v>
      </c>
      <c r="M35" s="327"/>
      <c r="N35" s="328">
        <v>54</v>
      </c>
      <c r="O35" s="326">
        <f t="shared" si="3"/>
        <v>83.28</v>
      </c>
      <c r="P35" s="323"/>
      <c r="Q35" s="302">
        <f t="shared" si="4"/>
        <v>5839.04</v>
      </c>
      <c r="R35" s="264">
        <v>23</v>
      </c>
    </row>
    <row r="36" spans="1:18">
      <c r="A36" s="264">
        <v>24</v>
      </c>
      <c r="B36" s="265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330</v>
      </c>
      <c r="J36" s="272">
        <v>8</v>
      </c>
      <c r="K36" s="266"/>
      <c r="L36" s="122">
        <f t="shared" si="0"/>
        <v>5251.2</v>
      </c>
      <c r="M36" s="295"/>
      <c r="N36" s="284"/>
      <c r="O36" s="122">
        <f t="shared" si="3"/>
        <v>0</v>
      </c>
      <c r="P36" s="289">
        <v>760</v>
      </c>
      <c r="Q36" s="301">
        <f t="shared" si="4"/>
        <v>4491.2</v>
      </c>
      <c r="R36" s="264">
        <v>24</v>
      </c>
    </row>
    <row r="37" spans="1:18">
      <c r="A37" s="264">
        <v>25</v>
      </c>
      <c r="B37" s="271" t="s">
        <v>87</v>
      </c>
      <c r="C37" s="266" t="s">
        <v>26</v>
      </c>
      <c r="D37" s="267">
        <v>740.29</v>
      </c>
      <c r="E37" s="268" t="s">
        <v>88</v>
      </c>
      <c r="F37" s="269" t="s">
        <v>28</v>
      </c>
      <c r="G37" s="269">
        <v>5</v>
      </c>
      <c r="H37" s="269" t="s">
        <v>29</v>
      </c>
      <c r="I37" s="294" t="s">
        <v>334</v>
      </c>
      <c r="J37" s="269">
        <v>7</v>
      </c>
      <c r="K37" s="266"/>
      <c r="L37" s="104">
        <f t="shared" ref="L37:L44" si="5">ROUND((D37*J37)+(D37/8*K37),2)</f>
        <v>5182.03</v>
      </c>
      <c r="M37" s="287">
        <v>8</v>
      </c>
      <c r="N37" s="288">
        <v>19</v>
      </c>
      <c r="O37" s="104">
        <f t="shared" si="3"/>
        <v>769.59</v>
      </c>
      <c r="P37" s="289">
        <v>835</v>
      </c>
      <c r="Q37" s="302">
        <f t="shared" si="4"/>
        <v>3577.44</v>
      </c>
      <c r="R37" s="264">
        <v>25</v>
      </c>
    </row>
    <row r="38" spans="1:18">
      <c r="A38" s="264">
        <v>26</v>
      </c>
      <c r="B38" s="265" t="s">
        <v>90</v>
      </c>
      <c r="C38" s="266" t="s">
        <v>26</v>
      </c>
      <c r="D38" s="270">
        <v>740.29</v>
      </c>
      <c r="E38" s="273" t="s">
        <v>88</v>
      </c>
      <c r="F38" s="266" t="s">
        <v>28</v>
      </c>
      <c r="G38" s="266">
        <v>5</v>
      </c>
      <c r="H38" s="269" t="s">
        <v>29</v>
      </c>
      <c r="I38" s="294" t="s">
        <v>330</v>
      </c>
      <c r="J38" s="269">
        <v>8</v>
      </c>
      <c r="K38" s="266"/>
      <c r="L38" s="104">
        <f t="shared" si="5"/>
        <v>5922.32</v>
      </c>
      <c r="M38" s="287">
        <v>1</v>
      </c>
      <c r="N38" s="288">
        <v>59</v>
      </c>
      <c r="O38" s="104">
        <f t="shared" si="3"/>
        <v>183.53</v>
      </c>
      <c r="P38" s="285">
        <v>835</v>
      </c>
      <c r="Q38" s="302">
        <f t="shared" si="4"/>
        <v>4903.79</v>
      </c>
      <c r="R38" s="264">
        <v>26</v>
      </c>
    </row>
    <row r="39" spans="1:18">
      <c r="A39" s="264">
        <v>27</v>
      </c>
      <c r="B39" s="276" t="s">
        <v>91</v>
      </c>
      <c r="C39" s="266" t="s">
        <v>26</v>
      </c>
      <c r="D39" s="267">
        <v>740.29</v>
      </c>
      <c r="E39" s="268" t="s">
        <v>92</v>
      </c>
      <c r="F39" s="269" t="s">
        <v>28</v>
      </c>
      <c r="G39" s="269">
        <v>5</v>
      </c>
      <c r="H39" s="269" t="s">
        <v>47</v>
      </c>
      <c r="I39" s="286" t="s">
        <v>330</v>
      </c>
      <c r="J39" s="272">
        <v>8</v>
      </c>
      <c r="K39" s="269"/>
      <c r="L39" s="104">
        <f t="shared" si="5"/>
        <v>5922.32</v>
      </c>
      <c r="M39" s="287"/>
      <c r="N39" s="288"/>
      <c r="O39" s="104">
        <f t="shared" si="3"/>
        <v>0</v>
      </c>
      <c r="P39" s="289"/>
      <c r="Q39" s="302">
        <f t="shared" si="4"/>
        <v>5922.32</v>
      </c>
      <c r="R39" s="264">
        <v>27</v>
      </c>
    </row>
    <row r="40" spans="1:18">
      <c r="A40" s="264">
        <v>28</v>
      </c>
      <c r="B40" s="265" t="s">
        <v>94</v>
      </c>
      <c r="C40" s="266" t="s">
        <v>26</v>
      </c>
      <c r="D40" s="270">
        <v>740.29</v>
      </c>
      <c r="E40" s="277" t="s">
        <v>95</v>
      </c>
      <c r="F40" s="266" t="s">
        <v>28</v>
      </c>
      <c r="G40" s="266">
        <v>5</v>
      </c>
      <c r="H40" s="266" t="s">
        <v>29</v>
      </c>
      <c r="I40" s="286" t="s">
        <v>330</v>
      </c>
      <c r="J40" s="272">
        <v>8</v>
      </c>
      <c r="K40" s="266"/>
      <c r="L40" s="326">
        <f t="shared" si="5"/>
        <v>5922.32</v>
      </c>
      <c r="M40" s="295"/>
      <c r="N40" s="284"/>
      <c r="O40" s="122">
        <f t="shared" si="3"/>
        <v>0</v>
      </c>
      <c r="P40" s="285">
        <v>760</v>
      </c>
      <c r="Q40" s="301">
        <f t="shared" si="4"/>
        <v>5162.32</v>
      </c>
      <c r="R40" s="264">
        <v>28</v>
      </c>
    </row>
    <row r="41" spans="1:18">
      <c r="A41" s="264">
        <v>29</v>
      </c>
      <c r="B41" s="265" t="s">
        <v>96</v>
      </c>
      <c r="C41" s="266" t="s">
        <v>26</v>
      </c>
      <c r="D41" s="270">
        <v>740.29</v>
      </c>
      <c r="E41" s="277" t="s">
        <v>97</v>
      </c>
      <c r="F41" s="266" t="s">
        <v>28</v>
      </c>
      <c r="G41" s="266">
        <v>5</v>
      </c>
      <c r="H41" s="269" t="s">
        <v>47</v>
      </c>
      <c r="I41" s="296" t="s">
        <v>340</v>
      </c>
      <c r="J41" s="272">
        <v>9</v>
      </c>
      <c r="K41" s="266"/>
      <c r="L41" s="122">
        <f t="shared" si="5"/>
        <v>6662.61</v>
      </c>
      <c r="M41" s="295"/>
      <c r="N41" s="284">
        <v>41</v>
      </c>
      <c r="O41" s="104">
        <f t="shared" si="3"/>
        <v>63.23</v>
      </c>
      <c r="P41" s="285">
        <v>760</v>
      </c>
      <c r="Q41" s="301">
        <f>L41+L42-O41-P41</f>
        <v>6579.67</v>
      </c>
      <c r="R41" s="264">
        <v>29</v>
      </c>
    </row>
    <row r="42" spans="1:18">
      <c r="A42" s="264"/>
      <c r="B42" s="265" t="s">
        <v>175</v>
      </c>
      <c r="C42" s="266" t="s">
        <v>26</v>
      </c>
      <c r="D42" s="270">
        <v>740.29</v>
      </c>
      <c r="E42" s="277"/>
      <c r="F42" s="266"/>
      <c r="G42" s="266"/>
      <c r="H42" s="269"/>
      <c r="I42" s="345" t="s">
        <v>341</v>
      </c>
      <c r="J42" s="272">
        <v>1</v>
      </c>
      <c r="K42" s="266"/>
      <c r="L42" s="122">
        <f t="shared" si="5"/>
        <v>740.29</v>
      </c>
      <c r="M42" s="295"/>
      <c r="N42" s="284"/>
      <c r="O42" s="104"/>
      <c r="P42" s="285"/>
      <c r="Q42" s="301"/>
      <c r="R42" s="264"/>
    </row>
    <row r="43" spans="1:18">
      <c r="A43" s="264">
        <v>30</v>
      </c>
      <c r="B43" s="271" t="s">
        <v>98</v>
      </c>
      <c r="C43" s="266" t="s">
        <v>26</v>
      </c>
      <c r="D43" s="267">
        <v>740.29</v>
      </c>
      <c r="E43" s="278" t="s">
        <v>99</v>
      </c>
      <c r="F43" s="269" t="s">
        <v>28</v>
      </c>
      <c r="G43" s="269">
        <v>5</v>
      </c>
      <c r="H43" s="269" t="s">
        <v>47</v>
      </c>
      <c r="I43" s="271" t="s">
        <v>330</v>
      </c>
      <c r="J43" s="269">
        <v>8</v>
      </c>
      <c r="K43" s="269"/>
      <c r="L43" s="104">
        <f t="shared" si="5"/>
        <v>5922.32</v>
      </c>
      <c r="M43" s="287"/>
      <c r="N43" s="288"/>
      <c r="O43" s="104">
        <f>ROUND((D43/8*M43)+(D43/8/60*N43),2)</f>
        <v>0</v>
      </c>
      <c r="P43" s="289">
        <v>760</v>
      </c>
      <c r="Q43" s="302">
        <f>L43+L44-P43</f>
        <v>5902.61</v>
      </c>
      <c r="R43" s="264">
        <v>30</v>
      </c>
    </row>
    <row r="44" spans="1:18">
      <c r="A44" s="264"/>
      <c r="B44" s="265" t="s">
        <v>175</v>
      </c>
      <c r="C44" s="266" t="s">
        <v>26</v>
      </c>
      <c r="D44" s="267">
        <v>740.29</v>
      </c>
      <c r="E44" s="277"/>
      <c r="F44" s="266"/>
      <c r="G44" s="266"/>
      <c r="H44" s="266"/>
      <c r="I44" s="344" t="s">
        <v>341</v>
      </c>
      <c r="J44" s="266">
        <v>1</v>
      </c>
      <c r="K44" s="266"/>
      <c r="L44" s="104">
        <f t="shared" si="5"/>
        <v>740.29</v>
      </c>
      <c r="M44" s="295"/>
      <c r="N44" s="284"/>
      <c r="O44" s="122"/>
      <c r="P44" s="285"/>
      <c r="Q44" s="302"/>
      <c r="R44" s="264"/>
    </row>
    <row r="45" spans="1:18">
      <c r="A45" s="264">
        <v>31</v>
      </c>
      <c r="B45" s="265" t="s">
        <v>100</v>
      </c>
      <c r="C45" s="266" t="s">
        <v>26</v>
      </c>
      <c r="D45" s="270">
        <v>656.4</v>
      </c>
      <c r="E45" s="273" t="s">
        <v>101</v>
      </c>
      <c r="F45" s="266" t="s">
        <v>28</v>
      </c>
      <c r="G45" s="266">
        <v>5</v>
      </c>
      <c r="H45" s="266" t="s">
        <v>47</v>
      </c>
      <c r="I45" s="265" t="s">
        <v>330</v>
      </c>
      <c r="J45" s="266">
        <v>8</v>
      </c>
      <c r="K45" s="266"/>
      <c r="L45" s="122">
        <f t="shared" ref="L45:L62" si="6">ROUND((D45*J45)+(D45/8*K45),2)</f>
        <v>5251.2</v>
      </c>
      <c r="M45" s="295"/>
      <c r="N45" s="284">
        <v>16</v>
      </c>
      <c r="O45" s="122">
        <f t="shared" ref="O45:O58" si="7">ROUND((D45/8*M45)+(D45/8/60*N45),2)</f>
        <v>21.88</v>
      </c>
      <c r="P45" s="285"/>
      <c r="Q45" s="302">
        <f t="shared" ref="Q45:Q52" si="8">L45-O45-P45</f>
        <v>5229.32</v>
      </c>
      <c r="R45" s="264">
        <v>31</v>
      </c>
    </row>
    <row r="46" spans="1:18">
      <c r="A46" s="264">
        <v>32</v>
      </c>
      <c r="B46" s="265" t="s">
        <v>103</v>
      </c>
      <c r="C46" s="266" t="s">
        <v>26</v>
      </c>
      <c r="D46" s="270">
        <v>740.29</v>
      </c>
      <c r="E46" s="273" t="s">
        <v>342</v>
      </c>
      <c r="F46" s="266" t="s">
        <v>28</v>
      </c>
      <c r="G46" s="266">
        <v>5</v>
      </c>
      <c r="H46" s="266" t="s">
        <v>105</v>
      </c>
      <c r="I46" s="265" t="s">
        <v>330</v>
      </c>
      <c r="J46" s="266">
        <v>8</v>
      </c>
      <c r="K46" s="266"/>
      <c r="L46" s="122">
        <f t="shared" si="6"/>
        <v>5922.32</v>
      </c>
      <c r="M46" s="295"/>
      <c r="N46" s="284"/>
      <c r="O46" s="122">
        <f t="shared" si="7"/>
        <v>0</v>
      </c>
      <c r="P46" s="289">
        <v>760</v>
      </c>
      <c r="Q46" s="302">
        <f t="shared" si="8"/>
        <v>5162.32</v>
      </c>
      <c r="R46" s="264">
        <v>32</v>
      </c>
    </row>
    <row r="47" spans="1:18">
      <c r="A47" s="264">
        <v>33</v>
      </c>
      <c r="B47" s="271" t="s">
        <v>106</v>
      </c>
      <c r="C47" s="266" t="s">
        <v>26</v>
      </c>
      <c r="D47" s="267">
        <v>740.29</v>
      </c>
      <c r="E47" s="268" t="s">
        <v>107</v>
      </c>
      <c r="F47" s="269" t="s">
        <v>28</v>
      </c>
      <c r="G47" s="269">
        <v>5</v>
      </c>
      <c r="H47" s="269" t="s">
        <v>47</v>
      </c>
      <c r="I47" s="286" t="s">
        <v>330</v>
      </c>
      <c r="J47" s="272">
        <v>8</v>
      </c>
      <c r="K47" s="272"/>
      <c r="L47" s="122">
        <f t="shared" si="6"/>
        <v>5922.32</v>
      </c>
      <c r="M47" s="291">
        <v>4</v>
      </c>
      <c r="N47" s="292">
        <v>2</v>
      </c>
      <c r="O47" s="122">
        <f t="shared" si="7"/>
        <v>373.23</v>
      </c>
      <c r="P47" s="289">
        <v>760</v>
      </c>
      <c r="Q47" s="302">
        <f t="shared" si="8"/>
        <v>4789.09</v>
      </c>
      <c r="R47" s="264">
        <v>33</v>
      </c>
    </row>
    <row r="48" spans="1:18">
      <c r="A48" s="264">
        <v>34</v>
      </c>
      <c r="B48" s="271" t="s">
        <v>108</v>
      </c>
      <c r="C48" s="266" t="s">
        <v>26</v>
      </c>
      <c r="D48" s="267">
        <v>740.29</v>
      </c>
      <c r="E48" s="268" t="s">
        <v>109</v>
      </c>
      <c r="F48" s="269" t="s">
        <v>28</v>
      </c>
      <c r="G48" s="269">
        <v>5</v>
      </c>
      <c r="H48" s="269" t="s">
        <v>105</v>
      </c>
      <c r="I48" s="286" t="s">
        <v>343</v>
      </c>
      <c r="J48" s="272">
        <v>8</v>
      </c>
      <c r="K48" s="269"/>
      <c r="L48" s="104">
        <f t="shared" si="6"/>
        <v>5922.32</v>
      </c>
      <c r="M48" s="287">
        <v>1</v>
      </c>
      <c r="N48" s="288">
        <v>58</v>
      </c>
      <c r="O48" s="104">
        <f t="shared" si="7"/>
        <v>181.99</v>
      </c>
      <c r="P48" s="289">
        <v>835</v>
      </c>
      <c r="Q48" s="302">
        <f t="shared" si="8"/>
        <v>4905.33</v>
      </c>
      <c r="R48" s="264">
        <v>34</v>
      </c>
    </row>
    <row r="49" spans="1:18">
      <c r="A49" s="264">
        <v>35</v>
      </c>
      <c r="B49" s="271" t="s">
        <v>111</v>
      </c>
      <c r="C49" s="266" t="s">
        <v>26</v>
      </c>
      <c r="D49" s="267">
        <v>656.4</v>
      </c>
      <c r="E49" s="279" t="s">
        <v>112</v>
      </c>
      <c r="F49" s="269" t="s">
        <v>28</v>
      </c>
      <c r="G49" s="269">
        <v>5</v>
      </c>
      <c r="H49" s="280" t="s">
        <v>47</v>
      </c>
      <c r="I49" s="286" t="s">
        <v>330</v>
      </c>
      <c r="J49" s="272">
        <v>8</v>
      </c>
      <c r="K49" s="266"/>
      <c r="L49" s="104">
        <f t="shared" si="6"/>
        <v>5251.2</v>
      </c>
      <c r="M49" s="287"/>
      <c r="N49" s="288"/>
      <c r="O49" s="104">
        <f t="shared" si="7"/>
        <v>0</v>
      </c>
      <c r="P49" s="289">
        <v>760</v>
      </c>
      <c r="Q49" s="302">
        <f t="shared" si="8"/>
        <v>4491.2</v>
      </c>
      <c r="R49" s="264">
        <v>35</v>
      </c>
    </row>
    <row r="50" spans="1:18">
      <c r="A50" s="264">
        <v>36</v>
      </c>
      <c r="B50" s="271" t="s">
        <v>115</v>
      </c>
      <c r="C50" s="266" t="s">
        <v>26</v>
      </c>
      <c r="D50" s="267">
        <v>740.29</v>
      </c>
      <c r="E50" s="281" t="s">
        <v>67</v>
      </c>
      <c r="F50" s="266" t="s">
        <v>224</v>
      </c>
      <c r="G50" s="266">
        <v>5</v>
      </c>
      <c r="H50" s="269" t="s">
        <v>47</v>
      </c>
      <c r="I50" s="286" t="s">
        <v>344</v>
      </c>
      <c r="J50" s="272">
        <v>9</v>
      </c>
      <c r="K50" s="272"/>
      <c r="L50" s="122">
        <f t="shared" si="6"/>
        <v>6662.61</v>
      </c>
      <c r="M50" s="297"/>
      <c r="N50" s="292"/>
      <c r="O50" s="122">
        <f t="shared" si="7"/>
        <v>0</v>
      </c>
      <c r="P50" s="289">
        <v>760</v>
      </c>
      <c r="Q50" s="301">
        <f t="shared" si="8"/>
        <v>5902.61</v>
      </c>
      <c r="R50" s="264">
        <v>36</v>
      </c>
    </row>
    <row r="51" spans="1:18">
      <c r="A51" s="264">
        <v>37</v>
      </c>
      <c r="B51" s="271" t="s">
        <v>118</v>
      </c>
      <c r="C51" s="266" t="s">
        <v>26</v>
      </c>
      <c r="D51" s="267">
        <v>740.29</v>
      </c>
      <c r="E51" s="268" t="s">
        <v>99</v>
      </c>
      <c r="F51" s="269" t="s">
        <v>28</v>
      </c>
      <c r="G51" s="269">
        <v>5</v>
      </c>
      <c r="H51" s="269" t="s">
        <v>38</v>
      </c>
      <c r="I51" s="286" t="s">
        <v>330</v>
      </c>
      <c r="J51" s="272">
        <v>8</v>
      </c>
      <c r="K51" s="272"/>
      <c r="L51" s="122">
        <f t="shared" si="6"/>
        <v>5922.32</v>
      </c>
      <c r="M51" s="297"/>
      <c r="N51" s="292"/>
      <c r="O51" s="122">
        <f t="shared" si="7"/>
        <v>0</v>
      </c>
      <c r="P51" s="289"/>
      <c r="Q51" s="301">
        <f t="shared" si="8"/>
        <v>5922.32</v>
      </c>
      <c r="R51" s="264">
        <v>37</v>
      </c>
    </row>
    <row r="52" ht="14.1" customHeight="1" spans="1:18">
      <c r="A52" s="264">
        <v>38</v>
      </c>
      <c r="B52" s="265" t="s">
        <v>123</v>
      </c>
      <c r="C52" s="266" t="s">
        <v>26</v>
      </c>
      <c r="D52" s="270">
        <v>740.29</v>
      </c>
      <c r="E52" s="282" t="s">
        <v>32</v>
      </c>
      <c r="F52" s="283" t="s">
        <v>28</v>
      </c>
      <c r="G52" s="283">
        <v>5</v>
      </c>
      <c r="H52" s="283" t="s">
        <v>38</v>
      </c>
      <c r="I52" s="286" t="s">
        <v>330</v>
      </c>
      <c r="J52" s="272">
        <v>8</v>
      </c>
      <c r="K52" s="266"/>
      <c r="L52" s="122">
        <f t="shared" si="6"/>
        <v>5922.32</v>
      </c>
      <c r="M52" s="295">
        <v>5</v>
      </c>
      <c r="N52" s="284">
        <v>43</v>
      </c>
      <c r="O52" s="122">
        <f t="shared" si="7"/>
        <v>529</v>
      </c>
      <c r="P52" s="285">
        <v>760</v>
      </c>
      <c r="Q52" s="302">
        <f t="shared" si="8"/>
        <v>4633.32</v>
      </c>
      <c r="R52" s="264">
        <v>38</v>
      </c>
    </row>
    <row r="53" spans="1:18">
      <c r="A53" s="264">
        <v>39</v>
      </c>
      <c r="B53" s="271" t="s">
        <v>124</v>
      </c>
      <c r="C53" s="266" t="s">
        <v>26</v>
      </c>
      <c r="D53" s="267">
        <v>740.29</v>
      </c>
      <c r="E53" s="268" t="s">
        <v>107</v>
      </c>
      <c r="F53" s="269" t="s">
        <v>28</v>
      </c>
      <c r="G53" s="269">
        <v>5</v>
      </c>
      <c r="H53" s="269" t="s">
        <v>47</v>
      </c>
      <c r="I53" s="286" t="s">
        <v>330</v>
      </c>
      <c r="J53" s="272">
        <v>8</v>
      </c>
      <c r="K53" s="269"/>
      <c r="L53" s="104">
        <f t="shared" si="6"/>
        <v>5922.32</v>
      </c>
      <c r="M53" s="287"/>
      <c r="N53" s="288"/>
      <c r="O53" s="104">
        <f t="shared" si="7"/>
        <v>0</v>
      </c>
      <c r="P53" s="289">
        <v>760</v>
      </c>
      <c r="Q53" s="302">
        <f t="shared" ref="Q53:Q58" si="9">L53-O53-P53</f>
        <v>5162.32</v>
      </c>
      <c r="R53" s="264">
        <v>39</v>
      </c>
    </row>
    <row r="54" spans="1:18">
      <c r="A54" s="264">
        <v>40</v>
      </c>
      <c r="B54" s="265" t="s">
        <v>125</v>
      </c>
      <c r="C54" s="266" t="s">
        <v>26</v>
      </c>
      <c r="D54" s="270">
        <v>740.29</v>
      </c>
      <c r="E54" s="282" t="s">
        <v>126</v>
      </c>
      <c r="F54" s="266" t="s">
        <v>28</v>
      </c>
      <c r="G54" s="266">
        <v>5</v>
      </c>
      <c r="H54" s="266" t="s">
        <v>38</v>
      </c>
      <c r="I54" s="286" t="s">
        <v>330</v>
      </c>
      <c r="J54" s="272">
        <v>8</v>
      </c>
      <c r="K54" s="266"/>
      <c r="L54" s="122">
        <f t="shared" si="6"/>
        <v>5922.32</v>
      </c>
      <c r="M54" s="295">
        <v>1</v>
      </c>
      <c r="N54" s="284">
        <v>31</v>
      </c>
      <c r="O54" s="122">
        <f t="shared" si="7"/>
        <v>140.35</v>
      </c>
      <c r="P54" s="285">
        <v>760</v>
      </c>
      <c r="Q54" s="302">
        <f t="shared" si="9"/>
        <v>5021.97</v>
      </c>
      <c r="R54" s="264">
        <v>40</v>
      </c>
    </row>
    <row r="55" spans="1:18">
      <c r="A55" s="264">
        <v>41</v>
      </c>
      <c r="B55" s="271" t="s">
        <v>127</v>
      </c>
      <c r="C55" s="266" t="s">
        <v>26</v>
      </c>
      <c r="D55" s="267">
        <v>656.4</v>
      </c>
      <c r="E55" s="279" t="s">
        <v>112</v>
      </c>
      <c r="F55" s="269" t="s">
        <v>28</v>
      </c>
      <c r="G55" s="269">
        <v>5</v>
      </c>
      <c r="H55" s="269" t="s">
        <v>47</v>
      </c>
      <c r="I55" s="286" t="s">
        <v>330</v>
      </c>
      <c r="J55" s="272">
        <v>8</v>
      </c>
      <c r="K55" s="266"/>
      <c r="L55" s="104">
        <f t="shared" si="6"/>
        <v>5251.2</v>
      </c>
      <c r="M55" s="287"/>
      <c r="N55" s="288"/>
      <c r="O55" s="104">
        <f t="shared" si="7"/>
        <v>0</v>
      </c>
      <c r="P55" s="289">
        <v>760</v>
      </c>
      <c r="Q55" s="302">
        <f t="shared" si="9"/>
        <v>4491.2</v>
      </c>
      <c r="R55" s="264">
        <v>41</v>
      </c>
    </row>
    <row r="56" ht="14.1" customHeight="1" spans="1:18">
      <c r="A56" s="264">
        <v>42</v>
      </c>
      <c r="B56" s="265" t="s">
        <v>165</v>
      </c>
      <c r="C56" s="266" t="s">
        <v>26</v>
      </c>
      <c r="D56" s="267">
        <v>740.29</v>
      </c>
      <c r="E56" s="268" t="s">
        <v>85</v>
      </c>
      <c r="F56" s="266" t="s">
        <v>28</v>
      </c>
      <c r="G56" s="266">
        <v>5</v>
      </c>
      <c r="H56" s="266" t="s">
        <v>47</v>
      </c>
      <c r="I56" s="286" t="s">
        <v>330</v>
      </c>
      <c r="J56" s="272">
        <v>8</v>
      </c>
      <c r="K56" s="266"/>
      <c r="L56" s="122">
        <f t="shared" si="6"/>
        <v>5922.32</v>
      </c>
      <c r="M56" s="295"/>
      <c r="N56" s="284">
        <v>18</v>
      </c>
      <c r="O56" s="122">
        <f t="shared" si="7"/>
        <v>27.76</v>
      </c>
      <c r="P56" s="285"/>
      <c r="Q56" s="301">
        <f t="shared" si="9"/>
        <v>5894.56</v>
      </c>
      <c r="R56" s="264">
        <v>42</v>
      </c>
    </row>
    <row r="57" ht="14.1" customHeight="1" spans="1:18">
      <c r="A57" s="264">
        <v>43</v>
      </c>
      <c r="B57" s="265" t="s">
        <v>167</v>
      </c>
      <c r="C57" s="266" t="s">
        <v>26</v>
      </c>
      <c r="D57" s="267">
        <v>656.4</v>
      </c>
      <c r="E57" s="273" t="s">
        <v>168</v>
      </c>
      <c r="F57" s="266" t="s">
        <v>28</v>
      </c>
      <c r="G57" s="266">
        <v>5</v>
      </c>
      <c r="H57" s="266" t="s">
        <v>47</v>
      </c>
      <c r="I57" s="286" t="s">
        <v>330</v>
      </c>
      <c r="J57" s="272">
        <v>8</v>
      </c>
      <c r="K57" s="266"/>
      <c r="L57" s="122">
        <f t="shared" si="6"/>
        <v>5251.2</v>
      </c>
      <c r="M57" s="295">
        <v>1</v>
      </c>
      <c r="N57" s="284">
        <v>1</v>
      </c>
      <c r="O57" s="122">
        <f t="shared" si="7"/>
        <v>83.42</v>
      </c>
      <c r="P57" s="285"/>
      <c r="Q57" s="301">
        <f t="shared" si="9"/>
        <v>5167.78</v>
      </c>
      <c r="R57" s="264">
        <v>43</v>
      </c>
    </row>
    <row r="58" spans="1:18">
      <c r="A58" s="264">
        <v>44</v>
      </c>
      <c r="B58" s="265" t="s">
        <v>128</v>
      </c>
      <c r="C58" s="266" t="s">
        <v>26</v>
      </c>
      <c r="D58" s="267">
        <v>740.29</v>
      </c>
      <c r="E58" s="273" t="s">
        <v>27</v>
      </c>
      <c r="F58" s="266" t="s">
        <v>28</v>
      </c>
      <c r="G58" s="266">
        <v>5</v>
      </c>
      <c r="H58" s="266" t="s">
        <v>47</v>
      </c>
      <c r="I58" s="286" t="s">
        <v>343</v>
      </c>
      <c r="J58" s="272">
        <v>9</v>
      </c>
      <c r="K58" s="266"/>
      <c r="L58" s="122">
        <f t="shared" si="6"/>
        <v>6662.61</v>
      </c>
      <c r="M58" s="295"/>
      <c r="N58" s="284">
        <v>47</v>
      </c>
      <c r="O58" s="122">
        <f t="shared" si="7"/>
        <v>72.49</v>
      </c>
      <c r="P58" s="285"/>
      <c r="Q58" s="302">
        <f t="shared" si="9"/>
        <v>6590.12</v>
      </c>
      <c r="R58" s="264">
        <v>44</v>
      </c>
    </row>
    <row r="59" spans="1:18">
      <c r="A59" s="264">
        <v>45</v>
      </c>
      <c r="B59" s="271" t="s">
        <v>129</v>
      </c>
      <c r="C59" s="266" t="s">
        <v>26</v>
      </c>
      <c r="D59" s="267">
        <v>740.29</v>
      </c>
      <c r="E59" s="268" t="s">
        <v>85</v>
      </c>
      <c r="F59" s="269" t="s">
        <v>28</v>
      </c>
      <c r="G59" s="269">
        <v>5</v>
      </c>
      <c r="H59" s="266" t="s">
        <v>47</v>
      </c>
      <c r="I59" s="286" t="s">
        <v>330</v>
      </c>
      <c r="J59" s="272">
        <v>8</v>
      </c>
      <c r="K59" s="266"/>
      <c r="L59" s="104">
        <f t="shared" si="6"/>
        <v>5922.32</v>
      </c>
      <c r="M59" s="287">
        <v>4</v>
      </c>
      <c r="N59" s="288">
        <v>7</v>
      </c>
      <c r="O59" s="104">
        <f t="shared" ref="O59:O62" si="10">ROUND((D59/8*M59)+(D59/8/60*N59),2)</f>
        <v>380.94</v>
      </c>
      <c r="P59" s="289">
        <v>760</v>
      </c>
      <c r="Q59" s="302">
        <f t="shared" ref="Q59:Q62" si="11">L59-O59-P59</f>
        <v>4781.38</v>
      </c>
      <c r="R59" s="264">
        <v>45</v>
      </c>
    </row>
    <row r="60" spans="1:18">
      <c r="A60" s="264">
        <v>46</v>
      </c>
      <c r="B60" s="271" t="s">
        <v>192</v>
      </c>
      <c r="C60" s="266" t="s">
        <v>26</v>
      </c>
      <c r="D60" s="267">
        <v>656.4</v>
      </c>
      <c r="E60" s="273" t="s">
        <v>168</v>
      </c>
      <c r="F60" s="266" t="s">
        <v>28</v>
      </c>
      <c r="G60" s="266">
        <v>5</v>
      </c>
      <c r="H60" s="266" t="s">
        <v>47</v>
      </c>
      <c r="I60" s="286" t="s">
        <v>330</v>
      </c>
      <c r="J60" s="272">
        <v>8</v>
      </c>
      <c r="K60" s="300"/>
      <c r="L60" s="104">
        <f t="shared" si="6"/>
        <v>5251.2</v>
      </c>
      <c r="M60" s="287"/>
      <c r="N60" s="288"/>
      <c r="O60" s="104">
        <f t="shared" si="10"/>
        <v>0</v>
      </c>
      <c r="P60" s="289"/>
      <c r="Q60" s="302">
        <f t="shared" si="11"/>
        <v>5251.2</v>
      </c>
      <c r="R60" s="264">
        <v>46</v>
      </c>
    </row>
    <row r="61" spans="1:18">
      <c r="A61" s="264">
        <v>47</v>
      </c>
      <c r="B61" s="271" t="s">
        <v>345</v>
      </c>
      <c r="C61" s="266" t="s">
        <v>26</v>
      </c>
      <c r="D61" s="267">
        <v>740.29</v>
      </c>
      <c r="E61" s="273" t="s">
        <v>126</v>
      </c>
      <c r="F61" s="266" t="s">
        <v>28</v>
      </c>
      <c r="G61" s="266">
        <v>5</v>
      </c>
      <c r="H61" s="266" t="s">
        <v>47</v>
      </c>
      <c r="I61" s="286" t="s">
        <v>330</v>
      </c>
      <c r="J61" s="272">
        <v>8</v>
      </c>
      <c r="K61" s="300"/>
      <c r="L61" s="104">
        <f t="shared" si="6"/>
        <v>5922.32</v>
      </c>
      <c r="M61" s="287"/>
      <c r="N61" s="288"/>
      <c r="O61" s="104">
        <f t="shared" si="10"/>
        <v>0</v>
      </c>
      <c r="P61" s="289"/>
      <c r="Q61" s="302">
        <f t="shared" si="11"/>
        <v>5922.32</v>
      </c>
      <c r="R61" s="264">
        <v>47</v>
      </c>
    </row>
    <row r="62" ht="14.1" customHeight="1" spans="1:18">
      <c r="A62" s="264">
        <v>48</v>
      </c>
      <c r="B62" s="271" t="s">
        <v>130</v>
      </c>
      <c r="C62" s="266" t="s">
        <v>26</v>
      </c>
      <c r="D62" s="267">
        <v>740.29</v>
      </c>
      <c r="E62" s="273" t="s">
        <v>61</v>
      </c>
      <c r="F62" s="266" t="s">
        <v>28</v>
      </c>
      <c r="G62" s="266">
        <v>5</v>
      </c>
      <c r="H62" s="266" t="s">
        <v>38</v>
      </c>
      <c r="I62" s="286" t="s">
        <v>330</v>
      </c>
      <c r="J62" s="272">
        <v>8</v>
      </c>
      <c r="K62" s="290"/>
      <c r="L62" s="122">
        <f t="shared" si="6"/>
        <v>5922.32</v>
      </c>
      <c r="M62" s="291">
        <v>1</v>
      </c>
      <c r="N62" s="292">
        <v>15</v>
      </c>
      <c r="O62" s="104">
        <f t="shared" si="10"/>
        <v>115.67</v>
      </c>
      <c r="P62" s="293">
        <v>760</v>
      </c>
      <c r="Q62" s="301">
        <f t="shared" si="11"/>
        <v>5046.65</v>
      </c>
      <c r="R62" s="264">
        <v>48</v>
      </c>
    </row>
    <row r="63" spans="1:18">
      <c r="A63" s="303"/>
      <c r="B63" s="304"/>
      <c r="C63" s="305"/>
      <c r="D63" s="306"/>
      <c r="E63" s="307" t="s">
        <v>131</v>
      </c>
      <c r="F63" s="305"/>
      <c r="G63" s="305"/>
      <c r="H63" s="308"/>
      <c r="I63" s="306"/>
      <c r="J63" s="305"/>
      <c r="K63" s="310"/>
      <c r="L63" s="311">
        <f>SUM(L13:L62)</f>
        <v>279862.35</v>
      </c>
      <c r="M63" s="312"/>
      <c r="N63" s="312"/>
      <c r="O63" s="311">
        <f>SUM(O13:O62)</f>
        <v>6019.05</v>
      </c>
      <c r="P63" s="311">
        <f>SUM(P13:P62)</f>
        <v>23100</v>
      </c>
      <c r="Q63" s="311">
        <f>SUM(Q13:Q62)</f>
        <v>250743.3</v>
      </c>
      <c r="R63" s="303"/>
    </row>
    <row r="64" spans="1:18">
      <c r="A64" s="70"/>
      <c r="B64" s="71"/>
      <c r="C64" s="70"/>
      <c r="D64" s="71"/>
      <c r="E64" s="71"/>
      <c r="F64" s="70"/>
      <c r="G64" s="70"/>
      <c r="H64" s="72"/>
      <c r="I64" s="71"/>
      <c r="J64" s="70"/>
      <c r="K64" s="85"/>
      <c r="L64" s="86"/>
      <c r="M64" s="86"/>
      <c r="N64" s="86"/>
      <c r="O64" s="86"/>
      <c r="P64" s="86"/>
      <c r="Q64" s="90"/>
      <c r="R64" s="70"/>
    </row>
    <row r="65" spans="1:18">
      <c r="A65" s="70"/>
      <c r="B65" s="71" t="s">
        <v>132</v>
      </c>
      <c r="C65" s="71"/>
      <c r="D65" s="71"/>
      <c r="E65" s="71" t="s">
        <v>133</v>
      </c>
      <c r="F65" s="70"/>
      <c r="G65" s="70"/>
      <c r="H65" s="72"/>
      <c r="I65" s="71" t="s">
        <v>134</v>
      </c>
      <c r="J65"/>
      <c r="K65" s="70"/>
      <c r="L65" s="70"/>
      <c r="M65" s="251" t="s">
        <v>135</v>
      </c>
      <c r="N65" s="71"/>
      <c r="O65" s="70"/>
      <c r="P65" s="71"/>
      <c r="Q65" s="91"/>
      <c r="R65" s="70"/>
    </row>
    <row r="66" spans="1:18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0"/>
      <c r="P66" s="71"/>
      <c r="Q66" s="71"/>
      <c r="R66" s="70"/>
    </row>
    <row r="67" spans="1:18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0"/>
      <c r="P67" s="71"/>
      <c r="Q67" s="71"/>
      <c r="R67" s="71"/>
    </row>
    <row r="68" spans="1:18">
      <c r="A68" s="71"/>
      <c r="B68" s="250" t="s">
        <v>136</v>
      </c>
      <c r="C68" s="250"/>
      <c r="D68" s="71"/>
      <c r="E68" s="3" t="s">
        <v>327</v>
      </c>
      <c r="F68" s="71"/>
      <c r="G68" s="71"/>
      <c r="I68" s="3" t="s">
        <v>138</v>
      </c>
      <c r="J68" s="71"/>
      <c r="K68" s="71"/>
      <c r="L68" s="251"/>
      <c r="M68" s="3" t="s">
        <v>139</v>
      </c>
      <c r="N68" s="3"/>
      <c r="O68" s="3"/>
      <c r="P68" s="3"/>
      <c r="Q68" s="71"/>
      <c r="R68" s="71"/>
    </row>
    <row r="69" spans="1:18">
      <c r="A69" s="70"/>
      <c r="B69" s="136" t="s">
        <v>140</v>
      </c>
      <c r="C69" s="136"/>
      <c r="D69" s="71"/>
      <c r="E69" s="309" t="s">
        <v>141</v>
      </c>
      <c r="F69" s="71"/>
      <c r="G69" s="71"/>
      <c r="I69" s="309" t="s">
        <v>142</v>
      </c>
      <c r="J69" s="71"/>
      <c r="K69" s="71"/>
      <c r="L69" s="71"/>
      <c r="M69" s="3" t="s">
        <v>143</v>
      </c>
      <c r="N69" s="3"/>
      <c r="O69" s="3"/>
      <c r="P69" s="3"/>
      <c r="Q69" s="71"/>
      <c r="R69" s="70"/>
    </row>
  </sheetData>
  <mergeCells count="7">
    <mergeCell ref="A8:R8"/>
    <mergeCell ref="A9:R9"/>
    <mergeCell ref="A10:R10"/>
    <mergeCell ref="B68:C68"/>
    <mergeCell ref="M68:P68"/>
    <mergeCell ref="B69:C69"/>
    <mergeCell ref="M69:P69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51201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51201" progId="Word.Document.8" r:id="rId3"/>
      </mc:Fallback>
    </mc:AlternateContent>
    <mc:AlternateContent xmlns:mc="http://schemas.openxmlformats.org/markup-compatibility/2006">
      <mc:Choice Requires="x14">
        <oleObject shapeId="51202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51202" progId="Word.Document.8" r:id="rId5"/>
      </mc:Fallback>
    </mc:AlternateContent>
    <mc:AlternateContent xmlns:mc="http://schemas.openxmlformats.org/markup-compatibility/2006">
      <mc:Choice Requires="x14">
        <oleObject shapeId="51203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200025</xdr:colOff>
                <xdr:row>7</xdr:row>
                <xdr:rowOff>19050</xdr:rowOff>
              </to>
            </anchor>
          </objectPr>
        </oleObject>
      </mc:Choice>
      <mc:Fallback>
        <oleObject shapeId="51203" progId="Word.Document.8" r:id="rId6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5.7142857142857" style="1" customWidth="1"/>
    <col min="3" max="3" width="13.2857142857143" style="1" customWidth="1"/>
    <col min="4" max="4" width="9.57142857142857" style="1" customWidth="1"/>
    <col min="5" max="5" width="33.5714285714286" style="1" hidden="1" customWidth="1"/>
    <col min="6" max="6" width="9" style="1" customWidth="1"/>
    <col min="7" max="7" width="6.71428571428571" style="1" customWidth="1"/>
    <col min="8" max="8" width="14.7142857142857" style="1" customWidth="1"/>
    <col min="9" max="9" width="32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346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268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316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347</v>
      </c>
      <c r="J13" s="266">
        <v>4</v>
      </c>
      <c r="K13" s="266">
        <v>8</v>
      </c>
      <c r="L13" s="122">
        <f t="shared" ref="L13:L60" si="0">ROUND((D13*J13)+(D13/8*K13),2)</f>
        <v>3701.45</v>
      </c>
      <c r="M13" s="284"/>
      <c r="N13" s="284"/>
      <c r="O13" s="122">
        <f t="shared" ref="O13:O42" si="1">ROUND((D13/8*M13)+(D13/8/60*N13),2)</f>
        <v>0</v>
      </c>
      <c r="P13" s="285">
        <v>400</v>
      </c>
      <c r="Q13" s="301">
        <f t="shared" ref="Q13:Q42" si="2">L13-O13-P13</f>
        <v>3301.45</v>
      </c>
      <c r="R13" s="264">
        <v>1</v>
      </c>
    </row>
    <row r="14" spans="1:18">
      <c r="A14" s="264">
        <v>2</v>
      </c>
      <c r="B14" s="316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348</v>
      </c>
      <c r="J14" s="266">
        <v>10</v>
      </c>
      <c r="K14" s="266"/>
      <c r="L14" s="122">
        <f t="shared" si="0"/>
        <v>7402.9</v>
      </c>
      <c r="M14" s="284"/>
      <c r="N14" s="284">
        <v>3</v>
      </c>
      <c r="O14" s="122">
        <f t="shared" si="1"/>
        <v>4.63</v>
      </c>
      <c r="P14" s="285"/>
      <c r="Q14" s="301">
        <f t="shared" si="2"/>
        <v>7398.27</v>
      </c>
      <c r="R14" s="264">
        <v>2</v>
      </c>
    </row>
    <row r="15" spans="1:18">
      <c r="A15" s="264">
        <v>3</v>
      </c>
      <c r="B15" s="317" t="s">
        <v>36</v>
      </c>
      <c r="C15" s="266" t="s">
        <v>26</v>
      </c>
      <c r="D15" s="267">
        <v>740.29</v>
      </c>
      <c r="E15" s="268" t="s">
        <v>37</v>
      </c>
      <c r="F15" s="272" t="s">
        <v>28</v>
      </c>
      <c r="G15" s="272">
        <v>5</v>
      </c>
      <c r="H15" s="269" t="s">
        <v>38</v>
      </c>
      <c r="I15" s="286" t="s">
        <v>348</v>
      </c>
      <c r="J15" s="272">
        <v>10</v>
      </c>
      <c r="K15" s="266"/>
      <c r="L15" s="104">
        <f t="shared" si="0"/>
        <v>7402.9</v>
      </c>
      <c r="M15" s="287"/>
      <c r="N15" s="288">
        <v>35</v>
      </c>
      <c r="O15" s="104">
        <f t="shared" si="1"/>
        <v>53.98</v>
      </c>
      <c r="P15" s="289"/>
      <c r="Q15" s="302">
        <f t="shared" si="2"/>
        <v>7348.92</v>
      </c>
      <c r="R15" s="264">
        <v>3</v>
      </c>
    </row>
    <row r="16" spans="1:18">
      <c r="A16" s="264">
        <v>4</v>
      </c>
      <c r="B16" s="317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348</v>
      </c>
      <c r="J16" s="266">
        <v>10</v>
      </c>
      <c r="K16" s="266"/>
      <c r="L16" s="104">
        <f t="shared" si="0"/>
        <v>7402.9</v>
      </c>
      <c r="M16" s="287"/>
      <c r="N16" s="288"/>
      <c r="O16" s="104">
        <f t="shared" si="1"/>
        <v>0</v>
      </c>
      <c r="P16" s="289"/>
      <c r="Q16" s="302">
        <f t="shared" si="2"/>
        <v>7402.9</v>
      </c>
      <c r="R16" s="264">
        <v>4</v>
      </c>
    </row>
    <row r="17" spans="1:18">
      <c r="A17" s="264">
        <v>5</v>
      </c>
      <c r="B17" s="317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348</v>
      </c>
      <c r="J17" s="266">
        <v>10</v>
      </c>
      <c r="K17" s="266"/>
      <c r="L17" s="104">
        <f t="shared" si="0"/>
        <v>7402.9</v>
      </c>
      <c r="M17" s="287">
        <v>13</v>
      </c>
      <c r="N17" s="288">
        <v>53</v>
      </c>
      <c r="O17" s="104">
        <f t="shared" si="1"/>
        <v>1284.71</v>
      </c>
      <c r="P17" s="285">
        <v>400</v>
      </c>
      <c r="Q17" s="302">
        <f t="shared" si="2"/>
        <v>5718.19</v>
      </c>
      <c r="R17" s="264">
        <v>5</v>
      </c>
    </row>
    <row r="18" spans="1:18">
      <c r="A18" s="264">
        <v>6</v>
      </c>
      <c r="B18" s="317" t="s">
        <v>45</v>
      </c>
      <c r="C18" s="266" t="s">
        <v>26</v>
      </c>
      <c r="D18" s="267">
        <v>740.29</v>
      </c>
      <c r="E18" s="268" t="s">
        <v>46</v>
      </c>
      <c r="F18" s="266" t="s">
        <v>28</v>
      </c>
      <c r="G18" s="266">
        <v>5</v>
      </c>
      <c r="H18" s="266" t="s">
        <v>47</v>
      </c>
      <c r="I18" s="286" t="s">
        <v>348</v>
      </c>
      <c r="J18" s="272">
        <v>10</v>
      </c>
      <c r="K18" s="266"/>
      <c r="L18" s="104">
        <f t="shared" si="0"/>
        <v>7402.9</v>
      </c>
      <c r="M18" s="287"/>
      <c r="N18" s="288">
        <v>23</v>
      </c>
      <c r="O18" s="104">
        <f t="shared" si="1"/>
        <v>35.47</v>
      </c>
      <c r="P18" s="289"/>
      <c r="Q18" s="302">
        <f t="shared" si="2"/>
        <v>7367.43</v>
      </c>
      <c r="R18" s="264">
        <v>6</v>
      </c>
    </row>
    <row r="19" spans="1:18">
      <c r="A19" s="264">
        <v>7</v>
      </c>
      <c r="B19" s="317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38</v>
      </c>
      <c r="I19" s="265" t="s">
        <v>348</v>
      </c>
      <c r="J19" s="266">
        <v>10</v>
      </c>
      <c r="K19" s="266"/>
      <c r="L19" s="104">
        <f t="shared" si="0"/>
        <v>7402.9</v>
      </c>
      <c r="M19" s="287">
        <v>2</v>
      </c>
      <c r="N19" s="288">
        <v>26</v>
      </c>
      <c r="O19" s="104">
        <f t="shared" si="1"/>
        <v>225.17</v>
      </c>
      <c r="P19" s="285">
        <v>400</v>
      </c>
      <c r="Q19" s="302">
        <f t="shared" si="2"/>
        <v>6777.73</v>
      </c>
      <c r="R19" s="264">
        <v>7</v>
      </c>
    </row>
    <row r="20" spans="1:18">
      <c r="A20" s="264">
        <v>8</v>
      </c>
      <c r="B20" s="317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348</v>
      </c>
      <c r="J20" s="266">
        <v>10</v>
      </c>
      <c r="K20" s="266"/>
      <c r="L20" s="104">
        <f t="shared" si="0"/>
        <v>7402.9</v>
      </c>
      <c r="M20" s="287"/>
      <c r="N20" s="288">
        <v>29</v>
      </c>
      <c r="O20" s="104">
        <f t="shared" si="1"/>
        <v>44.73</v>
      </c>
      <c r="P20" s="285">
        <v>400</v>
      </c>
      <c r="Q20" s="302">
        <f t="shared" si="2"/>
        <v>6958.17</v>
      </c>
      <c r="R20" s="264">
        <v>8</v>
      </c>
    </row>
    <row r="21" spans="1:18">
      <c r="A21" s="264">
        <v>9</v>
      </c>
      <c r="B21" s="317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348</v>
      </c>
      <c r="J21" s="272">
        <v>10</v>
      </c>
      <c r="K21" s="266"/>
      <c r="L21" s="104">
        <f t="shared" si="0"/>
        <v>7402.9</v>
      </c>
      <c r="M21" s="287"/>
      <c r="N21" s="288">
        <v>2</v>
      </c>
      <c r="O21" s="104">
        <f t="shared" si="1"/>
        <v>3.08</v>
      </c>
      <c r="P21" s="289"/>
      <c r="Q21" s="302">
        <f t="shared" si="2"/>
        <v>7399.82</v>
      </c>
      <c r="R21" s="264">
        <v>9</v>
      </c>
    </row>
    <row r="22" spans="1:18">
      <c r="A22" s="264">
        <v>10</v>
      </c>
      <c r="B22" s="317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348</v>
      </c>
      <c r="J22" s="266">
        <v>10</v>
      </c>
      <c r="K22" s="266"/>
      <c r="L22" s="104">
        <f t="shared" si="0"/>
        <v>6564</v>
      </c>
      <c r="M22" s="287">
        <v>5</v>
      </c>
      <c r="N22" s="288">
        <v>20</v>
      </c>
      <c r="O22" s="104">
        <f t="shared" si="1"/>
        <v>437.6</v>
      </c>
      <c r="P22" s="285">
        <v>400</v>
      </c>
      <c r="Q22" s="302">
        <f t="shared" si="2"/>
        <v>5726.4</v>
      </c>
      <c r="R22" s="264">
        <v>10</v>
      </c>
    </row>
    <row r="23" spans="1:18">
      <c r="A23" s="264">
        <v>11</v>
      </c>
      <c r="B23" s="317" t="s">
        <v>59</v>
      </c>
      <c r="C23" s="266" t="s">
        <v>26</v>
      </c>
      <c r="D23" s="267">
        <v>740.29</v>
      </c>
      <c r="E23" s="268" t="s">
        <v>37</v>
      </c>
      <c r="F23" s="266" t="s">
        <v>28</v>
      </c>
      <c r="G23" s="266">
        <v>5</v>
      </c>
      <c r="H23" s="266" t="s">
        <v>38</v>
      </c>
      <c r="I23" s="286" t="s">
        <v>348</v>
      </c>
      <c r="J23" s="272">
        <v>10</v>
      </c>
      <c r="K23" s="266"/>
      <c r="L23" s="104">
        <f t="shared" si="0"/>
        <v>7402.9</v>
      </c>
      <c r="M23" s="287">
        <v>8</v>
      </c>
      <c r="N23" s="288">
        <v>10</v>
      </c>
      <c r="O23" s="104">
        <f t="shared" si="1"/>
        <v>755.71</v>
      </c>
      <c r="P23" s="285">
        <v>400</v>
      </c>
      <c r="Q23" s="302">
        <f t="shared" si="2"/>
        <v>6247.19</v>
      </c>
      <c r="R23" s="264">
        <v>11</v>
      </c>
    </row>
    <row r="24" spans="1:18">
      <c r="A24" s="264">
        <v>12</v>
      </c>
      <c r="B24" s="316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348</v>
      </c>
      <c r="J24" s="272">
        <v>10</v>
      </c>
      <c r="K24" s="290"/>
      <c r="L24" s="122">
        <f t="shared" si="0"/>
        <v>7402.9</v>
      </c>
      <c r="M24" s="291"/>
      <c r="N24" s="292">
        <v>19</v>
      </c>
      <c r="O24" s="104">
        <f t="shared" si="1"/>
        <v>29.3</v>
      </c>
      <c r="P24" s="285">
        <v>400</v>
      </c>
      <c r="Q24" s="301">
        <f t="shared" si="2"/>
        <v>6973.6</v>
      </c>
      <c r="R24" s="264">
        <v>12</v>
      </c>
    </row>
    <row r="25" spans="1:18">
      <c r="A25" s="264">
        <v>13</v>
      </c>
      <c r="B25" s="316" t="s">
        <v>63</v>
      </c>
      <c r="C25" s="266" t="s">
        <v>26</v>
      </c>
      <c r="D25" s="267">
        <v>740.29</v>
      </c>
      <c r="E25" s="273" t="s">
        <v>64</v>
      </c>
      <c r="F25" s="266" t="s">
        <v>28</v>
      </c>
      <c r="G25" s="266">
        <v>5</v>
      </c>
      <c r="H25" s="266" t="s">
        <v>38</v>
      </c>
      <c r="I25" s="286" t="s">
        <v>349</v>
      </c>
      <c r="J25" s="272">
        <v>10</v>
      </c>
      <c r="K25" s="290"/>
      <c r="L25" s="122">
        <f t="shared" si="0"/>
        <v>7402.9</v>
      </c>
      <c r="M25" s="291"/>
      <c r="N25" s="292">
        <v>17</v>
      </c>
      <c r="O25" s="104">
        <f t="shared" si="1"/>
        <v>26.22</v>
      </c>
      <c r="P25" s="285">
        <v>400</v>
      </c>
      <c r="Q25" s="302">
        <f t="shared" si="2"/>
        <v>6976.68</v>
      </c>
      <c r="R25" s="264">
        <v>13</v>
      </c>
    </row>
    <row r="26" spans="1:18">
      <c r="A26" s="264">
        <v>14</v>
      </c>
      <c r="B26" s="316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9" t="s">
        <v>47</v>
      </c>
      <c r="I26" s="265" t="s">
        <v>350</v>
      </c>
      <c r="J26" s="266">
        <v>14</v>
      </c>
      <c r="K26" s="266"/>
      <c r="L26" s="122">
        <f t="shared" si="0"/>
        <v>10364.06</v>
      </c>
      <c r="M26" s="284">
        <v>3</v>
      </c>
      <c r="N26" s="284">
        <v>44</v>
      </c>
      <c r="O26" s="122">
        <f t="shared" si="1"/>
        <v>345.47</v>
      </c>
      <c r="P26" s="285"/>
      <c r="Q26" s="301">
        <f t="shared" si="2"/>
        <v>10018.59</v>
      </c>
      <c r="R26" s="264">
        <v>14</v>
      </c>
    </row>
    <row r="27" spans="1:18">
      <c r="A27" s="264">
        <v>15</v>
      </c>
      <c r="B27" s="317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351</v>
      </c>
      <c r="J27" s="266">
        <v>7</v>
      </c>
      <c r="K27" s="266"/>
      <c r="L27" s="122">
        <f t="shared" si="0"/>
        <v>5182.03</v>
      </c>
      <c r="M27" s="287">
        <v>2</v>
      </c>
      <c r="N27" s="288">
        <v>12</v>
      </c>
      <c r="O27" s="104">
        <f t="shared" si="1"/>
        <v>203.58</v>
      </c>
      <c r="P27" s="289"/>
      <c r="Q27" s="302">
        <f t="shared" si="2"/>
        <v>4978.45</v>
      </c>
      <c r="R27" s="264">
        <v>15</v>
      </c>
    </row>
    <row r="28" spans="1:18">
      <c r="A28" s="264">
        <v>16</v>
      </c>
      <c r="B28" s="317" t="s">
        <v>278</v>
      </c>
      <c r="C28" s="266" t="s">
        <v>26</v>
      </c>
      <c r="D28" s="267">
        <v>656.4</v>
      </c>
      <c r="E28" s="268" t="s">
        <v>49</v>
      </c>
      <c r="F28" s="269" t="s">
        <v>28</v>
      </c>
      <c r="G28" s="269">
        <v>5</v>
      </c>
      <c r="H28" s="269" t="s">
        <v>47</v>
      </c>
      <c r="I28" s="265" t="s">
        <v>348</v>
      </c>
      <c r="J28" s="266">
        <v>10</v>
      </c>
      <c r="K28" s="266"/>
      <c r="L28" s="104">
        <f t="shared" si="0"/>
        <v>6564</v>
      </c>
      <c r="M28" s="287"/>
      <c r="N28" s="288"/>
      <c r="O28" s="104">
        <f t="shared" si="1"/>
        <v>0</v>
      </c>
      <c r="P28" s="285"/>
      <c r="Q28" s="302">
        <f t="shared" si="2"/>
        <v>6564</v>
      </c>
      <c r="R28" s="264">
        <v>16</v>
      </c>
    </row>
    <row r="29" spans="1:18">
      <c r="A29" s="264">
        <v>17</v>
      </c>
      <c r="B29" s="317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352</v>
      </c>
      <c r="J29" s="266">
        <v>9</v>
      </c>
      <c r="K29" s="266"/>
      <c r="L29" s="104">
        <f t="shared" si="0"/>
        <v>6662.61</v>
      </c>
      <c r="M29" s="291"/>
      <c r="N29" s="292">
        <v>45</v>
      </c>
      <c r="O29" s="104">
        <f t="shared" si="1"/>
        <v>69.4</v>
      </c>
      <c r="P29" s="289"/>
      <c r="Q29" s="301">
        <f t="shared" si="2"/>
        <v>6593.21</v>
      </c>
      <c r="R29" s="264">
        <v>17</v>
      </c>
    </row>
    <row r="30" spans="1:18">
      <c r="A30" s="264">
        <v>18</v>
      </c>
      <c r="B30" s="317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348</v>
      </c>
      <c r="J30" s="266">
        <v>10</v>
      </c>
      <c r="K30" s="266"/>
      <c r="L30" s="104">
        <f t="shared" si="0"/>
        <v>7402.9</v>
      </c>
      <c r="M30" s="287"/>
      <c r="N30" s="288">
        <v>44</v>
      </c>
      <c r="O30" s="104">
        <f t="shared" si="1"/>
        <v>67.86</v>
      </c>
      <c r="P30" s="289"/>
      <c r="Q30" s="301">
        <f t="shared" si="2"/>
        <v>7335.04</v>
      </c>
      <c r="R30" s="264">
        <v>18</v>
      </c>
    </row>
    <row r="31" spans="1:18">
      <c r="A31" s="264">
        <v>19</v>
      </c>
      <c r="B31" s="317" t="s">
        <v>66</v>
      </c>
      <c r="C31" s="266" t="s">
        <v>26</v>
      </c>
      <c r="D31" s="267">
        <v>740.29</v>
      </c>
      <c r="E31" s="275" t="s">
        <v>67</v>
      </c>
      <c r="F31" s="318" t="s">
        <v>215</v>
      </c>
      <c r="G31" s="269">
        <v>5</v>
      </c>
      <c r="H31" s="269" t="s">
        <v>47</v>
      </c>
      <c r="I31" s="286" t="s">
        <v>353</v>
      </c>
      <c r="J31" s="272">
        <v>10</v>
      </c>
      <c r="K31" s="269"/>
      <c r="L31" s="104">
        <f t="shared" si="0"/>
        <v>7402.9</v>
      </c>
      <c r="M31" s="287"/>
      <c r="N31" s="288"/>
      <c r="O31" s="104">
        <f t="shared" si="1"/>
        <v>0</v>
      </c>
      <c r="P31" s="285">
        <v>400</v>
      </c>
      <c r="Q31" s="302">
        <f t="shared" si="2"/>
        <v>7002.9</v>
      </c>
      <c r="R31" s="264">
        <v>19</v>
      </c>
    </row>
    <row r="32" spans="1:18">
      <c r="A32" s="264">
        <v>20</v>
      </c>
      <c r="B32" s="316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348</v>
      </c>
      <c r="J32" s="272">
        <v>10</v>
      </c>
      <c r="K32" s="266"/>
      <c r="L32" s="104">
        <f t="shared" si="0"/>
        <v>7402.9</v>
      </c>
      <c r="M32" s="287"/>
      <c r="N32" s="288"/>
      <c r="O32" s="104">
        <f t="shared" si="1"/>
        <v>0</v>
      </c>
      <c r="P32" s="289"/>
      <c r="Q32" s="302">
        <f t="shared" si="2"/>
        <v>7402.9</v>
      </c>
      <c r="R32" s="264">
        <v>20</v>
      </c>
    </row>
    <row r="33" spans="1:18">
      <c r="A33" s="264">
        <v>21</v>
      </c>
      <c r="B33" s="317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348</v>
      </c>
      <c r="J33" s="266">
        <v>10</v>
      </c>
      <c r="K33" s="269"/>
      <c r="L33" s="104">
        <f t="shared" si="0"/>
        <v>7402.9</v>
      </c>
      <c r="M33" s="287">
        <v>1</v>
      </c>
      <c r="N33" s="288">
        <v>23</v>
      </c>
      <c r="O33" s="104">
        <f t="shared" si="1"/>
        <v>128.01</v>
      </c>
      <c r="P33" s="285">
        <v>400</v>
      </c>
      <c r="Q33" s="302">
        <f t="shared" si="2"/>
        <v>6874.89</v>
      </c>
      <c r="R33" s="264">
        <v>21</v>
      </c>
    </row>
    <row r="34" spans="1:18">
      <c r="A34" s="264">
        <v>22</v>
      </c>
      <c r="B34" s="317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354</v>
      </c>
      <c r="J34" s="266">
        <v>7</v>
      </c>
      <c r="K34" s="269"/>
      <c r="L34" s="104">
        <f t="shared" si="0"/>
        <v>4594.8</v>
      </c>
      <c r="M34" s="287"/>
      <c r="N34" s="288">
        <v>50</v>
      </c>
      <c r="O34" s="104">
        <f t="shared" si="1"/>
        <v>68.38</v>
      </c>
      <c r="P34" s="323"/>
      <c r="Q34" s="302">
        <f t="shared" si="2"/>
        <v>4526.42</v>
      </c>
      <c r="R34" s="264">
        <v>22</v>
      </c>
    </row>
    <row r="35" s="92" customFormat="1" spans="1:18">
      <c r="A35" s="264">
        <v>23</v>
      </c>
      <c r="B35" s="317" t="s">
        <v>79</v>
      </c>
      <c r="C35" s="266" t="s">
        <v>26</v>
      </c>
      <c r="D35" s="319">
        <v>740.29</v>
      </c>
      <c r="E35" s="320" t="s">
        <v>57</v>
      </c>
      <c r="F35" s="321" t="s">
        <v>28</v>
      </c>
      <c r="G35" s="321">
        <v>5</v>
      </c>
      <c r="H35" s="321" t="s">
        <v>47</v>
      </c>
      <c r="I35" s="324" t="s">
        <v>348</v>
      </c>
      <c r="J35" s="325">
        <v>10</v>
      </c>
      <c r="K35" s="321"/>
      <c r="L35" s="326">
        <f t="shared" si="0"/>
        <v>7402.9</v>
      </c>
      <c r="M35" s="327">
        <v>1</v>
      </c>
      <c r="N35" s="328">
        <v>5</v>
      </c>
      <c r="O35" s="326">
        <f t="shared" si="1"/>
        <v>100.25</v>
      </c>
      <c r="P35" s="289"/>
      <c r="Q35" s="302">
        <f t="shared" si="2"/>
        <v>7302.65</v>
      </c>
      <c r="R35" s="264">
        <v>23</v>
      </c>
    </row>
    <row r="36" spans="1:18">
      <c r="A36" s="264">
        <v>24</v>
      </c>
      <c r="B36" s="316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355</v>
      </c>
      <c r="J36" s="272">
        <v>11</v>
      </c>
      <c r="K36" s="266"/>
      <c r="L36" s="122">
        <f t="shared" si="0"/>
        <v>7220.4</v>
      </c>
      <c r="M36" s="295"/>
      <c r="N36" s="284"/>
      <c r="O36" s="122">
        <f t="shared" si="1"/>
        <v>0</v>
      </c>
      <c r="P36" s="285">
        <v>400</v>
      </c>
      <c r="Q36" s="301">
        <f t="shared" si="2"/>
        <v>6820.4</v>
      </c>
      <c r="R36" s="264">
        <v>24</v>
      </c>
    </row>
    <row r="37" spans="1:18">
      <c r="A37" s="264">
        <v>25</v>
      </c>
      <c r="B37" s="317" t="s">
        <v>87</v>
      </c>
      <c r="C37" s="266" t="s">
        <v>26</v>
      </c>
      <c r="D37" s="267">
        <v>740.29</v>
      </c>
      <c r="E37" s="268" t="s">
        <v>88</v>
      </c>
      <c r="F37" s="269" t="s">
        <v>28</v>
      </c>
      <c r="G37" s="269">
        <v>5</v>
      </c>
      <c r="H37" s="269" t="s">
        <v>29</v>
      </c>
      <c r="I37" s="294" t="s">
        <v>356</v>
      </c>
      <c r="J37" s="269">
        <v>8</v>
      </c>
      <c r="K37" s="266"/>
      <c r="L37" s="104">
        <f t="shared" si="0"/>
        <v>5922.32</v>
      </c>
      <c r="M37" s="287">
        <v>2</v>
      </c>
      <c r="N37" s="288">
        <v>34</v>
      </c>
      <c r="O37" s="104">
        <f t="shared" si="1"/>
        <v>237.51</v>
      </c>
      <c r="P37" s="285">
        <v>400</v>
      </c>
      <c r="Q37" s="301">
        <f t="shared" si="2"/>
        <v>5284.81</v>
      </c>
      <c r="R37" s="264">
        <v>25</v>
      </c>
    </row>
    <row r="38" spans="1:18">
      <c r="A38" s="264">
        <v>26</v>
      </c>
      <c r="B38" s="316" t="s">
        <v>90</v>
      </c>
      <c r="C38" s="266" t="s">
        <v>26</v>
      </c>
      <c r="D38" s="270">
        <v>740.29</v>
      </c>
      <c r="E38" s="273" t="s">
        <v>88</v>
      </c>
      <c r="F38" s="266" t="s">
        <v>28</v>
      </c>
      <c r="G38" s="266">
        <v>5</v>
      </c>
      <c r="H38" s="269" t="s">
        <v>29</v>
      </c>
      <c r="I38" s="294" t="s">
        <v>348</v>
      </c>
      <c r="J38" s="269">
        <v>10</v>
      </c>
      <c r="K38" s="266"/>
      <c r="L38" s="104">
        <f t="shared" si="0"/>
        <v>7402.9</v>
      </c>
      <c r="M38" s="287">
        <v>3</v>
      </c>
      <c r="N38" s="288">
        <v>53</v>
      </c>
      <c r="O38" s="104">
        <f t="shared" si="1"/>
        <v>359.35</v>
      </c>
      <c r="P38" s="285">
        <v>400</v>
      </c>
      <c r="Q38" s="301">
        <f t="shared" si="2"/>
        <v>6643.55</v>
      </c>
      <c r="R38" s="264">
        <v>26</v>
      </c>
    </row>
    <row r="39" spans="1:18">
      <c r="A39" s="264">
        <v>27</v>
      </c>
      <c r="B39" s="322" t="s">
        <v>91</v>
      </c>
      <c r="C39" s="266" t="s">
        <v>26</v>
      </c>
      <c r="D39" s="267">
        <v>740.29</v>
      </c>
      <c r="E39" s="268" t="s">
        <v>92</v>
      </c>
      <c r="F39" s="269" t="s">
        <v>28</v>
      </c>
      <c r="G39" s="269">
        <v>5</v>
      </c>
      <c r="H39" s="321" t="s">
        <v>47</v>
      </c>
      <c r="I39" s="286" t="s">
        <v>348</v>
      </c>
      <c r="J39" s="272">
        <v>10</v>
      </c>
      <c r="K39" s="269"/>
      <c r="L39" s="104">
        <f t="shared" si="0"/>
        <v>7402.9</v>
      </c>
      <c r="M39" s="287"/>
      <c r="N39" s="288"/>
      <c r="O39" s="104">
        <f t="shared" si="1"/>
        <v>0</v>
      </c>
      <c r="P39" s="285"/>
      <c r="Q39" s="302">
        <f t="shared" si="2"/>
        <v>7402.9</v>
      </c>
      <c r="R39" s="264">
        <v>27</v>
      </c>
    </row>
    <row r="40" spans="1:18">
      <c r="A40" s="264">
        <v>28</v>
      </c>
      <c r="B40" s="316" t="s">
        <v>94</v>
      </c>
      <c r="C40" s="266" t="s">
        <v>26</v>
      </c>
      <c r="D40" s="270">
        <v>740.29</v>
      </c>
      <c r="E40" s="277" t="s">
        <v>95</v>
      </c>
      <c r="F40" s="266" t="s">
        <v>28</v>
      </c>
      <c r="G40" s="266">
        <v>5</v>
      </c>
      <c r="H40" s="266" t="s">
        <v>29</v>
      </c>
      <c r="I40" s="286" t="s">
        <v>348</v>
      </c>
      <c r="J40" s="272">
        <v>10</v>
      </c>
      <c r="K40" s="266"/>
      <c r="L40" s="326">
        <f t="shared" si="0"/>
        <v>7402.9</v>
      </c>
      <c r="M40" s="295">
        <v>3</v>
      </c>
      <c r="N40" s="284">
        <v>44</v>
      </c>
      <c r="O40" s="122">
        <f t="shared" si="1"/>
        <v>345.47</v>
      </c>
      <c r="P40" s="289"/>
      <c r="Q40" s="301">
        <f t="shared" si="2"/>
        <v>7057.43</v>
      </c>
      <c r="R40" s="264">
        <v>28</v>
      </c>
    </row>
    <row r="41" spans="1:18">
      <c r="A41" s="264">
        <v>29</v>
      </c>
      <c r="B41" s="316" t="s">
        <v>96</v>
      </c>
      <c r="C41" s="266" t="s">
        <v>26</v>
      </c>
      <c r="D41" s="270">
        <v>740.29</v>
      </c>
      <c r="E41" s="277" t="s">
        <v>97</v>
      </c>
      <c r="F41" s="266" t="s">
        <v>28</v>
      </c>
      <c r="G41" s="266">
        <v>5</v>
      </c>
      <c r="H41" s="269" t="s">
        <v>47</v>
      </c>
      <c r="I41" s="296" t="s">
        <v>348</v>
      </c>
      <c r="J41" s="272">
        <v>10</v>
      </c>
      <c r="K41" s="266"/>
      <c r="L41" s="122">
        <f t="shared" si="0"/>
        <v>7402.9</v>
      </c>
      <c r="M41" s="295"/>
      <c r="N41" s="284"/>
      <c r="O41" s="104">
        <f t="shared" si="1"/>
        <v>0</v>
      </c>
      <c r="P41" s="285"/>
      <c r="Q41" s="301">
        <f t="shared" si="2"/>
        <v>7402.9</v>
      </c>
      <c r="R41" s="264">
        <v>29</v>
      </c>
    </row>
    <row r="42" spans="1:18">
      <c r="A42" s="264">
        <v>30</v>
      </c>
      <c r="B42" s="317" t="s">
        <v>98</v>
      </c>
      <c r="C42" s="266" t="s">
        <v>26</v>
      </c>
      <c r="D42" s="267">
        <v>740.29</v>
      </c>
      <c r="E42" s="278" t="s">
        <v>99</v>
      </c>
      <c r="F42" s="269" t="s">
        <v>28</v>
      </c>
      <c r="G42" s="269">
        <v>5</v>
      </c>
      <c r="H42" s="269" t="s">
        <v>47</v>
      </c>
      <c r="I42" s="271" t="s">
        <v>348</v>
      </c>
      <c r="J42" s="269">
        <v>10</v>
      </c>
      <c r="K42" s="269"/>
      <c r="L42" s="104">
        <f t="shared" si="0"/>
        <v>7402.9</v>
      </c>
      <c r="M42" s="287"/>
      <c r="N42" s="288">
        <v>11</v>
      </c>
      <c r="O42" s="104">
        <f t="shared" si="1"/>
        <v>16.96</v>
      </c>
      <c r="P42" s="285">
        <v>400</v>
      </c>
      <c r="Q42" s="301">
        <f t="shared" si="2"/>
        <v>6985.94</v>
      </c>
      <c r="R42" s="264">
        <v>30</v>
      </c>
    </row>
    <row r="43" spans="1:18">
      <c r="A43" s="264">
        <v>31</v>
      </c>
      <c r="B43" s="316" t="s">
        <v>100</v>
      </c>
      <c r="C43" s="266" t="s">
        <v>26</v>
      </c>
      <c r="D43" s="270">
        <v>656.4</v>
      </c>
      <c r="E43" s="273" t="s">
        <v>101</v>
      </c>
      <c r="F43" s="266" t="s">
        <v>28</v>
      </c>
      <c r="G43" s="266">
        <v>5</v>
      </c>
      <c r="H43" s="266" t="s">
        <v>47</v>
      </c>
      <c r="I43" s="265" t="s">
        <v>357</v>
      </c>
      <c r="J43" s="266">
        <v>9</v>
      </c>
      <c r="K43" s="266"/>
      <c r="L43" s="122">
        <f t="shared" si="0"/>
        <v>5907.6</v>
      </c>
      <c r="M43" s="295"/>
      <c r="N43" s="284"/>
      <c r="O43" s="122">
        <f t="shared" ref="O43:O49" si="3">ROUND((D43/8*M43)+(D43/8/60*N43),2)</f>
        <v>0</v>
      </c>
      <c r="P43" s="289"/>
      <c r="Q43" s="302">
        <f t="shared" ref="Q43:Q49" si="4">L43-O43-P43</f>
        <v>5907.6</v>
      </c>
      <c r="R43" s="264">
        <v>31</v>
      </c>
    </row>
    <row r="44" spans="1:18">
      <c r="A44" s="264">
        <v>32</v>
      </c>
      <c r="B44" s="316" t="s">
        <v>103</v>
      </c>
      <c r="C44" s="266" t="s">
        <v>26</v>
      </c>
      <c r="D44" s="270">
        <v>740.29</v>
      </c>
      <c r="E44" s="273" t="s">
        <v>104</v>
      </c>
      <c r="F44" s="266" t="s">
        <v>28</v>
      </c>
      <c r="G44" s="266">
        <v>5</v>
      </c>
      <c r="H44" s="266" t="s">
        <v>105</v>
      </c>
      <c r="I44" s="265" t="s">
        <v>358</v>
      </c>
      <c r="J44" s="266">
        <v>9</v>
      </c>
      <c r="K44" s="266"/>
      <c r="L44" s="122">
        <f t="shared" si="0"/>
        <v>6662.61</v>
      </c>
      <c r="M44" s="295"/>
      <c r="N44" s="284"/>
      <c r="O44" s="122">
        <f t="shared" si="3"/>
        <v>0</v>
      </c>
      <c r="P44" s="285">
        <v>400</v>
      </c>
      <c r="Q44" s="302">
        <f t="shared" si="4"/>
        <v>6262.61</v>
      </c>
      <c r="R44" s="264">
        <v>32</v>
      </c>
    </row>
    <row r="45" spans="1:18">
      <c r="A45" s="264">
        <v>33</v>
      </c>
      <c r="B45" s="317" t="s">
        <v>106</v>
      </c>
      <c r="C45" s="266" t="s">
        <v>26</v>
      </c>
      <c r="D45" s="267">
        <v>740.29</v>
      </c>
      <c r="E45" s="268" t="s">
        <v>107</v>
      </c>
      <c r="F45" s="269" t="s">
        <v>28</v>
      </c>
      <c r="G45" s="269">
        <v>5</v>
      </c>
      <c r="H45" s="269" t="s">
        <v>47</v>
      </c>
      <c r="I45" s="286" t="s">
        <v>348</v>
      </c>
      <c r="J45" s="272">
        <v>10</v>
      </c>
      <c r="K45" s="272"/>
      <c r="L45" s="122">
        <f t="shared" si="0"/>
        <v>7402.9</v>
      </c>
      <c r="M45" s="291">
        <v>8</v>
      </c>
      <c r="N45" s="292"/>
      <c r="O45" s="122">
        <f t="shared" si="3"/>
        <v>740.29</v>
      </c>
      <c r="P45" s="285">
        <v>400</v>
      </c>
      <c r="Q45" s="302">
        <f t="shared" si="4"/>
        <v>6262.61</v>
      </c>
      <c r="R45" s="264">
        <v>33</v>
      </c>
    </row>
    <row r="46" spans="1:18">
      <c r="A46" s="264">
        <v>34</v>
      </c>
      <c r="B46" s="317" t="s">
        <v>108</v>
      </c>
      <c r="C46" s="266" t="s">
        <v>26</v>
      </c>
      <c r="D46" s="267">
        <v>740.29</v>
      </c>
      <c r="E46" s="268" t="s">
        <v>109</v>
      </c>
      <c r="F46" s="269" t="s">
        <v>28</v>
      </c>
      <c r="G46" s="269">
        <v>5</v>
      </c>
      <c r="H46" s="269" t="s">
        <v>105</v>
      </c>
      <c r="I46" s="286" t="s">
        <v>348</v>
      </c>
      <c r="J46" s="272">
        <v>10</v>
      </c>
      <c r="K46" s="269"/>
      <c r="L46" s="104">
        <f t="shared" si="0"/>
        <v>7402.9</v>
      </c>
      <c r="M46" s="287"/>
      <c r="N46" s="288">
        <v>40</v>
      </c>
      <c r="O46" s="104">
        <f t="shared" si="3"/>
        <v>61.69</v>
      </c>
      <c r="P46" s="285">
        <v>400</v>
      </c>
      <c r="Q46" s="302">
        <f t="shared" si="4"/>
        <v>6941.21</v>
      </c>
      <c r="R46" s="264">
        <v>34</v>
      </c>
    </row>
    <row r="47" spans="1:18">
      <c r="A47" s="264">
        <v>35</v>
      </c>
      <c r="B47" s="317" t="s">
        <v>111</v>
      </c>
      <c r="C47" s="266" t="s">
        <v>26</v>
      </c>
      <c r="D47" s="267">
        <v>656.4</v>
      </c>
      <c r="E47" s="279" t="s">
        <v>112</v>
      </c>
      <c r="F47" s="269" t="s">
        <v>28</v>
      </c>
      <c r="G47" s="269">
        <v>5</v>
      </c>
      <c r="H47" s="280" t="s">
        <v>47</v>
      </c>
      <c r="I47" s="286" t="s">
        <v>359</v>
      </c>
      <c r="J47" s="272">
        <v>9</v>
      </c>
      <c r="K47" s="266"/>
      <c r="L47" s="104">
        <f t="shared" si="0"/>
        <v>5907.6</v>
      </c>
      <c r="M47" s="287"/>
      <c r="N47" s="288"/>
      <c r="O47" s="104">
        <f t="shared" si="3"/>
        <v>0</v>
      </c>
      <c r="P47" s="285">
        <v>400</v>
      </c>
      <c r="Q47" s="302">
        <f t="shared" si="4"/>
        <v>5507.6</v>
      </c>
      <c r="R47" s="264">
        <v>35</v>
      </c>
    </row>
    <row r="48" spans="1:18">
      <c r="A48" s="264">
        <v>36</v>
      </c>
      <c r="B48" s="317" t="s">
        <v>115</v>
      </c>
      <c r="C48" s="266" t="s">
        <v>26</v>
      </c>
      <c r="D48" s="267">
        <v>740.29</v>
      </c>
      <c r="E48" s="281"/>
      <c r="F48" s="266" t="s">
        <v>224</v>
      </c>
      <c r="G48" s="266">
        <v>5</v>
      </c>
      <c r="H48" s="269" t="s">
        <v>47</v>
      </c>
      <c r="I48" s="286" t="s">
        <v>360</v>
      </c>
      <c r="J48" s="272">
        <v>10</v>
      </c>
      <c r="K48" s="272"/>
      <c r="L48" s="122">
        <f t="shared" si="0"/>
        <v>7402.9</v>
      </c>
      <c r="M48" s="297"/>
      <c r="N48" s="292"/>
      <c r="O48" s="122">
        <f t="shared" si="3"/>
        <v>0</v>
      </c>
      <c r="P48" s="285">
        <v>400</v>
      </c>
      <c r="Q48" s="301">
        <f t="shared" si="4"/>
        <v>7002.9</v>
      </c>
      <c r="R48" s="264">
        <v>36</v>
      </c>
    </row>
    <row r="49" spans="1:18">
      <c r="A49" s="264">
        <v>37</v>
      </c>
      <c r="B49" s="317" t="s">
        <v>118</v>
      </c>
      <c r="C49" s="266" t="s">
        <v>26</v>
      </c>
      <c r="D49" s="267">
        <v>740.29</v>
      </c>
      <c r="E49" s="268" t="s">
        <v>99</v>
      </c>
      <c r="F49" s="269" t="s">
        <v>28</v>
      </c>
      <c r="G49" s="269">
        <v>5</v>
      </c>
      <c r="H49" s="269" t="s">
        <v>38</v>
      </c>
      <c r="I49" s="286" t="s">
        <v>361</v>
      </c>
      <c r="J49" s="272">
        <v>4</v>
      </c>
      <c r="K49" s="272"/>
      <c r="L49" s="122">
        <f t="shared" si="0"/>
        <v>2961.16</v>
      </c>
      <c r="M49" s="297"/>
      <c r="N49" s="292"/>
      <c r="O49" s="122">
        <f t="shared" si="3"/>
        <v>0</v>
      </c>
      <c r="P49" s="285">
        <v>400</v>
      </c>
      <c r="Q49" s="301">
        <f t="shared" si="4"/>
        <v>2561.16</v>
      </c>
      <c r="R49" s="264">
        <v>37</v>
      </c>
    </row>
    <row r="50" ht="14.1" customHeight="1" spans="1:18">
      <c r="A50" s="264">
        <v>39</v>
      </c>
      <c r="B50" s="316" t="s">
        <v>123</v>
      </c>
      <c r="C50" s="266" t="s">
        <v>26</v>
      </c>
      <c r="D50" s="270">
        <v>740.29</v>
      </c>
      <c r="E50" s="282" t="s">
        <v>32</v>
      </c>
      <c r="F50" s="283" t="s">
        <v>28</v>
      </c>
      <c r="G50" s="283">
        <v>5</v>
      </c>
      <c r="H50" s="283" t="s">
        <v>38</v>
      </c>
      <c r="I50" s="286" t="s">
        <v>348</v>
      </c>
      <c r="J50" s="272">
        <v>10</v>
      </c>
      <c r="K50" s="266"/>
      <c r="L50" s="122">
        <f t="shared" si="0"/>
        <v>7402.9</v>
      </c>
      <c r="M50" s="295">
        <v>4</v>
      </c>
      <c r="N50" s="284">
        <v>31</v>
      </c>
      <c r="O50" s="122">
        <f t="shared" ref="O50:O60" si="5">ROUND((D50/8*M50)+(D50/8/60*N50),2)</f>
        <v>417.96</v>
      </c>
      <c r="P50" s="285">
        <v>400</v>
      </c>
      <c r="Q50" s="302">
        <f t="shared" ref="Q50:Q60" si="6">L50-O50-P50</f>
        <v>6584.94</v>
      </c>
      <c r="R50" s="264">
        <v>39</v>
      </c>
    </row>
    <row r="51" spans="1:18">
      <c r="A51" s="264">
        <v>40</v>
      </c>
      <c r="B51" s="317" t="s">
        <v>124</v>
      </c>
      <c r="C51" s="266" t="s">
        <v>26</v>
      </c>
      <c r="D51" s="267">
        <v>740.29</v>
      </c>
      <c r="E51" s="268" t="s">
        <v>107</v>
      </c>
      <c r="F51" s="269" t="s">
        <v>28</v>
      </c>
      <c r="G51" s="269">
        <v>5</v>
      </c>
      <c r="H51" s="269" t="s">
        <v>47</v>
      </c>
      <c r="I51" s="286" t="s">
        <v>348</v>
      </c>
      <c r="J51" s="272">
        <v>10</v>
      </c>
      <c r="K51" s="269"/>
      <c r="L51" s="104">
        <f t="shared" si="0"/>
        <v>7402.9</v>
      </c>
      <c r="M51" s="287"/>
      <c r="N51" s="288">
        <v>12</v>
      </c>
      <c r="O51" s="104">
        <f t="shared" si="5"/>
        <v>18.51</v>
      </c>
      <c r="P51" s="285">
        <v>400</v>
      </c>
      <c r="Q51" s="302">
        <f t="shared" si="6"/>
        <v>6984.39</v>
      </c>
      <c r="R51" s="264">
        <v>40</v>
      </c>
    </row>
    <row r="52" spans="1:18">
      <c r="A52" s="264">
        <v>41</v>
      </c>
      <c r="B52" s="316" t="s">
        <v>125</v>
      </c>
      <c r="C52" s="266" t="s">
        <v>26</v>
      </c>
      <c r="D52" s="270">
        <v>740.29</v>
      </c>
      <c r="E52" s="282" t="s">
        <v>126</v>
      </c>
      <c r="F52" s="266" t="s">
        <v>28</v>
      </c>
      <c r="G52" s="266">
        <v>5</v>
      </c>
      <c r="H52" s="266" t="s">
        <v>47</v>
      </c>
      <c r="I52" s="286" t="s">
        <v>348</v>
      </c>
      <c r="J52" s="272">
        <v>10</v>
      </c>
      <c r="K52" s="266"/>
      <c r="L52" s="122">
        <f t="shared" si="0"/>
        <v>7402.9</v>
      </c>
      <c r="M52" s="295"/>
      <c r="N52" s="284">
        <v>16</v>
      </c>
      <c r="O52" s="122">
        <f t="shared" si="5"/>
        <v>24.68</v>
      </c>
      <c r="P52" s="289"/>
      <c r="Q52" s="302">
        <f t="shared" si="6"/>
        <v>7378.22</v>
      </c>
      <c r="R52" s="264">
        <v>41</v>
      </c>
    </row>
    <row r="53" spans="1:18">
      <c r="A53" s="264">
        <v>42</v>
      </c>
      <c r="B53" s="317" t="s">
        <v>127</v>
      </c>
      <c r="C53" s="266" t="s">
        <v>26</v>
      </c>
      <c r="D53" s="267">
        <v>656.4</v>
      </c>
      <c r="E53" s="279" t="s">
        <v>112</v>
      </c>
      <c r="F53" s="269" t="s">
        <v>28</v>
      </c>
      <c r="G53" s="269">
        <v>5</v>
      </c>
      <c r="H53" s="269" t="s">
        <v>47</v>
      </c>
      <c r="I53" s="286" t="s">
        <v>348</v>
      </c>
      <c r="J53" s="272">
        <v>10</v>
      </c>
      <c r="K53" s="266"/>
      <c r="L53" s="104">
        <f t="shared" si="0"/>
        <v>6564</v>
      </c>
      <c r="M53" s="287"/>
      <c r="N53" s="288">
        <v>16</v>
      </c>
      <c r="O53" s="104">
        <f t="shared" si="5"/>
        <v>21.88</v>
      </c>
      <c r="P53" s="285">
        <v>400</v>
      </c>
      <c r="Q53" s="302">
        <f t="shared" si="6"/>
        <v>6142.12</v>
      </c>
      <c r="R53" s="264">
        <v>42</v>
      </c>
    </row>
    <row r="54" ht="14.1" customHeight="1" spans="1:18">
      <c r="A54" s="264">
        <v>43</v>
      </c>
      <c r="B54" s="316" t="s">
        <v>165</v>
      </c>
      <c r="C54" s="266" t="s">
        <v>26</v>
      </c>
      <c r="D54" s="267">
        <v>740.29</v>
      </c>
      <c r="E54" s="268" t="s">
        <v>85</v>
      </c>
      <c r="F54" s="266" t="s">
        <v>28</v>
      </c>
      <c r="G54" s="266">
        <v>5</v>
      </c>
      <c r="H54" s="266" t="s">
        <v>47</v>
      </c>
      <c r="I54" s="286" t="s">
        <v>348</v>
      </c>
      <c r="J54" s="272">
        <v>10</v>
      </c>
      <c r="K54" s="266"/>
      <c r="L54" s="122">
        <f t="shared" si="0"/>
        <v>7402.9</v>
      </c>
      <c r="M54" s="295">
        <v>2</v>
      </c>
      <c r="N54" s="284">
        <v>31</v>
      </c>
      <c r="O54" s="122">
        <f t="shared" si="5"/>
        <v>232.88</v>
      </c>
      <c r="P54" s="285"/>
      <c r="Q54" s="301">
        <f t="shared" si="6"/>
        <v>7170.02</v>
      </c>
      <c r="R54" s="264">
        <v>43</v>
      </c>
    </row>
    <row r="55" ht="14.1" customHeight="1" spans="1:18">
      <c r="A55" s="264">
        <v>44</v>
      </c>
      <c r="B55" s="316" t="s">
        <v>167</v>
      </c>
      <c r="C55" s="266" t="s">
        <v>26</v>
      </c>
      <c r="D55" s="267">
        <v>656.4</v>
      </c>
      <c r="E55" s="273" t="s">
        <v>168</v>
      </c>
      <c r="F55" s="266" t="s">
        <v>28</v>
      </c>
      <c r="G55" s="266">
        <v>5</v>
      </c>
      <c r="H55" s="266" t="s">
        <v>47</v>
      </c>
      <c r="I55" s="286" t="s">
        <v>348</v>
      </c>
      <c r="J55" s="272">
        <v>10</v>
      </c>
      <c r="K55" s="266"/>
      <c r="L55" s="122">
        <f t="shared" si="0"/>
        <v>6564</v>
      </c>
      <c r="M55" s="295"/>
      <c r="N55" s="284">
        <v>15</v>
      </c>
      <c r="O55" s="122">
        <f t="shared" si="5"/>
        <v>20.51</v>
      </c>
      <c r="P55" s="285"/>
      <c r="Q55" s="301">
        <f t="shared" si="6"/>
        <v>6543.49</v>
      </c>
      <c r="R55" s="264">
        <v>44</v>
      </c>
    </row>
    <row r="56" spans="1:18">
      <c r="A56" s="264">
        <v>45</v>
      </c>
      <c r="B56" s="316" t="s">
        <v>128</v>
      </c>
      <c r="C56" s="266" t="s">
        <v>26</v>
      </c>
      <c r="D56" s="267">
        <v>740.29</v>
      </c>
      <c r="E56" s="273" t="s">
        <v>27</v>
      </c>
      <c r="F56" s="266" t="s">
        <v>28</v>
      </c>
      <c r="G56" s="266">
        <v>5</v>
      </c>
      <c r="H56" s="266" t="s">
        <v>47</v>
      </c>
      <c r="I56" s="286" t="s">
        <v>362</v>
      </c>
      <c r="J56" s="272">
        <v>12</v>
      </c>
      <c r="K56" s="266"/>
      <c r="L56" s="122">
        <f t="shared" si="0"/>
        <v>8883.48</v>
      </c>
      <c r="M56" s="295">
        <v>1</v>
      </c>
      <c r="N56" s="284">
        <v>34</v>
      </c>
      <c r="O56" s="122">
        <f t="shared" si="5"/>
        <v>144.97</v>
      </c>
      <c r="P56" s="289"/>
      <c r="Q56" s="301">
        <f t="shared" si="6"/>
        <v>8738.51</v>
      </c>
      <c r="R56" s="264">
        <v>45</v>
      </c>
    </row>
    <row r="57" spans="1:18">
      <c r="A57" s="264">
        <v>46</v>
      </c>
      <c r="B57" s="317" t="s">
        <v>129</v>
      </c>
      <c r="C57" s="266" t="s">
        <v>26</v>
      </c>
      <c r="D57" s="267">
        <v>740.29</v>
      </c>
      <c r="E57" s="268" t="s">
        <v>85</v>
      </c>
      <c r="F57" s="269" t="s">
        <v>28</v>
      </c>
      <c r="G57" s="269">
        <v>5</v>
      </c>
      <c r="H57" s="266" t="s">
        <v>47</v>
      </c>
      <c r="I57" s="286" t="s">
        <v>348</v>
      </c>
      <c r="J57" s="272">
        <v>10</v>
      </c>
      <c r="K57" s="266"/>
      <c r="L57" s="104">
        <f t="shared" si="0"/>
        <v>7402.9</v>
      </c>
      <c r="M57" s="287">
        <v>5</v>
      </c>
      <c r="N57" s="288">
        <v>38</v>
      </c>
      <c r="O57" s="104">
        <f t="shared" si="5"/>
        <v>521.29</v>
      </c>
      <c r="P57" s="285">
        <v>400</v>
      </c>
      <c r="Q57" s="302">
        <f t="shared" si="6"/>
        <v>6481.61</v>
      </c>
      <c r="R57" s="264">
        <v>46</v>
      </c>
    </row>
    <row r="58" spans="1:18">
      <c r="A58" s="264">
        <v>47</v>
      </c>
      <c r="B58" s="317" t="s">
        <v>192</v>
      </c>
      <c r="C58" s="266" t="s">
        <v>26</v>
      </c>
      <c r="D58" s="267">
        <v>656.4</v>
      </c>
      <c r="E58" s="273" t="s">
        <v>168</v>
      </c>
      <c r="F58" s="266" t="s">
        <v>28</v>
      </c>
      <c r="G58" s="266">
        <v>5</v>
      </c>
      <c r="H58" s="266" t="s">
        <v>47</v>
      </c>
      <c r="I58" s="286" t="s">
        <v>348</v>
      </c>
      <c r="J58" s="272">
        <v>10</v>
      </c>
      <c r="K58" s="300"/>
      <c r="L58" s="104">
        <f t="shared" si="0"/>
        <v>6564</v>
      </c>
      <c r="M58" s="287"/>
      <c r="N58" s="288"/>
      <c r="O58" s="104">
        <f t="shared" si="5"/>
        <v>0</v>
      </c>
      <c r="P58" s="285"/>
      <c r="Q58" s="302">
        <f t="shared" si="6"/>
        <v>6564</v>
      </c>
      <c r="R58" s="264">
        <v>47</v>
      </c>
    </row>
    <row r="59" spans="1:18">
      <c r="A59" s="264">
        <v>47</v>
      </c>
      <c r="B59" s="317" t="s">
        <v>345</v>
      </c>
      <c r="C59" s="266" t="s">
        <v>26</v>
      </c>
      <c r="D59" s="267">
        <v>740.29</v>
      </c>
      <c r="E59" s="273" t="s">
        <v>126</v>
      </c>
      <c r="F59" s="266" t="s">
        <v>28</v>
      </c>
      <c r="G59" s="266">
        <v>5</v>
      </c>
      <c r="H59" s="266" t="s">
        <v>47</v>
      </c>
      <c r="I59" s="286" t="s">
        <v>348</v>
      </c>
      <c r="J59" s="272">
        <v>10</v>
      </c>
      <c r="K59" s="300"/>
      <c r="L59" s="104">
        <f t="shared" si="0"/>
        <v>7402.9</v>
      </c>
      <c r="M59" s="287"/>
      <c r="N59" s="288"/>
      <c r="O59" s="104">
        <f t="shared" si="5"/>
        <v>0</v>
      </c>
      <c r="P59" s="289"/>
      <c r="Q59" s="302">
        <f t="shared" si="6"/>
        <v>7402.9</v>
      </c>
      <c r="R59" s="264">
        <v>47</v>
      </c>
    </row>
    <row r="60" ht="14.1" customHeight="1" spans="1:18">
      <c r="A60" s="264">
        <v>48</v>
      </c>
      <c r="B60" s="317" t="s">
        <v>130</v>
      </c>
      <c r="C60" s="266" t="s">
        <v>26</v>
      </c>
      <c r="D60" s="267">
        <v>740.29</v>
      </c>
      <c r="E60" s="273" t="s">
        <v>61</v>
      </c>
      <c r="F60" s="266" t="s">
        <v>28</v>
      </c>
      <c r="G60" s="266">
        <v>5</v>
      </c>
      <c r="H60" s="266" t="s">
        <v>38</v>
      </c>
      <c r="I60" s="286" t="s">
        <v>348</v>
      </c>
      <c r="J60" s="272">
        <v>10</v>
      </c>
      <c r="K60" s="290"/>
      <c r="L60" s="122">
        <f t="shared" si="0"/>
        <v>7402.9</v>
      </c>
      <c r="M60" s="291">
        <v>1</v>
      </c>
      <c r="N60" s="292">
        <v>30</v>
      </c>
      <c r="O60" s="104">
        <f t="shared" si="5"/>
        <v>138.8</v>
      </c>
      <c r="P60" s="293"/>
      <c r="Q60" s="301">
        <f t="shared" si="6"/>
        <v>7264.1</v>
      </c>
      <c r="R60" s="264">
        <v>48</v>
      </c>
    </row>
    <row r="61" spans="1:18">
      <c r="A61" s="303"/>
      <c r="B61" s="304"/>
      <c r="C61" s="305"/>
      <c r="D61" s="306"/>
      <c r="E61" s="307" t="s">
        <v>131</v>
      </c>
      <c r="F61" s="305"/>
      <c r="G61" s="305"/>
      <c r="H61" s="308"/>
      <c r="I61" s="306"/>
      <c r="J61" s="305"/>
      <c r="K61" s="310"/>
      <c r="L61" s="311">
        <f>SUM(L13:L60)</f>
        <v>336280.02</v>
      </c>
      <c r="M61" s="312"/>
      <c r="N61" s="312"/>
      <c r="O61" s="311">
        <f>SUM(O13:O60)</f>
        <v>7186.3</v>
      </c>
      <c r="P61" s="311">
        <f>SUM(P13:P60)</f>
        <v>9600</v>
      </c>
      <c r="Q61" s="329">
        <f>SUM(Q13:Q60)</f>
        <v>319493.72</v>
      </c>
      <c r="R61" s="303"/>
    </row>
    <row r="62" spans="1:18">
      <c r="A62" s="70"/>
      <c r="B62" s="71"/>
      <c r="C62" s="70"/>
      <c r="D62" s="71"/>
      <c r="E62" s="71"/>
      <c r="F62" s="70"/>
      <c r="G62" s="70"/>
      <c r="H62" s="72"/>
      <c r="I62" s="71"/>
      <c r="J62" s="70"/>
      <c r="K62" s="85"/>
      <c r="L62" s="86"/>
      <c r="M62" s="86"/>
      <c r="N62" s="86"/>
      <c r="O62" s="86"/>
      <c r="P62" s="71"/>
      <c r="Q62" s="90"/>
      <c r="R62" s="70"/>
    </row>
    <row r="63" spans="1:18">
      <c r="A63" s="70"/>
      <c r="B63" s="71" t="s">
        <v>132</v>
      </c>
      <c r="C63" s="71"/>
      <c r="D63" s="71"/>
      <c r="E63" s="71" t="s">
        <v>133</v>
      </c>
      <c r="F63" s="70"/>
      <c r="G63" s="70"/>
      <c r="H63" s="72"/>
      <c r="I63" s="71" t="s">
        <v>134</v>
      </c>
      <c r="J63" s="70"/>
      <c r="K63" s="70"/>
      <c r="L63" s="70"/>
      <c r="M63" s="251" t="s">
        <v>236</v>
      </c>
      <c r="N63" s="71"/>
      <c r="O63" s="70"/>
      <c r="P63" s="71"/>
      <c r="Q63" s="91"/>
      <c r="R63" s="70"/>
    </row>
    <row r="64" spans="1:18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0"/>
      <c r="P64" s="71"/>
      <c r="Q64" s="71"/>
      <c r="R64" s="70"/>
    </row>
    <row r="65" spans="1:18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0"/>
      <c r="P65" s="3"/>
      <c r="Q65" s="71"/>
      <c r="R65" s="71"/>
    </row>
    <row r="66" spans="1:18">
      <c r="A66" s="71"/>
      <c r="B66" s="250" t="s">
        <v>136</v>
      </c>
      <c r="C66" s="250"/>
      <c r="D66" s="71"/>
      <c r="E66" s="3" t="s">
        <v>327</v>
      </c>
      <c r="F66" s="71"/>
      <c r="G66" s="71"/>
      <c r="I66" s="3" t="s">
        <v>138</v>
      </c>
      <c r="J66" s="71"/>
      <c r="K66" s="71"/>
      <c r="L66" s="251"/>
      <c r="M66" s="3" t="s">
        <v>139</v>
      </c>
      <c r="N66" s="3"/>
      <c r="O66" s="3"/>
      <c r="P66" s="3"/>
      <c r="Q66" s="71"/>
      <c r="R66" s="71"/>
    </row>
    <row r="67" spans="1:18">
      <c r="A67" s="70"/>
      <c r="B67" s="136" t="s">
        <v>140</v>
      </c>
      <c r="C67" s="136"/>
      <c r="D67" s="71"/>
      <c r="E67" s="309" t="s">
        <v>141</v>
      </c>
      <c r="F67" s="71"/>
      <c r="G67" s="71"/>
      <c r="I67" s="309" t="s">
        <v>142</v>
      </c>
      <c r="J67" s="71"/>
      <c r="K67" s="71"/>
      <c r="L67" s="71"/>
      <c r="M67" s="3" t="s">
        <v>143</v>
      </c>
      <c r="N67" s="3"/>
      <c r="O67" s="3"/>
      <c r="Q67" s="71"/>
      <c r="R67" s="70"/>
    </row>
  </sheetData>
  <mergeCells count="7">
    <mergeCell ref="A8:R8"/>
    <mergeCell ref="A9:R9"/>
    <mergeCell ref="A10:R10"/>
    <mergeCell ref="B66:C66"/>
    <mergeCell ref="M66:P66"/>
    <mergeCell ref="B67:C67"/>
    <mergeCell ref="M67:P67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62465" progId="Word.Document.8" r:id="rId3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228600</xdr:colOff>
                <xdr:row>7</xdr:row>
                <xdr:rowOff>19050</xdr:rowOff>
              </to>
            </anchor>
          </objectPr>
        </oleObject>
      </mc:Choice>
      <mc:Fallback>
        <oleObject shapeId="62465" progId="Word.Document.8" r:id="rId3"/>
      </mc:Fallback>
    </mc:AlternateContent>
    <mc:AlternateContent xmlns:mc="http://schemas.openxmlformats.org/markup-compatibility/2006">
      <mc:Choice Requires="x14">
        <oleObject shapeId="62466" progId="Word.Document.8" r:id="rId5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228600</xdr:colOff>
                <xdr:row>7</xdr:row>
                <xdr:rowOff>19050</xdr:rowOff>
              </to>
            </anchor>
          </objectPr>
        </oleObject>
      </mc:Choice>
      <mc:Fallback>
        <oleObject shapeId="62466" progId="Word.Document.8" r:id="rId5"/>
      </mc:Fallback>
    </mc:AlternateContent>
    <mc:AlternateContent xmlns:mc="http://schemas.openxmlformats.org/markup-compatibility/2006">
      <mc:Choice Requires="x14">
        <oleObject shapeId="62467" progId="Word.Document.8" r:id="rId6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228600</xdr:colOff>
                <xdr:row>7</xdr:row>
                <xdr:rowOff>19050</xdr:rowOff>
              </to>
            </anchor>
          </objectPr>
        </oleObject>
      </mc:Choice>
      <mc:Fallback>
        <oleObject shapeId="62467" progId="Word.Document.8" r:id="rId6"/>
      </mc:Fallback>
    </mc:AlternateContent>
    <mc:AlternateContent xmlns:mc="http://schemas.openxmlformats.org/markup-compatibility/2006">
      <mc:Choice Requires="x14">
        <oleObject shapeId="62468" progId="Word.Document.8" r:id="rId7">
          <objectPr defaultSize="0" r:id="rId4">
            <anchor moveWithCells="1">
              <from>
                <xdr:col>4</xdr:col>
                <xdr:colOff>2095500</xdr:colOff>
                <xdr:row>2</xdr:row>
                <xdr:rowOff>28575</xdr:rowOff>
              </from>
              <to>
                <xdr:col>10</xdr:col>
                <xdr:colOff>228600</xdr:colOff>
                <xdr:row>7</xdr:row>
                <xdr:rowOff>19050</xdr:rowOff>
              </to>
            </anchor>
          </objectPr>
        </oleObject>
      </mc:Choice>
      <mc:Fallback>
        <oleObject shapeId="62468" progId="Word.Document.8" r:id="rId7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opLeftCell="A2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2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363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328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364</v>
      </c>
      <c r="J13" s="266">
        <v>6</v>
      </c>
      <c r="K13" s="266">
        <v>12</v>
      </c>
      <c r="L13" s="122">
        <f t="shared" ref="L13:L60" si="0">ROUND((D13*J13)+(D13/8*K13),2)</f>
        <v>5552.18</v>
      </c>
      <c r="M13" s="284">
        <v>1</v>
      </c>
      <c r="N13" s="284">
        <v>9</v>
      </c>
      <c r="O13" s="122">
        <f t="shared" ref="O13:O16" si="1">ROUND((D13/8*M13)+(D13/8/60*N13),2)</f>
        <v>106.42</v>
      </c>
      <c r="P13" s="285">
        <v>760</v>
      </c>
      <c r="Q13" s="301">
        <f t="shared" ref="Q13:Q42" si="2">L13-O13-P13</f>
        <v>4685.76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365</v>
      </c>
      <c r="J14" s="266">
        <v>11</v>
      </c>
      <c r="K14" s="266"/>
      <c r="L14" s="122">
        <f t="shared" si="0"/>
        <v>8143.19</v>
      </c>
      <c r="M14" s="284"/>
      <c r="N14" s="284">
        <v>22</v>
      </c>
      <c r="O14" s="122">
        <f t="shared" si="1"/>
        <v>33.93</v>
      </c>
      <c r="P14" s="285"/>
      <c r="Q14" s="301">
        <f t="shared" si="2"/>
        <v>8109.26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331</v>
      </c>
      <c r="F15" s="272" t="s">
        <v>28</v>
      </c>
      <c r="G15" s="272">
        <v>5</v>
      </c>
      <c r="H15" s="269" t="s">
        <v>38</v>
      </c>
      <c r="I15" s="286" t="s">
        <v>365</v>
      </c>
      <c r="J15" s="272">
        <v>11</v>
      </c>
      <c r="K15" s="266"/>
      <c r="L15" s="104">
        <f t="shared" si="0"/>
        <v>8143.19</v>
      </c>
      <c r="M15" s="287"/>
      <c r="N15" s="288">
        <v>27</v>
      </c>
      <c r="O15" s="104">
        <f t="shared" si="1"/>
        <v>41.64</v>
      </c>
      <c r="P15" s="289"/>
      <c r="Q15" s="302">
        <f t="shared" si="2"/>
        <v>8101.55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365</v>
      </c>
      <c r="J16" s="266">
        <v>11</v>
      </c>
      <c r="K16" s="266"/>
      <c r="L16" s="104">
        <f t="shared" si="0"/>
        <v>8143.19</v>
      </c>
      <c r="M16" s="287">
        <v>3</v>
      </c>
      <c r="N16" s="288">
        <v>47</v>
      </c>
      <c r="O16" s="104">
        <f t="shared" si="1"/>
        <v>350.1</v>
      </c>
      <c r="P16" s="289"/>
      <c r="Q16" s="302">
        <f t="shared" si="2"/>
        <v>7793.09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365</v>
      </c>
      <c r="J17" s="266">
        <v>11</v>
      </c>
      <c r="K17" s="266"/>
      <c r="L17" s="104">
        <f t="shared" si="0"/>
        <v>8143.19</v>
      </c>
      <c r="M17" s="287">
        <v>25</v>
      </c>
      <c r="N17" s="288">
        <v>10</v>
      </c>
      <c r="O17" s="104">
        <f t="shared" ref="O17:O42" si="3">ROUND((D17/8*M17)+(D17/8/60*N17),2)</f>
        <v>2328.83</v>
      </c>
      <c r="P17" s="289">
        <v>760</v>
      </c>
      <c r="Q17" s="302">
        <f t="shared" si="2"/>
        <v>5054.36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366</v>
      </c>
      <c r="G18" s="266">
        <v>5</v>
      </c>
      <c r="H18" s="266" t="s">
        <v>47</v>
      </c>
      <c r="I18" s="286" t="s">
        <v>367</v>
      </c>
      <c r="J18" s="272">
        <v>10</v>
      </c>
      <c r="K18" s="266"/>
      <c r="L18" s="104">
        <f t="shared" si="0"/>
        <v>7402.9</v>
      </c>
      <c r="M18" s="287">
        <v>1</v>
      </c>
      <c r="N18" s="288">
        <v>21</v>
      </c>
      <c r="O18" s="104">
        <f t="shared" si="3"/>
        <v>124.92</v>
      </c>
      <c r="P18" s="289"/>
      <c r="Q18" s="302">
        <f t="shared" si="2"/>
        <v>7277.98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38</v>
      </c>
      <c r="I19" s="265" t="s">
        <v>368</v>
      </c>
      <c r="J19" s="266">
        <v>12</v>
      </c>
      <c r="K19" s="266"/>
      <c r="L19" s="104">
        <f t="shared" si="0"/>
        <v>8883.48</v>
      </c>
      <c r="M19" s="287">
        <v>1</v>
      </c>
      <c r="N19" s="288">
        <v>11</v>
      </c>
      <c r="O19" s="104">
        <f t="shared" si="3"/>
        <v>109.5</v>
      </c>
      <c r="P19" s="289">
        <v>760</v>
      </c>
      <c r="Q19" s="302">
        <f t="shared" si="2"/>
        <v>8013.98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365</v>
      </c>
      <c r="J20" s="266">
        <v>11</v>
      </c>
      <c r="K20" s="266"/>
      <c r="L20" s="104">
        <f t="shared" si="0"/>
        <v>8143.19</v>
      </c>
      <c r="M20" s="287"/>
      <c r="N20" s="288">
        <v>13</v>
      </c>
      <c r="O20" s="104">
        <f t="shared" si="3"/>
        <v>20.05</v>
      </c>
      <c r="P20" s="289">
        <v>835</v>
      </c>
      <c r="Q20" s="302">
        <f t="shared" si="2"/>
        <v>7288.14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365</v>
      </c>
      <c r="J21" s="272">
        <v>11</v>
      </c>
      <c r="K21" s="266"/>
      <c r="L21" s="104">
        <f t="shared" si="0"/>
        <v>8143.19</v>
      </c>
      <c r="M21" s="287"/>
      <c r="N21" s="288"/>
      <c r="O21" s="104">
        <f t="shared" si="3"/>
        <v>0</v>
      </c>
      <c r="P21" s="289"/>
      <c r="Q21" s="302">
        <f t="shared" si="2"/>
        <v>8143.19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369</v>
      </c>
      <c r="J22" s="266">
        <v>7</v>
      </c>
      <c r="K22" s="266"/>
      <c r="L22" s="104">
        <f t="shared" si="0"/>
        <v>4594.8</v>
      </c>
      <c r="M22" s="287"/>
      <c r="N22" s="288">
        <v>48</v>
      </c>
      <c r="O22" s="104">
        <f t="shared" si="3"/>
        <v>65.64</v>
      </c>
      <c r="P22" s="289">
        <v>760</v>
      </c>
      <c r="Q22" s="302">
        <f t="shared" si="2"/>
        <v>3769.16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331</v>
      </c>
      <c r="F23" s="266" t="s">
        <v>28</v>
      </c>
      <c r="G23" s="266">
        <v>5</v>
      </c>
      <c r="H23" s="266" t="s">
        <v>47</v>
      </c>
      <c r="I23" s="286" t="s">
        <v>365</v>
      </c>
      <c r="J23" s="272">
        <v>11</v>
      </c>
      <c r="K23" s="266"/>
      <c r="L23" s="104">
        <f t="shared" si="0"/>
        <v>8143.19</v>
      </c>
      <c r="M23" s="287">
        <v>7</v>
      </c>
      <c r="N23" s="288">
        <v>58</v>
      </c>
      <c r="O23" s="104">
        <f t="shared" si="3"/>
        <v>737.21</v>
      </c>
      <c r="P23" s="289">
        <v>760</v>
      </c>
      <c r="Q23" s="302">
        <f t="shared" si="2"/>
        <v>6645.98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365</v>
      </c>
      <c r="J24" s="272">
        <v>11</v>
      </c>
      <c r="K24" s="290"/>
      <c r="L24" s="122">
        <f t="shared" si="0"/>
        <v>8143.19</v>
      </c>
      <c r="M24" s="291">
        <v>2</v>
      </c>
      <c r="N24" s="292">
        <v>4</v>
      </c>
      <c r="O24" s="104">
        <f t="shared" si="3"/>
        <v>191.24</v>
      </c>
      <c r="P24" s="289">
        <v>760</v>
      </c>
      <c r="Q24" s="301">
        <f t="shared" si="2"/>
        <v>7191.95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4" t="s">
        <v>64</v>
      </c>
      <c r="F25" s="266" t="s">
        <v>28</v>
      </c>
      <c r="G25" s="266">
        <v>5</v>
      </c>
      <c r="H25" s="266" t="s">
        <v>38</v>
      </c>
      <c r="I25" s="286" t="s">
        <v>368</v>
      </c>
      <c r="J25" s="272">
        <v>12</v>
      </c>
      <c r="K25" s="290"/>
      <c r="L25" s="122">
        <f t="shared" si="0"/>
        <v>8883.48</v>
      </c>
      <c r="M25" s="291"/>
      <c r="N25" s="292">
        <v>5</v>
      </c>
      <c r="O25" s="104">
        <f t="shared" si="3"/>
        <v>7.71</v>
      </c>
      <c r="P25" s="293">
        <v>760</v>
      </c>
      <c r="Q25" s="302">
        <f t="shared" si="2"/>
        <v>8115.77</v>
      </c>
      <c r="R25" s="264">
        <v>13</v>
      </c>
    </row>
    <row r="26" spans="1:18">
      <c r="A26" s="264">
        <v>14</v>
      </c>
      <c r="B26" s="265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6" t="s">
        <v>47</v>
      </c>
      <c r="I26" s="265" t="s">
        <v>370</v>
      </c>
      <c r="J26" s="266">
        <v>10</v>
      </c>
      <c r="K26" s="266"/>
      <c r="L26" s="122">
        <f t="shared" si="0"/>
        <v>7402.9</v>
      </c>
      <c r="M26" s="284">
        <v>2</v>
      </c>
      <c r="N26" s="284">
        <v>55</v>
      </c>
      <c r="O26" s="122">
        <f t="shared" si="3"/>
        <v>269.9</v>
      </c>
      <c r="P26" s="285"/>
      <c r="Q26" s="302">
        <f t="shared" si="2"/>
        <v>7133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365</v>
      </c>
      <c r="J27" s="266">
        <v>11</v>
      </c>
      <c r="K27" s="266"/>
      <c r="L27" s="122">
        <f t="shared" si="0"/>
        <v>8143.19</v>
      </c>
      <c r="M27" s="287">
        <v>3</v>
      </c>
      <c r="N27" s="288">
        <v>16</v>
      </c>
      <c r="O27" s="104">
        <f t="shared" si="3"/>
        <v>302.29</v>
      </c>
      <c r="P27" s="289">
        <v>760</v>
      </c>
      <c r="Q27" s="302">
        <f t="shared" si="2"/>
        <v>7080.9</v>
      </c>
      <c r="R27" s="264">
        <v>15</v>
      </c>
    </row>
    <row r="28" spans="1:18">
      <c r="A28" s="264">
        <v>16</v>
      </c>
      <c r="B28" s="271" t="s">
        <v>278</v>
      </c>
      <c r="C28" s="266" t="s">
        <v>26</v>
      </c>
      <c r="D28" s="267">
        <v>656.4</v>
      </c>
      <c r="E28" s="268" t="s">
        <v>49</v>
      </c>
      <c r="F28" s="269" t="s">
        <v>28</v>
      </c>
      <c r="G28" s="269">
        <v>5</v>
      </c>
      <c r="H28" s="269" t="s">
        <v>47</v>
      </c>
      <c r="I28" s="265" t="s">
        <v>368</v>
      </c>
      <c r="J28" s="266">
        <v>12</v>
      </c>
      <c r="K28" s="266"/>
      <c r="L28" s="104">
        <f t="shared" si="0"/>
        <v>7876.8</v>
      </c>
      <c r="M28" s="287"/>
      <c r="N28" s="288"/>
      <c r="O28" s="104">
        <f t="shared" si="3"/>
        <v>0</v>
      </c>
      <c r="P28" s="285"/>
      <c r="Q28" s="302">
        <f t="shared" si="2"/>
        <v>7876.8</v>
      </c>
      <c r="R28" s="264">
        <v>16</v>
      </c>
    </row>
    <row r="29" spans="1:18">
      <c r="A29" s="264">
        <v>17</v>
      </c>
      <c r="B29" s="271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365</v>
      </c>
      <c r="J29" s="266">
        <v>11</v>
      </c>
      <c r="K29" s="266"/>
      <c r="L29" s="104">
        <f t="shared" si="0"/>
        <v>8143.19</v>
      </c>
      <c r="M29" s="291">
        <v>1</v>
      </c>
      <c r="N29" s="292">
        <v>14</v>
      </c>
      <c r="O29" s="104">
        <f t="shared" si="3"/>
        <v>114.13</v>
      </c>
      <c r="P29" s="293">
        <v>760</v>
      </c>
      <c r="Q29" s="301">
        <f t="shared" si="2"/>
        <v>7269.06</v>
      </c>
      <c r="R29" s="264">
        <v>17</v>
      </c>
    </row>
    <row r="30" spans="1:18">
      <c r="A30" s="264">
        <v>18</v>
      </c>
      <c r="B30" s="271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365</v>
      </c>
      <c r="J30" s="266">
        <v>11</v>
      </c>
      <c r="K30" s="266"/>
      <c r="L30" s="104">
        <f t="shared" si="0"/>
        <v>8143.19</v>
      </c>
      <c r="M30" s="287"/>
      <c r="N30" s="288">
        <v>12</v>
      </c>
      <c r="O30" s="104">
        <f t="shared" si="3"/>
        <v>18.51</v>
      </c>
      <c r="P30" s="289"/>
      <c r="Q30" s="301">
        <f t="shared" si="2"/>
        <v>8124.68</v>
      </c>
      <c r="R30" s="264">
        <v>18</v>
      </c>
    </row>
    <row r="31" spans="1:18">
      <c r="A31" s="264">
        <v>19</v>
      </c>
      <c r="B31" s="271" t="s">
        <v>66</v>
      </c>
      <c r="C31" s="266" t="s">
        <v>26</v>
      </c>
      <c r="D31" s="267">
        <v>740.29</v>
      </c>
      <c r="E31" s="275" t="s">
        <v>67</v>
      </c>
      <c r="F31" s="269" t="s">
        <v>28</v>
      </c>
      <c r="G31" s="269">
        <v>5</v>
      </c>
      <c r="H31" s="269" t="s">
        <v>47</v>
      </c>
      <c r="I31" s="286" t="s">
        <v>365</v>
      </c>
      <c r="J31" s="272">
        <v>11</v>
      </c>
      <c r="K31" s="269"/>
      <c r="L31" s="104">
        <f t="shared" si="0"/>
        <v>8143.19</v>
      </c>
      <c r="M31" s="287"/>
      <c r="N31" s="288"/>
      <c r="O31" s="104">
        <f t="shared" si="3"/>
        <v>0</v>
      </c>
      <c r="P31" s="289">
        <v>760</v>
      </c>
      <c r="Q31" s="302">
        <f t="shared" si="2"/>
        <v>7383.19</v>
      </c>
      <c r="R31" s="264">
        <v>19</v>
      </c>
    </row>
    <row r="32" spans="1:18">
      <c r="A32" s="264">
        <v>20</v>
      </c>
      <c r="B32" s="265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365</v>
      </c>
      <c r="J32" s="272">
        <v>11</v>
      </c>
      <c r="K32" s="266"/>
      <c r="L32" s="104">
        <f t="shared" si="0"/>
        <v>8143.19</v>
      </c>
      <c r="M32" s="287"/>
      <c r="N32" s="288">
        <v>1</v>
      </c>
      <c r="O32" s="104">
        <f t="shared" si="3"/>
        <v>1.54</v>
      </c>
      <c r="P32" s="289">
        <v>760</v>
      </c>
      <c r="Q32" s="302">
        <f t="shared" si="2"/>
        <v>7381.65</v>
      </c>
      <c r="R32" s="264">
        <v>20</v>
      </c>
    </row>
    <row r="33" spans="1:18">
      <c r="A33" s="264">
        <v>21</v>
      </c>
      <c r="B33" s="271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371</v>
      </c>
      <c r="J33" s="266">
        <v>9</v>
      </c>
      <c r="K33" s="269"/>
      <c r="L33" s="104">
        <f t="shared" si="0"/>
        <v>6662.61</v>
      </c>
      <c r="M33" s="287"/>
      <c r="N33" s="288">
        <v>2</v>
      </c>
      <c r="O33" s="104">
        <f t="shared" si="3"/>
        <v>3.08</v>
      </c>
      <c r="P33" s="289">
        <v>760</v>
      </c>
      <c r="Q33" s="302">
        <f t="shared" si="2"/>
        <v>5899.53</v>
      </c>
      <c r="R33" s="264">
        <v>21</v>
      </c>
    </row>
    <row r="34" spans="1:18">
      <c r="A34" s="264">
        <v>22</v>
      </c>
      <c r="B34" s="271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365</v>
      </c>
      <c r="J34" s="266">
        <v>11</v>
      </c>
      <c r="K34" s="269"/>
      <c r="L34" s="104">
        <f t="shared" si="0"/>
        <v>7220.4</v>
      </c>
      <c r="M34" s="287"/>
      <c r="N34" s="288"/>
      <c r="O34" s="104">
        <f t="shared" si="3"/>
        <v>0</v>
      </c>
      <c r="P34" s="289"/>
      <c r="Q34" s="302">
        <f t="shared" si="2"/>
        <v>7220.4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267">
        <v>740.29</v>
      </c>
      <c r="E35" s="268" t="s">
        <v>339</v>
      </c>
      <c r="F35" s="269" t="s">
        <v>28</v>
      </c>
      <c r="G35" s="269">
        <v>5</v>
      </c>
      <c r="H35" s="269" t="s">
        <v>47</v>
      </c>
      <c r="I35" s="265" t="s">
        <v>372</v>
      </c>
      <c r="J35" s="266">
        <v>10</v>
      </c>
      <c r="K35" s="269"/>
      <c r="L35" s="104">
        <f t="shared" si="0"/>
        <v>7402.9</v>
      </c>
      <c r="M35" s="287"/>
      <c r="N35" s="288">
        <v>15</v>
      </c>
      <c r="O35" s="104">
        <f t="shared" si="3"/>
        <v>23.13</v>
      </c>
      <c r="P35" s="289"/>
      <c r="Q35" s="302">
        <f t="shared" si="2"/>
        <v>7379.77</v>
      </c>
      <c r="R35" s="264">
        <v>23</v>
      </c>
    </row>
    <row r="36" spans="1:18">
      <c r="A36" s="264">
        <v>24</v>
      </c>
      <c r="B36" s="265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373</v>
      </c>
      <c r="J36" s="272">
        <v>10</v>
      </c>
      <c r="K36" s="266"/>
      <c r="L36" s="122">
        <f t="shared" si="0"/>
        <v>6564</v>
      </c>
      <c r="M36" s="295"/>
      <c r="N36" s="284">
        <v>20</v>
      </c>
      <c r="O36" s="122">
        <f t="shared" si="3"/>
        <v>27.35</v>
      </c>
      <c r="P36" s="289">
        <v>760</v>
      </c>
      <c r="Q36" s="301">
        <f t="shared" si="2"/>
        <v>5776.65</v>
      </c>
      <c r="R36" s="264">
        <v>24</v>
      </c>
    </row>
    <row r="37" spans="1:18">
      <c r="A37" s="264">
        <v>25</v>
      </c>
      <c r="B37" s="271" t="s">
        <v>87</v>
      </c>
      <c r="C37" s="266" t="s">
        <v>26</v>
      </c>
      <c r="D37" s="267">
        <v>740.29</v>
      </c>
      <c r="E37" s="268" t="s">
        <v>88</v>
      </c>
      <c r="F37" s="269" t="s">
        <v>28</v>
      </c>
      <c r="G37" s="269">
        <v>5</v>
      </c>
      <c r="H37" s="269" t="s">
        <v>29</v>
      </c>
      <c r="I37" s="294" t="s">
        <v>374</v>
      </c>
      <c r="J37" s="269">
        <v>9</v>
      </c>
      <c r="K37" s="266"/>
      <c r="L37" s="104">
        <f t="shared" si="0"/>
        <v>6662.61</v>
      </c>
      <c r="M37" s="287">
        <v>2</v>
      </c>
      <c r="N37" s="288">
        <v>7</v>
      </c>
      <c r="O37" s="104">
        <f t="shared" si="3"/>
        <v>195.87</v>
      </c>
      <c r="P37" s="289">
        <v>835</v>
      </c>
      <c r="Q37" s="302">
        <f t="shared" si="2"/>
        <v>5631.74</v>
      </c>
      <c r="R37" s="264">
        <v>25</v>
      </c>
    </row>
    <row r="38" spans="1:18">
      <c r="A38" s="264">
        <v>26</v>
      </c>
      <c r="B38" s="265" t="s">
        <v>90</v>
      </c>
      <c r="C38" s="266" t="s">
        <v>26</v>
      </c>
      <c r="D38" s="270">
        <v>740.29</v>
      </c>
      <c r="E38" s="273" t="s">
        <v>88</v>
      </c>
      <c r="F38" s="266" t="s">
        <v>28</v>
      </c>
      <c r="G38" s="266">
        <v>5</v>
      </c>
      <c r="H38" s="269" t="s">
        <v>47</v>
      </c>
      <c r="I38" s="294" t="s">
        <v>365</v>
      </c>
      <c r="J38" s="269">
        <v>11</v>
      </c>
      <c r="K38" s="266"/>
      <c r="L38" s="104">
        <f t="shared" si="0"/>
        <v>8143.19</v>
      </c>
      <c r="M38" s="287">
        <v>1</v>
      </c>
      <c r="N38" s="288">
        <v>19</v>
      </c>
      <c r="O38" s="104">
        <f t="shared" si="3"/>
        <v>121.84</v>
      </c>
      <c r="P38" s="285">
        <v>835</v>
      </c>
      <c r="Q38" s="302">
        <f t="shared" si="2"/>
        <v>7186.35</v>
      </c>
      <c r="R38" s="264">
        <v>26</v>
      </c>
    </row>
    <row r="39" spans="1:18">
      <c r="A39" s="264">
        <v>27</v>
      </c>
      <c r="B39" s="276" t="s">
        <v>91</v>
      </c>
      <c r="C39" s="266" t="s">
        <v>26</v>
      </c>
      <c r="D39" s="267">
        <v>740.29</v>
      </c>
      <c r="E39" s="268" t="s">
        <v>92</v>
      </c>
      <c r="F39" s="269" t="s">
        <v>28</v>
      </c>
      <c r="G39" s="269">
        <v>5</v>
      </c>
      <c r="H39" s="269" t="s">
        <v>47</v>
      </c>
      <c r="I39" s="286" t="s">
        <v>365</v>
      </c>
      <c r="J39" s="272">
        <v>11</v>
      </c>
      <c r="K39" s="269"/>
      <c r="L39" s="104">
        <f t="shared" si="0"/>
        <v>8143.19</v>
      </c>
      <c r="M39" s="287"/>
      <c r="N39" s="288"/>
      <c r="O39" s="104">
        <f t="shared" si="3"/>
        <v>0</v>
      </c>
      <c r="P39" s="289"/>
      <c r="Q39" s="302">
        <f t="shared" si="2"/>
        <v>8143.19</v>
      </c>
      <c r="R39" s="264">
        <v>27</v>
      </c>
    </row>
    <row r="40" spans="1:18">
      <c r="A40" s="264">
        <v>28</v>
      </c>
      <c r="B40" s="265" t="s">
        <v>94</v>
      </c>
      <c r="C40" s="266" t="s">
        <v>26</v>
      </c>
      <c r="D40" s="270">
        <v>740.29</v>
      </c>
      <c r="E40" s="277" t="s">
        <v>95</v>
      </c>
      <c r="F40" s="266" t="s">
        <v>28</v>
      </c>
      <c r="G40" s="266">
        <v>5</v>
      </c>
      <c r="H40" s="266" t="s">
        <v>29</v>
      </c>
      <c r="I40" s="286" t="s">
        <v>365</v>
      </c>
      <c r="J40" s="272">
        <v>11</v>
      </c>
      <c r="K40" s="266"/>
      <c r="L40" s="104">
        <f t="shared" si="0"/>
        <v>8143.19</v>
      </c>
      <c r="M40" s="295"/>
      <c r="N40" s="284"/>
      <c r="O40" s="122">
        <f t="shared" si="3"/>
        <v>0</v>
      </c>
      <c r="P40" s="285">
        <v>760</v>
      </c>
      <c r="Q40" s="301">
        <f t="shared" si="2"/>
        <v>7383.19</v>
      </c>
      <c r="R40" s="264">
        <v>28</v>
      </c>
    </row>
    <row r="41" spans="1:18">
      <c r="A41" s="264">
        <v>29</v>
      </c>
      <c r="B41" s="265" t="s">
        <v>96</v>
      </c>
      <c r="C41" s="266" t="s">
        <v>26</v>
      </c>
      <c r="D41" s="270">
        <v>740.29</v>
      </c>
      <c r="E41" s="277" t="s">
        <v>97</v>
      </c>
      <c r="F41" s="266" t="s">
        <v>28</v>
      </c>
      <c r="G41" s="266">
        <v>5</v>
      </c>
      <c r="H41" s="269" t="s">
        <v>47</v>
      </c>
      <c r="I41" s="9" t="s">
        <v>19</v>
      </c>
      <c r="J41" s="272">
        <v>11</v>
      </c>
      <c r="K41" s="266"/>
      <c r="L41" s="122">
        <f t="shared" si="0"/>
        <v>8143.19</v>
      </c>
      <c r="M41" s="295"/>
      <c r="N41" s="284"/>
      <c r="O41" s="104">
        <f t="shared" si="3"/>
        <v>0</v>
      </c>
      <c r="P41" s="285">
        <v>760</v>
      </c>
      <c r="Q41" s="301">
        <f t="shared" si="2"/>
        <v>7383.19</v>
      </c>
      <c r="R41" s="264">
        <v>29</v>
      </c>
    </row>
    <row r="42" spans="1:18">
      <c r="A42" s="264">
        <v>30</v>
      </c>
      <c r="B42" s="271" t="s">
        <v>98</v>
      </c>
      <c r="C42" s="266" t="s">
        <v>26</v>
      </c>
      <c r="D42" s="267">
        <v>740.29</v>
      </c>
      <c r="E42" s="278" t="s">
        <v>99</v>
      </c>
      <c r="F42" s="269" t="s">
        <v>28</v>
      </c>
      <c r="G42" s="269">
        <v>5</v>
      </c>
      <c r="H42" s="269" t="s">
        <v>47</v>
      </c>
      <c r="I42" s="271" t="s">
        <v>375</v>
      </c>
      <c r="J42" s="269">
        <v>10</v>
      </c>
      <c r="K42" s="269"/>
      <c r="L42" s="104">
        <f t="shared" si="0"/>
        <v>7402.9</v>
      </c>
      <c r="M42" s="287">
        <v>1</v>
      </c>
      <c r="N42" s="288">
        <v>55</v>
      </c>
      <c r="O42" s="104">
        <f t="shared" si="3"/>
        <v>177.36</v>
      </c>
      <c r="P42" s="289">
        <v>760</v>
      </c>
      <c r="Q42" s="301">
        <f t="shared" si="2"/>
        <v>6465.54</v>
      </c>
      <c r="R42" s="264">
        <v>30</v>
      </c>
    </row>
    <row r="43" spans="1:18">
      <c r="A43" s="264">
        <v>31</v>
      </c>
      <c r="B43" s="265" t="s">
        <v>100</v>
      </c>
      <c r="C43" s="266" t="s">
        <v>26</v>
      </c>
      <c r="D43" s="270">
        <v>656.4</v>
      </c>
      <c r="E43" s="273" t="s">
        <v>101</v>
      </c>
      <c r="F43" s="266" t="s">
        <v>28</v>
      </c>
      <c r="G43" s="266">
        <v>5</v>
      </c>
      <c r="H43" s="266" t="s">
        <v>47</v>
      </c>
      <c r="I43" s="265" t="s">
        <v>365</v>
      </c>
      <c r="J43" s="266">
        <v>11</v>
      </c>
      <c r="K43" s="266"/>
      <c r="L43" s="122">
        <f t="shared" si="0"/>
        <v>7220.4</v>
      </c>
      <c r="M43" s="295"/>
      <c r="N43" s="284">
        <v>29</v>
      </c>
      <c r="O43" s="122">
        <f t="shared" ref="O43:O60" si="4">ROUND((D43/8*M43)+(D43/8/60*N43),2)</f>
        <v>39.66</v>
      </c>
      <c r="P43" s="285"/>
      <c r="Q43" s="302">
        <f t="shared" ref="Q43:Q60" si="5">L43-O43-P43</f>
        <v>7180.74</v>
      </c>
      <c r="R43" s="264">
        <v>31</v>
      </c>
    </row>
    <row r="44" spans="1:18">
      <c r="A44" s="264">
        <v>32</v>
      </c>
      <c r="B44" s="265" t="s">
        <v>103</v>
      </c>
      <c r="C44" s="266" t="s">
        <v>26</v>
      </c>
      <c r="D44" s="270">
        <v>740.29</v>
      </c>
      <c r="E44" s="273" t="s">
        <v>342</v>
      </c>
      <c r="F44" s="266" t="s">
        <v>28</v>
      </c>
      <c r="G44" s="266">
        <v>5</v>
      </c>
      <c r="H44" s="266" t="s">
        <v>105</v>
      </c>
      <c r="I44" s="265" t="s">
        <v>365</v>
      </c>
      <c r="J44" s="266">
        <v>11</v>
      </c>
      <c r="K44" s="266"/>
      <c r="L44" s="122">
        <f t="shared" si="0"/>
        <v>8143.19</v>
      </c>
      <c r="M44" s="295"/>
      <c r="N44" s="284"/>
      <c r="O44" s="122">
        <f t="shared" si="4"/>
        <v>0</v>
      </c>
      <c r="P44" s="289">
        <v>760</v>
      </c>
      <c r="Q44" s="302">
        <f t="shared" si="5"/>
        <v>7383.19</v>
      </c>
      <c r="R44" s="264">
        <v>32</v>
      </c>
    </row>
    <row r="45" spans="1:18">
      <c r="A45" s="264">
        <v>33</v>
      </c>
      <c r="B45" s="271" t="s">
        <v>106</v>
      </c>
      <c r="C45" s="266" t="s">
        <v>26</v>
      </c>
      <c r="D45" s="267">
        <v>740.29</v>
      </c>
      <c r="E45" s="268" t="s">
        <v>107</v>
      </c>
      <c r="F45" s="269" t="s">
        <v>28</v>
      </c>
      <c r="G45" s="269">
        <v>5</v>
      </c>
      <c r="H45" s="269" t="s">
        <v>47</v>
      </c>
      <c r="I45" s="286" t="s">
        <v>376</v>
      </c>
      <c r="J45" s="272">
        <v>13</v>
      </c>
      <c r="K45" s="272"/>
      <c r="L45" s="122">
        <f t="shared" si="0"/>
        <v>9623.77</v>
      </c>
      <c r="M45" s="291">
        <v>8</v>
      </c>
      <c r="N45" s="292">
        <v>2</v>
      </c>
      <c r="O45" s="122">
        <f t="shared" si="4"/>
        <v>743.37</v>
      </c>
      <c r="P45" s="289">
        <v>760</v>
      </c>
      <c r="Q45" s="302">
        <f t="shared" si="5"/>
        <v>8120.4</v>
      </c>
      <c r="R45" s="264">
        <v>33</v>
      </c>
    </row>
    <row r="46" spans="1:18">
      <c r="A46" s="264">
        <v>34</v>
      </c>
      <c r="B46" s="271" t="s">
        <v>108</v>
      </c>
      <c r="C46" s="266" t="s">
        <v>26</v>
      </c>
      <c r="D46" s="267">
        <v>740.29</v>
      </c>
      <c r="E46" s="268" t="s">
        <v>109</v>
      </c>
      <c r="F46" s="269" t="s">
        <v>28</v>
      </c>
      <c r="G46" s="269">
        <v>5</v>
      </c>
      <c r="H46" s="269" t="s">
        <v>47</v>
      </c>
      <c r="I46" s="286" t="s">
        <v>365</v>
      </c>
      <c r="J46" s="272">
        <v>11</v>
      </c>
      <c r="K46" s="269"/>
      <c r="L46" s="104">
        <f t="shared" si="0"/>
        <v>8143.19</v>
      </c>
      <c r="M46" s="287">
        <v>1</v>
      </c>
      <c r="N46" s="288">
        <v>42</v>
      </c>
      <c r="O46" s="104">
        <f t="shared" si="4"/>
        <v>157.31</v>
      </c>
      <c r="P46" s="289">
        <v>835</v>
      </c>
      <c r="Q46" s="302">
        <f t="shared" si="5"/>
        <v>7150.88</v>
      </c>
      <c r="R46" s="264">
        <v>34</v>
      </c>
    </row>
    <row r="47" spans="1:18">
      <c r="A47" s="264">
        <v>35</v>
      </c>
      <c r="B47" s="271" t="s">
        <v>111</v>
      </c>
      <c r="C47" s="266" t="s">
        <v>26</v>
      </c>
      <c r="D47" s="267">
        <v>656.4</v>
      </c>
      <c r="E47" s="279" t="s">
        <v>112</v>
      </c>
      <c r="F47" s="269" t="s">
        <v>28</v>
      </c>
      <c r="G47" s="269">
        <v>5</v>
      </c>
      <c r="H47" s="280" t="s">
        <v>47</v>
      </c>
      <c r="I47" s="286" t="s">
        <v>370</v>
      </c>
      <c r="J47" s="272">
        <v>10</v>
      </c>
      <c r="K47" s="266"/>
      <c r="L47" s="104">
        <f t="shared" si="0"/>
        <v>6564</v>
      </c>
      <c r="M47" s="287"/>
      <c r="N47" s="288"/>
      <c r="O47" s="104">
        <f t="shared" si="4"/>
        <v>0</v>
      </c>
      <c r="P47" s="289">
        <v>760</v>
      </c>
      <c r="Q47" s="302">
        <f t="shared" si="5"/>
        <v>5804</v>
      </c>
      <c r="R47" s="264">
        <v>35</v>
      </c>
    </row>
    <row r="48" spans="1:18">
      <c r="A48" s="264">
        <v>36</v>
      </c>
      <c r="B48" s="271" t="s">
        <v>115</v>
      </c>
      <c r="C48" s="266" t="s">
        <v>26</v>
      </c>
      <c r="D48" s="267">
        <v>740.29</v>
      </c>
      <c r="E48" s="281" t="s">
        <v>67</v>
      </c>
      <c r="F48" s="269" t="s">
        <v>28</v>
      </c>
      <c r="G48" s="266">
        <v>5</v>
      </c>
      <c r="H48" s="269" t="s">
        <v>47</v>
      </c>
      <c r="I48" s="286" t="s">
        <v>365</v>
      </c>
      <c r="J48" s="272">
        <v>11</v>
      </c>
      <c r="K48" s="272"/>
      <c r="L48" s="122">
        <f t="shared" si="0"/>
        <v>8143.19</v>
      </c>
      <c r="M48" s="297"/>
      <c r="N48" s="292"/>
      <c r="O48" s="122">
        <f t="shared" si="4"/>
        <v>0</v>
      </c>
      <c r="P48" s="289">
        <v>760</v>
      </c>
      <c r="Q48" s="301">
        <f t="shared" si="5"/>
        <v>7383.19</v>
      </c>
      <c r="R48" s="264">
        <v>36</v>
      </c>
    </row>
    <row r="49" spans="1:18">
      <c r="A49" s="264">
        <v>37</v>
      </c>
      <c r="B49" s="271" t="s">
        <v>118</v>
      </c>
      <c r="C49" s="266" t="s">
        <v>26</v>
      </c>
      <c r="D49" s="267">
        <v>740.29</v>
      </c>
      <c r="E49" s="268" t="s">
        <v>99</v>
      </c>
      <c r="F49" s="269" t="s">
        <v>28</v>
      </c>
      <c r="G49" s="269">
        <v>5</v>
      </c>
      <c r="H49" s="269" t="s">
        <v>38</v>
      </c>
      <c r="I49" s="286" t="s">
        <v>365</v>
      </c>
      <c r="J49" s="272">
        <v>11</v>
      </c>
      <c r="K49" s="272"/>
      <c r="L49" s="122">
        <f t="shared" si="0"/>
        <v>8143.19</v>
      </c>
      <c r="M49" s="297"/>
      <c r="N49" s="292"/>
      <c r="O49" s="122">
        <f t="shared" si="4"/>
        <v>0</v>
      </c>
      <c r="P49" s="289"/>
      <c r="Q49" s="301">
        <f t="shared" si="5"/>
        <v>8143.19</v>
      </c>
      <c r="R49" s="264">
        <v>37</v>
      </c>
    </row>
    <row r="50" ht="14.1" customHeight="1" spans="1:18">
      <c r="A50" s="264">
        <v>38</v>
      </c>
      <c r="B50" s="265" t="s">
        <v>123</v>
      </c>
      <c r="C50" s="266" t="s">
        <v>26</v>
      </c>
      <c r="D50" s="270">
        <v>740.29</v>
      </c>
      <c r="E50" s="282" t="s">
        <v>32</v>
      </c>
      <c r="F50" s="283" t="s">
        <v>28</v>
      </c>
      <c r="G50" s="283">
        <v>5</v>
      </c>
      <c r="H50" s="283" t="s">
        <v>38</v>
      </c>
      <c r="I50" s="286" t="s">
        <v>365</v>
      </c>
      <c r="J50" s="272">
        <v>11</v>
      </c>
      <c r="K50" s="266"/>
      <c r="L50" s="122">
        <f t="shared" si="0"/>
        <v>8143.19</v>
      </c>
      <c r="M50" s="295">
        <v>5</v>
      </c>
      <c r="N50" s="284">
        <v>49</v>
      </c>
      <c r="O50" s="122">
        <f t="shared" si="4"/>
        <v>538.25</v>
      </c>
      <c r="P50" s="285">
        <v>760</v>
      </c>
      <c r="Q50" s="302">
        <f t="shared" si="5"/>
        <v>6844.94</v>
      </c>
      <c r="R50" s="264">
        <v>38</v>
      </c>
    </row>
    <row r="51" spans="1:18">
      <c r="A51" s="264">
        <v>39</v>
      </c>
      <c r="B51" s="271" t="s">
        <v>124</v>
      </c>
      <c r="C51" s="266" t="s">
        <v>26</v>
      </c>
      <c r="D51" s="267">
        <v>740.29</v>
      </c>
      <c r="E51" s="268" t="s">
        <v>107</v>
      </c>
      <c r="F51" s="269" t="s">
        <v>28</v>
      </c>
      <c r="G51" s="269">
        <v>5</v>
      </c>
      <c r="H51" s="269" t="s">
        <v>47</v>
      </c>
      <c r="I51" s="286" t="s">
        <v>376</v>
      </c>
      <c r="J51" s="272">
        <v>13</v>
      </c>
      <c r="K51" s="269"/>
      <c r="L51" s="104">
        <f t="shared" si="0"/>
        <v>9623.77</v>
      </c>
      <c r="M51" s="287"/>
      <c r="N51" s="288">
        <v>7</v>
      </c>
      <c r="O51" s="104">
        <f t="shared" si="4"/>
        <v>10.8</v>
      </c>
      <c r="P51" s="289">
        <v>760</v>
      </c>
      <c r="Q51" s="302">
        <f t="shared" si="5"/>
        <v>8852.97</v>
      </c>
      <c r="R51" s="264">
        <v>39</v>
      </c>
    </row>
    <row r="52" spans="1:18">
      <c r="A52" s="264">
        <v>40</v>
      </c>
      <c r="B52" s="265" t="s">
        <v>125</v>
      </c>
      <c r="C52" s="266" t="s">
        <v>26</v>
      </c>
      <c r="D52" s="270">
        <v>740.29</v>
      </c>
      <c r="E52" s="282" t="s">
        <v>126</v>
      </c>
      <c r="F52" s="266" t="s">
        <v>28</v>
      </c>
      <c r="G52" s="266">
        <v>5</v>
      </c>
      <c r="H52" s="266" t="s">
        <v>38</v>
      </c>
      <c r="I52" s="286" t="s">
        <v>365</v>
      </c>
      <c r="J52" s="272">
        <v>11</v>
      </c>
      <c r="K52" s="266"/>
      <c r="L52" s="122">
        <f t="shared" si="0"/>
        <v>8143.19</v>
      </c>
      <c r="M52" s="295">
        <v>1</v>
      </c>
      <c r="N52" s="284">
        <v>10</v>
      </c>
      <c r="O52" s="122">
        <f t="shared" si="4"/>
        <v>107.96</v>
      </c>
      <c r="P52" s="285">
        <v>760</v>
      </c>
      <c r="Q52" s="302">
        <f t="shared" si="5"/>
        <v>7275.23</v>
      </c>
      <c r="R52" s="264">
        <v>40</v>
      </c>
    </row>
    <row r="53" spans="1:18">
      <c r="A53" s="264">
        <v>41</v>
      </c>
      <c r="B53" s="271" t="s">
        <v>127</v>
      </c>
      <c r="C53" s="266" t="s">
        <v>26</v>
      </c>
      <c r="D53" s="267">
        <v>656.4</v>
      </c>
      <c r="E53" s="279" t="s">
        <v>112</v>
      </c>
      <c r="F53" s="269" t="s">
        <v>28</v>
      </c>
      <c r="G53" s="269">
        <v>5</v>
      </c>
      <c r="H53" s="269" t="s">
        <v>47</v>
      </c>
      <c r="I53" s="286" t="s">
        <v>377</v>
      </c>
      <c r="J53" s="272">
        <v>8</v>
      </c>
      <c r="K53" s="266"/>
      <c r="L53" s="104">
        <f t="shared" si="0"/>
        <v>5251.2</v>
      </c>
      <c r="M53" s="287"/>
      <c r="N53" s="288"/>
      <c r="O53" s="104">
        <f t="shared" si="4"/>
        <v>0</v>
      </c>
      <c r="P53" s="289">
        <v>760</v>
      </c>
      <c r="Q53" s="302">
        <f t="shared" si="5"/>
        <v>4491.2</v>
      </c>
      <c r="R53" s="264">
        <v>41</v>
      </c>
    </row>
    <row r="54" ht="14.1" customHeight="1" spans="1:18">
      <c r="A54" s="264">
        <v>42</v>
      </c>
      <c r="B54" s="265" t="s">
        <v>165</v>
      </c>
      <c r="C54" s="266" t="s">
        <v>26</v>
      </c>
      <c r="D54" s="267">
        <v>740.29</v>
      </c>
      <c r="E54" s="268" t="s">
        <v>85</v>
      </c>
      <c r="F54" s="266" t="s">
        <v>28</v>
      </c>
      <c r="G54" s="266">
        <v>5</v>
      </c>
      <c r="H54" s="266" t="s">
        <v>47</v>
      </c>
      <c r="I54" s="286" t="s">
        <v>365</v>
      </c>
      <c r="J54" s="272">
        <v>11</v>
      </c>
      <c r="K54" s="266"/>
      <c r="L54" s="122">
        <f t="shared" si="0"/>
        <v>8143.19</v>
      </c>
      <c r="M54" s="295">
        <v>3</v>
      </c>
      <c r="N54" s="284">
        <v>6</v>
      </c>
      <c r="O54" s="122">
        <f t="shared" si="4"/>
        <v>286.86</v>
      </c>
      <c r="P54" s="285"/>
      <c r="Q54" s="301">
        <f t="shared" si="5"/>
        <v>7856.33</v>
      </c>
      <c r="R54" s="264">
        <v>42</v>
      </c>
    </row>
    <row r="55" ht="14.1" customHeight="1" spans="1:18">
      <c r="A55" s="264">
        <v>43</v>
      </c>
      <c r="B55" s="265" t="s">
        <v>167</v>
      </c>
      <c r="C55" s="266" t="s">
        <v>26</v>
      </c>
      <c r="D55" s="267">
        <v>740.29</v>
      </c>
      <c r="E55" s="273" t="s">
        <v>168</v>
      </c>
      <c r="F55" s="266" t="s">
        <v>28</v>
      </c>
      <c r="G55" s="266">
        <v>5</v>
      </c>
      <c r="H55" s="266" t="s">
        <v>47</v>
      </c>
      <c r="I55" s="286" t="s">
        <v>365</v>
      </c>
      <c r="J55" s="272">
        <v>11</v>
      </c>
      <c r="K55" s="266"/>
      <c r="L55" s="122">
        <f t="shared" si="0"/>
        <v>8143.19</v>
      </c>
      <c r="M55" s="295">
        <v>1</v>
      </c>
      <c r="N55" s="284">
        <v>9</v>
      </c>
      <c r="O55" s="122">
        <f t="shared" si="4"/>
        <v>106.42</v>
      </c>
      <c r="P55" s="285"/>
      <c r="Q55" s="301">
        <f t="shared" si="5"/>
        <v>8036.77</v>
      </c>
      <c r="R55" s="264">
        <v>43</v>
      </c>
    </row>
    <row r="56" spans="1:18">
      <c r="A56" s="264">
        <v>44</v>
      </c>
      <c r="B56" s="265" t="s">
        <v>128</v>
      </c>
      <c r="C56" s="266" t="s">
        <v>26</v>
      </c>
      <c r="D56" s="267">
        <v>740.29</v>
      </c>
      <c r="E56" s="273" t="s">
        <v>27</v>
      </c>
      <c r="F56" s="266" t="s">
        <v>28</v>
      </c>
      <c r="G56" s="266">
        <v>5</v>
      </c>
      <c r="H56" s="266" t="s">
        <v>47</v>
      </c>
      <c r="I56" s="286" t="s">
        <v>378</v>
      </c>
      <c r="J56" s="272">
        <v>11</v>
      </c>
      <c r="K56" s="266"/>
      <c r="L56" s="122">
        <f t="shared" si="0"/>
        <v>8143.19</v>
      </c>
      <c r="M56" s="295">
        <v>2</v>
      </c>
      <c r="N56" s="284">
        <v>37</v>
      </c>
      <c r="O56" s="122">
        <f t="shared" si="4"/>
        <v>242.14</v>
      </c>
      <c r="P56" s="285"/>
      <c r="Q56" s="302">
        <f t="shared" si="5"/>
        <v>7901.05</v>
      </c>
      <c r="R56" s="264">
        <v>44</v>
      </c>
    </row>
    <row r="57" spans="1:18">
      <c r="A57" s="264">
        <v>45</v>
      </c>
      <c r="B57" s="271" t="s">
        <v>129</v>
      </c>
      <c r="C57" s="266" t="s">
        <v>26</v>
      </c>
      <c r="D57" s="267">
        <v>740.29</v>
      </c>
      <c r="E57" s="268" t="s">
        <v>85</v>
      </c>
      <c r="F57" s="269" t="s">
        <v>28</v>
      </c>
      <c r="G57" s="269">
        <v>5</v>
      </c>
      <c r="H57" s="266" t="s">
        <v>47</v>
      </c>
      <c r="I57" s="286" t="s">
        <v>376</v>
      </c>
      <c r="J57" s="272">
        <v>13</v>
      </c>
      <c r="K57" s="266"/>
      <c r="L57" s="104">
        <f t="shared" si="0"/>
        <v>9623.77</v>
      </c>
      <c r="M57" s="287">
        <v>3</v>
      </c>
      <c r="N57" s="288">
        <v>52</v>
      </c>
      <c r="O57" s="104">
        <f t="shared" si="4"/>
        <v>357.81</v>
      </c>
      <c r="P57" s="289">
        <v>760</v>
      </c>
      <c r="Q57" s="302">
        <f t="shared" si="5"/>
        <v>8505.96</v>
      </c>
      <c r="R57" s="264">
        <v>45</v>
      </c>
    </row>
    <row r="58" spans="1:18">
      <c r="A58" s="264">
        <v>46</v>
      </c>
      <c r="B58" s="271" t="s">
        <v>192</v>
      </c>
      <c r="C58" s="266" t="s">
        <v>26</v>
      </c>
      <c r="D58" s="267">
        <v>656.4</v>
      </c>
      <c r="E58" s="273" t="s">
        <v>168</v>
      </c>
      <c r="F58" s="266" t="s">
        <v>28</v>
      </c>
      <c r="G58" s="266">
        <v>5</v>
      </c>
      <c r="H58" s="266" t="s">
        <v>47</v>
      </c>
      <c r="I58" s="286" t="s">
        <v>365</v>
      </c>
      <c r="J58" s="272">
        <v>11</v>
      </c>
      <c r="K58" s="300"/>
      <c r="L58" s="104">
        <f t="shared" si="0"/>
        <v>7220.4</v>
      </c>
      <c r="M58" s="287"/>
      <c r="N58" s="288"/>
      <c r="O58" s="104">
        <f t="shared" si="4"/>
        <v>0</v>
      </c>
      <c r="P58" s="289"/>
      <c r="Q58" s="302">
        <f t="shared" si="5"/>
        <v>7220.4</v>
      </c>
      <c r="R58" s="264">
        <v>46</v>
      </c>
    </row>
    <row r="59" spans="1:18">
      <c r="A59" s="264">
        <v>47</v>
      </c>
      <c r="B59" s="271" t="s">
        <v>345</v>
      </c>
      <c r="C59" s="266" t="s">
        <v>26</v>
      </c>
      <c r="D59" s="267">
        <v>740.29</v>
      </c>
      <c r="E59" s="273" t="s">
        <v>126</v>
      </c>
      <c r="F59" s="266" t="s">
        <v>28</v>
      </c>
      <c r="G59" s="266">
        <v>5</v>
      </c>
      <c r="H59" s="266" t="s">
        <v>47</v>
      </c>
      <c r="I59" s="286" t="s">
        <v>365</v>
      </c>
      <c r="J59" s="272">
        <v>11</v>
      </c>
      <c r="K59" s="300"/>
      <c r="L59" s="104">
        <f t="shared" si="0"/>
        <v>8143.19</v>
      </c>
      <c r="M59" s="287"/>
      <c r="N59" s="288">
        <v>14</v>
      </c>
      <c r="O59" s="104">
        <f t="shared" si="4"/>
        <v>21.59</v>
      </c>
      <c r="P59" s="289"/>
      <c r="Q59" s="302">
        <f t="shared" si="5"/>
        <v>8121.6</v>
      </c>
      <c r="R59" s="264">
        <v>47</v>
      </c>
    </row>
    <row r="60" ht="14.1" customHeight="1" spans="1:18">
      <c r="A60" s="264">
        <v>48</v>
      </c>
      <c r="B60" s="271" t="s">
        <v>130</v>
      </c>
      <c r="C60" s="266" t="s">
        <v>26</v>
      </c>
      <c r="D60" s="267">
        <v>740.29</v>
      </c>
      <c r="E60" s="273" t="s">
        <v>61</v>
      </c>
      <c r="F60" s="266" t="s">
        <v>28</v>
      </c>
      <c r="G60" s="266">
        <v>5</v>
      </c>
      <c r="H60" s="266" t="s">
        <v>38</v>
      </c>
      <c r="I60" s="286" t="s">
        <v>365</v>
      </c>
      <c r="J60" s="272">
        <v>11</v>
      </c>
      <c r="K60" s="290"/>
      <c r="L60" s="122">
        <f t="shared" si="0"/>
        <v>8143.19</v>
      </c>
      <c r="M60" s="291">
        <v>2</v>
      </c>
      <c r="N60" s="292">
        <v>10</v>
      </c>
      <c r="O60" s="104">
        <f t="shared" si="4"/>
        <v>200.5</v>
      </c>
      <c r="P60" s="293">
        <v>760</v>
      </c>
      <c r="Q60" s="301">
        <f t="shared" si="5"/>
        <v>7182.69</v>
      </c>
      <c r="R60" s="264">
        <v>48</v>
      </c>
    </row>
    <row r="61" spans="1:18">
      <c r="A61" s="303"/>
      <c r="B61" s="304"/>
      <c r="C61" s="305"/>
      <c r="D61" s="306"/>
      <c r="E61" s="307" t="s">
        <v>131</v>
      </c>
      <c r="F61" s="305"/>
      <c r="G61" s="305"/>
      <c r="H61" s="308"/>
      <c r="I61" s="306"/>
      <c r="J61" s="305"/>
      <c r="K61" s="310"/>
      <c r="L61" s="311">
        <f>SUM(L13:L60)</f>
        <v>375648.59</v>
      </c>
      <c r="M61" s="312"/>
      <c r="N61" s="312"/>
      <c r="O61" s="311">
        <f>SUM(O13:O60)</f>
        <v>8184.86</v>
      </c>
      <c r="P61" s="311">
        <f>SUM(P13:P60)</f>
        <v>23100</v>
      </c>
      <c r="Q61" s="311">
        <f>SUM(Q13:Q60)</f>
        <v>344363.73</v>
      </c>
      <c r="R61" s="303"/>
    </row>
    <row r="62" spans="1:18">
      <c r="A62" s="70"/>
      <c r="B62" s="71"/>
      <c r="C62" s="70"/>
      <c r="D62" s="71"/>
      <c r="E62" s="71"/>
      <c r="F62" s="70"/>
      <c r="G62" s="70"/>
      <c r="H62" s="72"/>
      <c r="I62" s="71"/>
      <c r="J62" s="70"/>
      <c r="K62" s="85"/>
      <c r="L62" s="86"/>
      <c r="M62" s="86"/>
      <c r="N62" s="86"/>
      <c r="O62" s="86"/>
      <c r="P62" s="86"/>
      <c r="Q62" s="90"/>
      <c r="R62" s="70"/>
    </row>
    <row r="63" spans="1:18">
      <c r="A63" s="70"/>
      <c r="B63" s="71" t="s">
        <v>132</v>
      </c>
      <c r="C63" s="71"/>
      <c r="D63" s="71"/>
      <c r="E63" s="71" t="s">
        <v>133</v>
      </c>
      <c r="F63" s="70"/>
      <c r="G63" s="70"/>
      <c r="H63" s="72"/>
      <c r="I63" s="71" t="s">
        <v>134</v>
      </c>
      <c r="J63"/>
      <c r="K63" s="70"/>
      <c r="L63" s="70"/>
      <c r="M63" s="251" t="s">
        <v>135</v>
      </c>
      <c r="N63" s="71"/>
      <c r="O63" s="70"/>
      <c r="P63" s="71"/>
      <c r="Q63" s="91"/>
      <c r="R63" s="70"/>
    </row>
    <row r="64" spans="1:18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0"/>
      <c r="P64" s="71"/>
      <c r="Q64" s="71"/>
      <c r="R64" s="70"/>
    </row>
    <row r="65" spans="1:18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0"/>
      <c r="P65" s="71"/>
      <c r="Q65" s="71"/>
      <c r="R65" s="71"/>
    </row>
    <row r="66" spans="1:18">
      <c r="A66" s="71"/>
      <c r="B66" s="250" t="s">
        <v>136</v>
      </c>
      <c r="C66" s="250"/>
      <c r="D66" s="71"/>
      <c r="E66" s="3" t="s">
        <v>327</v>
      </c>
      <c r="F66" s="71"/>
      <c r="G66" s="71"/>
      <c r="I66" s="3" t="s">
        <v>138</v>
      </c>
      <c r="J66" s="71"/>
      <c r="K66" s="71"/>
      <c r="L66" s="251"/>
      <c r="M66" s="3" t="s">
        <v>139</v>
      </c>
      <c r="N66" s="3"/>
      <c r="O66" s="3"/>
      <c r="P66" s="3"/>
      <c r="Q66" s="71"/>
      <c r="R66" s="71"/>
    </row>
    <row r="67" spans="1:18">
      <c r="A67" s="70"/>
      <c r="B67" s="136" t="s">
        <v>140</v>
      </c>
      <c r="C67" s="136"/>
      <c r="D67" s="71"/>
      <c r="E67" s="309" t="s">
        <v>141</v>
      </c>
      <c r="F67" s="71"/>
      <c r="G67" s="71"/>
      <c r="I67" s="309" t="s">
        <v>142</v>
      </c>
      <c r="J67" s="71"/>
      <c r="K67" s="71"/>
      <c r="L67" s="71"/>
      <c r="M67" s="3" t="s">
        <v>143</v>
      </c>
      <c r="N67" s="3"/>
      <c r="O67" s="3"/>
      <c r="P67" s="3"/>
      <c r="Q67" s="71"/>
      <c r="R67" s="70"/>
    </row>
  </sheetData>
  <mergeCells count="7">
    <mergeCell ref="A8:R8"/>
    <mergeCell ref="A9:R9"/>
    <mergeCell ref="A10:R10"/>
    <mergeCell ref="B66:C66"/>
    <mergeCell ref="M66:P66"/>
    <mergeCell ref="B67:C67"/>
    <mergeCell ref="M67:P67"/>
  </mergeCells>
  <pageMargins left="0.75" right="0.75" top="1" bottom="1" header="0.5" footer="0.5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74753" progId="Word.Document.8" r:id="rId3">
          <objectPr defaultSize="0" r:id="rId4">
            <anchor moveWithCells="1">
              <from>
                <xdr:col>4</xdr:col>
                <xdr:colOff>352425</xdr:colOff>
                <xdr:row>2</xdr:row>
                <xdr:rowOff>19050</xdr:rowOff>
              </from>
              <to>
                <xdr:col>11</xdr:col>
                <xdr:colOff>523875</xdr:colOff>
                <xdr:row>7</xdr:row>
                <xdr:rowOff>9525</xdr:rowOff>
              </to>
            </anchor>
          </objectPr>
        </oleObject>
      </mc:Choice>
      <mc:Fallback>
        <oleObject shapeId="74753" progId="Word.Document.8" r:id="rId3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topLeftCell="B11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41" style="1" customWidth="1"/>
    <col min="3" max="3" width="13.2857142857143" style="1" customWidth="1"/>
    <col min="4" max="4" width="9.57142857142857" style="1" customWidth="1"/>
    <col min="5" max="5" width="33.5714285714286" style="1" customWidth="1"/>
    <col min="6" max="6" width="9" style="1" customWidth="1"/>
    <col min="7" max="7" width="6.71428571428571" style="1" customWidth="1"/>
    <col min="8" max="8" width="14.7142857142857" style="1" customWidth="1"/>
    <col min="9" max="9" width="26.1428571428571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379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379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145</v>
      </c>
      <c r="Q12" s="175" t="s">
        <v>24</v>
      </c>
      <c r="R12" s="158" t="s">
        <v>10</v>
      </c>
    </row>
    <row r="13" spans="1:18">
      <c r="A13" s="264">
        <v>1</v>
      </c>
      <c r="B13" s="265" t="s">
        <v>31</v>
      </c>
      <c r="C13" s="266" t="s">
        <v>26</v>
      </c>
      <c r="D13" s="270">
        <v>740.29</v>
      </c>
      <c r="E13" s="268" t="s">
        <v>32</v>
      </c>
      <c r="F13" s="269" t="s">
        <v>33</v>
      </c>
      <c r="G13" s="269">
        <v>5</v>
      </c>
      <c r="H13" s="266" t="s">
        <v>34</v>
      </c>
      <c r="I13" s="265" t="s">
        <v>380</v>
      </c>
      <c r="J13" s="266">
        <v>3</v>
      </c>
      <c r="K13" s="266">
        <v>6</v>
      </c>
      <c r="L13" s="122">
        <f>ROUND((D13*J13)+(D13/8*K13),2)</f>
        <v>2776.09</v>
      </c>
      <c r="M13" s="284">
        <v>2</v>
      </c>
      <c r="N13" s="284">
        <v>49</v>
      </c>
      <c r="O13" s="122">
        <f>ROUND((D13/8*M13)+(D13/8/60*N13),2)</f>
        <v>260.64</v>
      </c>
      <c r="P13" s="285">
        <v>400</v>
      </c>
      <c r="Q13" s="301">
        <f>L13-O13-P13</f>
        <v>2115.45</v>
      </c>
      <c r="R13" s="264">
        <v>1</v>
      </c>
    </row>
    <row r="14" spans="1:18">
      <c r="A14" s="264">
        <v>2</v>
      </c>
      <c r="B14" s="265" t="s">
        <v>381</v>
      </c>
      <c r="C14" s="266" t="s">
        <v>26</v>
      </c>
      <c r="D14" s="267">
        <v>656.4</v>
      </c>
      <c r="E14" s="268" t="s">
        <v>382</v>
      </c>
      <c r="F14" s="269" t="s">
        <v>366</v>
      </c>
      <c r="G14" s="269">
        <v>5</v>
      </c>
      <c r="H14" s="269" t="s">
        <v>47</v>
      </c>
      <c r="I14" s="265" t="s">
        <v>383</v>
      </c>
      <c r="J14" s="266">
        <v>11</v>
      </c>
      <c r="K14" s="266"/>
      <c r="L14" s="122">
        <f>ROUND((D14*J14)+(D14/8*K14),2)</f>
        <v>7220.4</v>
      </c>
      <c r="M14" s="284">
        <v>17</v>
      </c>
      <c r="N14" s="284">
        <v>20</v>
      </c>
      <c r="O14" s="104">
        <f>ROUND((D14/8*M14)+(D14/8/60*N14),2)</f>
        <v>1422.2</v>
      </c>
      <c r="P14" s="285"/>
      <c r="Q14" s="301">
        <f>L14-O14</f>
        <v>5798.2</v>
      </c>
      <c r="R14" s="264">
        <v>2</v>
      </c>
    </row>
    <row r="15" spans="1:18">
      <c r="A15" s="264">
        <v>3</v>
      </c>
      <c r="B15" s="265" t="s">
        <v>233</v>
      </c>
      <c r="C15" s="266" t="s">
        <v>26</v>
      </c>
      <c r="D15" s="270">
        <v>740.29</v>
      </c>
      <c r="E15" s="268" t="s">
        <v>114</v>
      </c>
      <c r="F15" s="269" t="s">
        <v>28</v>
      </c>
      <c r="G15" s="269">
        <v>5</v>
      </c>
      <c r="H15" s="269" t="s">
        <v>47</v>
      </c>
      <c r="I15" s="265" t="s">
        <v>384</v>
      </c>
      <c r="J15" s="266">
        <v>8</v>
      </c>
      <c r="K15" s="266"/>
      <c r="L15" s="122">
        <f t="shared" ref="L15:L22" si="0">ROUND((D15*J15)+(D15/8*K15),2)</f>
        <v>5922.32</v>
      </c>
      <c r="M15" s="284"/>
      <c r="N15" s="284">
        <v>1</v>
      </c>
      <c r="O15" s="122">
        <f t="shared" ref="O15:O27" si="1">ROUND((D15/8*M15)+(D15/8/60*N15),2)</f>
        <v>1.54</v>
      </c>
      <c r="P15" s="285"/>
      <c r="Q15" s="301">
        <f t="shared" ref="Q15:Q26" si="2">L15-O15-P15</f>
        <v>5920.78</v>
      </c>
      <c r="R15" s="264">
        <v>3</v>
      </c>
    </row>
    <row r="16" spans="1:18">
      <c r="A16" s="264">
        <v>4</v>
      </c>
      <c r="B16" s="271" t="s">
        <v>36</v>
      </c>
      <c r="C16" s="266" t="s">
        <v>26</v>
      </c>
      <c r="D16" s="267">
        <v>740.29</v>
      </c>
      <c r="E16" s="268" t="s">
        <v>331</v>
      </c>
      <c r="F16" s="272" t="s">
        <v>28</v>
      </c>
      <c r="G16" s="272">
        <v>5</v>
      </c>
      <c r="H16" s="269" t="s">
        <v>38</v>
      </c>
      <c r="I16" s="286" t="s">
        <v>384</v>
      </c>
      <c r="J16" s="272">
        <v>8</v>
      </c>
      <c r="K16" s="266"/>
      <c r="L16" s="104">
        <f t="shared" si="0"/>
        <v>5922.32</v>
      </c>
      <c r="M16" s="287">
        <v>1</v>
      </c>
      <c r="N16" s="288">
        <v>53</v>
      </c>
      <c r="O16" s="104">
        <f t="shared" si="1"/>
        <v>174.28</v>
      </c>
      <c r="P16" s="289"/>
      <c r="Q16" s="302">
        <f t="shared" si="2"/>
        <v>5748.04</v>
      </c>
      <c r="R16" s="264">
        <v>4</v>
      </c>
    </row>
    <row r="17" spans="1:18">
      <c r="A17" s="264">
        <v>5</v>
      </c>
      <c r="B17" s="271" t="s">
        <v>40</v>
      </c>
      <c r="C17" s="266" t="s">
        <v>26</v>
      </c>
      <c r="D17" s="267">
        <v>740.29</v>
      </c>
      <c r="E17" s="268" t="s">
        <v>41</v>
      </c>
      <c r="F17" s="272" t="s">
        <v>28</v>
      </c>
      <c r="G17" s="272">
        <v>5</v>
      </c>
      <c r="H17" s="269" t="s">
        <v>38</v>
      </c>
      <c r="I17" s="265" t="s">
        <v>385</v>
      </c>
      <c r="J17" s="266">
        <v>10</v>
      </c>
      <c r="K17" s="266"/>
      <c r="L17" s="104">
        <f t="shared" si="0"/>
        <v>7402.9</v>
      </c>
      <c r="M17" s="287">
        <v>3</v>
      </c>
      <c r="N17" s="288">
        <v>2</v>
      </c>
      <c r="O17" s="104">
        <f t="shared" si="1"/>
        <v>280.69</v>
      </c>
      <c r="P17" s="289"/>
      <c r="Q17" s="302">
        <f t="shared" si="2"/>
        <v>7122.21</v>
      </c>
      <c r="R17" s="264">
        <v>5</v>
      </c>
    </row>
    <row r="18" spans="1:18">
      <c r="A18" s="264">
        <v>6</v>
      </c>
      <c r="B18" s="271" t="s">
        <v>43</v>
      </c>
      <c r="C18" s="266" t="s">
        <v>26</v>
      </c>
      <c r="D18" s="267">
        <v>740.29</v>
      </c>
      <c r="E18" s="273" t="s">
        <v>44</v>
      </c>
      <c r="F18" s="266" t="s">
        <v>28</v>
      </c>
      <c r="G18" s="266">
        <v>5</v>
      </c>
      <c r="H18" s="269" t="s">
        <v>29</v>
      </c>
      <c r="I18" s="265" t="s">
        <v>386</v>
      </c>
      <c r="J18" s="266">
        <v>7</v>
      </c>
      <c r="K18" s="266"/>
      <c r="L18" s="104">
        <f t="shared" si="0"/>
        <v>5182.03</v>
      </c>
      <c r="M18" s="287">
        <v>13</v>
      </c>
      <c r="N18" s="288">
        <v>52</v>
      </c>
      <c r="O18" s="104">
        <f t="shared" si="1"/>
        <v>1283.17</v>
      </c>
      <c r="P18" s="285">
        <v>400</v>
      </c>
      <c r="Q18" s="302">
        <f t="shared" si="2"/>
        <v>3498.86</v>
      </c>
      <c r="R18" s="264">
        <v>6</v>
      </c>
    </row>
    <row r="19" spans="1:18">
      <c r="A19" s="264">
        <v>7</v>
      </c>
      <c r="B19" s="271" t="s">
        <v>45</v>
      </c>
      <c r="C19" s="266" t="s">
        <v>26</v>
      </c>
      <c r="D19" s="267">
        <v>740.29</v>
      </c>
      <c r="E19" s="268" t="s">
        <v>46</v>
      </c>
      <c r="F19" s="266" t="s">
        <v>366</v>
      </c>
      <c r="G19" s="266">
        <v>5</v>
      </c>
      <c r="H19" s="266" t="s">
        <v>47</v>
      </c>
      <c r="I19" s="286" t="s">
        <v>387</v>
      </c>
      <c r="J19" s="272">
        <v>9</v>
      </c>
      <c r="K19" s="266"/>
      <c r="L19" s="104">
        <f t="shared" si="0"/>
        <v>6662.61</v>
      </c>
      <c r="M19" s="287">
        <v>2</v>
      </c>
      <c r="N19" s="288">
        <v>53</v>
      </c>
      <c r="O19" s="104">
        <f t="shared" si="1"/>
        <v>266.81</v>
      </c>
      <c r="P19" s="289"/>
      <c r="Q19" s="302">
        <f t="shared" si="2"/>
        <v>6395.8</v>
      </c>
      <c r="R19" s="264">
        <v>7</v>
      </c>
    </row>
    <row r="20" spans="1:18">
      <c r="A20" s="264">
        <v>8</v>
      </c>
      <c r="B20" s="271" t="s">
        <v>48</v>
      </c>
      <c r="C20" s="266" t="s">
        <v>26</v>
      </c>
      <c r="D20" s="267">
        <v>740.29</v>
      </c>
      <c r="E20" s="268" t="s">
        <v>49</v>
      </c>
      <c r="F20" s="269" t="s">
        <v>28</v>
      </c>
      <c r="G20" s="269">
        <v>5</v>
      </c>
      <c r="H20" s="269" t="s">
        <v>38</v>
      </c>
      <c r="I20" s="265" t="s">
        <v>388</v>
      </c>
      <c r="J20" s="266">
        <v>9</v>
      </c>
      <c r="K20" s="266"/>
      <c r="L20" s="104">
        <f t="shared" si="0"/>
        <v>6662.61</v>
      </c>
      <c r="M20" s="287">
        <v>1</v>
      </c>
      <c r="N20" s="288">
        <v>10</v>
      </c>
      <c r="O20" s="104">
        <f t="shared" si="1"/>
        <v>107.96</v>
      </c>
      <c r="P20" s="285">
        <v>400</v>
      </c>
      <c r="Q20" s="302">
        <f t="shared" si="2"/>
        <v>6154.65</v>
      </c>
      <c r="R20" s="264">
        <v>8</v>
      </c>
    </row>
    <row r="21" spans="1:18">
      <c r="A21" s="264">
        <v>9</v>
      </c>
      <c r="B21" s="271" t="s">
        <v>51</v>
      </c>
      <c r="C21" s="266" t="s">
        <v>26</v>
      </c>
      <c r="D21" s="267">
        <v>740.29</v>
      </c>
      <c r="E21" s="268" t="s">
        <v>52</v>
      </c>
      <c r="F21" s="269" t="s">
        <v>28</v>
      </c>
      <c r="G21" s="269">
        <v>5</v>
      </c>
      <c r="H21" s="269" t="s">
        <v>47</v>
      </c>
      <c r="I21" s="265" t="s">
        <v>384</v>
      </c>
      <c r="J21" s="266">
        <v>8</v>
      </c>
      <c r="K21" s="266"/>
      <c r="L21" s="104">
        <f t="shared" si="0"/>
        <v>5922.32</v>
      </c>
      <c r="M21" s="287"/>
      <c r="N21" s="288">
        <v>30</v>
      </c>
      <c r="O21" s="104">
        <f t="shared" si="1"/>
        <v>46.27</v>
      </c>
      <c r="P21" s="285">
        <v>400</v>
      </c>
      <c r="Q21" s="302">
        <f t="shared" si="2"/>
        <v>5476.05</v>
      </c>
      <c r="R21" s="264">
        <v>9</v>
      </c>
    </row>
    <row r="22" spans="1:18">
      <c r="A22" s="264">
        <v>10</v>
      </c>
      <c r="B22" s="271" t="s">
        <v>54</v>
      </c>
      <c r="C22" s="266" t="s">
        <v>26</v>
      </c>
      <c r="D22" s="267">
        <v>740.29</v>
      </c>
      <c r="E22" s="268" t="s">
        <v>55</v>
      </c>
      <c r="F22" s="266" t="s">
        <v>28</v>
      </c>
      <c r="G22" s="266">
        <v>5</v>
      </c>
      <c r="H22" s="266" t="s">
        <v>47</v>
      </c>
      <c r="I22" s="286" t="s">
        <v>384</v>
      </c>
      <c r="J22" s="272">
        <v>8</v>
      </c>
      <c r="K22" s="266"/>
      <c r="L22" s="104">
        <f t="shared" si="0"/>
        <v>5922.32</v>
      </c>
      <c r="M22" s="287">
        <v>3</v>
      </c>
      <c r="N22" s="288">
        <v>56</v>
      </c>
      <c r="O22" s="104">
        <f t="shared" si="1"/>
        <v>363.98</v>
      </c>
      <c r="P22" s="289"/>
      <c r="Q22" s="302">
        <f t="shared" si="2"/>
        <v>5558.34</v>
      </c>
      <c r="R22" s="264">
        <v>10</v>
      </c>
    </row>
    <row r="23" spans="1:18">
      <c r="A23" s="264">
        <v>11</v>
      </c>
      <c r="B23" s="271" t="s">
        <v>56</v>
      </c>
      <c r="C23" s="266" t="s">
        <v>26</v>
      </c>
      <c r="D23" s="267">
        <v>656.4</v>
      </c>
      <c r="E23" s="268" t="s">
        <v>57</v>
      </c>
      <c r="F23" s="266" t="s">
        <v>28</v>
      </c>
      <c r="G23" s="266">
        <v>5</v>
      </c>
      <c r="H23" s="266" t="s">
        <v>47</v>
      </c>
      <c r="I23" s="265" t="s">
        <v>384</v>
      </c>
      <c r="J23" s="266">
        <v>8</v>
      </c>
      <c r="K23" s="266"/>
      <c r="L23" s="104">
        <f t="shared" ref="L23:L38" si="3">ROUND((D23*J23)+(D23/8*K23),2)</f>
        <v>5251.2</v>
      </c>
      <c r="M23" s="287">
        <v>1</v>
      </c>
      <c r="N23" s="288">
        <v>23</v>
      </c>
      <c r="O23" s="104">
        <f t="shared" si="1"/>
        <v>113.5</v>
      </c>
      <c r="P23" s="285">
        <v>400</v>
      </c>
      <c r="Q23" s="302">
        <f t="shared" si="2"/>
        <v>4737.7</v>
      </c>
      <c r="R23" s="264">
        <v>11</v>
      </c>
    </row>
    <row r="24" spans="1:18">
      <c r="A24" s="264">
        <v>12</v>
      </c>
      <c r="B24" s="271" t="s">
        <v>59</v>
      </c>
      <c r="C24" s="266" t="s">
        <v>26</v>
      </c>
      <c r="D24" s="267">
        <v>740.29</v>
      </c>
      <c r="E24" s="268" t="s">
        <v>331</v>
      </c>
      <c r="F24" s="266" t="s">
        <v>28</v>
      </c>
      <c r="G24" s="266">
        <v>5</v>
      </c>
      <c r="H24" s="266" t="s">
        <v>47</v>
      </c>
      <c r="I24" s="286" t="s">
        <v>389</v>
      </c>
      <c r="J24" s="272">
        <v>7</v>
      </c>
      <c r="K24" s="266"/>
      <c r="L24" s="104">
        <f t="shared" si="3"/>
        <v>5182.03</v>
      </c>
      <c r="M24" s="287">
        <v>5</v>
      </c>
      <c r="N24" s="288">
        <v>45</v>
      </c>
      <c r="O24" s="104">
        <f t="shared" si="1"/>
        <v>532.08</v>
      </c>
      <c r="P24" s="285">
        <v>400</v>
      </c>
      <c r="Q24" s="302">
        <f t="shared" si="2"/>
        <v>4249.95</v>
      </c>
      <c r="R24" s="264">
        <v>12</v>
      </c>
    </row>
    <row r="25" spans="1:18">
      <c r="A25" s="264">
        <v>13</v>
      </c>
      <c r="B25" s="265" t="s">
        <v>60</v>
      </c>
      <c r="C25" s="266" t="s">
        <v>26</v>
      </c>
      <c r="D25" s="267">
        <v>740.29</v>
      </c>
      <c r="E25" s="273" t="s">
        <v>61</v>
      </c>
      <c r="F25" s="266" t="s">
        <v>28</v>
      </c>
      <c r="G25" s="266">
        <v>5</v>
      </c>
      <c r="H25" s="269" t="s">
        <v>29</v>
      </c>
      <c r="I25" s="286" t="s">
        <v>384</v>
      </c>
      <c r="J25" s="272">
        <v>8</v>
      </c>
      <c r="K25" s="290"/>
      <c r="L25" s="104">
        <f t="shared" si="3"/>
        <v>5922.32</v>
      </c>
      <c r="M25" s="291"/>
      <c r="N25" s="292">
        <v>53</v>
      </c>
      <c r="O25" s="104">
        <f t="shared" si="1"/>
        <v>81.74</v>
      </c>
      <c r="P25" s="285">
        <v>400</v>
      </c>
      <c r="Q25" s="301">
        <f t="shared" si="2"/>
        <v>5440.58</v>
      </c>
      <c r="R25" s="264">
        <v>13</v>
      </c>
    </row>
    <row r="26" spans="1:18">
      <c r="A26" s="264">
        <v>14</v>
      </c>
      <c r="B26" s="265" t="s">
        <v>63</v>
      </c>
      <c r="C26" s="266" t="s">
        <v>26</v>
      </c>
      <c r="D26" s="267">
        <v>740.29</v>
      </c>
      <c r="E26" s="274" t="s">
        <v>64</v>
      </c>
      <c r="F26" s="266" t="s">
        <v>28</v>
      </c>
      <c r="G26" s="266">
        <v>5</v>
      </c>
      <c r="H26" s="266" t="s">
        <v>38</v>
      </c>
      <c r="I26" s="286" t="s">
        <v>390</v>
      </c>
      <c r="J26" s="272">
        <v>12</v>
      </c>
      <c r="K26" s="290"/>
      <c r="L26" s="122">
        <f t="shared" si="3"/>
        <v>8883.48</v>
      </c>
      <c r="M26" s="291"/>
      <c r="N26" s="292">
        <v>7</v>
      </c>
      <c r="O26" s="104">
        <f t="shared" si="1"/>
        <v>10.8</v>
      </c>
      <c r="P26" s="285">
        <v>400</v>
      </c>
      <c r="Q26" s="302">
        <f t="shared" si="2"/>
        <v>8472.68</v>
      </c>
      <c r="R26" s="264">
        <v>14</v>
      </c>
    </row>
    <row r="27" spans="1:18">
      <c r="A27" s="264">
        <v>15</v>
      </c>
      <c r="B27" s="265" t="s">
        <v>255</v>
      </c>
      <c r="C27" s="266" t="s">
        <v>26</v>
      </c>
      <c r="D27" s="270">
        <v>740.29</v>
      </c>
      <c r="E27" s="273" t="s">
        <v>27</v>
      </c>
      <c r="F27" s="269" t="s">
        <v>28</v>
      </c>
      <c r="G27" s="269">
        <v>5</v>
      </c>
      <c r="H27" s="266" t="s">
        <v>47</v>
      </c>
      <c r="I27" s="265" t="s">
        <v>391</v>
      </c>
      <c r="J27" s="266">
        <v>14</v>
      </c>
      <c r="K27" s="266"/>
      <c r="L27" s="122">
        <f t="shared" si="3"/>
        <v>10364.06</v>
      </c>
      <c r="M27" s="284">
        <v>9</v>
      </c>
      <c r="N27" s="284">
        <v>2</v>
      </c>
      <c r="O27" s="122">
        <f t="shared" si="1"/>
        <v>835.91</v>
      </c>
      <c r="P27" s="285"/>
      <c r="Q27" s="302">
        <f>L27+L28-O27</f>
        <v>10268.44</v>
      </c>
      <c r="R27" s="264">
        <v>15</v>
      </c>
    </row>
    <row r="28" spans="1:18">
      <c r="A28" s="264"/>
      <c r="B28" s="265" t="s">
        <v>175</v>
      </c>
      <c r="C28" s="266" t="s">
        <v>26</v>
      </c>
      <c r="D28" s="270">
        <v>740.29</v>
      </c>
      <c r="E28" s="273"/>
      <c r="F28" s="269"/>
      <c r="G28" s="269"/>
      <c r="H28" s="266"/>
      <c r="I28" s="343" t="s">
        <v>392</v>
      </c>
      <c r="J28" s="266">
        <v>1</v>
      </c>
      <c r="K28" s="266"/>
      <c r="L28" s="122">
        <f t="shared" si="3"/>
        <v>740.29</v>
      </c>
      <c r="M28" s="284"/>
      <c r="N28" s="284"/>
      <c r="O28" s="122"/>
      <c r="P28" s="285"/>
      <c r="Q28" s="302"/>
      <c r="R28" s="264"/>
    </row>
    <row r="29" spans="1:18">
      <c r="A29" s="264">
        <v>16</v>
      </c>
      <c r="B29" s="271" t="s">
        <v>65</v>
      </c>
      <c r="C29" s="266" t="s">
        <v>26</v>
      </c>
      <c r="D29" s="267">
        <v>740.29</v>
      </c>
      <c r="E29" s="268" t="s">
        <v>57</v>
      </c>
      <c r="F29" s="269" t="s">
        <v>28</v>
      </c>
      <c r="G29" s="269">
        <v>5</v>
      </c>
      <c r="H29" s="266" t="s">
        <v>47</v>
      </c>
      <c r="I29" s="265" t="s">
        <v>384</v>
      </c>
      <c r="J29" s="266">
        <v>8</v>
      </c>
      <c r="K29" s="266"/>
      <c r="L29" s="122">
        <f t="shared" si="3"/>
        <v>5922.32</v>
      </c>
      <c r="M29" s="287">
        <v>6</v>
      </c>
      <c r="N29" s="288">
        <v>50</v>
      </c>
      <c r="O29" s="104">
        <f t="shared" ref="O29:O43" si="4">ROUND((D29/8*M29)+(D29/8/60*N29),2)</f>
        <v>632.33</v>
      </c>
      <c r="P29" s="289"/>
      <c r="Q29" s="302">
        <f t="shared" ref="Q29:Q42" si="5">L29-O29-P29</f>
        <v>5289.99</v>
      </c>
      <c r="R29" s="264">
        <v>16</v>
      </c>
    </row>
    <row r="30" spans="1:18">
      <c r="A30" s="264">
        <v>17</v>
      </c>
      <c r="B30" s="271" t="s">
        <v>278</v>
      </c>
      <c r="C30" s="266" t="s">
        <v>26</v>
      </c>
      <c r="D30" s="267">
        <v>656.4</v>
      </c>
      <c r="E30" s="268" t="s">
        <v>49</v>
      </c>
      <c r="F30" s="269" t="s">
        <v>28</v>
      </c>
      <c r="G30" s="269">
        <v>5</v>
      </c>
      <c r="H30" s="269" t="s">
        <v>47</v>
      </c>
      <c r="I30" s="265" t="s">
        <v>388</v>
      </c>
      <c r="J30" s="266">
        <v>9</v>
      </c>
      <c r="K30" s="266"/>
      <c r="L30" s="104">
        <f t="shared" si="3"/>
        <v>5907.6</v>
      </c>
      <c r="M30" s="287"/>
      <c r="N30" s="288">
        <v>9</v>
      </c>
      <c r="O30" s="104">
        <f t="shared" si="4"/>
        <v>12.31</v>
      </c>
      <c r="P30" s="285"/>
      <c r="Q30" s="302">
        <f t="shared" si="5"/>
        <v>5895.29</v>
      </c>
      <c r="R30" s="264">
        <v>17</v>
      </c>
    </row>
    <row r="31" spans="1:18">
      <c r="A31" s="264">
        <v>18</v>
      </c>
      <c r="B31" s="271" t="s">
        <v>177</v>
      </c>
      <c r="C31" s="266" t="s">
        <v>26</v>
      </c>
      <c r="D31" s="267">
        <v>740.29</v>
      </c>
      <c r="E31" s="274" t="s">
        <v>178</v>
      </c>
      <c r="F31" s="269" t="s">
        <v>28</v>
      </c>
      <c r="G31" s="269">
        <v>5</v>
      </c>
      <c r="H31" s="266" t="s">
        <v>47</v>
      </c>
      <c r="I31" s="286" t="s">
        <v>393</v>
      </c>
      <c r="J31" s="266">
        <v>10</v>
      </c>
      <c r="K31" s="266"/>
      <c r="L31" s="104">
        <f t="shared" si="3"/>
        <v>7402.9</v>
      </c>
      <c r="M31" s="291">
        <v>5</v>
      </c>
      <c r="N31" s="292">
        <v>1</v>
      </c>
      <c r="O31" s="104">
        <f t="shared" si="4"/>
        <v>464.22</v>
      </c>
      <c r="P31" s="293"/>
      <c r="Q31" s="301">
        <f t="shared" si="5"/>
        <v>6938.68</v>
      </c>
      <c r="R31" s="264">
        <v>18</v>
      </c>
    </row>
    <row r="32" spans="1:18">
      <c r="A32" s="264">
        <v>19</v>
      </c>
      <c r="B32" s="271" t="s">
        <v>180</v>
      </c>
      <c r="C32" s="266" t="s">
        <v>26</v>
      </c>
      <c r="D32" s="267">
        <v>740.29</v>
      </c>
      <c r="E32" s="274" t="s">
        <v>64</v>
      </c>
      <c r="F32" s="269" t="s">
        <v>28</v>
      </c>
      <c r="G32" s="269">
        <v>5</v>
      </c>
      <c r="H32" s="266" t="s">
        <v>47</v>
      </c>
      <c r="I32" s="265" t="s">
        <v>394</v>
      </c>
      <c r="J32" s="266">
        <v>8</v>
      </c>
      <c r="K32" s="266"/>
      <c r="L32" s="104">
        <f t="shared" si="3"/>
        <v>5922.32</v>
      </c>
      <c r="M32" s="287"/>
      <c r="N32" s="288">
        <v>13</v>
      </c>
      <c r="O32" s="104">
        <f t="shared" si="4"/>
        <v>20.05</v>
      </c>
      <c r="P32" s="289"/>
      <c r="Q32" s="301">
        <f t="shared" si="5"/>
        <v>5902.27</v>
      </c>
      <c r="R32" s="264">
        <v>19</v>
      </c>
    </row>
    <row r="33" spans="1:18">
      <c r="A33" s="264">
        <v>20</v>
      </c>
      <c r="B33" s="271" t="s">
        <v>66</v>
      </c>
      <c r="C33" s="266" t="s">
        <v>26</v>
      </c>
      <c r="D33" s="267">
        <v>740.29</v>
      </c>
      <c r="E33" s="275" t="s">
        <v>67</v>
      </c>
      <c r="F33" s="269" t="s">
        <v>28</v>
      </c>
      <c r="G33" s="269">
        <v>5</v>
      </c>
      <c r="H33" s="269" t="s">
        <v>47</v>
      </c>
      <c r="I33" s="286" t="s">
        <v>384</v>
      </c>
      <c r="J33" s="272">
        <v>8</v>
      </c>
      <c r="K33" s="269"/>
      <c r="L33" s="104">
        <f t="shared" si="3"/>
        <v>5922.32</v>
      </c>
      <c r="M33" s="287">
        <v>2</v>
      </c>
      <c r="N33" s="288">
        <v>49</v>
      </c>
      <c r="O33" s="104">
        <f t="shared" si="4"/>
        <v>260.64</v>
      </c>
      <c r="P33" s="285">
        <v>400</v>
      </c>
      <c r="Q33" s="302">
        <f t="shared" si="5"/>
        <v>5261.68</v>
      </c>
      <c r="R33" s="264">
        <v>20</v>
      </c>
    </row>
    <row r="34" spans="1:18">
      <c r="A34" s="264">
        <v>21</v>
      </c>
      <c r="B34" s="265" t="s">
        <v>70</v>
      </c>
      <c r="C34" s="266" t="s">
        <v>26</v>
      </c>
      <c r="D34" s="270">
        <v>740.29</v>
      </c>
      <c r="E34" s="273" t="s">
        <v>71</v>
      </c>
      <c r="F34" s="269" t="s">
        <v>28</v>
      </c>
      <c r="G34" s="269">
        <v>5</v>
      </c>
      <c r="H34" s="269" t="s">
        <v>47</v>
      </c>
      <c r="I34" s="286" t="s">
        <v>395</v>
      </c>
      <c r="J34" s="272">
        <v>11</v>
      </c>
      <c r="K34" s="266"/>
      <c r="L34" s="104">
        <f t="shared" si="3"/>
        <v>8143.19</v>
      </c>
      <c r="M34" s="287"/>
      <c r="N34" s="288">
        <v>13</v>
      </c>
      <c r="O34" s="104">
        <f t="shared" si="4"/>
        <v>20.05</v>
      </c>
      <c r="P34" s="289"/>
      <c r="Q34" s="302">
        <f t="shared" si="5"/>
        <v>8123.14</v>
      </c>
      <c r="R34" s="264">
        <v>21</v>
      </c>
    </row>
    <row r="35" spans="1:18">
      <c r="A35" s="264">
        <v>22</v>
      </c>
      <c r="B35" s="271" t="s">
        <v>76</v>
      </c>
      <c r="C35" s="266" t="s">
        <v>26</v>
      </c>
      <c r="D35" s="267">
        <v>740.29</v>
      </c>
      <c r="E35" s="268" t="s">
        <v>71</v>
      </c>
      <c r="F35" s="269" t="s">
        <v>28</v>
      </c>
      <c r="G35" s="269">
        <v>5</v>
      </c>
      <c r="H35" s="269" t="s">
        <v>47</v>
      </c>
      <c r="I35" s="265" t="s">
        <v>384</v>
      </c>
      <c r="J35" s="266">
        <v>8</v>
      </c>
      <c r="K35" s="269"/>
      <c r="L35" s="104">
        <f t="shared" si="3"/>
        <v>5922.32</v>
      </c>
      <c r="M35" s="287">
        <v>3</v>
      </c>
      <c r="N35" s="288">
        <v>25</v>
      </c>
      <c r="O35" s="104">
        <f t="shared" si="4"/>
        <v>316.17</v>
      </c>
      <c r="P35" s="285">
        <v>400</v>
      </c>
      <c r="Q35" s="302">
        <f t="shared" si="5"/>
        <v>5206.15</v>
      </c>
      <c r="R35" s="264">
        <v>22</v>
      </c>
    </row>
    <row r="36" spans="1:18">
      <c r="A36" s="264">
        <v>23</v>
      </c>
      <c r="B36" s="271" t="s">
        <v>78</v>
      </c>
      <c r="C36" s="266" t="s">
        <v>26</v>
      </c>
      <c r="D36" s="267">
        <v>656.4</v>
      </c>
      <c r="E36" s="268" t="s">
        <v>57</v>
      </c>
      <c r="F36" s="269" t="s">
        <v>28</v>
      </c>
      <c r="G36" s="269">
        <v>5</v>
      </c>
      <c r="H36" s="269" t="s">
        <v>29</v>
      </c>
      <c r="I36" s="265" t="s">
        <v>396</v>
      </c>
      <c r="J36" s="266">
        <v>6</v>
      </c>
      <c r="K36" s="269"/>
      <c r="L36" s="104">
        <f t="shared" si="3"/>
        <v>3938.4</v>
      </c>
      <c r="M36" s="287"/>
      <c r="N36" s="288"/>
      <c r="O36" s="104">
        <f t="shared" si="4"/>
        <v>0</v>
      </c>
      <c r="P36" s="289"/>
      <c r="Q36" s="302">
        <f t="shared" si="5"/>
        <v>3938.4</v>
      </c>
      <c r="R36" s="264">
        <v>23</v>
      </c>
    </row>
    <row r="37" s="92" customFormat="1" spans="1:18">
      <c r="A37" s="264">
        <v>24</v>
      </c>
      <c r="B37" s="271" t="s">
        <v>79</v>
      </c>
      <c r="C37" s="266" t="s">
        <v>26</v>
      </c>
      <c r="D37" s="267">
        <v>740.29</v>
      </c>
      <c r="E37" s="268" t="s">
        <v>339</v>
      </c>
      <c r="F37" s="269" t="s">
        <v>28</v>
      </c>
      <c r="G37" s="269">
        <v>5</v>
      </c>
      <c r="H37" s="269" t="s">
        <v>47</v>
      </c>
      <c r="I37" s="265" t="s">
        <v>384</v>
      </c>
      <c r="J37" s="266">
        <v>8</v>
      </c>
      <c r="K37" s="269"/>
      <c r="L37" s="104">
        <f t="shared" si="3"/>
        <v>5922.32</v>
      </c>
      <c r="M37" s="287"/>
      <c r="N37" s="288">
        <v>1</v>
      </c>
      <c r="O37" s="104">
        <f t="shared" si="4"/>
        <v>1.54</v>
      </c>
      <c r="P37" s="289"/>
      <c r="Q37" s="302">
        <f t="shared" si="5"/>
        <v>5920.78</v>
      </c>
      <c r="R37" s="264">
        <v>24</v>
      </c>
    </row>
    <row r="38" spans="1:18">
      <c r="A38" s="264">
        <v>25</v>
      </c>
      <c r="B38" s="265" t="s">
        <v>80</v>
      </c>
      <c r="C38" s="266" t="s">
        <v>26</v>
      </c>
      <c r="D38" s="270">
        <v>656.4</v>
      </c>
      <c r="E38" s="273" t="s">
        <v>55</v>
      </c>
      <c r="F38" s="266" t="s">
        <v>28</v>
      </c>
      <c r="G38" s="266">
        <v>5</v>
      </c>
      <c r="H38" s="266" t="s">
        <v>47</v>
      </c>
      <c r="I38" s="294" t="s">
        <v>384</v>
      </c>
      <c r="J38" s="272">
        <v>8</v>
      </c>
      <c r="K38" s="266"/>
      <c r="L38" s="122">
        <f t="shared" si="3"/>
        <v>5251.2</v>
      </c>
      <c r="M38" s="295">
        <v>4</v>
      </c>
      <c r="N38" s="284">
        <v>17</v>
      </c>
      <c r="O38" s="122">
        <f t="shared" si="4"/>
        <v>351.45</v>
      </c>
      <c r="P38" s="285">
        <v>400</v>
      </c>
      <c r="Q38" s="301">
        <f t="shared" si="5"/>
        <v>4499.75</v>
      </c>
      <c r="R38" s="264">
        <v>25</v>
      </c>
    </row>
    <row r="39" spans="1:18">
      <c r="A39" s="264">
        <v>26</v>
      </c>
      <c r="B39" s="271" t="s">
        <v>87</v>
      </c>
      <c r="C39" s="266" t="s">
        <v>26</v>
      </c>
      <c r="D39" s="267">
        <v>740.29</v>
      </c>
      <c r="E39" s="268" t="s">
        <v>88</v>
      </c>
      <c r="F39" s="269" t="s">
        <v>28</v>
      </c>
      <c r="G39" s="269">
        <v>5</v>
      </c>
      <c r="H39" s="269" t="s">
        <v>29</v>
      </c>
      <c r="I39" s="294" t="s">
        <v>397</v>
      </c>
      <c r="J39" s="269">
        <v>5</v>
      </c>
      <c r="K39" s="266"/>
      <c r="L39" s="104">
        <f t="shared" ref="L39:L46" si="6">ROUND((D39*J39)+(D39/8*K39),2)</f>
        <v>3701.45</v>
      </c>
      <c r="M39" s="287"/>
      <c r="N39" s="288"/>
      <c r="O39" s="104">
        <f t="shared" si="4"/>
        <v>0</v>
      </c>
      <c r="P39" s="285">
        <v>400</v>
      </c>
      <c r="Q39" s="302">
        <f t="shared" si="5"/>
        <v>3301.45</v>
      </c>
      <c r="R39" s="264">
        <v>26</v>
      </c>
    </row>
    <row r="40" spans="1:18">
      <c r="A40" s="264">
        <v>27</v>
      </c>
      <c r="B40" s="265" t="s">
        <v>90</v>
      </c>
      <c r="C40" s="266" t="s">
        <v>26</v>
      </c>
      <c r="D40" s="270">
        <v>740.29</v>
      </c>
      <c r="E40" s="273" t="s">
        <v>88</v>
      </c>
      <c r="F40" s="266" t="s">
        <v>28</v>
      </c>
      <c r="G40" s="266">
        <v>5</v>
      </c>
      <c r="H40" s="269" t="s">
        <v>47</v>
      </c>
      <c r="I40" s="294" t="s">
        <v>385</v>
      </c>
      <c r="J40" s="269">
        <v>10</v>
      </c>
      <c r="K40" s="266"/>
      <c r="L40" s="104">
        <f t="shared" si="6"/>
        <v>7402.9</v>
      </c>
      <c r="M40" s="287"/>
      <c r="N40" s="288">
        <v>41</v>
      </c>
      <c r="O40" s="104">
        <f t="shared" si="4"/>
        <v>63.23</v>
      </c>
      <c r="P40" s="285">
        <v>400</v>
      </c>
      <c r="Q40" s="302">
        <f t="shared" si="5"/>
        <v>6939.67</v>
      </c>
      <c r="R40" s="264">
        <v>27</v>
      </c>
    </row>
    <row r="41" spans="1:18">
      <c r="A41" s="264">
        <v>28</v>
      </c>
      <c r="B41" s="276" t="s">
        <v>91</v>
      </c>
      <c r="C41" s="266" t="s">
        <v>26</v>
      </c>
      <c r="D41" s="267">
        <v>740.29</v>
      </c>
      <c r="E41" s="268" t="s">
        <v>92</v>
      </c>
      <c r="F41" s="269" t="s">
        <v>28</v>
      </c>
      <c r="G41" s="269">
        <v>5</v>
      </c>
      <c r="H41" s="269" t="s">
        <v>47</v>
      </c>
      <c r="I41" s="286" t="s">
        <v>384</v>
      </c>
      <c r="J41" s="272">
        <v>8</v>
      </c>
      <c r="K41" s="269"/>
      <c r="L41" s="104">
        <f t="shared" si="6"/>
        <v>5922.32</v>
      </c>
      <c r="M41" s="287">
        <v>1</v>
      </c>
      <c r="N41" s="288">
        <v>9</v>
      </c>
      <c r="O41" s="104">
        <f t="shared" si="4"/>
        <v>106.42</v>
      </c>
      <c r="P41" s="289"/>
      <c r="Q41" s="302">
        <f t="shared" si="5"/>
        <v>5815.9</v>
      </c>
      <c r="R41" s="264">
        <v>28</v>
      </c>
    </row>
    <row r="42" spans="1:18">
      <c r="A42" s="264">
        <v>29</v>
      </c>
      <c r="B42" s="265" t="s">
        <v>94</v>
      </c>
      <c r="C42" s="266" t="s">
        <v>26</v>
      </c>
      <c r="D42" s="270">
        <v>740.29</v>
      </c>
      <c r="E42" s="277" t="s">
        <v>95</v>
      </c>
      <c r="F42" s="266" t="s">
        <v>28</v>
      </c>
      <c r="G42" s="266">
        <v>5</v>
      </c>
      <c r="H42" s="266" t="s">
        <v>29</v>
      </c>
      <c r="I42" s="286" t="s">
        <v>384</v>
      </c>
      <c r="J42" s="272">
        <v>8</v>
      </c>
      <c r="K42" s="266"/>
      <c r="L42" s="104">
        <f t="shared" si="6"/>
        <v>5922.32</v>
      </c>
      <c r="M42" s="295">
        <v>1</v>
      </c>
      <c r="N42" s="284">
        <v>9</v>
      </c>
      <c r="O42" s="122">
        <f t="shared" si="4"/>
        <v>106.42</v>
      </c>
      <c r="P42" s="285"/>
      <c r="Q42" s="301">
        <f t="shared" si="5"/>
        <v>5815.9</v>
      </c>
      <c r="R42" s="264">
        <v>29</v>
      </c>
    </row>
    <row r="43" spans="1:18">
      <c r="A43" s="264">
        <v>30</v>
      </c>
      <c r="B43" s="265" t="s">
        <v>96</v>
      </c>
      <c r="C43" s="266" t="s">
        <v>26</v>
      </c>
      <c r="D43" s="270">
        <v>740.29</v>
      </c>
      <c r="E43" s="277" t="s">
        <v>97</v>
      </c>
      <c r="F43" s="266" t="s">
        <v>28</v>
      </c>
      <c r="G43" s="266">
        <v>5</v>
      </c>
      <c r="H43" s="269" t="s">
        <v>47</v>
      </c>
      <c r="I43" s="296" t="s">
        <v>384</v>
      </c>
      <c r="J43" s="272">
        <v>8</v>
      </c>
      <c r="K43" s="266"/>
      <c r="L43" s="122">
        <f t="shared" si="6"/>
        <v>5922.32</v>
      </c>
      <c r="M43" s="295"/>
      <c r="N43" s="284">
        <v>17</v>
      </c>
      <c r="O43" s="104">
        <f t="shared" si="4"/>
        <v>26.22</v>
      </c>
      <c r="P43" s="285"/>
      <c r="Q43" s="301">
        <f>L43+L44-O43</f>
        <v>6636.39</v>
      </c>
      <c r="R43" s="264">
        <v>30</v>
      </c>
    </row>
    <row r="44" spans="1:18">
      <c r="A44" s="264"/>
      <c r="B44" s="265" t="s">
        <v>175</v>
      </c>
      <c r="C44" s="266" t="s">
        <v>26</v>
      </c>
      <c r="D44" s="270">
        <v>740.29</v>
      </c>
      <c r="E44" s="277"/>
      <c r="F44" s="266"/>
      <c r="G44" s="266"/>
      <c r="H44" s="269"/>
      <c r="I44" s="342" t="s">
        <v>398</v>
      </c>
      <c r="J44" s="272">
        <v>1</v>
      </c>
      <c r="K44" s="266"/>
      <c r="L44" s="122">
        <f t="shared" si="6"/>
        <v>740.29</v>
      </c>
      <c r="M44" s="295"/>
      <c r="N44" s="284"/>
      <c r="O44" s="104"/>
      <c r="P44" s="285"/>
      <c r="Q44" s="301"/>
      <c r="R44" s="264"/>
    </row>
    <row r="45" spans="1:18">
      <c r="A45" s="264">
        <v>31</v>
      </c>
      <c r="B45" s="271" t="s">
        <v>98</v>
      </c>
      <c r="C45" s="266" t="s">
        <v>26</v>
      </c>
      <c r="D45" s="267">
        <v>740.29</v>
      </c>
      <c r="E45" s="278" t="s">
        <v>99</v>
      </c>
      <c r="F45" s="269" t="s">
        <v>28</v>
      </c>
      <c r="G45" s="269">
        <v>5</v>
      </c>
      <c r="H45" s="269" t="s">
        <v>47</v>
      </c>
      <c r="I45" s="271" t="s">
        <v>399</v>
      </c>
      <c r="J45" s="269">
        <v>9</v>
      </c>
      <c r="K45" s="269"/>
      <c r="L45" s="104">
        <f t="shared" si="6"/>
        <v>6662.61</v>
      </c>
      <c r="M45" s="287"/>
      <c r="N45" s="288"/>
      <c r="O45" s="104">
        <f>ROUND((D45/8*M45)+(D45/8/60*N45),2)</f>
        <v>0</v>
      </c>
      <c r="P45" s="285">
        <v>400</v>
      </c>
      <c r="Q45" s="301">
        <f>L45+L46-P45</f>
        <v>7002.9</v>
      </c>
      <c r="R45" s="264">
        <v>31</v>
      </c>
    </row>
    <row r="46" spans="1:18">
      <c r="A46" s="264"/>
      <c r="B46" s="265" t="s">
        <v>175</v>
      </c>
      <c r="C46" s="266" t="s">
        <v>26</v>
      </c>
      <c r="D46" s="267">
        <v>740.29</v>
      </c>
      <c r="E46" s="277"/>
      <c r="F46" s="266"/>
      <c r="G46" s="266"/>
      <c r="H46" s="266"/>
      <c r="I46" s="343" t="s">
        <v>398</v>
      </c>
      <c r="J46" s="266">
        <v>1</v>
      </c>
      <c r="K46" s="266"/>
      <c r="L46" s="104">
        <f t="shared" si="6"/>
        <v>740.29</v>
      </c>
      <c r="M46" s="295"/>
      <c r="N46" s="284"/>
      <c r="O46" s="122"/>
      <c r="P46" s="285"/>
      <c r="Q46" s="301"/>
      <c r="R46" s="264"/>
    </row>
    <row r="47" spans="1:18">
      <c r="A47" s="264">
        <v>32</v>
      </c>
      <c r="B47" s="265" t="s">
        <v>100</v>
      </c>
      <c r="C47" s="266" t="s">
        <v>26</v>
      </c>
      <c r="D47" s="270">
        <v>656.4</v>
      </c>
      <c r="E47" s="273" t="s">
        <v>101</v>
      </c>
      <c r="F47" s="266" t="s">
        <v>28</v>
      </c>
      <c r="G47" s="266">
        <v>5</v>
      </c>
      <c r="H47" s="266" t="s">
        <v>47</v>
      </c>
      <c r="I47" s="265" t="s">
        <v>384</v>
      </c>
      <c r="J47" s="266">
        <v>8</v>
      </c>
      <c r="K47" s="266"/>
      <c r="L47" s="122">
        <f t="shared" ref="L47:L57" si="7">ROUND((D47*J47)+(D47/8*K47),2)</f>
        <v>5251.2</v>
      </c>
      <c r="M47" s="295"/>
      <c r="N47" s="284">
        <v>57</v>
      </c>
      <c r="O47" s="122">
        <f t="shared" ref="O47:O54" si="8">ROUND((D47/8*M47)+(D47/8/60*N47),2)</f>
        <v>77.95</v>
      </c>
      <c r="P47" s="285"/>
      <c r="Q47" s="302">
        <f t="shared" ref="Q47:Q53" si="9">L47-O47-P47</f>
        <v>5173.25</v>
      </c>
      <c r="R47" s="264">
        <v>32</v>
      </c>
    </row>
    <row r="48" spans="1:18">
      <c r="A48" s="264">
        <v>33</v>
      </c>
      <c r="B48" s="265" t="s">
        <v>103</v>
      </c>
      <c r="C48" s="266" t="s">
        <v>26</v>
      </c>
      <c r="D48" s="270">
        <v>740.29</v>
      </c>
      <c r="E48" s="273" t="s">
        <v>342</v>
      </c>
      <c r="F48" s="266" t="s">
        <v>28</v>
      </c>
      <c r="G48" s="266">
        <v>5</v>
      </c>
      <c r="H48" s="266" t="s">
        <v>105</v>
      </c>
      <c r="I48" s="265" t="s">
        <v>384</v>
      </c>
      <c r="J48" s="266">
        <v>8</v>
      </c>
      <c r="K48" s="266"/>
      <c r="L48" s="122">
        <f t="shared" si="7"/>
        <v>5922.32</v>
      </c>
      <c r="M48" s="295">
        <v>1</v>
      </c>
      <c r="N48" s="284"/>
      <c r="O48" s="122">
        <f t="shared" si="8"/>
        <v>92.54</v>
      </c>
      <c r="P48" s="285">
        <v>400</v>
      </c>
      <c r="Q48" s="302">
        <f t="shared" si="9"/>
        <v>5429.78</v>
      </c>
      <c r="R48" s="264">
        <v>33</v>
      </c>
    </row>
    <row r="49" spans="1:18">
      <c r="A49" s="264">
        <v>34</v>
      </c>
      <c r="B49" s="271" t="s">
        <v>106</v>
      </c>
      <c r="C49" s="266" t="s">
        <v>26</v>
      </c>
      <c r="D49" s="267">
        <v>740.29</v>
      </c>
      <c r="E49" s="268" t="s">
        <v>107</v>
      </c>
      <c r="F49" s="269" t="s">
        <v>28</v>
      </c>
      <c r="G49" s="269">
        <v>5</v>
      </c>
      <c r="H49" s="269" t="s">
        <v>47</v>
      </c>
      <c r="I49" s="286" t="s">
        <v>400</v>
      </c>
      <c r="J49" s="272">
        <v>14</v>
      </c>
      <c r="K49" s="272"/>
      <c r="L49" s="122">
        <f t="shared" si="7"/>
        <v>10364.06</v>
      </c>
      <c r="M49" s="291">
        <v>8</v>
      </c>
      <c r="N49" s="292">
        <v>5</v>
      </c>
      <c r="O49" s="122">
        <f t="shared" si="8"/>
        <v>748</v>
      </c>
      <c r="P49" s="285">
        <v>400</v>
      </c>
      <c r="Q49" s="302">
        <f t="shared" si="9"/>
        <v>9216.06</v>
      </c>
      <c r="R49" s="264">
        <v>34</v>
      </c>
    </row>
    <row r="50" spans="1:18">
      <c r="A50" s="264">
        <v>35</v>
      </c>
      <c r="B50" s="271" t="s">
        <v>108</v>
      </c>
      <c r="C50" s="266" t="s">
        <v>26</v>
      </c>
      <c r="D50" s="267">
        <v>740.29</v>
      </c>
      <c r="E50" s="268" t="s">
        <v>109</v>
      </c>
      <c r="F50" s="269" t="s">
        <v>28</v>
      </c>
      <c r="G50" s="269">
        <v>5</v>
      </c>
      <c r="H50" s="269" t="s">
        <v>47</v>
      </c>
      <c r="I50" s="286" t="s">
        <v>384</v>
      </c>
      <c r="J50" s="272">
        <v>8</v>
      </c>
      <c r="K50" s="269"/>
      <c r="L50" s="104">
        <f t="shared" si="7"/>
        <v>5922.32</v>
      </c>
      <c r="M50" s="287"/>
      <c r="N50" s="288">
        <v>50</v>
      </c>
      <c r="O50" s="104">
        <f t="shared" si="8"/>
        <v>77.11</v>
      </c>
      <c r="P50" s="285">
        <v>400</v>
      </c>
      <c r="Q50" s="302">
        <f t="shared" si="9"/>
        <v>5445.21</v>
      </c>
      <c r="R50" s="264">
        <v>35</v>
      </c>
    </row>
    <row r="51" spans="1:18">
      <c r="A51" s="264">
        <v>36</v>
      </c>
      <c r="B51" s="271" t="s">
        <v>111</v>
      </c>
      <c r="C51" s="266" t="s">
        <v>26</v>
      </c>
      <c r="D51" s="267">
        <v>656.4</v>
      </c>
      <c r="E51" s="279" t="s">
        <v>112</v>
      </c>
      <c r="F51" s="269" t="s">
        <v>28</v>
      </c>
      <c r="G51" s="269">
        <v>5</v>
      </c>
      <c r="H51" s="280" t="s">
        <v>47</v>
      </c>
      <c r="I51" s="286" t="s">
        <v>401</v>
      </c>
      <c r="J51" s="272">
        <v>9</v>
      </c>
      <c r="K51" s="266"/>
      <c r="L51" s="104">
        <f t="shared" si="7"/>
        <v>5907.6</v>
      </c>
      <c r="M51" s="287"/>
      <c r="N51" s="288"/>
      <c r="O51" s="104">
        <f t="shared" si="8"/>
        <v>0</v>
      </c>
      <c r="P51" s="285">
        <v>400</v>
      </c>
      <c r="Q51" s="302">
        <f t="shared" si="9"/>
        <v>5507.6</v>
      </c>
      <c r="R51" s="264">
        <v>36</v>
      </c>
    </row>
    <row r="52" spans="1:18">
      <c r="A52" s="264">
        <v>37</v>
      </c>
      <c r="B52" s="271" t="s">
        <v>115</v>
      </c>
      <c r="C52" s="266" t="s">
        <v>26</v>
      </c>
      <c r="D52" s="267">
        <v>740.29</v>
      </c>
      <c r="E52" s="281" t="s">
        <v>67</v>
      </c>
      <c r="F52" s="269" t="s">
        <v>28</v>
      </c>
      <c r="G52" s="266">
        <v>5</v>
      </c>
      <c r="H52" s="269" t="s">
        <v>47</v>
      </c>
      <c r="I52" s="286" t="s">
        <v>384</v>
      </c>
      <c r="J52" s="272">
        <v>8</v>
      </c>
      <c r="K52" s="272"/>
      <c r="L52" s="122">
        <f t="shared" si="7"/>
        <v>5922.32</v>
      </c>
      <c r="M52" s="297"/>
      <c r="N52" s="292"/>
      <c r="O52" s="122">
        <f t="shared" si="8"/>
        <v>0</v>
      </c>
      <c r="P52" s="285">
        <v>400</v>
      </c>
      <c r="Q52" s="301">
        <f t="shared" si="9"/>
        <v>5522.32</v>
      </c>
      <c r="R52" s="264">
        <v>37</v>
      </c>
    </row>
    <row r="53" spans="1:18">
      <c r="A53" s="264">
        <v>38</v>
      </c>
      <c r="B53" s="271" t="s">
        <v>118</v>
      </c>
      <c r="C53" s="266" t="s">
        <v>26</v>
      </c>
      <c r="D53" s="267">
        <v>740.29</v>
      </c>
      <c r="E53" s="268" t="s">
        <v>99</v>
      </c>
      <c r="F53" s="269" t="s">
        <v>28</v>
      </c>
      <c r="G53" s="269">
        <v>5</v>
      </c>
      <c r="H53" s="269" t="s">
        <v>38</v>
      </c>
      <c r="I53" s="286" t="s">
        <v>384</v>
      </c>
      <c r="J53" s="272">
        <v>8</v>
      </c>
      <c r="K53" s="272"/>
      <c r="L53" s="122">
        <f t="shared" si="7"/>
        <v>5922.32</v>
      </c>
      <c r="M53" s="297">
        <v>2</v>
      </c>
      <c r="N53" s="292">
        <v>36</v>
      </c>
      <c r="O53" s="122">
        <f t="shared" si="8"/>
        <v>240.59</v>
      </c>
      <c r="P53" s="285">
        <v>400</v>
      </c>
      <c r="Q53" s="301">
        <f t="shared" si="9"/>
        <v>5281.73</v>
      </c>
      <c r="R53" s="264">
        <v>38</v>
      </c>
    </row>
    <row r="54" spans="1:18">
      <c r="A54" s="264">
        <v>39</v>
      </c>
      <c r="B54" s="265" t="s">
        <v>402</v>
      </c>
      <c r="C54" s="266" t="s">
        <v>26</v>
      </c>
      <c r="D54" s="267">
        <v>656.4</v>
      </c>
      <c r="E54" s="273" t="s">
        <v>342</v>
      </c>
      <c r="F54" s="266" t="s">
        <v>28</v>
      </c>
      <c r="G54" s="266">
        <v>5</v>
      </c>
      <c r="H54" s="280" t="s">
        <v>47</v>
      </c>
      <c r="I54" s="286" t="s">
        <v>389</v>
      </c>
      <c r="J54" s="272">
        <v>6</v>
      </c>
      <c r="K54" s="283"/>
      <c r="L54" s="122">
        <f t="shared" si="7"/>
        <v>3938.4</v>
      </c>
      <c r="M54" s="298">
        <v>30</v>
      </c>
      <c r="N54" s="299">
        <v>33</v>
      </c>
      <c r="O54" s="122">
        <f t="shared" si="8"/>
        <v>2506.63</v>
      </c>
      <c r="P54" s="285"/>
      <c r="Q54" s="301">
        <f>L54+L55-O54</f>
        <v>9308.57</v>
      </c>
      <c r="R54" s="264">
        <v>39</v>
      </c>
    </row>
    <row r="55" spans="1:18">
      <c r="A55" s="264"/>
      <c r="B55" s="265" t="s">
        <v>175</v>
      </c>
      <c r="C55" s="266" t="s">
        <v>26</v>
      </c>
      <c r="D55" s="267">
        <v>656.4</v>
      </c>
      <c r="E55" s="273"/>
      <c r="F55" s="266"/>
      <c r="G55" s="266"/>
      <c r="H55" s="313"/>
      <c r="I55" s="286" t="s">
        <v>368</v>
      </c>
      <c r="J55" s="272">
        <v>12</v>
      </c>
      <c r="K55" s="283"/>
      <c r="L55" s="122">
        <f t="shared" si="7"/>
        <v>7876.8</v>
      </c>
      <c r="M55" s="298"/>
      <c r="N55" s="299"/>
      <c r="O55" s="122"/>
      <c r="P55" s="285"/>
      <c r="Q55" s="301"/>
      <c r="R55" s="264"/>
    </row>
    <row r="56" ht="14.1" customHeight="1" spans="1:18">
      <c r="A56" s="264">
        <v>40</v>
      </c>
      <c r="B56" s="265" t="s">
        <v>123</v>
      </c>
      <c r="C56" s="266" t="s">
        <v>26</v>
      </c>
      <c r="D56" s="270">
        <v>740.29</v>
      </c>
      <c r="E56" s="282" t="s">
        <v>32</v>
      </c>
      <c r="F56" s="283" t="s">
        <v>28</v>
      </c>
      <c r="G56" s="283">
        <v>5</v>
      </c>
      <c r="H56" s="283" t="s">
        <v>38</v>
      </c>
      <c r="I56" s="286" t="s">
        <v>388</v>
      </c>
      <c r="J56" s="272">
        <v>9</v>
      </c>
      <c r="K56" s="266"/>
      <c r="L56" s="122">
        <f t="shared" si="7"/>
        <v>6662.61</v>
      </c>
      <c r="M56" s="315">
        <v>9</v>
      </c>
      <c r="N56" s="284">
        <v>45</v>
      </c>
      <c r="O56" s="122">
        <f t="shared" ref="O56:O62" si="10">ROUND((D56/8*M56)+(D56/8/60*N56),2)</f>
        <v>902.23</v>
      </c>
      <c r="P56" s="285">
        <v>400</v>
      </c>
      <c r="Q56" s="302">
        <f t="shared" ref="Q56:Q61" si="11">L56-O56-P56</f>
        <v>5360.38</v>
      </c>
      <c r="R56" s="264">
        <v>40</v>
      </c>
    </row>
    <row r="57" spans="1:18">
      <c r="A57" s="264">
        <v>41</v>
      </c>
      <c r="B57" s="271" t="s">
        <v>124</v>
      </c>
      <c r="C57" s="266" t="s">
        <v>26</v>
      </c>
      <c r="D57" s="267">
        <v>740.29</v>
      </c>
      <c r="E57" s="268" t="s">
        <v>107</v>
      </c>
      <c r="F57" s="269" t="s">
        <v>28</v>
      </c>
      <c r="G57" s="269">
        <v>5</v>
      </c>
      <c r="H57" s="269" t="s">
        <v>47</v>
      </c>
      <c r="I57" s="286" t="s">
        <v>400</v>
      </c>
      <c r="J57" s="272">
        <v>14</v>
      </c>
      <c r="K57" s="269"/>
      <c r="L57" s="104">
        <f t="shared" si="7"/>
        <v>10364.06</v>
      </c>
      <c r="M57" s="287"/>
      <c r="N57" s="288">
        <v>31</v>
      </c>
      <c r="O57" s="104">
        <f t="shared" si="10"/>
        <v>47.81</v>
      </c>
      <c r="P57" s="285">
        <v>400</v>
      </c>
      <c r="Q57" s="302">
        <f t="shared" si="11"/>
        <v>9916.25</v>
      </c>
      <c r="R57" s="264">
        <v>41</v>
      </c>
    </row>
    <row r="58" spans="1:18">
      <c r="A58" s="264">
        <v>42</v>
      </c>
      <c r="B58" s="265" t="s">
        <v>125</v>
      </c>
      <c r="C58" s="266" t="s">
        <v>26</v>
      </c>
      <c r="D58" s="270">
        <v>740.29</v>
      </c>
      <c r="E58" s="282" t="s">
        <v>126</v>
      </c>
      <c r="F58" s="266" t="s">
        <v>28</v>
      </c>
      <c r="G58" s="266">
        <v>5</v>
      </c>
      <c r="H58" s="266" t="s">
        <v>38</v>
      </c>
      <c r="I58" s="286" t="s">
        <v>403</v>
      </c>
      <c r="J58" s="272">
        <v>11</v>
      </c>
      <c r="K58" s="266"/>
      <c r="L58" s="122">
        <f t="shared" ref="L58:L67" si="12">ROUND((D58*J58)+(D58/8*K58),2)</f>
        <v>8143.19</v>
      </c>
      <c r="M58" s="295">
        <v>1</v>
      </c>
      <c r="N58" s="284">
        <v>27</v>
      </c>
      <c r="O58" s="122">
        <f t="shared" si="10"/>
        <v>134.18</v>
      </c>
      <c r="P58" s="285"/>
      <c r="Q58" s="302">
        <f t="shared" si="11"/>
        <v>8009.01</v>
      </c>
      <c r="R58" s="264">
        <v>42</v>
      </c>
    </row>
    <row r="59" spans="1:18">
      <c r="A59" s="264">
        <v>43</v>
      </c>
      <c r="B59" s="271" t="s">
        <v>127</v>
      </c>
      <c r="C59" s="266" t="s">
        <v>26</v>
      </c>
      <c r="D59" s="267">
        <v>656.4</v>
      </c>
      <c r="E59" s="279" t="s">
        <v>112</v>
      </c>
      <c r="F59" s="269" t="s">
        <v>28</v>
      </c>
      <c r="G59" s="269">
        <v>5</v>
      </c>
      <c r="H59" s="269" t="s">
        <v>47</v>
      </c>
      <c r="I59" s="286" t="s">
        <v>384</v>
      </c>
      <c r="J59" s="272">
        <v>8</v>
      </c>
      <c r="K59" s="266"/>
      <c r="L59" s="104">
        <f t="shared" si="12"/>
        <v>5251.2</v>
      </c>
      <c r="M59" s="287"/>
      <c r="N59" s="288">
        <v>5</v>
      </c>
      <c r="O59" s="104">
        <f t="shared" si="10"/>
        <v>6.84</v>
      </c>
      <c r="P59" s="285">
        <v>400</v>
      </c>
      <c r="Q59" s="302">
        <f t="shared" si="11"/>
        <v>4844.36</v>
      </c>
      <c r="R59" s="264">
        <v>43</v>
      </c>
    </row>
    <row r="60" ht="14.1" customHeight="1" spans="1:18">
      <c r="A60" s="264">
        <v>44</v>
      </c>
      <c r="B60" s="265" t="s">
        <v>165</v>
      </c>
      <c r="C60" s="266" t="s">
        <v>26</v>
      </c>
      <c r="D60" s="267">
        <v>740.29</v>
      </c>
      <c r="E60" s="268" t="s">
        <v>85</v>
      </c>
      <c r="F60" s="266" t="s">
        <v>28</v>
      </c>
      <c r="G60" s="266">
        <v>5</v>
      </c>
      <c r="H60" s="266" t="s">
        <v>47</v>
      </c>
      <c r="I60" s="286" t="s">
        <v>394</v>
      </c>
      <c r="J60" s="272">
        <v>7</v>
      </c>
      <c r="K60" s="266"/>
      <c r="L60" s="122">
        <f t="shared" si="12"/>
        <v>5182.03</v>
      </c>
      <c r="M60" s="295">
        <v>2</v>
      </c>
      <c r="N60" s="284">
        <v>12</v>
      </c>
      <c r="O60" s="122">
        <f t="shared" si="10"/>
        <v>203.58</v>
      </c>
      <c r="P60" s="285"/>
      <c r="Q60" s="301">
        <f t="shared" si="11"/>
        <v>4978.45</v>
      </c>
      <c r="R60" s="264">
        <v>44</v>
      </c>
    </row>
    <row r="61" ht="14.1" customHeight="1" spans="1:18">
      <c r="A61" s="264">
        <v>45</v>
      </c>
      <c r="B61" s="265" t="s">
        <v>167</v>
      </c>
      <c r="C61" s="266" t="s">
        <v>26</v>
      </c>
      <c r="D61" s="267">
        <v>740.29</v>
      </c>
      <c r="E61" s="273" t="s">
        <v>168</v>
      </c>
      <c r="F61" s="266" t="s">
        <v>28</v>
      </c>
      <c r="G61" s="266">
        <v>5</v>
      </c>
      <c r="H61" s="266" t="s">
        <v>47</v>
      </c>
      <c r="I61" s="286" t="s">
        <v>384</v>
      </c>
      <c r="J61" s="272">
        <v>8</v>
      </c>
      <c r="K61" s="266"/>
      <c r="L61" s="122">
        <f t="shared" si="12"/>
        <v>5922.32</v>
      </c>
      <c r="M61" s="295">
        <v>1</v>
      </c>
      <c r="N61" s="284">
        <v>59</v>
      </c>
      <c r="O61" s="122">
        <f t="shared" si="10"/>
        <v>183.53</v>
      </c>
      <c r="P61" s="285"/>
      <c r="Q61" s="301">
        <f t="shared" si="11"/>
        <v>5738.79</v>
      </c>
      <c r="R61" s="264">
        <v>45</v>
      </c>
    </row>
    <row r="62" spans="1:18">
      <c r="A62" s="264">
        <v>46</v>
      </c>
      <c r="B62" s="265" t="s">
        <v>128</v>
      </c>
      <c r="C62" s="266" t="s">
        <v>26</v>
      </c>
      <c r="D62" s="267">
        <v>740.29</v>
      </c>
      <c r="E62" s="273" t="s">
        <v>27</v>
      </c>
      <c r="F62" s="266" t="s">
        <v>28</v>
      </c>
      <c r="G62" s="266">
        <v>5</v>
      </c>
      <c r="H62" s="266" t="s">
        <v>47</v>
      </c>
      <c r="I62" s="286" t="s">
        <v>391</v>
      </c>
      <c r="J62" s="272">
        <v>14</v>
      </c>
      <c r="K62" s="266"/>
      <c r="L62" s="122">
        <f t="shared" si="12"/>
        <v>10364.06</v>
      </c>
      <c r="M62" s="295">
        <v>7</v>
      </c>
      <c r="N62" s="284">
        <v>44</v>
      </c>
      <c r="O62" s="122">
        <f t="shared" si="10"/>
        <v>715.61</v>
      </c>
      <c r="P62" s="285"/>
      <c r="Q62" s="302">
        <f>L62+L63-O62</f>
        <v>10388.74</v>
      </c>
      <c r="R62" s="264">
        <v>46</v>
      </c>
    </row>
    <row r="63" spans="1:18">
      <c r="A63" s="264"/>
      <c r="B63" s="265" t="s">
        <v>175</v>
      </c>
      <c r="C63" s="266" t="s">
        <v>26</v>
      </c>
      <c r="D63" s="267">
        <v>740.29</v>
      </c>
      <c r="E63" s="273"/>
      <c r="F63" s="266"/>
      <c r="G63" s="266"/>
      <c r="H63" s="266"/>
      <c r="I63" s="342" t="s">
        <v>404</v>
      </c>
      <c r="J63" s="272">
        <v>1</v>
      </c>
      <c r="K63" s="266"/>
      <c r="L63" s="122">
        <f t="shared" si="12"/>
        <v>740.29</v>
      </c>
      <c r="M63" s="295"/>
      <c r="N63" s="284"/>
      <c r="O63" s="122"/>
      <c r="P63" s="285"/>
      <c r="Q63" s="302"/>
      <c r="R63" s="264"/>
    </row>
    <row r="64" spans="1:18">
      <c r="A64" s="264">
        <v>47</v>
      </c>
      <c r="B64" s="271" t="s">
        <v>129</v>
      </c>
      <c r="C64" s="266" t="s">
        <v>26</v>
      </c>
      <c r="D64" s="267">
        <v>740.29</v>
      </c>
      <c r="E64" s="268" t="s">
        <v>85</v>
      </c>
      <c r="F64" s="269" t="s">
        <v>28</v>
      </c>
      <c r="G64" s="269">
        <v>5</v>
      </c>
      <c r="H64" s="266" t="s">
        <v>47</v>
      </c>
      <c r="I64" s="286" t="s">
        <v>400</v>
      </c>
      <c r="J64" s="272">
        <v>14</v>
      </c>
      <c r="K64" s="266"/>
      <c r="L64" s="104">
        <f t="shared" si="12"/>
        <v>10364.06</v>
      </c>
      <c r="M64" s="287">
        <v>3</v>
      </c>
      <c r="N64" s="288">
        <v>44</v>
      </c>
      <c r="O64" s="104">
        <f>ROUND((D64/8*M64)+(D64/8/60*N64),2)</f>
        <v>345.47</v>
      </c>
      <c r="P64" s="285">
        <v>400</v>
      </c>
      <c r="Q64" s="302">
        <f>L64-O64-P64</f>
        <v>9618.59</v>
      </c>
      <c r="R64" s="264">
        <v>47</v>
      </c>
    </row>
    <row r="65" spans="1:18">
      <c r="A65" s="264">
        <v>48</v>
      </c>
      <c r="B65" s="271" t="s">
        <v>192</v>
      </c>
      <c r="C65" s="266" t="s">
        <v>26</v>
      </c>
      <c r="D65" s="267">
        <v>656.4</v>
      </c>
      <c r="E65" s="273" t="s">
        <v>168</v>
      </c>
      <c r="F65" s="266" t="s">
        <v>28</v>
      </c>
      <c r="G65" s="266">
        <v>5</v>
      </c>
      <c r="H65" s="266" t="s">
        <v>47</v>
      </c>
      <c r="I65" s="286" t="s">
        <v>388</v>
      </c>
      <c r="J65" s="272">
        <v>9</v>
      </c>
      <c r="K65" s="300"/>
      <c r="L65" s="104">
        <f t="shared" si="12"/>
        <v>5907.6</v>
      </c>
      <c r="M65" s="287"/>
      <c r="N65" s="288">
        <v>7</v>
      </c>
      <c r="O65" s="104">
        <f>ROUND((D65/8*M65)+(D65/8/60*N65),2)</f>
        <v>9.57</v>
      </c>
      <c r="P65" s="289"/>
      <c r="Q65" s="302">
        <f>L65-O65-P65</f>
        <v>5898.03</v>
      </c>
      <c r="R65" s="264">
        <v>48</v>
      </c>
    </row>
    <row r="66" spans="1:18">
      <c r="A66" s="264">
        <v>49</v>
      </c>
      <c r="B66" s="271" t="s">
        <v>345</v>
      </c>
      <c r="C66" s="266" t="s">
        <v>26</v>
      </c>
      <c r="D66" s="267">
        <v>740.29</v>
      </c>
      <c r="E66" s="273" t="s">
        <v>126</v>
      </c>
      <c r="F66" s="266" t="s">
        <v>28</v>
      </c>
      <c r="G66" s="266">
        <v>5</v>
      </c>
      <c r="H66" s="266" t="s">
        <v>47</v>
      </c>
      <c r="I66" s="286" t="s">
        <v>385</v>
      </c>
      <c r="J66" s="272">
        <v>10</v>
      </c>
      <c r="K66" s="300"/>
      <c r="L66" s="104">
        <f t="shared" si="12"/>
        <v>7402.9</v>
      </c>
      <c r="M66" s="287"/>
      <c r="N66" s="288">
        <v>23</v>
      </c>
      <c r="O66" s="104">
        <f>ROUND((D66/8*M66)+(D66/8/60*N66),2)</f>
        <v>35.47</v>
      </c>
      <c r="P66" s="289"/>
      <c r="Q66" s="302">
        <f>L66-O66-P66</f>
        <v>7367.43</v>
      </c>
      <c r="R66" s="264">
        <v>49</v>
      </c>
    </row>
    <row r="67" ht="14.1" customHeight="1" spans="1:18">
      <c r="A67" s="264">
        <v>50</v>
      </c>
      <c r="B67" s="271" t="s">
        <v>130</v>
      </c>
      <c r="C67" s="266" t="s">
        <v>26</v>
      </c>
      <c r="D67" s="267">
        <v>740.29</v>
      </c>
      <c r="E67" s="273" t="s">
        <v>61</v>
      </c>
      <c r="F67" s="266" t="s">
        <v>28</v>
      </c>
      <c r="G67" s="266">
        <v>5</v>
      </c>
      <c r="H67" s="266" t="s">
        <v>38</v>
      </c>
      <c r="I67" s="286" t="s">
        <v>384</v>
      </c>
      <c r="J67" s="272">
        <v>8</v>
      </c>
      <c r="K67" s="290"/>
      <c r="L67" s="122">
        <f t="shared" si="12"/>
        <v>5922.32</v>
      </c>
      <c r="M67" s="291">
        <v>7</v>
      </c>
      <c r="N67" s="292">
        <v>39</v>
      </c>
      <c r="O67" s="104">
        <f>ROUND((D67/8*M67)+(D67/8/60*N67),2)</f>
        <v>707.9</v>
      </c>
      <c r="P67" s="293"/>
      <c r="Q67" s="301">
        <f>L67-O67-P67</f>
        <v>5214.42</v>
      </c>
      <c r="R67" s="264">
        <v>50</v>
      </c>
    </row>
    <row r="68" spans="1:18">
      <c r="A68" s="303"/>
      <c r="B68" s="304"/>
      <c r="C68" s="305"/>
      <c r="D68" s="306"/>
      <c r="E68" s="307" t="s">
        <v>131</v>
      </c>
      <c r="F68" s="305"/>
      <c r="G68" s="305"/>
      <c r="H68" s="308"/>
      <c r="I68" s="306"/>
      <c r="J68" s="305"/>
      <c r="K68" s="310"/>
      <c r="L68" s="311">
        <f>SUM(L13:L67)</f>
        <v>332462.67</v>
      </c>
      <c r="M68" s="312"/>
      <c r="N68" s="312"/>
      <c r="O68" s="311">
        <f>SUM(O13:O67)</f>
        <v>15197.63</v>
      </c>
      <c r="P68" s="311">
        <f>SUM(P13:P67)</f>
        <v>9600</v>
      </c>
      <c r="Q68" s="311">
        <f>SUM(Q13:Q67)</f>
        <v>307665.04</v>
      </c>
      <c r="R68" s="303"/>
    </row>
    <row r="69" spans="1:18">
      <c r="A69" s="70"/>
      <c r="B69" s="71"/>
      <c r="C69" s="70"/>
      <c r="D69" s="71"/>
      <c r="E69" s="71"/>
      <c r="F69" s="70"/>
      <c r="G69" s="70"/>
      <c r="H69" s="72"/>
      <c r="I69" s="71"/>
      <c r="J69" s="70"/>
      <c r="K69" s="85"/>
      <c r="L69" s="86"/>
      <c r="M69" s="86"/>
      <c r="N69" s="86"/>
      <c r="O69" s="86"/>
      <c r="P69" s="86"/>
      <c r="Q69" s="90"/>
      <c r="R69" s="70"/>
    </row>
    <row r="70" spans="1:18">
      <c r="A70" s="70"/>
      <c r="B70" s="71" t="s">
        <v>132</v>
      </c>
      <c r="C70" s="71"/>
      <c r="D70" s="71"/>
      <c r="E70" s="71" t="s">
        <v>133</v>
      </c>
      <c r="F70" s="70"/>
      <c r="G70" s="70"/>
      <c r="H70" s="72"/>
      <c r="I70" s="71" t="s">
        <v>134</v>
      </c>
      <c r="J70"/>
      <c r="K70" s="70"/>
      <c r="L70" s="70"/>
      <c r="M70" s="251" t="s">
        <v>135</v>
      </c>
      <c r="N70" s="71"/>
      <c r="O70" s="70"/>
      <c r="P70" s="71"/>
      <c r="Q70" s="91"/>
      <c r="R70" s="70"/>
    </row>
    <row r="71" spans="1:18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0"/>
      <c r="P71" s="71"/>
      <c r="Q71" s="71"/>
      <c r="R71" s="70"/>
    </row>
    <row r="72" spans="1:18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0"/>
      <c r="P72" s="71"/>
      <c r="Q72" s="71"/>
      <c r="R72" s="71"/>
    </row>
    <row r="73" spans="1:18">
      <c r="A73" s="71"/>
      <c r="B73" s="250" t="s">
        <v>405</v>
      </c>
      <c r="C73" s="250"/>
      <c r="D73" s="71"/>
      <c r="E73" s="3" t="s">
        <v>327</v>
      </c>
      <c r="F73" s="71"/>
      <c r="G73" s="71"/>
      <c r="I73" s="3" t="s">
        <v>138</v>
      </c>
      <c r="J73" s="71"/>
      <c r="K73" s="71"/>
      <c r="L73" s="251"/>
      <c r="M73" s="3" t="s">
        <v>139</v>
      </c>
      <c r="N73" s="3"/>
      <c r="O73" s="3"/>
      <c r="P73" s="3"/>
      <c r="Q73" s="71"/>
      <c r="R73" s="71"/>
    </row>
    <row r="74" spans="1:18">
      <c r="A74" s="70"/>
      <c r="B74" s="136" t="s">
        <v>140</v>
      </c>
      <c r="C74" s="136"/>
      <c r="D74" s="71"/>
      <c r="E74" s="309" t="s">
        <v>141</v>
      </c>
      <c r="F74" s="71"/>
      <c r="G74" s="71"/>
      <c r="I74" s="309" t="s">
        <v>142</v>
      </c>
      <c r="J74" s="71"/>
      <c r="K74" s="71"/>
      <c r="L74" s="71"/>
      <c r="M74" s="3" t="s">
        <v>143</v>
      </c>
      <c r="N74" s="3"/>
      <c r="O74" s="3"/>
      <c r="P74" s="3"/>
      <c r="Q74" s="71"/>
      <c r="R74" s="70"/>
    </row>
  </sheetData>
  <mergeCells count="7">
    <mergeCell ref="A8:R8"/>
    <mergeCell ref="A9:R9"/>
    <mergeCell ref="A10:R10"/>
    <mergeCell ref="B73:C73"/>
    <mergeCell ref="M73:P73"/>
    <mergeCell ref="B74:C74"/>
    <mergeCell ref="M74:P74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88065" progId="Word.Document.8" r:id="rId3">
          <objectPr defaultSize="0" r:id="rId4">
            <anchor moveWithCells="1">
              <from>
                <xdr:col>4</xdr:col>
                <xdr:colOff>352425</xdr:colOff>
                <xdr:row>2</xdr:row>
                <xdr:rowOff>19050</xdr:rowOff>
              </from>
              <to>
                <xdr:col>11</xdr:col>
                <xdr:colOff>314325</xdr:colOff>
                <xdr:row>7</xdr:row>
                <xdr:rowOff>9525</xdr:rowOff>
              </to>
            </anchor>
          </objectPr>
        </oleObject>
      </mc:Choice>
      <mc:Fallback>
        <oleObject shapeId="88065" progId="Word.Document.8" r:id="rId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topLeftCell="A2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3.8571428571429" style="1" customWidth="1"/>
    <col min="3" max="3" width="12.1428571428571" style="1" customWidth="1"/>
    <col min="4" max="4" width="9.57142857142857" style="1" customWidth="1"/>
    <col min="5" max="5" width="30.8571428571429" style="1" customWidth="1"/>
    <col min="6" max="6" width="9" style="1" customWidth="1"/>
    <col min="7" max="7" width="6.71428571428571" style="1" customWidth="1"/>
    <col min="8" max="8" width="13.4285714285714" style="1" customWidth="1"/>
    <col min="9" max="9" width="18.1428571428571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406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328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264">
        <v>1</v>
      </c>
      <c r="B13" s="265" t="s">
        <v>381</v>
      </c>
      <c r="C13" s="266" t="s">
        <v>26</v>
      </c>
      <c r="D13" s="267">
        <v>656.4</v>
      </c>
      <c r="E13" s="268" t="s">
        <v>382</v>
      </c>
      <c r="F13" s="269" t="s">
        <v>366</v>
      </c>
      <c r="G13" s="269">
        <v>5</v>
      </c>
      <c r="H13" s="269" t="s">
        <v>47</v>
      </c>
      <c r="I13" s="265" t="s">
        <v>407</v>
      </c>
      <c r="J13" s="266">
        <v>10</v>
      </c>
      <c r="K13" s="266"/>
      <c r="L13" s="122">
        <f>ROUND((D13*J13)+(D13/8*K13),2)</f>
        <v>6564</v>
      </c>
      <c r="M13" s="284">
        <v>9</v>
      </c>
      <c r="N13" s="284">
        <v>25</v>
      </c>
      <c r="O13" s="104">
        <f>ROUND((D13/8*M13)+(D13/8/60*N13),2)</f>
        <v>772.64</v>
      </c>
      <c r="P13" s="285"/>
      <c r="Q13" s="301">
        <f>L13-O13</f>
        <v>5791.36</v>
      </c>
      <c r="R13" s="264">
        <v>1</v>
      </c>
    </row>
    <row r="14" spans="1:18">
      <c r="A14" s="264">
        <v>2</v>
      </c>
      <c r="B14" s="265" t="s">
        <v>233</v>
      </c>
      <c r="C14" s="266" t="s">
        <v>26</v>
      </c>
      <c r="D14" s="270">
        <v>740.29</v>
      </c>
      <c r="E14" s="268" t="s">
        <v>114</v>
      </c>
      <c r="F14" s="269" t="s">
        <v>28</v>
      </c>
      <c r="G14" s="269">
        <v>5</v>
      </c>
      <c r="H14" s="269" t="s">
        <v>47</v>
      </c>
      <c r="I14" s="265" t="s">
        <v>408</v>
      </c>
      <c r="J14" s="266">
        <v>11</v>
      </c>
      <c r="K14" s="266"/>
      <c r="L14" s="122">
        <f t="shared" ref="L14:L43" si="0">ROUND((D14*J14)+(D14/8*K14),2)</f>
        <v>8143.19</v>
      </c>
      <c r="M14" s="284"/>
      <c r="N14" s="284"/>
      <c r="O14" s="122">
        <f t="shared" ref="O14:O48" si="1">ROUND((D14/8*M14)+(D14/8/60*N14),2)</f>
        <v>0</v>
      </c>
      <c r="P14" s="285"/>
      <c r="Q14" s="301">
        <f t="shared" ref="Q14:Q43" si="2">L14-O14-P14</f>
        <v>8143.19</v>
      </c>
      <c r="R14" s="264">
        <v>2</v>
      </c>
    </row>
    <row r="15" spans="1:18">
      <c r="A15" s="264">
        <v>3</v>
      </c>
      <c r="B15" s="271" t="s">
        <v>36</v>
      </c>
      <c r="C15" s="266" t="s">
        <v>26</v>
      </c>
      <c r="D15" s="267">
        <v>740.29</v>
      </c>
      <c r="E15" s="268" t="s">
        <v>331</v>
      </c>
      <c r="F15" s="272" t="s">
        <v>28</v>
      </c>
      <c r="G15" s="272">
        <v>5</v>
      </c>
      <c r="H15" s="269" t="s">
        <v>38</v>
      </c>
      <c r="I15" s="286" t="s">
        <v>409</v>
      </c>
      <c r="J15" s="272">
        <v>12</v>
      </c>
      <c r="K15" s="266"/>
      <c r="L15" s="104">
        <f t="shared" si="0"/>
        <v>8883.48</v>
      </c>
      <c r="M15" s="287">
        <v>2</v>
      </c>
      <c r="N15" s="288">
        <v>29</v>
      </c>
      <c r="O15" s="104">
        <f t="shared" si="1"/>
        <v>229.8</v>
      </c>
      <c r="P15" s="289"/>
      <c r="Q15" s="302">
        <f t="shared" si="2"/>
        <v>8653.68</v>
      </c>
      <c r="R15" s="264">
        <v>3</v>
      </c>
    </row>
    <row r="16" spans="1:18">
      <c r="A16" s="264">
        <v>4</v>
      </c>
      <c r="B16" s="271" t="s">
        <v>40</v>
      </c>
      <c r="C16" s="266" t="s">
        <v>26</v>
      </c>
      <c r="D16" s="267">
        <v>740.29</v>
      </c>
      <c r="E16" s="268" t="s">
        <v>41</v>
      </c>
      <c r="F16" s="272" t="s">
        <v>28</v>
      </c>
      <c r="G16" s="272">
        <v>5</v>
      </c>
      <c r="H16" s="269" t="s">
        <v>38</v>
      </c>
      <c r="I16" s="265" t="s">
        <v>408</v>
      </c>
      <c r="J16" s="266">
        <v>11</v>
      </c>
      <c r="K16" s="266"/>
      <c r="L16" s="104">
        <f t="shared" si="0"/>
        <v>8143.19</v>
      </c>
      <c r="M16" s="287"/>
      <c r="N16" s="288"/>
      <c r="O16" s="104">
        <f t="shared" si="1"/>
        <v>0</v>
      </c>
      <c r="P16" s="289"/>
      <c r="Q16" s="302">
        <f t="shared" si="2"/>
        <v>8143.19</v>
      </c>
      <c r="R16" s="264">
        <v>4</v>
      </c>
    </row>
    <row r="17" spans="1:18">
      <c r="A17" s="264">
        <v>5</v>
      </c>
      <c r="B17" s="271" t="s">
        <v>43</v>
      </c>
      <c r="C17" s="266" t="s">
        <v>26</v>
      </c>
      <c r="D17" s="267">
        <v>740.29</v>
      </c>
      <c r="E17" s="273" t="s">
        <v>44</v>
      </c>
      <c r="F17" s="266" t="s">
        <v>28</v>
      </c>
      <c r="G17" s="266">
        <v>5</v>
      </c>
      <c r="H17" s="269" t="s">
        <v>29</v>
      </c>
      <c r="I17" s="265" t="s">
        <v>408</v>
      </c>
      <c r="J17" s="266">
        <v>11</v>
      </c>
      <c r="K17" s="266"/>
      <c r="L17" s="104">
        <f t="shared" si="0"/>
        <v>8143.19</v>
      </c>
      <c r="M17" s="287">
        <v>28</v>
      </c>
      <c r="N17" s="288">
        <v>30</v>
      </c>
      <c r="O17" s="104">
        <f t="shared" si="1"/>
        <v>2637.28</v>
      </c>
      <c r="P17" s="289">
        <v>760</v>
      </c>
      <c r="Q17" s="302">
        <f t="shared" si="2"/>
        <v>4745.91</v>
      </c>
      <c r="R17" s="264">
        <v>5</v>
      </c>
    </row>
    <row r="18" spans="1:18">
      <c r="A18" s="264">
        <v>6</v>
      </c>
      <c r="B18" s="271" t="s">
        <v>45</v>
      </c>
      <c r="C18" s="266" t="s">
        <v>26</v>
      </c>
      <c r="D18" s="267">
        <v>740.29</v>
      </c>
      <c r="E18" s="268" t="s">
        <v>46</v>
      </c>
      <c r="F18" s="266" t="s">
        <v>366</v>
      </c>
      <c r="G18" s="266">
        <v>5</v>
      </c>
      <c r="H18" s="266" t="s">
        <v>47</v>
      </c>
      <c r="I18" s="286" t="s">
        <v>410</v>
      </c>
      <c r="J18" s="272">
        <v>11</v>
      </c>
      <c r="K18" s="266"/>
      <c r="L18" s="104">
        <f t="shared" si="0"/>
        <v>8143.19</v>
      </c>
      <c r="M18" s="287">
        <v>2</v>
      </c>
      <c r="N18" s="288">
        <v>2</v>
      </c>
      <c r="O18" s="104">
        <f t="shared" si="1"/>
        <v>188.16</v>
      </c>
      <c r="P18" s="289"/>
      <c r="Q18" s="302">
        <f t="shared" si="2"/>
        <v>7955.03</v>
      </c>
      <c r="R18" s="264">
        <v>6</v>
      </c>
    </row>
    <row r="19" spans="1:18">
      <c r="A19" s="264">
        <v>7</v>
      </c>
      <c r="B19" s="271" t="s">
        <v>48</v>
      </c>
      <c r="C19" s="266" t="s">
        <v>26</v>
      </c>
      <c r="D19" s="267">
        <v>740.29</v>
      </c>
      <c r="E19" s="268" t="s">
        <v>49</v>
      </c>
      <c r="F19" s="269" t="s">
        <v>28</v>
      </c>
      <c r="G19" s="269">
        <v>5</v>
      </c>
      <c r="H19" s="269" t="s">
        <v>38</v>
      </c>
      <c r="I19" s="265" t="s">
        <v>408</v>
      </c>
      <c r="J19" s="266">
        <v>11</v>
      </c>
      <c r="K19" s="266"/>
      <c r="L19" s="104">
        <f t="shared" si="0"/>
        <v>8143.19</v>
      </c>
      <c r="M19" s="287">
        <v>1</v>
      </c>
      <c r="N19" s="288">
        <v>28</v>
      </c>
      <c r="O19" s="104">
        <f t="shared" si="1"/>
        <v>135.72</v>
      </c>
      <c r="P19" s="289">
        <v>760</v>
      </c>
      <c r="Q19" s="302">
        <f t="shared" si="2"/>
        <v>7247.47</v>
      </c>
      <c r="R19" s="264">
        <v>7</v>
      </c>
    </row>
    <row r="20" spans="1:18">
      <c r="A20" s="264">
        <v>8</v>
      </c>
      <c r="B20" s="271" t="s">
        <v>51</v>
      </c>
      <c r="C20" s="266" t="s">
        <v>26</v>
      </c>
      <c r="D20" s="267">
        <v>740.29</v>
      </c>
      <c r="E20" s="268" t="s">
        <v>52</v>
      </c>
      <c r="F20" s="269" t="s">
        <v>28</v>
      </c>
      <c r="G20" s="269">
        <v>5</v>
      </c>
      <c r="H20" s="269" t="s">
        <v>47</v>
      </c>
      <c r="I20" s="265" t="s">
        <v>411</v>
      </c>
      <c r="J20" s="266">
        <v>10</v>
      </c>
      <c r="K20" s="266"/>
      <c r="L20" s="104">
        <f t="shared" si="0"/>
        <v>7402.9</v>
      </c>
      <c r="M20" s="287"/>
      <c r="N20" s="288">
        <v>44</v>
      </c>
      <c r="O20" s="104">
        <f t="shared" si="1"/>
        <v>67.86</v>
      </c>
      <c r="P20" s="289">
        <v>835</v>
      </c>
      <c r="Q20" s="302">
        <f t="shared" si="2"/>
        <v>6500.04</v>
      </c>
      <c r="R20" s="264">
        <v>8</v>
      </c>
    </row>
    <row r="21" spans="1:18">
      <c r="A21" s="264">
        <v>9</v>
      </c>
      <c r="B21" s="271" t="s">
        <v>54</v>
      </c>
      <c r="C21" s="266" t="s">
        <v>26</v>
      </c>
      <c r="D21" s="267">
        <v>740.29</v>
      </c>
      <c r="E21" s="268" t="s">
        <v>55</v>
      </c>
      <c r="F21" s="266" t="s">
        <v>28</v>
      </c>
      <c r="G21" s="266">
        <v>5</v>
      </c>
      <c r="H21" s="266" t="s">
        <v>47</v>
      </c>
      <c r="I21" s="286" t="s">
        <v>408</v>
      </c>
      <c r="J21" s="272">
        <v>11</v>
      </c>
      <c r="K21" s="266"/>
      <c r="L21" s="104">
        <f t="shared" si="0"/>
        <v>8143.19</v>
      </c>
      <c r="M21" s="287"/>
      <c r="N21" s="288"/>
      <c r="O21" s="104">
        <f t="shared" si="1"/>
        <v>0</v>
      </c>
      <c r="P21" s="289"/>
      <c r="Q21" s="302">
        <f t="shared" si="2"/>
        <v>8143.19</v>
      </c>
      <c r="R21" s="264">
        <v>9</v>
      </c>
    </row>
    <row r="22" spans="1:18">
      <c r="A22" s="264">
        <v>10</v>
      </c>
      <c r="B22" s="271" t="s">
        <v>56</v>
      </c>
      <c r="C22" s="266" t="s">
        <v>26</v>
      </c>
      <c r="D22" s="267">
        <v>656.4</v>
      </c>
      <c r="E22" s="268" t="s">
        <v>57</v>
      </c>
      <c r="F22" s="266" t="s">
        <v>28</v>
      </c>
      <c r="G22" s="266">
        <v>5</v>
      </c>
      <c r="H22" s="266" t="s">
        <v>47</v>
      </c>
      <c r="I22" s="265" t="s">
        <v>412</v>
      </c>
      <c r="J22" s="266">
        <v>10</v>
      </c>
      <c r="K22" s="266"/>
      <c r="L22" s="104">
        <f t="shared" si="0"/>
        <v>6564</v>
      </c>
      <c r="M22" s="287">
        <v>1</v>
      </c>
      <c r="N22" s="288">
        <v>34</v>
      </c>
      <c r="O22" s="104">
        <f t="shared" si="1"/>
        <v>128.55</v>
      </c>
      <c r="P22" s="289">
        <v>760</v>
      </c>
      <c r="Q22" s="302">
        <f t="shared" si="2"/>
        <v>5675.45</v>
      </c>
      <c r="R22" s="264">
        <v>10</v>
      </c>
    </row>
    <row r="23" spans="1:18">
      <c r="A23" s="264">
        <v>11</v>
      </c>
      <c r="B23" s="271" t="s">
        <v>59</v>
      </c>
      <c r="C23" s="266" t="s">
        <v>26</v>
      </c>
      <c r="D23" s="267">
        <v>740.29</v>
      </c>
      <c r="E23" s="268" t="s">
        <v>331</v>
      </c>
      <c r="F23" s="266" t="s">
        <v>28</v>
      </c>
      <c r="G23" s="266">
        <v>5</v>
      </c>
      <c r="H23" s="266" t="s">
        <v>47</v>
      </c>
      <c r="I23" s="286" t="s">
        <v>409</v>
      </c>
      <c r="J23" s="272">
        <v>12</v>
      </c>
      <c r="K23" s="266"/>
      <c r="L23" s="104">
        <f t="shared" si="0"/>
        <v>8883.48</v>
      </c>
      <c r="M23" s="287">
        <v>14</v>
      </c>
      <c r="N23" s="288">
        <v>6</v>
      </c>
      <c r="O23" s="104">
        <f t="shared" si="1"/>
        <v>1304.76</v>
      </c>
      <c r="P23" s="289">
        <v>760</v>
      </c>
      <c r="Q23" s="302">
        <f t="shared" si="2"/>
        <v>6818.72</v>
      </c>
      <c r="R23" s="264">
        <v>11</v>
      </c>
    </row>
    <row r="24" spans="1:18">
      <c r="A24" s="264">
        <v>12</v>
      </c>
      <c r="B24" s="265" t="s">
        <v>60</v>
      </c>
      <c r="C24" s="266" t="s">
        <v>26</v>
      </c>
      <c r="D24" s="267">
        <v>740.29</v>
      </c>
      <c r="E24" s="273" t="s">
        <v>61</v>
      </c>
      <c r="F24" s="266" t="s">
        <v>28</v>
      </c>
      <c r="G24" s="266">
        <v>5</v>
      </c>
      <c r="H24" s="269" t="s">
        <v>29</v>
      </c>
      <c r="I24" s="286" t="s">
        <v>408</v>
      </c>
      <c r="J24" s="272">
        <v>11</v>
      </c>
      <c r="K24" s="290"/>
      <c r="L24" s="122">
        <f t="shared" si="0"/>
        <v>8143.19</v>
      </c>
      <c r="M24" s="291"/>
      <c r="N24" s="292">
        <v>26</v>
      </c>
      <c r="O24" s="104">
        <f t="shared" si="1"/>
        <v>40.1</v>
      </c>
      <c r="P24" s="289">
        <v>760</v>
      </c>
      <c r="Q24" s="301">
        <f t="shared" si="2"/>
        <v>7343.09</v>
      </c>
      <c r="R24" s="264">
        <v>12</v>
      </c>
    </row>
    <row r="25" spans="1:18">
      <c r="A25" s="264">
        <v>13</v>
      </c>
      <c r="B25" s="265" t="s">
        <v>63</v>
      </c>
      <c r="C25" s="266" t="s">
        <v>26</v>
      </c>
      <c r="D25" s="267">
        <v>740.29</v>
      </c>
      <c r="E25" s="274" t="s">
        <v>64</v>
      </c>
      <c r="F25" s="266" t="s">
        <v>28</v>
      </c>
      <c r="G25" s="266">
        <v>5</v>
      </c>
      <c r="H25" s="266" t="s">
        <v>38</v>
      </c>
      <c r="I25" s="286" t="s">
        <v>409</v>
      </c>
      <c r="J25" s="272">
        <v>12</v>
      </c>
      <c r="K25" s="290"/>
      <c r="L25" s="122">
        <f t="shared" si="0"/>
        <v>8883.48</v>
      </c>
      <c r="M25" s="291"/>
      <c r="N25" s="292">
        <v>13</v>
      </c>
      <c r="O25" s="104">
        <f t="shared" si="1"/>
        <v>20.05</v>
      </c>
      <c r="P25" s="293">
        <v>760</v>
      </c>
      <c r="Q25" s="302">
        <f t="shared" si="2"/>
        <v>8103.43</v>
      </c>
      <c r="R25" s="264">
        <v>13</v>
      </c>
    </row>
    <row r="26" spans="1:18">
      <c r="A26" s="264">
        <v>14</v>
      </c>
      <c r="B26" s="265" t="s">
        <v>255</v>
      </c>
      <c r="C26" s="266" t="s">
        <v>26</v>
      </c>
      <c r="D26" s="270">
        <v>740.29</v>
      </c>
      <c r="E26" s="273" t="s">
        <v>27</v>
      </c>
      <c r="F26" s="269" t="s">
        <v>28</v>
      </c>
      <c r="G26" s="269">
        <v>5</v>
      </c>
      <c r="H26" s="266" t="s">
        <v>47</v>
      </c>
      <c r="I26" s="265" t="s">
        <v>413</v>
      </c>
      <c r="J26" s="266">
        <v>11</v>
      </c>
      <c r="K26" s="266"/>
      <c r="L26" s="122">
        <f t="shared" si="0"/>
        <v>8143.19</v>
      </c>
      <c r="M26" s="284">
        <v>5</v>
      </c>
      <c r="N26" s="284">
        <v>58</v>
      </c>
      <c r="O26" s="122">
        <f t="shared" si="1"/>
        <v>552.13</v>
      </c>
      <c r="P26" s="285"/>
      <c r="Q26" s="302">
        <f t="shared" si="2"/>
        <v>7591.06</v>
      </c>
      <c r="R26" s="264">
        <v>14</v>
      </c>
    </row>
    <row r="27" spans="1:18">
      <c r="A27" s="264">
        <v>15</v>
      </c>
      <c r="B27" s="271" t="s">
        <v>65</v>
      </c>
      <c r="C27" s="266" t="s">
        <v>26</v>
      </c>
      <c r="D27" s="267">
        <v>740.29</v>
      </c>
      <c r="E27" s="268" t="s">
        <v>57</v>
      </c>
      <c r="F27" s="269" t="s">
        <v>28</v>
      </c>
      <c r="G27" s="269">
        <v>5</v>
      </c>
      <c r="H27" s="266" t="s">
        <v>47</v>
      </c>
      <c r="I27" s="265" t="s">
        <v>414</v>
      </c>
      <c r="J27" s="266">
        <v>10</v>
      </c>
      <c r="K27" s="266"/>
      <c r="L27" s="122">
        <f t="shared" si="0"/>
        <v>7402.9</v>
      </c>
      <c r="M27" s="287">
        <v>4</v>
      </c>
      <c r="N27" s="288">
        <v>5</v>
      </c>
      <c r="O27" s="104">
        <f t="shared" si="1"/>
        <v>377.86</v>
      </c>
      <c r="P27" s="289">
        <v>760</v>
      </c>
      <c r="Q27" s="302">
        <f t="shared" si="2"/>
        <v>6265.04</v>
      </c>
      <c r="R27" s="264">
        <v>15</v>
      </c>
    </row>
    <row r="28" spans="1:18">
      <c r="A28" s="264">
        <v>16</v>
      </c>
      <c r="B28" s="271" t="s">
        <v>278</v>
      </c>
      <c r="C28" s="266" t="s">
        <v>26</v>
      </c>
      <c r="D28" s="267">
        <v>656.4</v>
      </c>
      <c r="E28" s="268" t="s">
        <v>49</v>
      </c>
      <c r="F28" s="269" t="s">
        <v>28</v>
      </c>
      <c r="G28" s="269">
        <v>5</v>
      </c>
      <c r="H28" s="269" t="s">
        <v>47</v>
      </c>
      <c r="I28" s="265" t="s">
        <v>415</v>
      </c>
      <c r="J28" s="266">
        <v>10</v>
      </c>
      <c r="K28" s="266"/>
      <c r="L28" s="104">
        <f t="shared" si="0"/>
        <v>6564</v>
      </c>
      <c r="M28" s="287"/>
      <c r="N28" s="288"/>
      <c r="O28" s="104">
        <f t="shared" si="1"/>
        <v>0</v>
      </c>
      <c r="P28" s="285"/>
      <c r="Q28" s="302">
        <f t="shared" si="2"/>
        <v>6564</v>
      </c>
      <c r="R28" s="264">
        <v>16</v>
      </c>
    </row>
    <row r="29" spans="1:18">
      <c r="A29" s="264">
        <v>17</v>
      </c>
      <c r="B29" s="271" t="s">
        <v>177</v>
      </c>
      <c r="C29" s="266" t="s">
        <v>26</v>
      </c>
      <c r="D29" s="267">
        <v>740.29</v>
      </c>
      <c r="E29" s="274" t="s">
        <v>178</v>
      </c>
      <c r="F29" s="269" t="s">
        <v>28</v>
      </c>
      <c r="G29" s="269">
        <v>5</v>
      </c>
      <c r="H29" s="266" t="s">
        <v>47</v>
      </c>
      <c r="I29" s="286" t="s">
        <v>408</v>
      </c>
      <c r="J29" s="266">
        <v>11</v>
      </c>
      <c r="K29" s="266"/>
      <c r="L29" s="104">
        <f t="shared" si="0"/>
        <v>8143.19</v>
      </c>
      <c r="M29" s="291">
        <v>1</v>
      </c>
      <c r="N29" s="292">
        <v>14</v>
      </c>
      <c r="O29" s="104">
        <f t="shared" si="1"/>
        <v>114.13</v>
      </c>
      <c r="P29" s="293">
        <v>760</v>
      </c>
      <c r="Q29" s="301">
        <f t="shared" si="2"/>
        <v>7269.06</v>
      </c>
      <c r="R29" s="264">
        <v>17</v>
      </c>
    </row>
    <row r="30" spans="1:18">
      <c r="A30" s="264">
        <v>18</v>
      </c>
      <c r="B30" s="271" t="s">
        <v>180</v>
      </c>
      <c r="C30" s="266" t="s">
        <v>26</v>
      </c>
      <c r="D30" s="267">
        <v>740.29</v>
      </c>
      <c r="E30" s="274" t="s">
        <v>64</v>
      </c>
      <c r="F30" s="269" t="s">
        <v>28</v>
      </c>
      <c r="G30" s="269">
        <v>5</v>
      </c>
      <c r="H30" s="266" t="s">
        <v>47</v>
      </c>
      <c r="I30" s="265" t="s">
        <v>409</v>
      </c>
      <c r="J30" s="266">
        <v>12</v>
      </c>
      <c r="K30" s="266"/>
      <c r="L30" s="104">
        <f t="shared" si="0"/>
        <v>8883.48</v>
      </c>
      <c r="M30" s="287"/>
      <c r="N30" s="288">
        <v>6</v>
      </c>
      <c r="O30" s="104">
        <f t="shared" si="1"/>
        <v>9.25</v>
      </c>
      <c r="P30" s="289"/>
      <c r="Q30" s="301">
        <f t="shared" si="2"/>
        <v>8874.23</v>
      </c>
      <c r="R30" s="264">
        <v>18</v>
      </c>
    </row>
    <row r="31" spans="1:18">
      <c r="A31" s="264">
        <v>19</v>
      </c>
      <c r="B31" s="271" t="s">
        <v>66</v>
      </c>
      <c r="C31" s="266" t="s">
        <v>26</v>
      </c>
      <c r="D31" s="267">
        <v>740.29</v>
      </c>
      <c r="E31" s="275" t="s">
        <v>67</v>
      </c>
      <c r="F31" s="269" t="s">
        <v>28</v>
      </c>
      <c r="G31" s="269">
        <v>5</v>
      </c>
      <c r="H31" s="269" t="s">
        <v>47</v>
      </c>
      <c r="I31" s="286" t="s">
        <v>408</v>
      </c>
      <c r="J31" s="272">
        <v>11</v>
      </c>
      <c r="K31" s="269"/>
      <c r="L31" s="104">
        <f t="shared" si="0"/>
        <v>8143.19</v>
      </c>
      <c r="M31" s="287"/>
      <c r="N31" s="288"/>
      <c r="O31" s="104">
        <f t="shared" si="1"/>
        <v>0</v>
      </c>
      <c r="P31" s="289">
        <v>760</v>
      </c>
      <c r="Q31" s="302">
        <f t="shared" si="2"/>
        <v>7383.19</v>
      </c>
      <c r="R31" s="264">
        <v>19</v>
      </c>
    </row>
    <row r="32" spans="1:18">
      <c r="A32" s="264">
        <v>20</v>
      </c>
      <c r="B32" s="265" t="s">
        <v>70</v>
      </c>
      <c r="C32" s="266" t="s">
        <v>26</v>
      </c>
      <c r="D32" s="270">
        <v>740.29</v>
      </c>
      <c r="E32" s="273" t="s">
        <v>71</v>
      </c>
      <c r="F32" s="269" t="s">
        <v>28</v>
      </c>
      <c r="G32" s="269">
        <v>5</v>
      </c>
      <c r="H32" s="269" t="s">
        <v>47</v>
      </c>
      <c r="I32" s="286" t="s">
        <v>408</v>
      </c>
      <c r="J32" s="272">
        <v>11</v>
      </c>
      <c r="K32" s="266"/>
      <c r="L32" s="104">
        <f t="shared" si="0"/>
        <v>8143.19</v>
      </c>
      <c r="M32" s="287"/>
      <c r="N32" s="288">
        <v>1</v>
      </c>
      <c r="O32" s="104">
        <f t="shared" si="1"/>
        <v>1.54</v>
      </c>
      <c r="P32" s="289">
        <v>760</v>
      </c>
      <c r="Q32" s="302">
        <f t="shared" si="2"/>
        <v>7381.65</v>
      </c>
      <c r="R32" s="264">
        <v>20</v>
      </c>
    </row>
    <row r="33" spans="1:18">
      <c r="A33" s="264">
        <v>21</v>
      </c>
      <c r="B33" s="271" t="s">
        <v>76</v>
      </c>
      <c r="C33" s="266" t="s">
        <v>26</v>
      </c>
      <c r="D33" s="267">
        <v>740.29</v>
      </c>
      <c r="E33" s="268" t="s">
        <v>71</v>
      </c>
      <c r="F33" s="269" t="s">
        <v>28</v>
      </c>
      <c r="G33" s="269">
        <v>5</v>
      </c>
      <c r="H33" s="269" t="s">
        <v>47</v>
      </c>
      <c r="I33" s="265" t="s">
        <v>408</v>
      </c>
      <c r="J33" s="266">
        <v>11</v>
      </c>
      <c r="K33" s="269"/>
      <c r="L33" s="104">
        <f t="shared" si="0"/>
        <v>8143.19</v>
      </c>
      <c r="M33" s="287">
        <v>1</v>
      </c>
      <c r="N33" s="288">
        <v>32</v>
      </c>
      <c r="O33" s="104">
        <f t="shared" si="1"/>
        <v>141.89</v>
      </c>
      <c r="P33" s="289">
        <v>760</v>
      </c>
      <c r="Q33" s="302">
        <f t="shared" si="2"/>
        <v>7241.3</v>
      </c>
      <c r="R33" s="264">
        <v>21</v>
      </c>
    </row>
    <row r="34" spans="1:18">
      <c r="A34" s="264">
        <v>22</v>
      </c>
      <c r="B34" s="271" t="s">
        <v>78</v>
      </c>
      <c r="C34" s="266" t="s">
        <v>26</v>
      </c>
      <c r="D34" s="267">
        <v>656.4</v>
      </c>
      <c r="E34" s="268" t="s">
        <v>57</v>
      </c>
      <c r="F34" s="269" t="s">
        <v>28</v>
      </c>
      <c r="G34" s="269">
        <v>5</v>
      </c>
      <c r="H34" s="269" t="s">
        <v>29</v>
      </c>
      <c r="I34" s="265" t="s">
        <v>408</v>
      </c>
      <c r="J34" s="266">
        <v>11</v>
      </c>
      <c r="K34" s="269"/>
      <c r="L34" s="104">
        <f t="shared" si="0"/>
        <v>7220.4</v>
      </c>
      <c r="M34" s="287">
        <v>2</v>
      </c>
      <c r="N34" s="288">
        <v>27</v>
      </c>
      <c r="O34" s="104">
        <f t="shared" si="1"/>
        <v>201.02</v>
      </c>
      <c r="P34" s="289"/>
      <c r="Q34" s="302">
        <f t="shared" si="2"/>
        <v>7019.38</v>
      </c>
      <c r="R34" s="264">
        <v>22</v>
      </c>
    </row>
    <row r="35" s="92" customFormat="1" spans="1:18">
      <c r="A35" s="264">
        <v>23</v>
      </c>
      <c r="B35" s="271" t="s">
        <v>79</v>
      </c>
      <c r="C35" s="266" t="s">
        <v>26</v>
      </c>
      <c r="D35" s="267">
        <v>740.29</v>
      </c>
      <c r="E35" s="268" t="s">
        <v>339</v>
      </c>
      <c r="F35" s="269" t="s">
        <v>28</v>
      </c>
      <c r="G35" s="269">
        <v>5</v>
      </c>
      <c r="H35" s="269" t="s">
        <v>47</v>
      </c>
      <c r="I35" s="265" t="s">
        <v>416</v>
      </c>
      <c r="J35" s="266">
        <v>10</v>
      </c>
      <c r="K35" s="269"/>
      <c r="L35" s="104">
        <f t="shared" si="0"/>
        <v>7402.9</v>
      </c>
      <c r="M35" s="287">
        <v>1</v>
      </c>
      <c r="N35" s="288">
        <v>31</v>
      </c>
      <c r="O35" s="104">
        <f t="shared" si="1"/>
        <v>140.35</v>
      </c>
      <c r="P35" s="289"/>
      <c r="Q35" s="302">
        <f t="shared" si="2"/>
        <v>7262.55</v>
      </c>
      <c r="R35" s="264">
        <v>23</v>
      </c>
    </row>
    <row r="36" spans="1:18">
      <c r="A36" s="264">
        <v>24</v>
      </c>
      <c r="B36" s="265" t="s">
        <v>80</v>
      </c>
      <c r="C36" s="266" t="s">
        <v>26</v>
      </c>
      <c r="D36" s="270">
        <v>656.4</v>
      </c>
      <c r="E36" s="273" t="s">
        <v>55</v>
      </c>
      <c r="F36" s="266" t="s">
        <v>28</v>
      </c>
      <c r="G36" s="266">
        <v>5</v>
      </c>
      <c r="H36" s="266" t="s">
        <v>47</v>
      </c>
      <c r="I36" s="294" t="s">
        <v>417</v>
      </c>
      <c r="J36" s="272">
        <v>10</v>
      </c>
      <c r="K36" s="266"/>
      <c r="L36" s="122">
        <f t="shared" si="0"/>
        <v>6564</v>
      </c>
      <c r="M36" s="295"/>
      <c r="N36" s="284"/>
      <c r="O36" s="122">
        <f t="shared" si="1"/>
        <v>0</v>
      </c>
      <c r="P36" s="289">
        <v>760</v>
      </c>
      <c r="Q36" s="301">
        <f t="shared" si="2"/>
        <v>5804</v>
      </c>
      <c r="R36" s="264">
        <v>24</v>
      </c>
    </row>
    <row r="37" spans="1:18">
      <c r="A37" s="264">
        <v>25</v>
      </c>
      <c r="B37" s="271" t="s">
        <v>87</v>
      </c>
      <c r="C37" s="266" t="s">
        <v>26</v>
      </c>
      <c r="D37" s="267">
        <v>740.29</v>
      </c>
      <c r="E37" s="268" t="s">
        <v>88</v>
      </c>
      <c r="F37" s="269" t="s">
        <v>28</v>
      </c>
      <c r="G37" s="269">
        <v>5</v>
      </c>
      <c r="H37" s="269" t="s">
        <v>29</v>
      </c>
      <c r="I37" s="294" t="s">
        <v>416</v>
      </c>
      <c r="J37" s="269">
        <v>10</v>
      </c>
      <c r="K37" s="266"/>
      <c r="L37" s="104">
        <f t="shared" si="0"/>
        <v>7402.9</v>
      </c>
      <c r="M37" s="287">
        <v>9</v>
      </c>
      <c r="N37" s="288">
        <v>26</v>
      </c>
      <c r="O37" s="104">
        <f t="shared" si="1"/>
        <v>872.93</v>
      </c>
      <c r="P37" s="289">
        <v>835</v>
      </c>
      <c r="Q37" s="302">
        <f t="shared" si="2"/>
        <v>5694.97</v>
      </c>
      <c r="R37" s="264">
        <v>25</v>
      </c>
    </row>
    <row r="38" spans="1:18">
      <c r="A38" s="264">
        <v>26</v>
      </c>
      <c r="B38" s="265" t="s">
        <v>90</v>
      </c>
      <c r="C38" s="266" t="s">
        <v>26</v>
      </c>
      <c r="D38" s="270">
        <v>740.29</v>
      </c>
      <c r="E38" s="273" t="s">
        <v>88</v>
      </c>
      <c r="F38" s="266" t="s">
        <v>28</v>
      </c>
      <c r="G38" s="266">
        <v>5</v>
      </c>
      <c r="H38" s="269" t="s">
        <v>47</v>
      </c>
      <c r="I38" s="294" t="s">
        <v>408</v>
      </c>
      <c r="J38" s="269">
        <v>11</v>
      </c>
      <c r="K38" s="266"/>
      <c r="L38" s="104">
        <f t="shared" si="0"/>
        <v>8143.19</v>
      </c>
      <c r="M38" s="287">
        <v>2</v>
      </c>
      <c r="N38" s="288">
        <v>18</v>
      </c>
      <c r="O38" s="104">
        <f t="shared" si="1"/>
        <v>212.83</v>
      </c>
      <c r="P38" s="285">
        <v>835</v>
      </c>
      <c r="Q38" s="302">
        <f t="shared" si="2"/>
        <v>7095.36</v>
      </c>
      <c r="R38" s="264">
        <v>26</v>
      </c>
    </row>
    <row r="39" spans="1:18">
      <c r="A39" s="264">
        <v>27</v>
      </c>
      <c r="B39" s="276" t="s">
        <v>91</v>
      </c>
      <c r="C39" s="266" t="s">
        <v>26</v>
      </c>
      <c r="D39" s="267">
        <v>740.29</v>
      </c>
      <c r="E39" s="268" t="s">
        <v>92</v>
      </c>
      <c r="F39" s="269" t="s">
        <v>28</v>
      </c>
      <c r="G39" s="269">
        <v>5</v>
      </c>
      <c r="H39" s="269" t="s">
        <v>47</v>
      </c>
      <c r="I39" s="286" t="s">
        <v>408</v>
      </c>
      <c r="J39" s="272">
        <v>11</v>
      </c>
      <c r="K39" s="269"/>
      <c r="L39" s="104">
        <f t="shared" si="0"/>
        <v>8143.19</v>
      </c>
      <c r="M39" s="287">
        <v>4</v>
      </c>
      <c r="N39" s="288"/>
      <c r="O39" s="104">
        <f t="shared" si="1"/>
        <v>370.15</v>
      </c>
      <c r="P39" s="289"/>
      <c r="Q39" s="302">
        <f t="shared" si="2"/>
        <v>7773.04</v>
      </c>
      <c r="R39" s="264">
        <v>27</v>
      </c>
    </row>
    <row r="40" spans="1:18">
      <c r="A40" s="264">
        <v>28</v>
      </c>
      <c r="B40" s="265" t="s">
        <v>94</v>
      </c>
      <c r="C40" s="266" t="s">
        <v>26</v>
      </c>
      <c r="D40" s="270">
        <v>740.29</v>
      </c>
      <c r="E40" s="277" t="s">
        <v>95</v>
      </c>
      <c r="F40" s="266" t="s">
        <v>28</v>
      </c>
      <c r="G40" s="266">
        <v>5</v>
      </c>
      <c r="H40" s="266" t="s">
        <v>29</v>
      </c>
      <c r="I40" s="286" t="s">
        <v>412</v>
      </c>
      <c r="J40" s="272">
        <v>10</v>
      </c>
      <c r="K40" s="266"/>
      <c r="L40" s="104">
        <f t="shared" si="0"/>
        <v>7402.9</v>
      </c>
      <c r="M40" s="295"/>
      <c r="N40" s="284"/>
      <c r="O40" s="122">
        <f t="shared" si="1"/>
        <v>0</v>
      </c>
      <c r="P40" s="285">
        <v>760</v>
      </c>
      <c r="Q40" s="301">
        <f t="shared" si="2"/>
        <v>6642.9</v>
      </c>
      <c r="R40" s="264">
        <v>28</v>
      </c>
    </row>
    <row r="41" spans="1:18">
      <c r="A41" s="264">
        <v>29</v>
      </c>
      <c r="B41" s="265" t="s">
        <v>96</v>
      </c>
      <c r="C41" s="266" t="s">
        <v>26</v>
      </c>
      <c r="D41" s="270">
        <v>740.29</v>
      </c>
      <c r="E41" s="277" t="s">
        <v>97</v>
      </c>
      <c r="F41" s="266" t="s">
        <v>28</v>
      </c>
      <c r="G41" s="266">
        <v>5</v>
      </c>
      <c r="H41" s="269" t="s">
        <v>47</v>
      </c>
      <c r="I41" s="296" t="s">
        <v>408</v>
      </c>
      <c r="J41" s="272">
        <v>11</v>
      </c>
      <c r="K41" s="266"/>
      <c r="L41" s="122">
        <f t="shared" si="0"/>
        <v>8143.19</v>
      </c>
      <c r="M41" s="295"/>
      <c r="N41" s="284"/>
      <c r="O41" s="104">
        <f t="shared" si="1"/>
        <v>0</v>
      </c>
      <c r="P41" s="285">
        <v>760</v>
      </c>
      <c r="Q41" s="301">
        <f t="shared" si="2"/>
        <v>7383.19</v>
      </c>
      <c r="R41" s="264">
        <v>29</v>
      </c>
    </row>
    <row r="42" spans="1:18">
      <c r="A42" s="264">
        <v>30</v>
      </c>
      <c r="B42" s="271" t="s">
        <v>418</v>
      </c>
      <c r="C42" s="266" t="s">
        <v>26</v>
      </c>
      <c r="D42" s="267">
        <v>740.29</v>
      </c>
      <c r="E42" s="275" t="s">
        <v>67</v>
      </c>
      <c r="F42" s="269" t="s">
        <v>28</v>
      </c>
      <c r="G42" s="269">
        <v>5</v>
      </c>
      <c r="H42" s="269" t="s">
        <v>47</v>
      </c>
      <c r="I42" s="286" t="s">
        <v>415</v>
      </c>
      <c r="J42" s="272">
        <v>10</v>
      </c>
      <c r="K42" s="269"/>
      <c r="L42" s="104">
        <f t="shared" si="0"/>
        <v>7402.9</v>
      </c>
      <c r="M42" s="287"/>
      <c r="N42" s="288">
        <v>2</v>
      </c>
      <c r="O42" s="104">
        <f t="shared" si="1"/>
        <v>3.08</v>
      </c>
      <c r="P42" s="289"/>
      <c r="Q42" s="302">
        <f t="shared" si="2"/>
        <v>7399.82</v>
      </c>
      <c r="R42" s="264">
        <v>30</v>
      </c>
    </row>
    <row r="43" spans="1:18">
      <c r="A43" s="264">
        <v>31</v>
      </c>
      <c r="B43" s="271" t="s">
        <v>98</v>
      </c>
      <c r="C43" s="266" t="s">
        <v>26</v>
      </c>
      <c r="D43" s="267">
        <v>740.29</v>
      </c>
      <c r="E43" s="278" t="s">
        <v>99</v>
      </c>
      <c r="F43" s="269" t="s">
        <v>28</v>
      </c>
      <c r="G43" s="269">
        <v>5</v>
      </c>
      <c r="H43" s="269" t="s">
        <v>47</v>
      </c>
      <c r="I43" s="271" t="s">
        <v>408</v>
      </c>
      <c r="J43" s="269">
        <v>11</v>
      </c>
      <c r="K43" s="269"/>
      <c r="L43" s="104">
        <f t="shared" si="0"/>
        <v>8143.19</v>
      </c>
      <c r="M43" s="287">
        <v>1</v>
      </c>
      <c r="N43" s="288">
        <v>44</v>
      </c>
      <c r="O43" s="104">
        <f t="shared" si="1"/>
        <v>160.4</v>
      </c>
      <c r="P43" s="289">
        <v>760</v>
      </c>
      <c r="Q43" s="301">
        <f t="shared" si="2"/>
        <v>7222.79</v>
      </c>
      <c r="R43" s="264">
        <v>31</v>
      </c>
    </row>
    <row r="44" spans="1:18">
      <c r="A44" s="264">
        <v>32</v>
      </c>
      <c r="B44" s="265" t="s">
        <v>100</v>
      </c>
      <c r="C44" s="266" t="s">
        <v>26</v>
      </c>
      <c r="D44" s="270">
        <v>656.4</v>
      </c>
      <c r="E44" s="273" t="s">
        <v>101</v>
      </c>
      <c r="F44" s="266" t="s">
        <v>28</v>
      </c>
      <c r="G44" s="266">
        <v>5</v>
      </c>
      <c r="H44" s="266" t="s">
        <v>47</v>
      </c>
      <c r="I44" s="265" t="s">
        <v>408</v>
      </c>
      <c r="J44" s="266">
        <v>11</v>
      </c>
      <c r="K44" s="266"/>
      <c r="L44" s="122">
        <f t="shared" ref="L44:L64" si="3">ROUND((D44*J44)+(D44/8*K44),2)</f>
        <v>7220.4</v>
      </c>
      <c r="M44" s="295">
        <v>4</v>
      </c>
      <c r="N44" s="284">
        <v>7</v>
      </c>
      <c r="O44" s="122">
        <f t="shared" si="1"/>
        <v>337.77</v>
      </c>
      <c r="P44" s="285"/>
      <c r="Q44" s="302">
        <f t="shared" ref="Q44:Q52" si="4">L44-O44-P44</f>
        <v>6882.63</v>
      </c>
      <c r="R44" s="264">
        <v>32</v>
      </c>
    </row>
    <row r="45" spans="1:18">
      <c r="A45" s="264">
        <v>33</v>
      </c>
      <c r="B45" s="265" t="s">
        <v>103</v>
      </c>
      <c r="C45" s="266" t="s">
        <v>26</v>
      </c>
      <c r="D45" s="270">
        <v>740.29</v>
      </c>
      <c r="E45" s="273" t="s">
        <v>342</v>
      </c>
      <c r="F45" s="266" t="s">
        <v>28</v>
      </c>
      <c r="G45" s="266">
        <v>5</v>
      </c>
      <c r="H45" s="266" t="s">
        <v>105</v>
      </c>
      <c r="I45" s="265" t="s">
        <v>408</v>
      </c>
      <c r="J45" s="266">
        <v>11</v>
      </c>
      <c r="K45" s="266"/>
      <c r="L45" s="122">
        <f t="shared" si="3"/>
        <v>8143.19</v>
      </c>
      <c r="M45" s="295"/>
      <c r="N45" s="284"/>
      <c r="O45" s="122">
        <f t="shared" si="1"/>
        <v>0</v>
      </c>
      <c r="P45" s="289">
        <v>760</v>
      </c>
      <c r="Q45" s="302">
        <f t="shared" si="4"/>
        <v>7383.19</v>
      </c>
      <c r="R45" s="264">
        <v>33</v>
      </c>
    </row>
    <row r="46" spans="1:18">
      <c r="A46" s="264">
        <v>34</v>
      </c>
      <c r="B46" s="271" t="s">
        <v>106</v>
      </c>
      <c r="C46" s="266" t="s">
        <v>26</v>
      </c>
      <c r="D46" s="267">
        <v>740.29</v>
      </c>
      <c r="E46" s="268" t="s">
        <v>107</v>
      </c>
      <c r="F46" s="269" t="s">
        <v>28</v>
      </c>
      <c r="G46" s="269">
        <v>5</v>
      </c>
      <c r="H46" s="269" t="s">
        <v>47</v>
      </c>
      <c r="I46" s="286" t="s">
        <v>419</v>
      </c>
      <c r="J46" s="272">
        <v>13</v>
      </c>
      <c r="K46" s="272"/>
      <c r="L46" s="122">
        <f t="shared" si="3"/>
        <v>9623.77</v>
      </c>
      <c r="M46" s="291">
        <v>9</v>
      </c>
      <c r="N46" s="292">
        <v>3</v>
      </c>
      <c r="O46" s="122">
        <f t="shared" si="1"/>
        <v>837.45</v>
      </c>
      <c r="P46" s="289">
        <v>760</v>
      </c>
      <c r="Q46" s="302">
        <f t="shared" si="4"/>
        <v>8026.32</v>
      </c>
      <c r="R46" s="264">
        <v>34</v>
      </c>
    </row>
    <row r="47" spans="1:18">
      <c r="A47" s="264">
        <v>35</v>
      </c>
      <c r="B47" s="271" t="s">
        <v>108</v>
      </c>
      <c r="C47" s="266" t="s">
        <v>26</v>
      </c>
      <c r="D47" s="267">
        <v>740.29</v>
      </c>
      <c r="E47" s="268" t="s">
        <v>109</v>
      </c>
      <c r="F47" s="269" t="s">
        <v>28</v>
      </c>
      <c r="G47" s="269">
        <v>5</v>
      </c>
      <c r="H47" s="269" t="s">
        <v>47</v>
      </c>
      <c r="I47" s="286" t="s">
        <v>408</v>
      </c>
      <c r="J47" s="272">
        <v>11</v>
      </c>
      <c r="K47" s="269"/>
      <c r="L47" s="104">
        <f t="shared" si="3"/>
        <v>8143.19</v>
      </c>
      <c r="M47" s="287">
        <v>4</v>
      </c>
      <c r="N47" s="288">
        <v>2</v>
      </c>
      <c r="O47" s="104">
        <f t="shared" si="1"/>
        <v>373.23</v>
      </c>
      <c r="P47" s="289">
        <v>835</v>
      </c>
      <c r="Q47" s="302">
        <f t="shared" si="4"/>
        <v>6934.96</v>
      </c>
      <c r="R47" s="264">
        <v>35</v>
      </c>
    </row>
    <row r="48" spans="1:18">
      <c r="A48" s="264">
        <v>36</v>
      </c>
      <c r="B48" s="271" t="s">
        <v>111</v>
      </c>
      <c r="C48" s="266" t="s">
        <v>26</v>
      </c>
      <c r="D48" s="267">
        <v>656.4</v>
      </c>
      <c r="E48" s="279" t="s">
        <v>112</v>
      </c>
      <c r="F48" s="269" t="s">
        <v>28</v>
      </c>
      <c r="G48" s="269">
        <v>5</v>
      </c>
      <c r="H48" s="280" t="s">
        <v>47</v>
      </c>
      <c r="I48" s="286" t="s">
        <v>408</v>
      </c>
      <c r="J48" s="272">
        <v>11</v>
      </c>
      <c r="K48" s="266"/>
      <c r="L48" s="104">
        <f t="shared" si="3"/>
        <v>7220.4</v>
      </c>
      <c r="M48" s="287"/>
      <c r="N48" s="288"/>
      <c r="O48" s="104">
        <f t="shared" si="1"/>
        <v>0</v>
      </c>
      <c r="P48" s="289">
        <v>760</v>
      </c>
      <c r="Q48" s="302">
        <f t="shared" si="4"/>
        <v>6460.4</v>
      </c>
      <c r="R48" s="264">
        <v>36</v>
      </c>
    </row>
    <row r="49" spans="1:18">
      <c r="A49" s="264">
        <v>37</v>
      </c>
      <c r="B49" s="271" t="s">
        <v>420</v>
      </c>
      <c r="C49" s="266" t="s">
        <v>26</v>
      </c>
      <c r="D49" s="267">
        <v>740.29</v>
      </c>
      <c r="E49" s="273" t="s">
        <v>342</v>
      </c>
      <c r="F49" s="269" t="s">
        <v>28</v>
      </c>
      <c r="G49" s="269">
        <v>5</v>
      </c>
      <c r="H49" s="280" t="s">
        <v>47</v>
      </c>
      <c r="I49" s="286" t="s">
        <v>415</v>
      </c>
      <c r="J49" s="272">
        <v>10</v>
      </c>
      <c r="K49" s="266"/>
      <c r="L49" s="104">
        <f t="shared" si="3"/>
        <v>7402.9</v>
      </c>
      <c r="M49" s="287"/>
      <c r="N49" s="288"/>
      <c r="O49" s="122"/>
      <c r="P49" s="289">
        <v>760</v>
      </c>
      <c r="Q49" s="302">
        <f t="shared" si="4"/>
        <v>6642.9</v>
      </c>
      <c r="R49" s="264">
        <v>37</v>
      </c>
    </row>
    <row r="50" spans="1:18">
      <c r="A50" s="264">
        <v>38</v>
      </c>
      <c r="B50" s="271" t="s">
        <v>115</v>
      </c>
      <c r="C50" s="266" t="s">
        <v>26</v>
      </c>
      <c r="D50" s="267">
        <v>740.29</v>
      </c>
      <c r="E50" s="281" t="s">
        <v>67</v>
      </c>
      <c r="F50" s="269" t="s">
        <v>28</v>
      </c>
      <c r="G50" s="266">
        <v>5</v>
      </c>
      <c r="H50" s="269" t="s">
        <v>47</v>
      </c>
      <c r="I50" s="286" t="s">
        <v>408</v>
      </c>
      <c r="J50" s="272">
        <v>11</v>
      </c>
      <c r="K50" s="272"/>
      <c r="L50" s="122">
        <f t="shared" si="3"/>
        <v>8143.19</v>
      </c>
      <c r="M50" s="297"/>
      <c r="N50" s="292"/>
      <c r="O50" s="122">
        <f t="shared" ref="O50:O64" si="5">ROUND((D50/8*M50)+(D50/8/60*N50),2)</f>
        <v>0</v>
      </c>
      <c r="P50" s="289">
        <v>760</v>
      </c>
      <c r="Q50" s="301">
        <f t="shared" si="4"/>
        <v>7383.19</v>
      </c>
      <c r="R50" s="264">
        <v>38</v>
      </c>
    </row>
    <row r="51" spans="1:18">
      <c r="A51" s="264">
        <v>39</v>
      </c>
      <c r="B51" s="271" t="s">
        <v>118</v>
      </c>
      <c r="C51" s="266" t="s">
        <v>26</v>
      </c>
      <c r="D51" s="267">
        <v>740.29</v>
      </c>
      <c r="E51" s="268" t="s">
        <v>99</v>
      </c>
      <c r="F51" s="269" t="s">
        <v>28</v>
      </c>
      <c r="G51" s="269">
        <v>5</v>
      </c>
      <c r="H51" s="269" t="s">
        <v>38</v>
      </c>
      <c r="I51" s="286" t="s">
        <v>421</v>
      </c>
      <c r="J51" s="272">
        <v>9</v>
      </c>
      <c r="K51" s="272"/>
      <c r="L51" s="122">
        <f t="shared" si="3"/>
        <v>6662.61</v>
      </c>
      <c r="M51" s="297"/>
      <c r="N51" s="292"/>
      <c r="O51" s="122">
        <f t="shared" si="5"/>
        <v>0</v>
      </c>
      <c r="P51" s="289"/>
      <c r="Q51" s="301">
        <f t="shared" si="4"/>
        <v>6662.61</v>
      </c>
      <c r="R51" s="264">
        <v>39</v>
      </c>
    </row>
    <row r="52" spans="1:18">
      <c r="A52" s="264">
        <v>40</v>
      </c>
      <c r="B52" s="265" t="s">
        <v>402</v>
      </c>
      <c r="C52" s="266" t="s">
        <v>26</v>
      </c>
      <c r="D52" s="267">
        <v>656.4</v>
      </c>
      <c r="E52" s="273" t="s">
        <v>342</v>
      </c>
      <c r="F52" s="266" t="s">
        <v>28</v>
      </c>
      <c r="G52" s="266">
        <v>5</v>
      </c>
      <c r="H52" s="269" t="s">
        <v>38</v>
      </c>
      <c r="I52" s="286" t="s">
        <v>408</v>
      </c>
      <c r="J52" s="272">
        <v>11</v>
      </c>
      <c r="K52" s="283"/>
      <c r="L52" s="122">
        <f t="shared" si="3"/>
        <v>7220.4</v>
      </c>
      <c r="M52" s="298">
        <v>12</v>
      </c>
      <c r="N52" s="299">
        <v>56</v>
      </c>
      <c r="O52" s="122">
        <f t="shared" si="5"/>
        <v>1061.18</v>
      </c>
      <c r="P52" s="285"/>
      <c r="Q52" s="301">
        <f t="shared" si="4"/>
        <v>6159.22</v>
      </c>
      <c r="R52" s="264">
        <v>40</v>
      </c>
    </row>
    <row r="53" ht="14.1" customHeight="1" spans="1:18">
      <c r="A53" s="264">
        <v>41</v>
      </c>
      <c r="B53" s="265" t="s">
        <v>123</v>
      </c>
      <c r="C53" s="266" t="s">
        <v>26</v>
      </c>
      <c r="D53" s="270">
        <v>740.29</v>
      </c>
      <c r="E53" s="282" t="s">
        <v>32</v>
      </c>
      <c r="F53" s="283" t="s">
        <v>28</v>
      </c>
      <c r="G53" s="283">
        <v>5</v>
      </c>
      <c r="H53" s="283" t="s">
        <v>38</v>
      </c>
      <c r="I53" s="286" t="s">
        <v>408</v>
      </c>
      <c r="J53" s="272">
        <v>11</v>
      </c>
      <c r="K53" s="266"/>
      <c r="L53" s="122">
        <f t="shared" si="3"/>
        <v>8143.19</v>
      </c>
      <c r="M53" s="295">
        <v>6</v>
      </c>
      <c r="N53" s="284">
        <v>15</v>
      </c>
      <c r="O53" s="122">
        <f t="shared" si="5"/>
        <v>578.35</v>
      </c>
      <c r="P53" s="285">
        <v>760</v>
      </c>
      <c r="Q53" s="302">
        <f t="shared" ref="Q53:Q64" si="6">L53-O53-P53</f>
        <v>6804.84</v>
      </c>
      <c r="R53" s="264">
        <v>41</v>
      </c>
    </row>
    <row r="54" spans="1:18">
      <c r="A54" s="264">
        <v>42</v>
      </c>
      <c r="B54" s="271" t="s">
        <v>124</v>
      </c>
      <c r="C54" s="266" t="s">
        <v>26</v>
      </c>
      <c r="D54" s="267">
        <v>740.29</v>
      </c>
      <c r="E54" s="268" t="s">
        <v>107</v>
      </c>
      <c r="F54" s="269" t="s">
        <v>28</v>
      </c>
      <c r="G54" s="269">
        <v>5</v>
      </c>
      <c r="H54" s="269" t="s">
        <v>47</v>
      </c>
      <c r="I54" s="286" t="s">
        <v>419</v>
      </c>
      <c r="J54" s="272">
        <v>13</v>
      </c>
      <c r="K54" s="269"/>
      <c r="L54" s="104">
        <f t="shared" si="3"/>
        <v>9623.77</v>
      </c>
      <c r="M54" s="287"/>
      <c r="N54" s="288">
        <v>3</v>
      </c>
      <c r="O54" s="104">
        <f t="shared" si="5"/>
        <v>4.63</v>
      </c>
      <c r="P54" s="289">
        <v>760</v>
      </c>
      <c r="Q54" s="302">
        <f t="shared" si="6"/>
        <v>8859.14</v>
      </c>
      <c r="R54" s="264">
        <v>42</v>
      </c>
    </row>
    <row r="55" spans="1:18">
      <c r="A55" s="264">
        <v>43</v>
      </c>
      <c r="B55" s="265" t="s">
        <v>125</v>
      </c>
      <c r="C55" s="266" t="s">
        <v>26</v>
      </c>
      <c r="D55" s="270">
        <v>740.29</v>
      </c>
      <c r="E55" s="282" t="s">
        <v>126</v>
      </c>
      <c r="F55" s="266" t="s">
        <v>28</v>
      </c>
      <c r="G55" s="266">
        <v>5</v>
      </c>
      <c r="H55" s="266" t="s">
        <v>38</v>
      </c>
      <c r="I55" s="286" t="s">
        <v>408</v>
      </c>
      <c r="J55" s="272">
        <v>11</v>
      </c>
      <c r="K55" s="266"/>
      <c r="L55" s="122">
        <f t="shared" si="3"/>
        <v>8143.19</v>
      </c>
      <c r="M55" s="295">
        <v>1</v>
      </c>
      <c r="N55" s="284">
        <v>51</v>
      </c>
      <c r="O55" s="122">
        <f t="shared" si="5"/>
        <v>171.19</v>
      </c>
      <c r="P55" s="285">
        <v>760</v>
      </c>
      <c r="Q55" s="302">
        <f t="shared" si="6"/>
        <v>7212</v>
      </c>
      <c r="R55" s="264">
        <v>43</v>
      </c>
    </row>
    <row r="56" spans="1:18">
      <c r="A56" s="264">
        <v>44</v>
      </c>
      <c r="B56" s="271" t="s">
        <v>127</v>
      </c>
      <c r="C56" s="266" t="s">
        <v>26</v>
      </c>
      <c r="D56" s="267">
        <v>656.4</v>
      </c>
      <c r="E56" s="279" t="s">
        <v>112</v>
      </c>
      <c r="F56" s="269" t="s">
        <v>28</v>
      </c>
      <c r="G56" s="269">
        <v>5</v>
      </c>
      <c r="H56" s="269" t="s">
        <v>47</v>
      </c>
      <c r="I56" s="286" t="s">
        <v>416</v>
      </c>
      <c r="J56" s="272">
        <v>10</v>
      </c>
      <c r="K56" s="266"/>
      <c r="L56" s="104">
        <f t="shared" si="3"/>
        <v>6564</v>
      </c>
      <c r="M56" s="287"/>
      <c r="N56" s="288"/>
      <c r="O56" s="104">
        <f t="shared" si="5"/>
        <v>0</v>
      </c>
      <c r="P56" s="289">
        <v>760</v>
      </c>
      <c r="Q56" s="302">
        <f t="shared" si="6"/>
        <v>5804</v>
      </c>
      <c r="R56" s="264">
        <v>44</v>
      </c>
    </row>
    <row r="57" ht="14.1" customHeight="1" spans="1:18">
      <c r="A57" s="264">
        <v>45</v>
      </c>
      <c r="B57" s="265" t="s">
        <v>165</v>
      </c>
      <c r="C57" s="266" t="s">
        <v>26</v>
      </c>
      <c r="D57" s="267">
        <v>740.29</v>
      </c>
      <c r="E57" s="268" t="s">
        <v>85</v>
      </c>
      <c r="F57" s="266" t="s">
        <v>28</v>
      </c>
      <c r="G57" s="266">
        <v>5</v>
      </c>
      <c r="H57" s="266" t="s">
        <v>47</v>
      </c>
      <c r="I57" s="286" t="s">
        <v>408</v>
      </c>
      <c r="J57" s="272">
        <v>11</v>
      </c>
      <c r="K57" s="266"/>
      <c r="L57" s="122">
        <f t="shared" si="3"/>
        <v>8143.19</v>
      </c>
      <c r="M57" s="295">
        <v>3</v>
      </c>
      <c r="N57" s="284">
        <v>5</v>
      </c>
      <c r="O57" s="122">
        <f t="shared" si="5"/>
        <v>285.32</v>
      </c>
      <c r="P57" s="285"/>
      <c r="Q57" s="301">
        <f t="shared" si="6"/>
        <v>7857.87</v>
      </c>
      <c r="R57" s="264">
        <v>45</v>
      </c>
    </row>
    <row r="58" ht="14.1" customHeight="1" spans="1:18">
      <c r="A58" s="264">
        <v>46</v>
      </c>
      <c r="B58" s="265" t="s">
        <v>167</v>
      </c>
      <c r="C58" s="266" t="s">
        <v>26</v>
      </c>
      <c r="D58" s="267">
        <v>740.29</v>
      </c>
      <c r="E58" s="273" t="s">
        <v>168</v>
      </c>
      <c r="F58" s="266" t="s">
        <v>28</v>
      </c>
      <c r="G58" s="266">
        <v>5</v>
      </c>
      <c r="H58" s="266" t="s">
        <v>47</v>
      </c>
      <c r="I58" s="286" t="s">
        <v>408</v>
      </c>
      <c r="J58" s="272">
        <v>11</v>
      </c>
      <c r="K58" s="266"/>
      <c r="L58" s="122">
        <f t="shared" si="3"/>
        <v>8143.19</v>
      </c>
      <c r="M58" s="295">
        <v>1</v>
      </c>
      <c r="N58" s="284">
        <v>9</v>
      </c>
      <c r="O58" s="122">
        <f t="shared" si="5"/>
        <v>106.42</v>
      </c>
      <c r="P58" s="285"/>
      <c r="Q58" s="301">
        <f t="shared" si="6"/>
        <v>8036.77</v>
      </c>
      <c r="R58" s="264">
        <v>46</v>
      </c>
    </row>
    <row r="59" spans="1:18">
      <c r="A59" s="264">
        <v>47</v>
      </c>
      <c r="B59" s="265" t="s">
        <v>422</v>
      </c>
      <c r="C59" s="266" t="s">
        <v>26</v>
      </c>
      <c r="D59" s="267">
        <v>740.29</v>
      </c>
      <c r="E59" s="273" t="s">
        <v>27</v>
      </c>
      <c r="F59" s="266" t="s">
        <v>28</v>
      </c>
      <c r="G59" s="266">
        <v>5</v>
      </c>
      <c r="H59" s="266" t="s">
        <v>47</v>
      </c>
      <c r="I59" s="286" t="s">
        <v>423</v>
      </c>
      <c r="J59" s="272">
        <v>10</v>
      </c>
      <c r="K59" s="266"/>
      <c r="L59" s="122">
        <f t="shared" si="3"/>
        <v>7402.9</v>
      </c>
      <c r="M59" s="295">
        <v>2</v>
      </c>
      <c r="N59" s="284">
        <v>3</v>
      </c>
      <c r="O59" s="122">
        <f t="shared" si="5"/>
        <v>189.7</v>
      </c>
      <c r="P59" s="285"/>
      <c r="Q59" s="302">
        <f t="shared" si="6"/>
        <v>7213.2</v>
      </c>
      <c r="R59" s="264">
        <v>47</v>
      </c>
    </row>
    <row r="60" spans="1:18">
      <c r="A60" s="264">
        <v>48</v>
      </c>
      <c r="B60" s="271" t="s">
        <v>129</v>
      </c>
      <c r="C60" s="266" t="s">
        <v>26</v>
      </c>
      <c r="D60" s="267">
        <v>740.29</v>
      </c>
      <c r="E60" s="268" t="s">
        <v>85</v>
      </c>
      <c r="F60" s="269" t="s">
        <v>28</v>
      </c>
      <c r="G60" s="269">
        <v>5</v>
      </c>
      <c r="H60" s="266" t="s">
        <v>47</v>
      </c>
      <c r="I60" s="286" t="s">
        <v>419</v>
      </c>
      <c r="J60" s="272">
        <v>13</v>
      </c>
      <c r="K60" s="266"/>
      <c r="L60" s="104">
        <f t="shared" si="3"/>
        <v>9623.77</v>
      </c>
      <c r="M60" s="287">
        <v>5</v>
      </c>
      <c r="N60" s="288">
        <v>13</v>
      </c>
      <c r="O60" s="104">
        <f t="shared" si="5"/>
        <v>482.73</v>
      </c>
      <c r="P60" s="289">
        <v>760</v>
      </c>
      <c r="Q60" s="302">
        <f t="shared" si="6"/>
        <v>8381.04</v>
      </c>
      <c r="R60" s="264">
        <v>48</v>
      </c>
    </row>
    <row r="61" spans="1:18">
      <c r="A61" s="264">
        <v>49</v>
      </c>
      <c r="B61" s="271" t="s">
        <v>424</v>
      </c>
      <c r="C61" s="266" t="s">
        <v>26</v>
      </c>
      <c r="D61" s="267">
        <v>656.4</v>
      </c>
      <c r="E61" s="273" t="s">
        <v>168</v>
      </c>
      <c r="F61" s="266" t="s">
        <v>28</v>
      </c>
      <c r="G61" s="266">
        <v>5</v>
      </c>
      <c r="H61" s="266" t="s">
        <v>47</v>
      </c>
      <c r="I61" s="286" t="s">
        <v>408</v>
      </c>
      <c r="J61" s="272">
        <v>11</v>
      </c>
      <c r="K61" s="300"/>
      <c r="L61" s="104">
        <f t="shared" si="3"/>
        <v>7220.4</v>
      </c>
      <c r="M61" s="287"/>
      <c r="N61" s="288"/>
      <c r="O61" s="104">
        <f t="shared" si="5"/>
        <v>0</v>
      </c>
      <c r="P61" s="289"/>
      <c r="Q61" s="302">
        <f t="shared" si="6"/>
        <v>7220.4</v>
      </c>
      <c r="R61" s="264">
        <v>49</v>
      </c>
    </row>
    <row r="62" spans="1:18">
      <c r="A62" s="264">
        <v>50</v>
      </c>
      <c r="B62" s="271" t="s">
        <v>425</v>
      </c>
      <c r="C62" s="266" t="s">
        <v>26</v>
      </c>
      <c r="D62" s="267">
        <v>740.29</v>
      </c>
      <c r="E62" s="273" t="s">
        <v>426</v>
      </c>
      <c r="F62" s="266" t="s">
        <v>28</v>
      </c>
      <c r="G62" s="266">
        <v>5</v>
      </c>
      <c r="H62" s="266" t="s">
        <v>47</v>
      </c>
      <c r="I62" s="286" t="s">
        <v>415</v>
      </c>
      <c r="J62" s="272">
        <v>10</v>
      </c>
      <c r="K62" s="300"/>
      <c r="L62" s="104">
        <f t="shared" si="3"/>
        <v>7402.9</v>
      </c>
      <c r="M62" s="287">
        <v>1</v>
      </c>
      <c r="N62" s="288"/>
      <c r="O62" s="104">
        <f t="shared" si="5"/>
        <v>92.54</v>
      </c>
      <c r="P62" s="289"/>
      <c r="Q62" s="302">
        <f t="shared" si="6"/>
        <v>7310.36</v>
      </c>
      <c r="R62" s="264">
        <v>50</v>
      </c>
    </row>
    <row r="63" spans="1:18">
      <c r="A63" s="264">
        <v>51</v>
      </c>
      <c r="B63" s="271" t="s">
        <v>427</v>
      </c>
      <c r="C63" s="266" t="s">
        <v>26</v>
      </c>
      <c r="D63" s="267">
        <v>740.29</v>
      </c>
      <c r="E63" s="273" t="s">
        <v>126</v>
      </c>
      <c r="F63" s="266" t="s">
        <v>28</v>
      </c>
      <c r="G63" s="266">
        <v>5</v>
      </c>
      <c r="H63" s="266" t="s">
        <v>47</v>
      </c>
      <c r="I63" s="286" t="s">
        <v>419</v>
      </c>
      <c r="J63" s="272">
        <v>11</v>
      </c>
      <c r="K63" s="300"/>
      <c r="L63" s="104">
        <f t="shared" si="3"/>
        <v>8143.19</v>
      </c>
      <c r="M63" s="287"/>
      <c r="N63" s="288"/>
      <c r="O63" s="104">
        <f t="shared" si="5"/>
        <v>0</v>
      </c>
      <c r="P63" s="289"/>
      <c r="Q63" s="302">
        <f t="shared" si="6"/>
        <v>8143.19</v>
      </c>
      <c r="R63" s="264">
        <v>51</v>
      </c>
    </row>
    <row r="64" ht="14.1" customHeight="1" spans="1:18">
      <c r="A64" s="264">
        <v>52</v>
      </c>
      <c r="B64" s="271" t="s">
        <v>428</v>
      </c>
      <c r="C64" s="266" t="s">
        <v>26</v>
      </c>
      <c r="D64" s="267">
        <v>740.29</v>
      </c>
      <c r="E64" s="273" t="s">
        <v>61</v>
      </c>
      <c r="F64" s="266" t="s">
        <v>28</v>
      </c>
      <c r="G64" s="266">
        <v>5</v>
      </c>
      <c r="H64" s="266" t="s">
        <v>38</v>
      </c>
      <c r="I64" s="286" t="s">
        <v>408</v>
      </c>
      <c r="J64" s="272">
        <v>11</v>
      </c>
      <c r="K64" s="290"/>
      <c r="L64" s="122">
        <f t="shared" si="3"/>
        <v>8143.19</v>
      </c>
      <c r="M64" s="291">
        <v>2</v>
      </c>
      <c r="N64" s="292">
        <v>34</v>
      </c>
      <c r="O64" s="104">
        <f t="shared" si="5"/>
        <v>237.51</v>
      </c>
      <c r="P64" s="293">
        <v>760</v>
      </c>
      <c r="Q64" s="301">
        <f t="shared" si="6"/>
        <v>7145.68</v>
      </c>
      <c r="R64" s="264">
        <v>52</v>
      </c>
    </row>
    <row r="65" spans="1:18">
      <c r="A65" s="303"/>
      <c r="B65" s="304"/>
      <c r="C65" s="305"/>
      <c r="D65" s="306"/>
      <c r="E65" s="307" t="s">
        <v>131</v>
      </c>
      <c r="F65" s="305"/>
      <c r="G65" s="305"/>
      <c r="H65" s="308"/>
      <c r="I65" s="306"/>
      <c r="J65" s="305"/>
      <c r="K65" s="310"/>
      <c r="L65" s="311">
        <f>SUM(L13:L64)</f>
        <v>410195.69</v>
      </c>
      <c r="M65" s="312"/>
      <c r="N65" s="312"/>
      <c r="O65" s="311">
        <f>SUM(O13:O64)</f>
        <v>13440.5</v>
      </c>
      <c r="P65" s="311">
        <f>SUM(P13:P64)</f>
        <v>23100</v>
      </c>
      <c r="Q65" s="311">
        <f>SUM(Q13:Q64)</f>
        <v>373655.19</v>
      </c>
      <c r="R65" s="303"/>
    </row>
    <row r="66" spans="1:18">
      <c r="A66" s="70"/>
      <c r="B66" s="71"/>
      <c r="C66" s="70"/>
      <c r="D66" s="71"/>
      <c r="E66" s="71"/>
      <c r="F66" s="70"/>
      <c r="G66" s="70"/>
      <c r="H66" s="72"/>
      <c r="I66" s="71"/>
      <c r="J66" s="70"/>
      <c r="K66" s="85"/>
      <c r="L66" s="86"/>
      <c r="M66" s="86"/>
      <c r="N66" s="86"/>
      <c r="O66" s="86"/>
      <c r="P66" s="86"/>
      <c r="Q66" s="90"/>
      <c r="R66" s="70"/>
    </row>
    <row r="67" spans="1:18">
      <c r="A67" s="70"/>
      <c r="B67" s="71" t="s">
        <v>132</v>
      </c>
      <c r="C67" s="71"/>
      <c r="D67" s="71"/>
      <c r="E67" s="71" t="s">
        <v>133</v>
      </c>
      <c r="F67" s="70"/>
      <c r="G67" s="70"/>
      <c r="H67" s="72"/>
      <c r="I67" s="71" t="s">
        <v>134</v>
      </c>
      <c r="J67"/>
      <c r="K67" s="70"/>
      <c r="L67" s="70"/>
      <c r="M67" s="251" t="s">
        <v>135</v>
      </c>
      <c r="N67" s="71"/>
      <c r="O67" s="70"/>
      <c r="P67" s="71"/>
      <c r="Q67" s="91"/>
      <c r="R67" s="70"/>
    </row>
    <row r="68" spans="1:18">
      <c r="A68" s="70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0"/>
      <c r="P68" s="71"/>
      <c r="Q68" s="71"/>
      <c r="R68" s="70"/>
    </row>
    <row r="69" spans="1:18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0"/>
      <c r="P69" s="71"/>
      <c r="Q69" s="71"/>
      <c r="R69" s="71"/>
    </row>
    <row r="70" spans="1:18">
      <c r="A70" s="71"/>
      <c r="B70" s="250" t="s">
        <v>136</v>
      </c>
      <c r="C70" s="250"/>
      <c r="D70" s="71"/>
      <c r="E70" s="3" t="s">
        <v>327</v>
      </c>
      <c r="F70" s="71"/>
      <c r="G70" s="71"/>
      <c r="I70" s="3" t="s">
        <v>138</v>
      </c>
      <c r="J70" s="71"/>
      <c r="K70" s="71"/>
      <c r="L70" s="251"/>
      <c r="M70" s="3" t="s">
        <v>139</v>
      </c>
      <c r="N70" s="3"/>
      <c r="O70" s="3"/>
      <c r="P70" s="3"/>
      <c r="Q70" s="71"/>
      <c r="R70" s="71"/>
    </row>
    <row r="71" spans="1:18">
      <c r="A71" s="70"/>
      <c r="B71" s="136" t="s">
        <v>140</v>
      </c>
      <c r="C71" s="136"/>
      <c r="D71" s="71"/>
      <c r="E71" s="309" t="s">
        <v>141</v>
      </c>
      <c r="F71" s="71"/>
      <c r="G71" s="71"/>
      <c r="I71" s="309" t="s">
        <v>142</v>
      </c>
      <c r="J71" s="71"/>
      <c r="K71" s="71"/>
      <c r="L71" s="71"/>
      <c r="M71" s="3" t="s">
        <v>143</v>
      </c>
      <c r="N71" s="3"/>
      <c r="O71" s="3"/>
      <c r="P71" s="3"/>
      <c r="Q71" s="71"/>
      <c r="R71" s="70"/>
    </row>
  </sheetData>
  <mergeCells count="7">
    <mergeCell ref="A8:R8"/>
    <mergeCell ref="A9:R9"/>
    <mergeCell ref="A10:R10"/>
    <mergeCell ref="B70:C70"/>
    <mergeCell ref="M70:P70"/>
    <mergeCell ref="B71:C71"/>
    <mergeCell ref="M71:P71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401" progId="Word.Document.8" r:id="rId3">
          <objectPr defaultSize="0" r:id="rId4">
            <anchor moveWithCells="1">
              <from>
                <xdr:col>4</xdr:col>
                <xdr:colOff>352425</xdr:colOff>
                <xdr:row>2</xdr:row>
                <xdr:rowOff>19050</xdr:rowOff>
              </from>
              <to>
                <xdr:col>12</xdr:col>
                <xdr:colOff>114300</xdr:colOff>
                <xdr:row>7</xdr:row>
                <xdr:rowOff>9525</xdr:rowOff>
              </to>
            </anchor>
          </objectPr>
        </oleObject>
      </mc:Choice>
      <mc:Fallback>
        <oleObject shapeId="102401" progId="Word.Document.8" r:id="rId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workbookViewId="0">
      <selection activeCell="M26" sqref="M26"/>
    </sheetView>
  </sheetViews>
  <sheetFormatPr defaultColWidth="9" defaultRowHeight="15"/>
  <cols>
    <col min="1" max="1" width="4.14285714285714" style="1" customWidth="1"/>
    <col min="2" max="2" width="24.5714285714286" style="1" customWidth="1"/>
    <col min="3" max="3" width="11.8571428571429" style="1" customWidth="1"/>
    <col min="4" max="4" width="25.8571428571429" style="1" customWidth="1"/>
    <col min="5" max="5" width="19.2857142857143" style="1" customWidth="1"/>
    <col min="6" max="6" width="20.5714285714286" style="1" customWidth="1"/>
    <col min="7" max="7" width="9" style="1" customWidth="1"/>
    <col min="8" max="8" width="6.71428571428571" style="1" customWidth="1"/>
    <col min="9" max="9" width="13.4285714285714" style="1" customWidth="1"/>
    <col min="10" max="10" width="15.8571428571429" style="1" customWidth="1"/>
    <col min="11" max="11" width="10.2857142857143" style="1" customWidth="1"/>
    <col min="12" max="12" width="14.4285714285714" style="1" customWidth="1"/>
    <col min="13" max="13" width="15" style="1" customWidth="1"/>
    <col min="14" max="14" width="14.8571428571429" style="1" customWidth="1"/>
    <col min="15" max="15" width="5.57142857142857" style="1" customWidth="1"/>
    <col min="16" max="16" width="15.2857142857143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customHeight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20.25" spans="1:18">
      <c r="A8" s="230" t="s">
        <v>429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</row>
    <row r="9" spans="1:18">
      <c r="A9" s="4"/>
      <c r="B9" s="3"/>
      <c r="C9" s="3"/>
      <c r="D9" s="3"/>
      <c r="E9" s="3"/>
      <c r="F9" s="3" t="s">
        <v>430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</row>
    <row r="10" spans="1:18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</row>
    <row r="11" spans="1:25">
      <c r="A11" s="231" t="s">
        <v>10</v>
      </c>
      <c r="B11" s="232" t="s">
        <v>11</v>
      </c>
      <c r="C11" s="232" t="s">
        <v>431</v>
      </c>
      <c r="D11" s="233" t="s">
        <v>14</v>
      </c>
      <c r="E11" s="231" t="s">
        <v>432</v>
      </c>
      <c r="F11" s="231" t="s">
        <v>433</v>
      </c>
      <c r="G11" s="232" t="s">
        <v>434</v>
      </c>
      <c r="H11" s="232" t="s">
        <v>435</v>
      </c>
      <c r="I11" s="232" t="s">
        <v>436</v>
      </c>
      <c r="J11" s="232" t="s">
        <v>437</v>
      </c>
      <c r="K11" s="232" t="s">
        <v>438</v>
      </c>
      <c r="L11" s="232" t="s">
        <v>439</v>
      </c>
      <c r="M11" s="232" t="s">
        <v>440</v>
      </c>
      <c r="N11" s="231" t="s">
        <v>441</v>
      </c>
      <c r="O11" s="252" t="s">
        <v>10</v>
      </c>
      <c r="P11" s="253"/>
      <c r="Q11" s="253"/>
      <c r="R11" s="253"/>
      <c r="S11" s="253"/>
      <c r="T11" s="253"/>
      <c r="U11" s="253"/>
      <c r="V11" s="253"/>
      <c r="W11" s="253"/>
      <c r="X11" s="253"/>
      <c r="Y11" s="253"/>
    </row>
    <row r="12" spans="1:25">
      <c r="A12" s="231"/>
      <c r="B12" s="232"/>
      <c r="C12" s="232"/>
      <c r="D12" s="234"/>
      <c r="E12" s="231"/>
      <c r="F12" s="231"/>
      <c r="G12" s="232"/>
      <c r="H12" s="232"/>
      <c r="I12" s="232"/>
      <c r="J12" s="232"/>
      <c r="K12" s="232"/>
      <c r="L12" s="232"/>
      <c r="M12" s="232"/>
      <c r="N12" s="231"/>
      <c r="O12" s="252"/>
      <c r="P12" s="253"/>
      <c r="Q12" s="253"/>
      <c r="R12" s="253"/>
      <c r="S12" s="253"/>
      <c r="T12" s="253"/>
      <c r="U12" s="253"/>
      <c r="V12" s="253"/>
      <c r="W12" s="253"/>
      <c r="X12" s="253"/>
      <c r="Y12" s="253"/>
    </row>
    <row r="13" ht="21.95" customHeight="1" spans="1:25">
      <c r="A13" s="231"/>
      <c r="B13" s="232"/>
      <c r="C13" s="232"/>
      <c r="D13" s="235"/>
      <c r="E13" s="231"/>
      <c r="F13" s="231"/>
      <c r="G13" s="232"/>
      <c r="H13" s="232"/>
      <c r="I13" s="232"/>
      <c r="J13" s="232"/>
      <c r="K13" s="232"/>
      <c r="L13" s="232"/>
      <c r="M13" s="232"/>
      <c r="N13" s="231"/>
      <c r="O13" s="252"/>
      <c r="P13" s="253"/>
      <c r="Q13" s="253"/>
      <c r="R13" s="253"/>
      <c r="S13" s="253"/>
      <c r="T13" s="253"/>
      <c r="U13" s="253"/>
      <c r="V13" s="253"/>
      <c r="W13" s="253"/>
      <c r="X13" s="253"/>
      <c r="Y13" s="253"/>
    </row>
    <row r="14" spans="1:15">
      <c r="A14" s="236">
        <v>1</v>
      </c>
      <c r="B14" s="237" t="s">
        <v>51</v>
      </c>
      <c r="C14" s="238">
        <v>740.29</v>
      </c>
      <c r="D14" s="239" t="s">
        <v>52</v>
      </c>
      <c r="E14" s="240" t="s">
        <v>442</v>
      </c>
      <c r="F14" s="241" t="s">
        <v>443</v>
      </c>
      <c r="G14" s="242">
        <v>8</v>
      </c>
      <c r="H14" s="242">
        <v>4</v>
      </c>
      <c r="I14" s="242"/>
      <c r="J14" s="254">
        <f>370.15</f>
        <v>370.15</v>
      </c>
      <c r="K14" s="255">
        <f>J18</f>
        <v>4105.84</v>
      </c>
      <c r="L14" s="346" t="s">
        <v>444</v>
      </c>
      <c r="M14" s="346" t="s">
        <v>444</v>
      </c>
      <c r="N14" s="256">
        <f>K14</f>
        <v>4105.84</v>
      </c>
      <c r="O14" s="236">
        <v>1</v>
      </c>
    </row>
    <row r="15" spans="1:15">
      <c r="A15" s="236"/>
      <c r="B15" s="243"/>
      <c r="C15" s="244"/>
      <c r="D15" s="244"/>
      <c r="E15" s="245"/>
      <c r="F15" s="246" t="s">
        <v>445</v>
      </c>
      <c r="G15" s="242">
        <v>8</v>
      </c>
      <c r="H15" s="242">
        <v>20</v>
      </c>
      <c r="I15" s="242"/>
      <c r="J15" s="347" t="s">
        <v>446</v>
      </c>
      <c r="K15" s="242"/>
      <c r="L15" s="346" t="s">
        <v>444</v>
      </c>
      <c r="M15" s="346" t="s">
        <v>444</v>
      </c>
      <c r="N15" s="242"/>
      <c r="O15" s="242"/>
    </row>
    <row r="16" spans="1:15">
      <c r="A16" s="236"/>
      <c r="B16" s="243"/>
      <c r="C16" s="244"/>
      <c r="D16" s="244"/>
      <c r="E16" s="245"/>
      <c r="F16" s="348" t="s">
        <v>447</v>
      </c>
      <c r="G16" s="242">
        <v>8</v>
      </c>
      <c r="H16" s="242">
        <v>12</v>
      </c>
      <c r="I16" s="242">
        <v>22</v>
      </c>
      <c r="J16" s="347" t="s">
        <v>448</v>
      </c>
      <c r="K16" s="242"/>
      <c r="L16" s="346" t="s">
        <v>444</v>
      </c>
      <c r="M16" s="346" t="s">
        <v>444</v>
      </c>
      <c r="N16" s="242"/>
      <c r="O16" s="242"/>
    </row>
    <row r="17" spans="1:15">
      <c r="A17" s="236"/>
      <c r="B17" s="243"/>
      <c r="C17" s="244"/>
      <c r="D17" s="244"/>
      <c r="E17" s="245"/>
      <c r="F17" s="348" t="s">
        <v>308</v>
      </c>
      <c r="G17" s="242">
        <v>8</v>
      </c>
      <c r="H17" s="242">
        <v>8</v>
      </c>
      <c r="I17" s="242"/>
      <c r="J17" s="258">
        <f>C14</f>
        <v>740.29</v>
      </c>
      <c r="K17" s="242"/>
      <c r="L17" s="346" t="s">
        <v>444</v>
      </c>
      <c r="M17" s="346" t="s">
        <v>444</v>
      </c>
      <c r="N17" s="242"/>
      <c r="O17" s="242"/>
    </row>
    <row r="18" ht="15.75" spans="1:15">
      <c r="A18" s="247"/>
      <c r="B18" s="248" t="s">
        <v>449</v>
      </c>
      <c r="C18" s="249"/>
      <c r="D18" s="249" t="s">
        <v>236</v>
      </c>
      <c r="E18" s="249"/>
      <c r="F18" s="249"/>
      <c r="G18" s="249"/>
      <c r="H18" s="249"/>
      <c r="I18" s="259"/>
      <c r="J18" s="260">
        <f>J14+J15+J16+J17</f>
        <v>4105.84</v>
      </c>
      <c r="K18" s="261"/>
      <c r="L18" s="346" t="s">
        <v>444</v>
      </c>
      <c r="M18" s="346" t="s">
        <v>444</v>
      </c>
      <c r="N18" s="260">
        <f>N14</f>
        <v>4105.84</v>
      </c>
      <c r="O18" s="262"/>
    </row>
    <row r="19" ht="15.75"/>
    <row r="20" spans="1:18">
      <c r="A20" s="70"/>
      <c r="B20" s="71" t="s">
        <v>132</v>
      </c>
      <c r="C20" s="71"/>
      <c r="D20" s="71"/>
      <c r="E20" s="71" t="s">
        <v>133</v>
      </c>
      <c r="F20" s="71"/>
      <c r="G20" s="70"/>
      <c r="H20" s="70"/>
      <c r="I20" s="72"/>
      <c r="J20" s="71" t="s">
        <v>134</v>
      </c>
      <c r="K20"/>
      <c r="L20" s="70"/>
      <c r="M20" s="70"/>
      <c r="N20" s="251" t="s">
        <v>135</v>
      </c>
      <c r="O20" s="71"/>
      <c r="P20" s="70"/>
      <c r="Q20" s="91"/>
      <c r="R20" s="70"/>
    </row>
    <row r="21" spans="1:18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0"/>
      <c r="Q21" s="71"/>
      <c r="R21" s="70"/>
    </row>
    <row r="22" spans="1:18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0"/>
      <c r="Q22" s="71"/>
      <c r="R22" s="71"/>
    </row>
    <row r="23" spans="1:18">
      <c r="A23" s="71"/>
      <c r="B23" s="250" t="s">
        <v>136</v>
      </c>
      <c r="C23" s="250"/>
      <c r="D23" s="250"/>
      <c r="E23" s="251" t="s">
        <v>327</v>
      </c>
      <c r="F23" s="251"/>
      <c r="G23" s="71"/>
      <c r="H23" s="71"/>
      <c r="J23" s="3" t="s">
        <v>138</v>
      </c>
      <c r="K23" s="71"/>
      <c r="L23" s="71"/>
      <c r="M23" s="251"/>
      <c r="N23" s="251" t="s">
        <v>139</v>
      </c>
      <c r="O23" s="251"/>
      <c r="P23" s="251"/>
      <c r="Q23" s="71"/>
      <c r="R23" s="71"/>
    </row>
    <row r="24" spans="1:18">
      <c r="A24" s="70"/>
      <c r="B24" s="136" t="s">
        <v>140</v>
      </c>
      <c r="C24" s="136"/>
      <c r="D24" s="136"/>
      <c r="E24" s="71" t="s">
        <v>450</v>
      </c>
      <c r="F24" s="71"/>
      <c r="G24" s="71"/>
      <c r="H24" s="71"/>
      <c r="I24" s="70" t="s">
        <v>451</v>
      </c>
      <c r="J24" s="70"/>
      <c r="K24" s="70"/>
      <c r="L24" s="71"/>
      <c r="M24" s="71"/>
      <c r="N24" s="263" t="s">
        <v>452</v>
      </c>
      <c r="O24" s="263"/>
      <c r="P24" s="263"/>
      <c r="Q24" s="71"/>
      <c r="R24" s="70"/>
    </row>
  </sheetData>
  <mergeCells count="23">
    <mergeCell ref="A8:R8"/>
    <mergeCell ref="F9:J9"/>
    <mergeCell ref="B23:C23"/>
    <mergeCell ref="E23:F23"/>
    <mergeCell ref="B24:C24"/>
    <mergeCell ref="E24:F24"/>
    <mergeCell ref="I24:K24"/>
    <mergeCell ref="N24:P24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17761" progId="Word.Document.8" r:id="rId3">
          <objectPr defaultSize="0" r:id="rId4">
            <anchor moveWithCells="1">
              <from>
                <xdr:col>3</xdr:col>
                <xdr:colOff>1885950</xdr:colOff>
                <xdr:row>2</xdr:row>
                <xdr:rowOff>66675</xdr:rowOff>
              </from>
              <to>
                <xdr:col>11</xdr:col>
                <xdr:colOff>742950</xdr:colOff>
                <xdr:row>7</xdr:row>
                <xdr:rowOff>57150</xdr:rowOff>
              </to>
            </anchor>
          </objectPr>
        </oleObject>
      </mc:Choice>
      <mc:Fallback>
        <oleObject shapeId="117761" progId="Word.Document.8" r:id="rId3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view="pageBreakPreview" zoomScale="110" zoomScaleNormal="100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28" style="1" customWidth="1"/>
    <col min="3" max="3" width="10.5714285714286" style="1" customWidth="1"/>
    <col min="4" max="4" width="9.57142857142857" style="1" customWidth="1"/>
    <col min="5" max="5" width="31.5714285714286" style="1" customWidth="1"/>
    <col min="6" max="6" width="7.57142857142857" style="1" customWidth="1"/>
    <col min="7" max="7" width="6.71428571428571" style="1" customWidth="1"/>
    <col min="8" max="8" width="10.7142857142857" style="1" customWidth="1"/>
    <col min="9" max="9" width="22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="82" customFormat="1" spans="1:18">
      <c r="A8" s="93" t="s">
        <v>453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 t="s">
        <v>7</v>
      </c>
    </row>
    <row r="9" s="82" customFormat="1" spans="1:18">
      <c r="A9" s="93" t="s">
        <v>454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 t="s">
        <v>8</v>
      </c>
    </row>
    <row r="10" s="82" customFormat="1" spans="1:18">
      <c r="A10" s="94" t="s">
        <v>455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4" t="s">
        <v>379</v>
      </c>
    </row>
    <row r="11" s="82" customFormat="1" ht="15.75" spans="1:18">
      <c r="A11" s="94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4"/>
    </row>
    <row r="12" ht="30" customHeight="1" spans="1:18">
      <c r="A12" s="95" t="s">
        <v>10</v>
      </c>
      <c r="B12" s="96" t="s">
        <v>11</v>
      </c>
      <c r="C12" s="97" t="s">
        <v>12</v>
      </c>
      <c r="D12" s="6" t="s">
        <v>13</v>
      </c>
      <c r="E12" s="98" t="s">
        <v>14</v>
      </c>
      <c r="F12" s="99" t="s">
        <v>15</v>
      </c>
      <c r="G12" s="100" t="s">
        <v>16</v>
      </c>
      <c r="H12" s="96" t="s">
        <v>17</v>
      </c>
      <c r="I12" s="99" t="s">
        <v>18</v>
      </c>
      <c r="J12" s="9" t="s">
        <v>19</v>
      </c>
      <c r="K12" s="100" t="s">
        <v>20</v>
      </c>
      <c r="L12" s="96" t="s">
        <v>21</v>
      </c>
      <c r="M12" s="100"/>
      <c r="N12" s="100"/>
      <c r="O12" s="100" t="s">
        <v>22</v>
      </c>
      <c r="P12" s="96" t="s">
        <v>145</v>
      </c>
      <c r="Q12" s="99" t="s">
        <v>24</v>
      </c>
      <c r="R12" s="147" t="s">
        <v>10</v>
      </c>
    </row>
    <row r="13" ht="15.95" customHeight="1" spans="1:18">
      <c r="A13" s="101">
        <v>1</v>
      </c>
      <c r="B13" s="177" t="s">
        <v>381</v>
      </c>
      <c r="C13" s="178" t="s">
        <v>26</v>
      </c>
      <c r="D13" s="179">
        <v>656.4</v>
      </c>
      <c r="E13" s="180" t="s">
        <v>382</v>
      </c>
      <c r="F13" s="178" t="s">
        <v>366</v>
      </c>
      <c r="G13" s="178">
        <v>5</v>
      </c>
      <c r="H13" s="178" t="s">
        <v>47</v>
      </c>
      <c r="I13" s="197" t="s">
        <v>456</v>
      </c>
      <c r="J13" s="178">
        <v>10</v>
      </c>
      <c r="K13" s="178"/>
      <c r="L13" s="179">
        <f t="shared" ref="L13:L37" si="0">ROUND((D13*J13)+(D13/8*K13),2)</f>
        <v>6564</v>
      </c>
      <c r="M13" s="198">
        <v>16</v>
      </c>
      <c r="N13" s="198">
        <v>43</v>
      </c>
      <c r="O13" s="179">
        <f t="shared" ref="O13:O26" si="1">ROUND((D13/8*M13)+(D13/8/60*N13),2)</f>
        <v>1371.6</v>
      </c>
      <c r="P13" s="199"/>
      <c r="Q13" s="217">
        <f>L13-O13</f>
        <v>5192.4</v>
      </c>
      <c r="R13" s="218">
        <v>1</v>
      </c>
    </row>
    <row r="14" ht="15.95" customHeight="1" spans="1:18">
      <c r="A14" s="106">
        <v>2</v>
      </c>
      <c r="B14" s="109" t="s">
        <v>233</v>
      </c>
      <c r="C14" s="178" t="s">
        <v>26</v>
      </c>
      <c r="D14" s="104">
        <v>740.29</v>
      </c>
      <c r="E14" s="105" t="s">
        <v>114</v>
      </c>
      <c r="F14" s="103" t="s">
        <v>28</v>
      </c>
      <c r="G14" s="103">
        <v>5</v>
      </c>
      <c r="H14" s="103" t="s">
        <v>47</v>
      </c>
      <c r="I14" s="109" t="s">
        <v>457</v>
      </c>
      <c r="J14" s="103">
        <v>9</v>
      </c>
      <c r="K14" s="103"/>
      <c r="L14" s="104">
        <f t="shared" si="0"/>
        <v>6662.61</v>
      </c>
      <c r="M14" s="128"/>
      <c r="N14" s="128"/>
      <c r="O14" s="104">
        <f t="shared" si="1"/>
        <v>0</v>
      </c>
      <c r="P14" s="53"/>
      <c r="Q14" s="148">
        <f t="shared" ref="Q14:Q26" si="2">L14-O14-P14</f>
        <v>6662.61</v>
      </c>
      <c r="R14" s="219">
        <v>2</v>
      </c>
    </row>
    <row r="15" ht="15.95" customHeight="1" spans="1:18">
      <c r="A15" s="106">
        <v>3</v>
      </c>
      <c r="B15" s="109" t="s">
        <v>36</v>
      </c>
      <c r="C15" s="178" t="s">
        <v>26</v>
      </c>
      <c r="D15" s="104">
        <v>740.29</v>
      </c>
      <c r="E15" s="105" t="s">
        <v>331</v>
      </c>
      <c r="F15" s="107" t="s">
        <v>28</v>
      </c>
      <c r="G15" s="107">
        <v>5</v>
      </c>
      <c r="H15" s="103" t="s">
        <v>38</v>
      </c>
      <c r="I15" s="129" t="s">
        <v>458</v>
      </c>
      <c r="J15" s="107">
        <v>8</v>
      </c>
      <c r="K15" s="103"/>
      <c r="L15" s="104">
        <f t="shared" si="0"/>
        <v>5922.32</v>
      </c>
      <c r="M15" s="130">
        <v>2</v>
      </c>
      <c r="N15" s="128">
        <v>3</v>
      </c>
      <c r="O15" s="104">
        <f t="shared" si="1"/>
        <v>189.7</v>
      </c>
      <c r="P15" s="53"/>
      <c r="Q15" s="148">
        <f t="shared" si="2"/>
        <v>5732.62</v>
      </c>
      <c r="R15" s="219">
        <v>3</v>
      </c>
    </row>
    <row r="16" ht="15.95" customHeight="1" spans="1:18">
      <c r="A16" s="106">
        <v>4</v>
      </c>
      <c r="B16" s="109" t="s">
        <v>40</v>
      </c>
      <c r="C16" s="178" t="s">
        <v>26</v>
      </c>
      <c r="D16" s="104">
        <v>740.29</v>
      </c>
      <c r="E16" s="105" t="s">
        <v>41</v>
      </c>
      <c r="F16" s="107" t="s">
        <v>28</v>
      </c>
      <c r="G16" s="107">
        <v>5</v>
      </c>
      <c r="H16" s="103" t="s">
        <v>38</v>
      </c>
      <c r="I16" s="109" t="s">
        <v>459</v>
      </c>
      <c r="J16" s="103">
        <v>3</v>
      </c>
      <c r="K16" s="103"/>
      <c r="L16" s="104">
        <f t="shared" si="0"/>
        <v>2220.87</v>
      </c>
      <c r="M16" s="130">
        <v>1</v>
      </c>
      <c r="N16" s="128"/>
      <c r="O16" s="104">
        <f t="shared" si="1"/>
        <v>92.54</v>
      </c>
      <c r="P16" s="53"/>
      <c r="Q16" s="148">
        <f t="shared" si="2"/>
        <v>2128.33</v>
      </c>
      <c r="R16" s="219">
        <v>4</v>
      </c>
    </row>
    <row r="17" ht="15.95" customHeight="1" spans="1:18">
      <c r="A17" s="106">
        <v>5</v>
      </c>
      <c r="B17" s="109" t="s">
        <v>43</v>
      </c>
      <c r="C17" s="178" t="s">
        <v>26</v>
      </c>
      <c r="D17" s="104">
        <v>740.29</v>
      </c>
      <c r="E17" s="105" t="s">
        <v>44</v>
      </c>
      <c r="F17" s="103" t="s">
        <v>28</v>
      </c>
      <c r="G17" s="103">
        <v>5</v>
      </c>
      <c r="H17" s="103" t="s">
        <v>29</v>
      </c>
      <c r="I17" s="109" t="s">
        <v>457</v>
      </c>
      <c r="J17" s="103">
        <v>9</v>
      </c>
      <c r="K17" s="103"/>
      <c r="L17" s="104">
        <f t="shared" si="0"/>
        <v>6662.61</v>
      </c>
      <c r="M17" s="130">
        <v>24</v>
      </c>
      <c r="N17" s="128">
        <v>7</v>
      </c>
      <c r="O17" s="104">
        <f t="shared" si="1"/>
        <v>2231.67</v>
      </c>
      <c r="P17" s="53">
        <v>400</v>
      </c>
      <c r="Q17" s="148">
        <f t="shared" si="2"/>
        <v>4030.94</v>
      </c>
      <c r="R17" s="219">
        <v>5</v>
      </c>
    </row>
    <row r="18" ht="15.95" customHeight="1" spans="1:18">
      <c r="A18" s="106">
        <v>6</v>
      </c>
      <c r="B18" s="109" t="s">
        <v>45</v>
      </c>
      <c r="C18" s="178" t="s">
        <v>26</v>
      </c>
      <c r="D18" s="104">
        <v>740.29</v>
      </c>
      <c r="E18" s="105" t="s">
        <v>46</v>
      </c>
      <c r="F18" s="103" t="s">
        <v>366</v>
      </c>
      <c r="G18" s="103">
        <v>5</v>
      </c>
      <c r="H18" s="103" t="s">
        <v>47</v>
      </c>
      <c r="I18" s="129" t="s">
        <v>460</v>
      </c>
      <c r="J18" s="107">
        <v>10</v>
      </c>
      <c r="K18" s="103"/>
      <c r="L18" s="104">
        <f t="shared" si="0"/>
        <v>7402.9</v>
      </c>
      <c r="M18" s="130"/>
      <c r="N18" s="128">
        <v>25</v>
      </c>
      <c r="O18" s="104">
        <f t="shared" si="1"/>
        <v>38.56</v>
      </c>
      <c r="P18" s="53"/>
      <c r="Q18" s="148">
        <f t="shared" si="2"/>
        <v>7364.34</v>
      </c>
      <c r="R18" s="219">
        <v>6</v>
      </c>
    </row>
    <row r="19" ht="15.95" customHeight="1" spans="1:18">
      <c r="A19" s="106">
        <v>7</v>
      </c>
      <c r="B19" s="109" t="s">
        <v>48</v>
      </c>
      <c r="C19" s="178" t="s">
        <v>26</v>
      </c>
      <c r="D19" s="104">
        <v>740.29</v>
      </c>
      <c r="E19" s="105" t="s">
        <v>49</v>
      </c>
      <c r="F19" s="103" t="s">
        <v>28</v>
      </c>
      <c r="G19" s="103">
        <v>5</v>
      </c>
      <c r="H19" s="103" t="s">
        <v>38</v>
      </c>
      <c r="I19" s="109" t="s">
        <v>461</v>
      </c>
      <c r="J19" s="103">
        <v>7</v>
      </c>
      <c r="K19" s="103"/>
      <c r="L19" s="104">
        <f t="shared" si="0"/>
        <v>5182.03</v>
      </c>
      <c r="M19" s="130"/>
      <c r="N19" s="128">
        <v>24</v>
      </c>
      <c r="O19" s="104">
        <f t="shared" si="1"/>
        <v>37.01</v>
      </c>
      <c r="P19" s="53">
        <v>400</v>
      </c>
      <c r="Q19" s="148">
        <f t="shared" si="2"/>
        <v>4745.02</v>
      </c>
      <c r="R19" s="219">
        <v>7</v>
      </c>
    </row>
    <row r="20" ht="15.95" customHeight="1" spans="1:18">
      <c r="A20" s="106">
        <v>8</v>
      </c>
      <c r="B20" s="109" t="s">
        <v>51</v>
      </c>
      <c r="C20" s="178" t="s">
        <v>26</v>
      </c>
      <c r="D20" s="104">
        <v>740.29</v>
      </c>
      <c r="E20" s="105" t="s">
        <v>52</v>
      </c>
      <c r="F20" s="103" t="s">
        <v>28</v>
      </c>
      <c r="G20" s="103">
        <v>5</v>
      </c>
      <c r="H20" s="103" t="s">
        <v>47</v>
      </c>
      <c r="I20" s="109" t="s">
        <v>461</v>
      </c>
      <c r="J20" s="103">
        <v>7</v>
      </c>
      <c r="K20" s="103"/>
      <c r="L20" s="104">
        <f t="shared" si="0"/>
        <v>5182.03</v>
      </c>
      <c r="M20" s="130"/>
      <c r="N20" s="128">
        <v>18</v>
      </c>
      <c r="O20" s="104">
        <f t="shared" si="1"/>
        <v>27.76</v>
      </c>
      <c r="P20" s="53">
        <v>400</v>
      </c>
      <c r="Q20" s="148">
        <f t="shared" si="2"/>
        <v>4754.27</v>
      </c>
      <c r="R20" s="219">
        <v>8</v>
      </c>
    </row>
    <row r="21" ht="15.95" customHeight="1" spans="1:18">
      <c r="A21" s="106">
        <v>9</v>
      </c>
      <c r="B21" s="109" t="s">
        <v>54</v>
      </c>
      <c r="C21" s="178" t="s">
        <v>26</v>
      </c>
      <c r="D21" s="104">
        <v>740.29</v>
      </c>
      <c r="E21" s="105" t="s">
        <v>55</v>
      </c>
      <c r="F21" s="103" t="s">
        <v>28</v>
      </c>
      <c r="G21" s="103">
        <v>5</v>
      </c>
      <c r="H21" s="103" t="s">
        <v>47</v>
      </c>
      <c r="I21" s="129" t="s">
        <v>461</v>
      </c>
      <c r="J21" s="107">
        <v>7</v>
      </c>
      <c r="K21" s="103"/>
      <c r="L21" s="104">
        <f t="shared" si="0"/>
        <v>5182.03</v>
      </c>
      <c r="M21" s="130"/>
      <c r="N21" s="128"/>
      <c r="O21" s="104">
        <f t="shared" si="1"/>
        <v>0</v>
      </c>
      <c r="P21" s="53"/>
      <c r="Q21" s="148">
        <f t="shared" si="2"/>
        <v>5182.03</v>
      </c>
      <c r="R21" s="219">
        <v>9</v>
      </c>
    </row>
    <row r="22" ht="15.95" customHeight="1" spans="1:18">
      <c r="A22" s="106">
        <v>10</v>
      </c>
      <c r="B22" s="109" t="s">
        <v>56</v>
      </c>
      <c r="C22" s="178" t="s">
        <v>26</v>
      </c>
      <c r="D22" s="104">
        <v>656.4</v>
      </c>
      <c r="E22" s="105" t="s">
        <v>57</v>
      </c>
      <c r="F22" s="103" t="s">
        <v>28</v>
      </c>
      <c r="G22" s="103">
        <v>5</v>
      </c>
      <c r="H22" s="103" t="s">
        <v>47</v>
      </c>
      <c r="I22" s="109" t="s">
        <v>461</v>
      </c>
      <c r="J22" s="103">
        <v>7</v>
      </c>
      <c r="K22" s="103"/>
      <c r="L22" s="104">
        <f t="shared" si="0"/>
        <v>4594.8</v>
      </c>
      <c r="M22" s="130"/>
      <c r="N22" s="128">
        <v>20</v>
      </c>
      <c r="O22" s="104">
        <f t="shared" si="1"/>
        <v>27.35</v>
      </c>
      <c r="P22" s="53">
        <v>400</v>
      </c>
      <c r="Q22" s="148">
        <f t="shared" si="2"/>
        <v>4167.45</v>
      </c>
      <c r="R22" s="219">
        <v>10</v>
      </c>
    </row>
    <row r="23" ht="15.95" customHeight="1" spans="1:18">
      <c r="A23" s="106">
        <v>11</v>
      </c>
      <c r="B23" s="109" t="s">
        <v>59</v>
      </c>
      <c r="C23" s="178" t="s">
        <v>26</v>
      </c>
      <c r="D23" s="104">
        <v>740.29</v>
      </c>
      <c r="E23" s="105" t="s">
        <v>331</v>
      </c>
      <c r="F23" s="103" t="s">
        <v>28</v>
      </c>
      <c r="G23" s="103">
        <v>5</v>
      </c>
      <c r="H23" s="103" t="s">
        <v>47</v>
      </c>
      <c r="I23" s="129" t="s">
        <v>458</v>
      </c>
      <c r="J23" s="107">
        <v>8</v>
      </c>
      <c r="K23" s="103"/>
      <c r="L23" s="104">
        <f t="shared" si="0"/>
        <v>5922.32</v>
      </c>
      <c r="M23" s="130">
        <v>9</v>
      </c>
      <c r="N23" s="128">
        <v>5</v>
      </c>
      <c r="O23" s="104">
        <f t="shared" si="1"/>
        <v>840.54</v>
      </c>
      <c r="P23" s="53">
        <v>400</v>
      </c>
      <c r="Q23" s="148">
        <f t="shared" si="2"/>
        <v>4681.78</v>
      </c>
      <c r="R23" s="219">
        <v>11</v>
      </c>
    </row>
    <row r="24" ht="15.95" customHeight="1" spans="1:18">
      <c r="A24" s="106">
        <v>12</v>
      </c>
      <c r="B24" s="109" t="s">
        <v>60</v>
      </c>
      <c r="C24" s="178" t="s">
        <v>26</v>
      </c>
      <c r="D24" s="104">
        <v>740.29</v>
      </c>
      <c r="E24" s="105" t="s">
        <v>61</v>
      </c>
      <c r="F24" s="103" t="s">
        <v>28</v>
      </c>
      <c r="G24" s="103">
        <v>5</v>
      </c>
      <c r="H24" s="103" t="s">
        <v>29</v>
      </c>
      <c r="I24" s="129" t="s">
        <v>462</v>
      </c>
      <c r="J24" s="107">
        <v>9</v>
      </c>
      <c r="K24" s="107"/>
      <c r="L24" s="104">
        <f t="shared" si="0"/>
        <v>6662.61</v>
      </c>
      <c r="M24" s="131">
        <v>1</v>
      </c>
      <c r="N24" s="132">
        <v>6</v>
      </c>
      <c r="O24" s="104">
        <f t="shared" si="1"/>
        <v>101.79</v>
      </c>
      <c r="P24" s="53">
        <v>400</v>
      </c>
      <c r="Q24" s="148">
        <f t="shared" si="2"/>
        <v>6160.82</v>
      </c>
      <c r="R24" s="219">
        <v>12</v>
      </c>
    </row>
    <row r="25" ht="15.95" customHeight="1" spans="1:18">
      <c r="A25" s="106">
        <v>13</v>
      </c>
      <c r="B25" s="109" t="s">
        <v>63</v>
      </c>
      <c r="C25" s="178" t="s">
        <v>26</v>
      </c>
      <c r="D25" s="104">
        <v>740.29</v>
      </c>
      <c r="E25" s="105" t="s">
        <v>64</v>
      </c>
      <c r="F25" s="103" t="s">
        <v>28</v>
      </c>
      <c r="G25" s="103">
        <v>5</v>
      </c>
      <c r="H25" s="103" t="s">
        <v>38</v>
      </c>
      <c r="I25" s="129" t="s">
        <v>463</v>
      </c>
      <c r="J25" s="107">
        <v>11</v>
      </c>
      <c r="K25" s="107"/>
      <c r="L25" s="104">
        <f t="shared" si="0"/>
        <v>8143.19</v>
      </c>
      <c r="M25" s="131"/>
      <c r="N25" s="132">
        <v>58</v>
      </c>
      <c r="O25" s="104">
        <f t="shared" si="1"/>
        <v>89.45</v>
      </c>
      <c r="P25" s="53">
        <v>400</v>
      </c>
      <c r="Q25" s="148">
        <f t="shared" si="2"/>
        <v>7653.74</v>
      </c>
      <c r="R25" s="219">
        <v>13</v>
      </c>
    </row>
    <row r="26" ht="15.95" customHeight="1" spans="1:18">
      <c r="A26" s="106">
        <v>14</v>
      </c>
      <c r="B26" s="109" t="s">
        <v>255</v>
      </c>
      <c r="C26" s="178" t="s">
        <v>26</v>
      </c>
      <c r="D26" s="104">
        <v>740.29</v>
      </c>
      <c r="E26" s="105" t="s">
        <v>27</v>
      </c>
      <c r="F26" s="103" t="s">
        <v>28</v>
      </c>
      <c r="G26" s="103">
        <v>5</v>
      </c>
      <c r="H26" s="103" t="s">
        <v>47</v>
      </c>
      <c r="I26" s="109" t="s">
        <v>464</v>
      </c>
      <c r="J26" s="103">
        <v>14</v>
      </c>
      <c r="K26" s="103"/>
      <c r="L26" s="104">
        <f t="shared" si="0"/>
        <v>10364.06</v>
      </c>
      <c r="M26" s="128">
        <v>7</v>
      </c>
      <c r="N26" s="128">
        <v>20</v>
      </c>
      <c r="O26" s="104">
        <f t="shared" si="1"/>
        <v>678.6</v>
      </c>
      <c r="P26" s="53"/>
      <c r="Q26" s="148">
        <f t="shared" si="2"/>
        <v>9685.46</v>
      </c>
      <c r="R26" s="219">
        <v>14</v>
      </c>
    </row>
    <row r="27" ht="15.95" customHeight="1" spans="1:18">
      <c r="A27" s="106">
        <v>15</v>
      </c>
      <c r="B27" s="109" t="s">
        <v>65</v>
      </c>
      <c r="C27" s="178" t="s">
        <v>26</v>
      </c>
      <c r="D27" s="104">
        <v>740.29</v>
      </c>
      <c r="E27" s="105" t="s">
        <v>57</v>
      </c>
      <c r="F27" s="103" t="s">
        <v>28</v>
      </c>
      <c r="G27" s="103">
        <v>5</v>
      </c>
      <c r="H27" s="103" t="s">
        <v>47</v>
      </c>
      <c r="I27" s="109" t="s">
        <v>465</v>
      </c>
      <c r="J27" s="103">
        <v>7</v>
      </c>
      <c r="K27" s="103"/>
      <c r="L27" s="104">
        <f t="shared" si="0"/>
        <v>5182.03</v>
      </c>
      <c r="M27" s="130">
        <v>3</v>
      </c>
      <c r="N27" s="128">
        <v>21</v>
      </c>
      <c r="O27" s="104">
        <f t="shared" ref="O27:O52" si="3">ROUND((D27/8*M27)+(D27/8/60*N27),2)</f>
        <v>310</v>
      </c>
      <c r="P27" s="53"/>
      <c r="Q27" s="148">
        <f t="shared" ref="Q27:Q43" si="4">L27-O27-P27</f>
        <v>4872.03</v>
      </c>
      <c r="R27" s="219">
        <v>15</v>
      </c>
    </row>
    <row r="28" ht="15.95" customHeight="1" spans="1:18">
      <c r="A28" s="106">
        <v>16</v>
      </c>
      <c r="B28" s="109" t="s">
        <v>278</v>
      </c>
      <c r="C28" s="178" t="s">
        <v>26</v>
      </c>
      <c r="D28" s="104">
        <v>656.4</v>
      </c>
      <c r="E28" s="105" t="s">
        <v>49</v>
      </c>
      <c r="F28" s="103" t="s">
        <v>28</v>
      </c>
      <c r="G28" s="103">
        <v>5</v>
      </c>
      <c r="H28" s="103" t="s">
        <v>47</v>
      </c>
      <c r="I28" s="109" t="s">
        <v>461</v>
      </c>
      <c r="J28" s="103">
        <v>7</v>
      </c>
      <c r="K28" s="103"/>
      <c r="L28" s="104">
        <f t="shared" si="0"/>
        <v>4594.8</v>
      </c>
      <c r="M28" s="130"/>
      <c r="N28" s="128">
        <v>4</v>
      </c>
      <c r="O28" s="104">
        <f t="shared" si="3"/>
        <v>5.47</v>
      </c>
      <c r="P28" s="53"/>
      <c r="Q28" s="148">
        <f t="shared" si="4"/>
        <v>4589.33</v>
      </c>
      <c r="R28" s="219">
        <v>16</v>
      </c>
    </row>
    <row r="29" ht="15.95" customHeight="1" spans="1:18">
      <c r="A29" s="106">
        <v>17</v>
      </c>
      <c r="B29" s="109" t="s">
        <v>177</v>
      </c>
      <c r="C29" s="178" t="s">
        <v>26</v>
      </c>
      <c r="D29" s="104">
        <v>740.29</v>
      </c>
      <c r="E29" s="105" t="s">
        <v>178</v>
      </c>
      <c r="F29" s="103" t="s">
        <v>28</v>
      </c>
      <c r="G29" s="103">
        <v>5</v>
      </c>
      <c r="H29" s="103" t="s">
        <v>47</v>
      </c>
      <c r="I29" s="129" t="s">
        <v>461</v>
      </c>
      <c r="J29" s="103">
        <v>7</v>
      </c>
      <c r="K29" s="103"/>
      <c r="L29" s="104">
        <f t="shared" si="0"/>
        <v>5182.03</v>
      </c>
      <c r="M29" s="131">
        <v>4</v>
      </c>
      <c r="N29" s="132">
        <v>23</v>
      </c>
      <c r="O29" s="104">
        <f t="shared" si="3"/>
        <v>405.62</v>
      </c>
      <c r="P29" s="134"/>
      <c r="Q29" s="148">
        <f t="shared" si="4"/>
        <v>4776.41</v>
      </c>
      <c r="R29" s="219">
        <v>17</v>
      </c>
    </row>
    <row r="30" ht="15.95" customHeight="1" spans="1:18">
      <c r="A30" s="106">
        <v>18</v>
      </c>
      <c r="B30" s="109" t="s">
        <v>180</v>
      </c>
      <c r="C30" s="178" t="s">
        <v>26</v>
      </c>
      <c r="D30" s="104">
        <v>740.29</v>
      </c>
      <c r="E30" s="105" t="s">
        <v>64</v>
      </c>
      <c r="F30" s="103" t="s">
        <v>28</v>
      </c>
      <c r="G30" s="103">
        <v>5</v>
      </c>
      <c r="H30" s="103" t="s">
        <v>47</v>
      </c>
      <c r="I30" s="109" t="s">
        <v>466</v>
      </c>
      <c r="J30" s="103">
        <v>12</v>
      </c>
      <c r="K30" s="103"/>
      <c r="L30" s="104">
        <f t="shared" si="0"/>
        <v>8883.48</v>
      </c>
      <c r="M30" s="130">
        <v>1</v>
      </c>
      <c r="N30" s="128">
        <v>12</v>
      </c>
      <c r="O30" s="104">
        <f t="shared" si="3"/>
        <v>111.04</v>
      </c>
      <c r="P30" s="53"/>
      <c r="Q30" s="148">
        <f t="shared" si="4"/>
        <v>8772.44</v>
      </c>
      <c r="R30" s="219">
        <v>18</v>
      </c>
    </row>
    <row r="31" ht="15.95" customHeight="1" spans="1:18">
      <c r="A31" s="106">
        <v>19</v>
      </c>
      <c r="B31" s="109" t="s">
        <v>66</v>
      </c>
      <c r="C31" s="178" t="s">
        <v>26</v>
      </c>
      <c r="D31" s="104">
        <v>740.29</v>
      </c>
      <c r="E31" s="181" t="s">
        <v>67</v>
      </c>
      <c r="F31" s="103" t="s">
        <v>28</v>
      </c>
      <c r="G31" s="103">
        <v>5</v>
      </c>
      <c r="H31" s="103" t="s">
        <v>47</v>
      </c>
      <c r="I31" s="129" t="s">
        <v>458</v>
      </c>
      <c r="J31" s="107">
        <v>8</v>
      </c>
      <c r="K31" s="103"/>
      <c r="L31" s="104">
        <f t="shared" si="0"/>
        <v>5922.32</v>
      </c>
      <c r="M31" s="130">
        <v>2</v>
      </c>
      <c r="N31" s="128">
        <v>57</v>
      </c>
      <c r="O31" s="104">
        <f t="shared" si="3"/>
        <v>272.98</v>
      </c>
      <c r="P31" s="53">
        <v>400</v>
      </c>
      <c r="Q31" s="148">
        <f t="shared" si="4"/>
        <v>5249.34</v>
      </c>
      <c r="R31" s="219">
        <v>19</v>
      </c>
    </row>
    <row r="32" ht="15.95" customHeight="1" spans="1:18">
      <c r="A32" s="106">
        <v>20</v>
      </c>
      <c r="B32" s="109" t="s">
        <v>70</v>
      </c>
      <c r="C32" s="178" t="s">
        <v>26</v>
      </c>
      <c r="D32" s="104">
        <v>740.29</v>
      </c>
      <c r="E32" s="105" t="s">
        <v>71</v>
      </c>
      <c r="F32" s="103" t="s">
        <v>28</v>
      </c>
      <c r="G32" s="103">
        <v>5</v>
      </c>
      <c r="H32" s="103" t="s">
        <v>47</v>
      </c>
      <c r="I32" s="129" t="s">
        <v>462</v>
      </c>
      <c r="J32" s="107">
        <v>8</v>
      </c>
      <c r="K32" s="103">
        <v>11</v>
      </c>
      <c r="L32" s="104">
        <f t="shared" si="0"/>
        <v>6940.22</v>
      </c>
      <c r="M32" s="130"/>
      <c r="N32" s="128">
        <v>16</v>
      </c>
      <c r="O32" s="104">
        <f t="shared" si="3"/>
        <v>24.68</v>
      </c>
      <c r="P32" s="53"/>
      <c r="Q32" s="148">
        <f t="shared" si="4"/>
        <v>6915.54</v>
      </c>
      <c r="R32" s="219">
        <v>20</v>
      </c>
    </row>
    <row r="33" ht="15.95" customHeight="1" spans="1:18">
      <c r="A33" s="106">
        <v>21</v>
      </c>
      <c r="B33" s="109" t="s">
        <v>76</v>
      </c>
      <c r="C33" s="178" t="s">
        <v>26</v>
      </c>
      <c r="D33" s="104">
        <v>740.29</v>
      </c>
      <c r="E33" s="105" t="s">
        <v>71</v>
      </c>
      <c r="F33" s="103" t="s">
        <v>28</v>
      </c>
      <c r="G33" s="103">
        <v>5</v>
      </c>
      <c r="H33" s="103" t="s">
        <v>47</v>
      </c>
      <c r="I33" s="109" t="s">
        <v>467</v>
      </c>
      <c r="J33" s="103">
        <v>7</v>
      </c>
      <c r="K33" s="103">
        <v>11</v>
      </c>
      <c r="L33" s="104">
        <f t="shared" si="0"/>
        <v>6199.93</v>
      </c>
      <c r="M33" s="130">
        <v>3</v>
      </c>
      <c r="N33" s="128"/>
      <c r="O33" s="104">
        <f t="shared" si="3"/>
        <v>277.61</v>
      </c>
      <c r="P33" s="53">
        <v>400</v>
      </c>
      <c r="Q33" s="148">
        <f t="shared" si="4"/>
        <v>5522.32</v>
      </c>
      <c r="R33" s="219">
        <v>21</v>
      </c>
    </row>
    <row r="34" ht="15.95" customHeight="1" spans="1:18">
      <c r="A34" s="106">
        <v>22</v>
      </c>
      <c r="B34" s="109" t="s">
        <v>78</v>
      </c>
      <c r="C34" s="178" t="s">
        <v>26</v>
      </c>
      <c r="D34" s="104">
        <v>656.4</v>
      </c>
      <c r="E34" s="105" t="s">
        <v>57</v>
      </c>
      <c r="F34" s="103" t="s">
        <v>28</v>
      </c>
      <c r="G34" s="103">
        <v>5</v>
      </c>
      <c r="H34" s="103" t="s">
        <v>29</v>
      </c>
      <c r="I34" s="109" t="s">
        <v>468</v>
      </c>
      <c r="J34" s="103">
        <v>4</v>
      </c>
      <c r="K34" s="103"/>
      <c r="L34" s="104">
        <f t="shared" si="0"/>
        <v>2625.6</v>
      </c>
      <c r="M34" s="130"/>
      <c r="N34" s="128"/>
      <c r="O34" s="104">
        <f t="shared" si="3"/>
        <v>0</v>
      </c>
      <c r="P34" s="53"/>
      <c r="Q34" s="148">
        <f t="shared" si="4"/>
        <v>2625.6</v>
      </c>
      <c r="R34" s="219">
        <v>22</v>
      </c>
    </row>
    <row r="35" s="92" customFormat="1" ht="15.95" customHeight="1" spans="1:18">
      <c r="A35" s="106">
        <v>23</v>
      </c>
      <c r="B35" s="109" t="s">
        <v>79</v>
      </c>
      <c r="C35" s="178" t="s">
        <v>26</v>
      </c>
      <c r="D35" s="104">
        <v>740.29</v>
      </c>
      <c r="E35" s="105" t="s">
        <v>339</v>
      </c>
      <c r="F35" s="103" t="s">
        <v>28</v>
      </c>
      <c r="G35" s="103">
        <v>5</v>
      </c>
      <c r="H35" s="103" t="s">
        <v>47</v>
      </c>
      <c r="I35" s="109" t="s">
        <v>461</v>
      </c>
      <c r="J35" s="103">
        <v>7</v>
      </c>
      <c r="K35" s="103"/>
      <c r="L35" s="104">
        <f t="shared" si="0"/>
        <v>5182.03</v>
      </c>
      <c r="M35" s="130"/>
      <c r="N35" s="128"/>
      <c r="O35" s="104">
        <f t="shared" si="3"/>
        <v>0</v>
      </c>
      <c r="P35" s="53"/>
      <c r="Q35" s="148">
        <f t="shared" si="4"/>
        <v>5182.03</v>
      </c>
      <c r="R35" s="219">
        <v>23</v>
      </c>
    </row>
    <row r="36" ht="15.95" customHeight="1" spans="1:18">
      <c r="A36" s="106">
        <v>24</v>
      </c>
      <c r="B36" s="109" t="s">
        <v>80</v>
      </c>
      <c r="C36" s="178" t="s">
        <v>26</v>
      </c>
      <c r="D36" s="104">
        <v>656.4</v>
      </c>
      <c r="E36" s="105" t="s">
        <v>55</v>
      </c>
      <c r="F36" s="103" t="s">
        <v>28</v>
      </c>
      <c r="G36" s="103">
        <v>5</v>
      </c>
      <c r="H36" s="103" t="s">
        <v>47</v>
      </c>
      <c r="I36" s="129" t="s">
        <v>461</v>
      </c>
      <c r="J36" s="107">
        <v>7</v>
      </c>
      <c r="K36" s="103"/>
      <c r="L36" s="104">
        <f t="shared" si="0"/>
        <v>4594.8</v>
      </c>
      <c r="M36" s="130"/>
      <c r="N36" s="128"/>
      <c r="O36" s="104">
        <f t="shared" si="3"/>
        <v>0</v>
      </c>
      <c r="P36" s="53">
        <v>400</v>
      </c>
      <c r="Q36" s="148">
        <f t="shared" si="4"/>
        <v>4194.8</v>
      </c>
      <c r="R36" s="219">
        <v>24</v>
      </c>
    </row>
    <row r="37" ht="15.95" customHeight="1" spans="1:18">
      <c r="A37" s="106">
        <v>25</v>
      </c>
      <c r="B37" s="109" t="s">
        <v>87</v>
      </c>
      <c r="C37" s="178" t="s">
        <v>26</v>
      </c>
      <c r="D37" s="104">
        <v>740.29</v>
      </c>
      <c r="E37" s="105" t="s">
        <v>88</v>
      </c>
      <c r="F37" s="103" t="s">
        <v>28</v>
      </c>
      <c r="G37" s="103">
        <v>5</v>
      </c>
      <c r="H37" s="103" t="s">
        <v>29</v>
      </c>
      <c r="I37" s="129" t="s">
        <v>469</v>
      </c>
      <c r="J37" s="103">
        <v>6</v>
      </c>
      <c r="K37" s="103"/>
      <c r="L37" s="104">
        <f t="shared" si="0"/>
        <v>4441.74</v>
      </c>
      <c r="M37" s="130">
        <v>1</v>
      </c>
      <c r="N37" s="128">
        <v>56</v>
      </c>
      <c r="O37" s="104">
        <f t="shared" si="3"/>
        <v>178.9</v>
      </c>
      <c r="P37" s="53">
        <v>400</v>
      </c>
      <c r="Q37" s="148">
        <f t="shared" si="4"/>
        <v>3862.84</v>
      </c>
      <c r="R37" s="219">
        <v>25</v>
      </c>
    </row>
    <row r="38" ht="15.95" customHeight="1" spans="1:18">
      <c r="A38" s="106">
        <v>26</v>
      </c>
      <c r="B38" s="109" t="s">
        <v>90</v>
      </c>
      <c r="C38" s="178" t="s">
        <v>26</v>
      </c>
      <c r="D38" s="104">
        <v>740.29</v>
      </c>
      <c r="E38" s="105" t="s">
        <v>88</v>
      </c>
      <c r="F38" s="103" t="s">
        <v>28</v>
      </c>
      <c r="G38" s="103">
        <v>5</v>
      </c>
      <c r="H38" s="103" t="s">
        <v>29</v>
      </c>
      <c r="I38" s="129" t="s">
        <v>470</v>
      </c>
      <c r="J38" s="103">
        <v>8</v>
      </c>
      <c r="K38" s="103"/>
      <c r="L38" s="104">
        <f t="shared" ref="L38:L53" si="5">ROUND((D38*J38)+(D38/8*K38),2)</f>
        <v>5922.32</v>
      </c>
      <c r="M38" s="130"/>
      <c r="N38" s="128">
        <v>56</v>
      </c>
      <c r="O38" s="104">
        <f t="shared" si="3"/>
        <v>86.37</v>
      </c>
      <c r="P38" s="53">
        <v>400</v>
      </c>
      <c r="Q38" s="148">
        <f t="shared" si="4"/>
        <v>5435.95</v>
      </c>
      <c r="R38" s="219">
        <v>26</v>
      </c>
    </row>
    <row r="39" ht="15.95" customHeight="1" spans="1:18">
      <c r="A39" s="106">
        <v>27</v>
      </c>
      <c r="B39" s="182" t="s">
        <v>91</v>
      </c>
      <c r="C39" s="178" t="s">
        <v>26</v>
      </c>
      <c r="D39" s="104">
        <v>740.29</v>
      </c>
      <c r="E39" s="105" t="s">
        <v>92</v>
      </c>
      <c r="F39" s="103" t="s">
        <v>28</v>
      </c>
      <c r="G39" s="103">
        <v>5</v>
      </c>
      <c r="H39" s="103" t="s">
        <v>47</v>
      </c>
      <c r="I39" s="129" t="s">
        <v>470</v>
      </c>
      <c r="J39" s="107">
        <v>9</v>
      </c>
      <c r="K39" s="103"/>
      <c r="L39" s="104">
        <f t="shared" si="5"/>
        <v>6662.61</v>
      </c>
      <c r="M39" s="130">
        <v>1</v>
      </c>
      <c r="N39" s="128">
        <v>28</v>
      </c>
      <c r="O39" s="104">
        <f t="shared" si="3"/>
        <v>135.72</v>
      </c>
      <c r="P39" s="53"/>
      <c r="Q39" s="148">
        <f t="shared" si="4"/>
        <v>6526.89</v>
      </c>
      <c r="R39" s="219">
        <v>27</v>
      </c>
    </row>
    <row r="40" ht="15.95" customHeight="1" spans="1:18">
      <c r="A40" s="106">
        <v>28</v>
      </c>
      <c r="B40" s="109" t="s">
        <v>94</v>
      </c>
      <c r="C40" s="178" t="s">
        <v>26</v>
      </c>
      <c r="D40" s="104">
        <v>740.29</v>
      </c>
      <c r="E40" s="183" t="s">
        <v>95</v>
      </c>
      <c r="F40" s="103" t="s">
        <v>28</v>
      </c>
      <c r="G40" s="103">
        <v>5</v>
      </c>
      <c r="H40" s="103" t="s">
        <v>29</v>
      </c>
      <c r="I40" s="129" t="s">
        <v>461</v>
      </c>
      <c r="J40" s="107">
        <v>7</v>
      </c>
      <c r="K40" s="103"/>
      <c r="L40" s="104">
        <f t="shared" si="5"/>
        <v>5182.03</v>
      </c>
      <c r="M40" s="130"/>
      <c r="N40" s="128"/>
      <c r="O40" s="104">
        <f t="shared" si="3"/>
        <v>0</v>
      </c>
      <c r="P40" s="53"/>
      <c r="Q40" s="148">
        <f t="shared" si="4"/>
        <v>5182.03</v>
      </c>
      <c r="R40" s="219">
        <v>28</v>
      </c>
    </row>
    <row r="41" ht="15.95" customHeight="1" spans="1:18">
      <c r="A41" s="106">
        <v>29</v>
      </c>
      <c r="B41" s="109" t="s">
        <v>96</v>
      </c>
      <c r="C41" s="178" t="s">
        <v>26</v>
      </c>
      <c r="D41" s="104">
        <v>740.29</v>
      </c>
      <c r="E41" s="183" t="s">
        <v>97</v>
      </c>
      <c r="F41" s="103" t="s">
        <v>28</v>
      </c>
      <c r="G41" s="103">
        <v>5</v>
      </c>
      <c r="H41" s="103" t="s">
        <v>47</v>
      </c>
      <c r="I41" s="200" t="s">
        <v>471</v>
      </c>
      <c r="J41" s="107">
        <v>10</v>
      </c>
      <c r="K41" s="103"/>
      <c r="L41" s="104">
        <f t="shared" si="5"/>
        <v>7402.9</v>
      </c>
      <c r="M41" s="130">
        <v>1</v>
      </c>
      <c r="N41" s="128"/>
      <c r="O41" s="104">
        <f t="shared" si="3"/>
        <v>92.54</v>
      </c>
      <c r="P41" s="53"/>
      <c r="Q41" s="148">
        <f t="shared" si="4"/>
        <v>7310.36</v>
      </c>
      <c r="R41" s="219">
        <v>29</v>
      </c>
    </row>
    <row r="42" ht="15.95" customHeight="1" spans="1:18">
      <c r="A42" s="106">
        <v>30</v>
      </c>
      <c r="B42" s="109" t="s">
        <v>98</v>
      </c>
      <c r="C42" s="178" t="s">
        <v>26</v>
      </c>
      <c r="D42" s="104">
        <v>740.29</v>
      </c>
      <c r="E42" s="183" t="s">
        <v>99</v>
      </c>
      <c r="F42" s="103" t="s">
        <v>28</v>
      </c>
      <c r="G42" s="103">
        <v>5</v>
      </c>
      <c r="H42" s="103" t="s">
        <v>47</v>
      </c>
      <c r="I42" s="109" t="s">
        <v>471</v>
      </c>
      <c r="J42" s="103">
        <v>10</v>
      </c>
      <c r="K42" s="103"/>
      <c r="L42" s="104">
        <f t="shared" si="5"/>
        <v>7402.9</v>
      </c>
      <c r="M42" s="130"/>
      <c r="N42" s="128">
        <v>16</v>
      </c>
      <c r="O42" s="104">
        <f t="shared" si="3"/>
        <v>24.68</v>
      </c>
      <c r="P42" s="53">
        <v>400</v>
      </c>
      <c r="Q42" s="148">
        <f t="shared" si="4"/>
        <v>6978.22</v>
      </c>
      <c r="R42" s="219">
        <v>30</v>
      </c>
    </row>
    <row r="43" ht="15.95" customHeight="1" spans="1:18">
      <c r="A43" s="184">
        <v>31</v>
      </c>
      <c r="B43" s="185" t="s">
        <v>418</v>
      </c>
      <c r="C43" s="178" t="s">
        <v>26</v>
      </c>
      <c r="D43" s="186">
        <v>740.29</v>
      </c>
      <c r="E43" s="187" t="s">
        <v>67</v>
      </c>
      <c r="F43" s="188" t="s">
        <v>28</v>
      </c>
      <c r="G43" s="188">
        <v>5</v>
      </c>
      <c r="H43" s="188" t="s">
        <v>47</v>
      </c>
      <c r="I43" s="201" t="s">
        <v>472</v>
      </c>
      <c r="J43" s="202">
        <v>7</v>
      </c>
      <c r="K43" s="188"/>
      <c r="L43" s="186">
        <f t="shared" si="5"/>
        <v>5182.03</v>
      </c>
      <c r="M43" s="203"/>
      <c r="N43" s="204"/>
      <c r="O43" s="186">
        <f t="shared" si="3"/>
        <v>0</v>
      </c>
      <c r="P43" s="205"/>
      <c r="Q43" s="220">
        <f t="shared" si="4"/>
        <v>5182.03</v>
      </c>
      <c r="R43" s="221">
        <v>31</v>
      </c>
    </row>
    <row r="44" ht="15.95" customHeight="1" spans="1:18">
      <c r="A44" s="74"/>
      <c r="B44" s="73"/>
      <c r="C44" s="74"/>
      <c r="D44" s="112"/>
      <c r="E44" s="113"/>
      <c r="F44" s="74"/>
      <c r="G44" s="74"/>
      <c r="H44" s="74"/>
      <c r="I44" s="135"/>
      <c r="J44" s="136"/>
      <c r="K44" s="74"/>
      <c r="L44" s="112"/>
      <c r="M44" s="137"/>
      <c r="N44" s="138"/>
      <c r="O44" s="112"/>
      <c r="P44" s="139"/>
      <c r="Q44" s="149"/>
      <c r="R44" s="74"/>
    </row>
    <row r="45" spans="1:18">
      <c r="A45" s="70"/>
      <c r="B45" s="71"/>
      <c r="C45" s="70"/>
      <c r="D45" s="71"/>
      <c r="E45" s="71"/>
      <c r="F45" s="70"/>
      <c r="G45" s="70"/>
      <c r="H45" s="72"/>
      <c r="I45" s="71"/>
      <c r="J45" s="70"/>
      <c r="K45" s="85"/>
      <c r="L45" s="86"/>
      <c r="M45" s="86"/>
      <c r="N45" s="86"/>
      <c r="O45" s="86"/>
      <c r="P45" s="86"/>
      <c r="Q45" s="90"/>
      <c r="R45" s="70"/>
    </row>
    <row r="46" s="82" customFormat="1" spans="1:18">
      <c r="A46" s="189"/>
      <c r="B46" s="190" t="s">
        <v>132</v>
      </c>
      <c r="C46" s="190"/>
      <c r="D46" s="190"/>
      <c r="E46" s="190" t="s">
        <v>133</v>
      </c>
      <c r="F46" s="189"/>
      <c r="G46" s="189"/>
      <c r="H46" s="191"/>
      <c r="I46" s="190" t="s">
        <v>134</v>
      </c>
      <c r="J46" s="206"/>
      <c r="K46" s="189"/>
      <c r="L46" s="189"/>
      <c r="M46" s="207" t="s">
        <v>135</v>
      </c>
      <c r="N46" s="190"/>
      <c r="O46" s="189"/>
      <c r="P46" s="190"/>
      <c r="Q46" s="222"/>
      <c r="R46" s="189"/>
    </row>
    <row r="47" s="82" customFormat="1" ht="14.25" spans="1:18">
      <c r="A47" s="189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89"/>
      <c r="P47" s="190"/>
      <c r="Q47" s="190"/>
      <c r="R47" s="189"/>
    </row>
    <row r="48" s="82" customFormat="1" ht="14.25" spans="1:18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89"/>
      <c r="P48" s="190"/>
      <c r="Q48" s="190"/>
      <c r="R48" s="190"/>
    </row>
    <row r="49" s="82" customFormat="1" spans="1:18">
      <c r="A49" s="190"/>
      <c r="B49" s="192" t="s">
        <v>136</v>
      </c>
      <c r="C49" s="192"/>
      <c r="D49" s="190"/>
      <c r="E49" s="93" t="s">
        <v>327</v>
      </c>
      <c r="F49" s="190"/>
      <c r="G49" s="190"/>
      <c r="I49" s="93" t="s">
        <v>138</v>
      </c>
      <c r="J49" s="190"/>
      <c r="K49" s="190"/>
      <c r="L49" s="207"/>
      <c r="M49" s="208" t="s">
        <v>139</v>
      </c>
      <c r="N49" s="208"/>
      <c r="O49" s="208"/>
      <c r="P49" s="208"/>
      <c r="Q49" s="190"/>
      <c r="R49" s="190"/>
    </row>
    <row r="50" s="82" customFormat="1" ht="15.75" spans="1:18">
      <c r="A50" s="189"/>
      <c r="B50" s="193" t="s">
        <v>473</v>
      </c>
      <c r="C50" s="193"/>
      <c r="D50" s="190"/>
      <c r="E50" s="194" t="s">
        <v>141</v>
      </c>
      <c r="F50" s="190"/>
      <c r="G50" s="190"/>
      <c r="I50" s="194" t="s">
        <v>142</v>
      </c>
      <c r="J50" s="190"/>
      <c r="K50" s="190"/>
      <c r="L50" s="190"/>
      <c r="M50" s="208" t="s">
        <v>143</v>
      </c>
      <c r="N50" s="208"/>
      <c r="O50" s="208"/>
      <c r="P50" s="208"/>
      <c r="Q50" s="190"/>
      <c r="R50" s="189"/>
    </row>
    <row r="51" ht="30" customHeight="1" spans="1:18">
      <c r="A51" s="115" t="s">
        <v>10</v>
      </c>
      <c r="B51" s="38" t="s">
        <v>11</v>
      </c>
      <c r="C51" s="116" t="s">
        <v>12</v>
      </c>
      <c r="D51" s="38" t="s">
        <v>474</v>
      </c>
      <c r="E51" s="117" t="s">
        <v>14</v>
      </c>
      <c r="F51" s="118" t="s">
        <v>15</v>
      </c>
      <c r="G51" s="37" t="s">
        <v>16</v>
      </c>
      <c r="H51" s="38" t="s">
        <v>17</v>
      </c>
      <c r="I51" s="118" t="s">
        <v>18</v>
      </c>
      <c r="J51" s="37" t="s">
        <v>16</v>
      </c>
      <c r="K51" s="37" t="s">
        <v>20</v>
      </c>
      <c r="L51" s="38" t="s">
        <v>21</v>
      </c>
      <c r="M51" s="37" t="s">
        <v>475</v>
      </c>
      <c r="N51" s="209"/>
      <c r="O51" s="209"/>
      <c r="P51" s="38" t="s">
        <v>145</v>
      </c>
      <c r="Q51" s="118" t="s">
        <v>24</v>
      </c>
      <c r="R51" s="58" t="s">
        <v>10</v>
      </c>
    </row>
    <row r="52" ht="15.95" customHeight="1" spans="1:18">
      <c r="A52" s="119">
        <v>32</v>
      </c>
      <c r="B52" s="141" t="s">
        <v>100</v>
      </c>
      <c r="C52" s="121" t="s">
        <v>476</v>
      </c>
      <c r="D52" s="122">
        <v>656.4</v>
      </c>
      <c r="E52" s="123" t="s">
        <v>101</v>
      </c>
      <c r="F52" s="121" t="s">
        <v>28</v>
      </c>
      <c r="G52" s="121">
        <v>5</v>
      </c>
      <c r="H52" s="121" t="s">
        <v>47</v>
      </c>
      <c r="I52" s="141" t="s">
        <v>477</v>
      </c>
      <c r="J52" s="121">
        <v>7</v>
      </c>
      <c r="K52" s="121"/>
      <c r="L52" s="122">
        <f t="shared" si="5"/>
        <v>4594.8</v>
      </c>
      <c r="M52" s="142">
        <v>5</v>
      </c>
      <c r="N52" s="143">
        <v>29</v>
      </c>
      <c r="O52" s="122">
        <f t="shared" si="3"/>
        <v>449.91</v>
      </c>
      <c r="P52" s="144"/>
      <c r="Q52" s="223">
        <f>L52+L53-O52</f>
        <v>7279.2</v>
      </c>
      <c r="R52" s="150">
        <v>32</v>
      </c>
    </row>
    <row r="53" ht="15.95" customHeight="1" spans="1:18">
      <c r="A53" s="195"/>
      <c r="B53" s="109" t="s">
        <v>175</v>
      </c>
      <c r="C53" s="103"/>
      <c r="D53" s="104">
        <v>656.4</v>
      </c>
      <c r="E53" s="109"/>
      <c r="F53" s="109"/>
      <c r="G53" s="109"/>
      <c r="H53" s="109"/>
      <c r="I53" s="109" t="s">
        <v>478</v>
      </c>
      <c r="J53" s="109"/>
      <c r="K53" s="210">
        <f>38+(12/60)</f>
        <v>38.2</v>
      </c>
      <c r="L53" s="211">
        <f t="shared" si="5"/>
        <v>3134.31</v>
      </c>
      <c r="M53" s="212"/>
      <c r="N53" s="213"/>
      <c r="O53" s="214"/>
      <c r="P53" s="53"/>
      <c r="Q53" s="148"/>
      <c r="R53" s="224"/>
    </row>
    <row r="54" ht="15.95" customHeight="1" spans="1:18">
      <c r="A54" s="195"/>
      <c r="B54" s="109"/>
      <c r="C54" s="103"/>
      <c r="D54" s="104"/>
      <c r="E54" s="109"/>
      <c r="F54" s="109"/>
      <c r="G54" s="109"/>
      <c r="H54" s="109"/>
      <c r="I54" s="349" t="s">
        <v>479</v>
      </c>
      <c r="J54" s="109"/>
      <c r="K54" s="215"/>
      <c r="L54" s="211"/>
      <c r="M54" s="212"/>
      <c r="N54" s="213"/>
      <c r="O54" s="214"/>
      <c r="P54" s="53"/>
      <c r="Q54" s="148"/>
      <c r="R54" s="224"/>
    </row>
    <row r="55" ht="15.95" customHeight="1" spans="1:18">
      <c r="A55" s="106">
        <v>33</v>
      </c>
      <c r="B55" s="109" t="s">
        <v>103</v>
      </c>
      <c r="C55" s="103" t="s">
        <v>476</v>
      </c>
      <c r="D55" s="104">
        <v>740.29</v>
      </c>
      <c r="E55" s="105" t="s">
        <v>342</v>
      </c>
      <c r="F55" s="103" t="s">
        <v>28</v>
      </c>
      <c r="G55" s="103">
        <v>5</v>
      </c>
      <c r="H55" s="103" t="s">
        <v>105</v>
      </c>
      <c r="I55" s="109" t="s">
        <v>457</v>
      </c>
      <c r="J55" s="103">
        <v>9</v>
      </c>
      <c r="K55" s="103"/>
      <c r="L55" s="104">
        <f t="shared" ref="L55:L66" si="6">ROUND((D55*J55)+(D55/8*K55),2)</f>
        <v>6662.61</v>
      </c>
      <c r="M55" s="130">
        <v>2</v>
      </c>
      <c r="N55" s="128">
        <v>20</v>
      </c>
      <c r="O55" s="104">
        <f t="shared" ref="O55:O62" si="7">ROUND((D55/8*M55)+(D55/8/60*N55),2)</f>
        <v>215.92</v>
      </c>
      <c r="P55" s="53">
        <v>400</v>
      </c>
      <c r="Q55" s="148">
        <f t="shared" ref="Q55:Q62" si="8">L55-O55-P55</f>
        <v>6046.69</v>
      </c>
      <c r="R55" s="219">
        <v>33</v>
      </c>
    </row>
    <row r="56" ht="15.95" customHeight="1" spans="1:18">
      <c r="A56" s="106">
        <v>34</v>
      </c>
      <c r="B56" s="109" t="s">
        <v>106</v>
      </c>
      <c r="C56" s="103" t="s">
        <v>476</v>
      </c>
      <c r="D56" s="104">
        <v>740.29</v>
      </c>
      <c r="E56" s="105" t="s">
        <v>107</v>
      </c>
      <c r="F56" s="103" t="s">
        <v>28</v>
      </c>
      <c r="G56" s="103">
        <v>5</v>
      </c>
      <c r="H56" s="103" t="s">
        <v>47</v>
      </c>
      <c r="I56" s="129" t="s">
        <v>480</v>
      </c>
      <c r="J56" s="107">
        <v>10</v>
      </c>
      <c r="K56" s="107">
        <v>11</v>
      </c>
      <c r="L56" s="104">
        <f t="shared" si="6"/>
        <v>8420.8</v>
      </c>
      <c r="M56" s="131">
        <v>8</v>
      </c>
      <c r="N56" s="132"/>
      <c r="O56" s="104">
        <f t="shared" si="7"/>
        <v>740.29</v>
      </c>
      <c r="P56" s="53">
        <v>400</v>
      </c>
      <c r="Q56" s="148">
        <f t="shared" si="8"/>
        <v>7280.51</v>
      </c>
      <c r="R56" s="219">
        <v>34</v>
      </c>
    </row>
    <row r="57" ht="15.95" customHeight="1" spans="1:18">
      <c r="A57" s="106">
        <v>35</v>
      </c>
      <c r="B57" s="109" t="s">
        <v>108</v>
      </c>
      <c r="C57" s="103" t="s">
        <v>476</v>
      </c>
      <c r="D57" s="104">
        <v>740.29</v>
      </c>
      <c r="E57" s="105" t="s">
        <v>109</v>
      </c>
      <c r="F57" s="103" t="s">
        <v>28</v>
      </c>
      <c r="G57" s="103">
        <v>5</v>
      </c>
      <c r="H57" s="103" t="s">
        <v>47</v>
      </c>
      <c r="I57" s="129" t="s">
        <v>461</v>
      </c>
      <c r="J57" s="107">
        <v>7</v>
      </c>
      <c r="K57" s="103"/>
      <c r="L57" s="104">
        <f t="shared" si="6"/>
        <v>5182.03</v>
      </c>
      <c r="M57" s="130">
        <v>3</v>
      </c>
      <c r="N57" s="128">
        <v>19</v>
      </c>
      <c r="O57" s="104">
        <f t="shared" si="7"/>
        <v>306.91</v>
      </c>
      <c r="P57" s="53">
        <v>400</v>
      </c>
      <c r="Q57" s="148">
        <f t="shared" si="8"/>
        <v>4475.12</v>
      </c>
      <c r="R57" s="219">
        <v>35</v>
      </c>
    </row>
    <row r="58" ht="15.95" customHeight="1" spans="1:18">
      <c r="A58" s="106">
        <v>36</v>
      </c>
      <c r="B58" s="109" t="s">
        <v>111</v>
      </c>
      <c r="C58" s="103" t="s">
        <v>476</v>
      </c>
      <c r="D58" s="104">
        <v>656.4</v>
      </c>
      <c r="E58" s="163" t="s">
        <v>112</v>
      </c>
      <c r="F58" s="103" t="s">
        <v>28</v>
      </c>
      <c r="G58" s="103">
        <v>5</v>
      </c>
      <c r="H58" s="124" t="s">
        <v>47</v>
      </c>
      <c r="I58" s="129" t="s">
        <v>458</v>
      </c>
      <c r="J58" s="107">
        <v>8</v>
      </c>
      <c r="K58" s="103"/>
      <c r="L58" s="104">
        <f t="shared" si="6"/>
        <v>5251.2</v>
      </c>
      <c r="M58" s="130"/>
      <c r="N58" s="128"/>
      <c r="O58" s="104">
        <f t="shared" si="7"/>
        <v>0</v>
      </c>
      <c r="P58" s="53">
        <v>400</v>
      </c>
      <c r="Q58" s="148">
        <f t="shared" si="8"/>
        <v>4851.2</v>
      </c>
      <c r="R58" s="219">
        <v>36</v>
      </c>
    </row>
    <row r="59" ht="15.95" customHeight="1" spans="1:18">
      <c r="A59" s="106">
        <v>37</v>
      </c>
      <c r="B59" s="109" t="s">
        <v>420</v>
      </c>
      <c r="C59" s="103" t="s">
        <v>476</v>
      </c>
      <c r="D59" s="104">
        <v>740.29</v>
      </c>
      <c r="E59" s="105" t="s">
        <v>342</v>
      </c>
      <c r="F59" s="103" t="s">
        <v>28</v>
      </c>
      <c r="G59" s="103">
        <v>5</v>
      </c>
      <c r="H59" s="124" t="s">
        <v>47</v>
      </c>
      <c r="I59" s="129" t="s">
        <v>461</v>
      </c>
      <c r="J59" s="107">
        <v>7</v>
      </c>
      <c r="K59" s="103"/>
      <c r="L59" s="104">
        <f t="shared" si="6"/>
        <v>5182.03</v>
      </c>
      <c r="M59" s="130"/>
      <c r="N59" s="128">
        <v>10</v>
      </c>
      <c r="O59" s="104">
        <f t="shared" si="7"/>
        <v>15.42</v>
      </c>
      <c r="P59" s="53">
        <v>400</v>
      </c>
      <c r="Q59" s="148">
        <f t="shared" si="8"/>
        <v>4766.61</v>
      </c>
      <c r="R59" s="219">
        <v>37</v>
      </c>
    </row>
    <row r="60" ht="15.95" customHeight="1" spans="1:18">
      <c r="A60" s="106">
        <v>38</v>
      </c>
      <c r="B60" s="109" t="s">
        <v>115</v>
      </c>
      <c r="C60" s="103" t="s">
        <v>476</v>
      </c>
      <c r="D60" s="104">
        <v>740.29</v>
      </c>
      <c r="E60" s="196" t="s">
        <v>67</v>
      </c>
      <c r="F60" s="103" t="s">
        <v>28</v>
      </c>
      <c r="G60" s="103">
        <v>5</v>
      </c>
      <c r="H60" s="103" t="s">
        <v>47</v>
      </c>
      <c r="I60" s="129" t="s">
        <v>458</v>
      </c>
      <c r="J60" s="107">
        <v>8</v>
      </c>
      <c r="K60" s="107"/>
      <c r="L60" s="104">
        <f t="shared" si="6"/>
        <v>5922.32</v>
      </c>
      <c r="M60" s="146">
        <v>3</v>
      </c>
      <c r="N60" s="132">
        <v>18</v>
      </c>
      <c r="O60" s="104">
        <f t="shared" si="7"/>
        <v>305.37</v>
      </c>
      <c r="P60" s="53">
        <v>400</v>
      </c>
      <c r="Q60" s="148">
        <f t="shared" si="8"/>
        <v>5216.95</v>
      </c>
      <c r="R60" s="219">
        <v>38</v>
      </c>
    </row>
    <row r="61" ht="15.95" customHeight="1" spans="1:18">
      <c r="A61" s="106">
        <v>39</v>
      </c>
      <c r="B61" s="109" t="s">
        <v>118</v>
      </c>
      <c r="C61" s="103" t="s">
        <v>476</v>
      </c>
      <c r="D61" s="104">
        <v>740.29</v>
      </c>
      <c r="E61" s="105" t="s">
        <v>99</v>
      </c>
      <c r="F61" s="103" t="s">
        <v>28</v>
      </c>
      <c r="G61" s="103">
        <v>5</v>
      </c>
      <c r="H61" s="103" t="s">
        <v>38</v>
      </c>
      <c r="I61" s="129" t="s">
        <v>458</v>
      </c>
      <c r="J61" s="107">
        <v>8</v>
      </c>
      <c r="K61" s="107"/>
      <c r="L61" s="104">
        <f t="shared" si="6"/>
        <v>5922.32</v>
      </c>
      <c r="M61" s="146"/>
      <c r="N61" s="132"/>
      <c r="O61" s="104">
        <f t="shared" si="7"/>
        <v>0</v>
      </c>
      <c r="P61" s="53">
        <v>400</v>
      </c>
      <c r="Q61" s="148">
        <f t="shared" si="8"/>
        <v>5522.32</v>
      </c>
      <c r="R61" s="219">
        <v>39</v>
      </c>
    </row>
    <row r="62" ht="15.95" customHeight="1" spans="1:18">
      <c r="A62" s="106">
        <v>40</v>
      </c>
      <c r="B62" s="109" t="s">
        <v>402</v>
      </c>
      <c r="C62" s="103" t="s">
        <v>476</v>
      </c>
      <c r="D62" s="104">
        <v>656.4</v>
      </c>
      <c r="E62" s="105" t="s">
        <v>342</v>
      </c>
      <c r="F62" s="103" t="s">
        <v>28</v>
      </c>
      <c r="G62" s="103">
        <v>5</v>
      </c>
      <c r="H62" s="103" t="s">
        <v>38</v>
      </c>
      <c r="I62" s="129" t="s">
        <v>461</v>
      </c>
      <c r="J62" s="107">
        <v>7</v>
      </c>
      <c r="K62" s="107"/>
      <c r="L62" s="104">
        <f t="shared" si="6"/>
        <v>4594.8</v>
      </c>
      <c r="M62" s="146">
        <v>13</v>
      </c>
      <c r="N62" s="132">
        <v>40</v>
      </c>
      <c r="O62" s="104">
        <f t="shared" si="7"/>
        <v>1121.35</v>
      </c>
      <c r="P62" s="53"/>
      <c r="Q62" s="148">
        <f t="shared" si="8"/>
        <v>3473.45</v>
      </c>
      <c r="R62" s="219">
        <v>40</v>
      </c>
    </row>
    <row r="63" ht="15.95" customHeight="1" spans="1:18">
      <c r="A63" s="106">
        <v>41</v>
      </c>
      <c r="B63" s="109" t="s">
        <v>123</v>
      </c>
      <c r="C63" s="103" t="s">
        <v>476</v>
      </c>
      <c r="D63" s="104">
        <v>740.29</v>
      </c>
      <c r="E63" s="163" t="s">
        <v>32</v>
      </c>
      <c r="F63" s="107" t="s">
        <v>28</v>
      </c>
      <c r="G63" s="107">
        <v>5</v>
      </c>
      <c r="H63" s="107" t="s">
        <v>38</v>
      </c>
      <c r="I63" s="129" t="s">
        <v>481</v>
      </c>
      <c r="J63" s="107">
        <v>6</v>
      </c>
      <c r="K63" s="103"/>
      <c r="L63" s="104">
        <f t="shared" si="6"/>
        <v>4441.74</v>
      </c>
      <c r="M63" s="216">
        <v>1</v>
      </c>
      <c r="N63" s="128">
        <v>39</v>
      </c>
      <c r="O63" s="104">
        <f t="shared" ref="O63:O69" si="9">ROUND((D63/8*M63)+(D63/8/60*N63),2)</f>
        <v>152.68</v>
      </c>
      <c r="P63" s="53">
        <v>400</v>
      </c>
      <c r="Q63" s="148">
        <f t="shared" ref="Q63:Q69" si="10">L63-O63-P63</f>
        <v>3889.06</v>
      </c>
      <c r="R63" s="219">
        <v>41</v>
      </c>
    </row>
    <row r="64" ht="15.95" customHeight="1" spans="1:18">
      <c r="A64" s="106">
        <v>42</v>
      </c>
      <c r="B64" s="109" t="s">
        <v>124</v>
      </c>
      <c r="C64" s="103" t="s">
        <v>476</v>
      </c>
      <c r="D64" s="104">
        <v>740.29</v>
      </c>
      <c r="E64" s="105" t="s">
        <v>107</v>
      </c>
      <c r="F64" s="103" t="s">
        <v>28</v>
      </c>
      <c r="G64" s="103">
        <v>5</v>
      </c>
      <c r="H64" s="103" t="s">
        <v>47</v>
      </c>
      <c r="I64" s="129" t="s">
        <v>482</v>
      </c>
      <c r="J64" s="107">
        <v>12</v>
      </c>
      <c r="K64" s="103">
        <v>11</v>
      </c>
      <c r="L64" s="104">
        <f t="shared" si="6"/>
        <v>9901.38</v>
      </c>
      <c r="M64" s="130"/>
      <c r="N64" s="128">
        <v>38</v>
      </c>
      <c r="O64" s="104">
        <f t="shared" si="9"/>
        <v>58.61</v>
      </c>
      <c r="P64" s="53">
        <v>400</v>
      </c>
      <c r="Q64" s="148">
        <f t="shared" si="10"/>
        <v>9442.77</v>
      </c>
      <c r="R64" s="219">
        <v>42</v>
      </c>
    </row>
    <row r="65" ht="15.95" customHeight="1" spans="1:18">
      <c r="A65" s="106">
        <v>43</v>
      </c>
      <c r="B65" s="109" t="s">
        <v>125</v>
      </c>
      <c r="C65" s="103" t="s">
        <v>476</v>
      </c>
      <c r="D65" s="104">
        <v>740.29</v>
      </c>
      <c r="E65" s="163" t="s">
        <v>126</v>
      </c>
      <c r="F65" s="103" t="s">
        <v>28</v>
      </c>
      <c r="G65" s="103">
        <v>5</v>
      </c>
      <c r="H65" s="103" t="s">
        <v>38</v>
      </c>
      <c r="I65" s="129" t="s">
        <v>461</v>
      </c>
      <c r="J65" s="107">
        <v>7</v>
      </c>
      <c r="K65" s="103"/>
      <c r="L65" s="104">
        <f t="shared" si="6"/>
        <v>5182.03</v>
      </c>
      <c r="M65" s="130">
        <v>6</v>
      </c>
      <c r="N65" s="128">
        <v>9</v>
      </c>
      <c r="O65" s="104">
        <f t="shared" si="9"/>
        <v>569.1</v>
      </c>
      <c r="P65" s="53"/>
      <c r="Q65" s="148">
        <f t="shared" si="10"/>
        <v>4612.93</v>
      </c>
      <c r="R65" s="219">
        <v>43</v>
      </c>
    </row>
    <row r="66" ht="15.95" customHeight="1" spans="1:18">
      <c r="A66" s="106">
        <v>44</v>
      </c>
      <c r="B66" s="109" t="s">
        <v>127</v>
      </c>
      <c r="C66" s="103" t="s">
        <v>476</v>
      </c>
      <c r="D66" s="104">
        <v>656.4</v>
      </c>
      <c r="E66" s="163" t="s">
        <v>112</v>
      </c>
      <c r="F66" s="103" t="s">
        <v>28</v>
      </c>
      <c r="G66" s="103">
        <v>5</v>
      </c>
      <c r="H66" s="103" t="s">
        <v>47</v>
      </c>
      <c r="I66" s="129" t="s">
        <v>481</v>
      </c>
      <c r="J66" s="107">
        <v>6</v>
      </c>
      <c r="K66" s="103"/>
      <c r="L66" s="104">
        <f t="shared" si="6"/>
        <v>3938.4</v>
      </c>
      <c r="M66" s="130"/>
      <c r="N66" s="128">
        <v>3</v>
      </c>
      <c r="O66" s="104">
        <f t="shared" si="9"/>
        <v>4.1</v>
      </c>
      <c r="P66" s="53">
        <v>400</v>
      </c>
      <c r="Q66" s="148">
        <f t="shared" si="10"/>
        <v>3534.3</v>
      </c>
      <c r="R66" s="219">
        <v>44</v>
      </c>
    </row>
    <row r="67" ht="15.95" customHeight="1" spans="1:18">
      <c r="A67" s="106">
        <v>45</v>
      </c>
      <c r="B67" s="109" t="s">
        <v>165</v>
      </c>
      <c r="C67" s="103" t="s">
        <v>476</v>
      </c>
      <c r="D67" s="104">
        <v>740.29</v>
      </c>
      <c r="E67" s="105" t="s">
        <v>85</v>
      </c>
      <c r="F67" s="103" t="s">
        <v>28</v>
      </c>
      <c r="G67" s="103">
        <v>5</v>
      </c>
      <c r="H67" s="103" t="s">
        <v>47</v>
      </c>
      <c r="I67" s="129" t="s">
        <v>483</v>
      </c>
      <c r="J67" s="107">
        <v>8</v>
      </c>
      <c r="K67" s="103"/>
      <c r="L67" s="104">
        <f t="shared" ref="L67:L74" si="11">ROUND((D67*J67)+(D67/8*K67),2)</f>
        <v>5922.32</v>
      </c>
      <c r="M67" s="130">
        <v>1</v>
      </c>
      <c r="N67" s="128">
        <v>56</v>
      </c>
      <c r="O67" s="104">
        <f t="shared" si="9"/>
        <v>178.9</v>
      </c>
      <c r="P67" s="53"/>
      <c r="Q67" s="148">
        <f t="shared" si="10"/>
        <v>5743.42</v>
      </c>
      <c r="R67" s="219">
        <v>45</v>
      </c>
    </row>
    <row r="68" ht="15.95" customHeight="1" spans="1:18">
      <c r="A68" s="106">
        <v>46</v>
      </c>
      <c r="B68" s="109" t="s">
        <v>167</v>
      </c>
      <c r="C68" s="103" t="s">
        <v>476</v>
      </c>
      <c r="D68" s="104">
        <v>740.29</v>
      </c>
      <c r="E68" s="105" t="s">
        <v>168</v>
      </c>
      <c r="F68" s="103" t="s">
        <v>28</v>
      </c>
      <c r="G68" s="103">
        <v>5</v>
      </c>
      <c r="H68" s="103" t="s">
        <v>47</v>
      </c>
      <c r="I68" s="129" t="s">
        <v>481</v>
      </c>
      <c r="J68" s="107">
        <v>6</v>
      </c>
      <c r="K68" s="103"/>
      <c r="L68" s="104">
        <f t="shared" si="11"/>
        <v>4441.74</v>
      </c>
      <c r="M68" s="130"/>
      <c r="N68" s="128">
        <v>19</v>
      </c>
      <c r="O68" s="104">
        <f t="shared" si="9"/>
        <v>29.3</v>
      </c>
      <c r="P68" s="53"/>
      <c r="Q68" s="148">
        <f t="shared" si="10"/>
        <v>4412.44</v>
      </c>
      <c r="R68" s="219">
        <v>46</v>
      </c>
    </row>
    <row r="69" ht="15.95" customHeight="1" spans="1:18">
      <c r="A69" s="106">
        <v>47</v>
      </c>
      <c r="B69" s="109" t="s">
        <v>128</v>
      </c>
      <c r="C69" s="103" t="s">
        <v>476</v>
      </c>
      <c r="D69" s="104">
        <v>740.29</v>
      </c>
      <c r="E69" s="105" t="s">
        <v>27</v>
      </c>
      <c r="F69" s="103" t="s">
        <v>28</v>
      </c>
      <c r="G69" s="103">
        <v>5</v>
      </c>
      <c r="H69" s="103" t="s">
        <v>47</v>
      </c>
      <c r="I69" s="129" t="s">
        <v>484</v>
      </c>
      <c r="J69" s="107">
        <v>11</v>
      </c>
      <c r="K69" s="103"/>
      <c r="L69" s="104">
        <f t="shared" si="11"/>
        <v>8143.19</v>
      </c>
      <c r="M69" s="130">
        <v>2</v>
      </c>
      <c r="N69" s="128"/>
      <c r="O69" s="104">
        <f t="shared" si="9"/>
        <v>185.07</v>
      </c>
      <c r="P69" s="53"/>
      <c r="Q69" s="148">
        <f t="shared" si="10"/>
        <v>7958.12</v>
      </c>
      <c r="R69" s="219">
        <v>47</v>
      </c>
    </row>
    <row r="70" ht="15.95" customHeight="1" spans="1:18">
      <c r="A70" s="106">
        <v>48</v>
      </c>
      <c r="B70" s="109" t="s">
        <v>129</v>
      </c>
      <c r="C70" s="103" t="s">
        <v>476</v>
      </c>
      <c r="D70" s="104">
        <v>740.29</v>
      </c>
      <c r="E70" s="105" t="s">
        <v>85</v>
      </c>
      <c r="F70" s="103" t="s">
        <v>28</v>
      </c>
      <c r="G70" s="103">
        <v>5</v>
      </c>
      <c r="H70" s="103" t="s">
        <v>47</v>
      </c>
      <c r="I70" s="129" t="s">
        <v>485</v>
      </c>
      <c r="J70" s="107">
        <v>11</v>
      </c>
      <c r="K70" s="103">
        <v>11</v>
      </c>
      <c r="L70" s="104">
        <f t="shared" si="11"/>
        <v>9161.09</v>
      </c>
      <c r="M70" s="130">
        <v>4</v>
      </c>
      <c r="N70" s="128">
        <v>17</v>
      </c>
      <c r="O70" s="104">
        <f t="shared" ref="O70:O74" si="12">ROUND((D70/8*M70)+(D70/8/60*N70),2)</f>
        <v>396.36</v>
      </c>
      <c r="P70" s="53">
        <v>400</v>
      </c>
      <c r="Q70" s="148">
        <f t="shared" ref="Q70:Q74" si="13">L70-O70-P70</f>
        <v>8364.73</v>
      </c>
      <c r="R70" s="219">
        <v>48</v>
      </c>
    </row>
    <row r="71" ht="15.95" customHeight="1" spans="1:18">
      <c r="A71" s="106">
        <v>49</v>
      </c>
      <c r="B71" s="109" t="s">
        <v>192</v>
      </c>
      <c r="C71" s="103" t="s">
        <v>476</v>
      </c>
      <c r="D71" s="104">
        <v>656.4</v>
      </c>
      <c r="E71" s="105" t="s">
        <v>168</v>
      </c>
      <c r="F71" s="103" t="s">
        <v>28</v>
      </c>
      <c r="G71" s="103">
        <v>5</v>
      </c>
      <c r="H71" s="103" t="s">
        <v>47</v>
      </c>
      <c r="I71" s="129" t="s">
        <v>461</v>
      </c>
      <c r="J71" s="107">
        <v>7</v>
      </c>
      <c r="K71" s="103"/>
      <c r="L71" s="104">
        <f t="shared" si="11"/>
        <v>4594.8</v>
      </c>
      <c r="M71" s="130"/>
      <c r="N71" s="128"/>
      <c r="O71" s="104">
        <f t="shared" si="12"/>
        <v>0</v>
      </c>
      <c r="P71" s="53"/>
      <c r="Q71" s="148">
        <f t="shared" si="13"/>
        <v>4594.8</v>
      </c>
      <c r="R71" s="219">
        <v>49</v>
      </c>
    </row>
    <row r="72" ht="15.95" customHeight="1" spans="1:18">
      <c r="A72" s="106">
        <v>50</v>
      </c>
      <c r="B72" s="109" t="s">
        <v>425</v>
      </c>
      <c r="C72" s="103" t="s">
        <v>476</v>
      </c>
      <c r="D72" s="104">
        <v>740.29</v>
      </c>
      <c r="E72" s="105" t="s">
        <v>426</v>
      </c>
      <c r="F72" s="103" t="s">
        <v>28</v>
      </c>
      <c r="G72" s="103">
        <v>5</v>
      </c>
      <c r="H72" s="103" t="s">
        <v>47</v>
      </c>
      <c r="I72" s="129" t="s">
        <v>458</v>
      </c>
      <c r="J72" s="107">
        <v>8</v>
      </c>
      <c r="K72" s="103"/>
      <c r="L72" s="104">
        <f t="shared" si="11"/>
        <v>5922.32</v>
      </c>
      <c r="M72" s="130"/>
      <c r="N72" s="128"/>
      <c r="O72" s="104">
        <f t="shared" si="12"/>
        <v>0</v>
      </c>
      <c r="P72" s="53"/>
      <c r="Q72" s="148">
        <f t="shared" si="13"/>
        <v>5922.32</v>
      </c>
      <c r="R72" s="219">
        <v>50</v>
      </c>
    </row>
    <row r="73" ht="15.95" customHeight="1" spans="1:18">
      <c r="A73" s="106">
        <v>51</v>
      </c>
      <c r="B73" s="109" t="s">
        <v>345</v>
      </c>
      <c r="C73" s="103" t="s">
        <v>476</v>
      </c>
      <c r="D73" s="104">
        <v>740.29</v>
      </c>
      <c r="E73" s="105" t="s">
        <v>126</v>
      </c>
      <c r="F73" s="103" t="s">
        <v>28</v>
      </c>
      <c r="G73" s="103">
        <v>5</v>
      </c>
      <c r="H73" s="103" t="s">
        <v>47</v>
      </c>
      <c r="I73" s="129" t="s">
        <v>458</v>
      </c>
      <c r="J73" s="107">
        <v>8</v>
      </c>
      <c r="K73" s="103"/>
      <c r="L73" s="104">
        <f t="shared" si="11"/>
        <v>5922.32</v>
      </c>
      <c r="M73" s="130">
        <v>2</v>
      </c>
      <c r="N73" s="128">
        <v>12</v>
      </c>
      <c r="O73" s="104">
        <f t="shared" si="12"/>
        <v>203.58</v>
      </c>
      <c r="P73" s="53"/>
      <c r="Q73" s="148">
        <f t="shared" si="13"/>
        <v>5718.74</v>
      </c>
      <c r="R73" s="219">
        <v>51</v>
      </c>
    </row>
    <row r="74" ht="15.95" customHeight="1" spans="1:18">
      <c r="A74" s="184">
        <v>52</v>
      </c>
      <c r="B74" s="185" t="s">
        <v>130</v>
      </c>
      <c r="C74" s="225" t="s">
        <v>476</v>
      </c>
      <c r="D74" s="186">
        <v>740.29</v>
      </c>
      <c r="E74" s="226" t="s">
        <v>61</v>
      </c>
      <c r="F74" s="188" t="s">
        <v>28</v>
      </c>
      <c r="G74" s="188">
        <v>5</v>
      </c>
      <c r="H74" s="188" t="s">
        <v>38</v>
      </c>
      <c r="I74" s="201" t="s">
        <v>462</v>
      </c>
      <c r="J74" s="202">
        <v>9</v>
      </c>
      <c r="K74" s="202"/>
      <c r="L74" s="186">
        <f t="shared" si="11"/>
        <v>6662.61</v>
      </c>
      <c r="M74" s="227">
        <v>3</v>
      </c>
      <c r="N74" s="228">
        <v>49</v>
      </c>
      <c r="O74" s="186">
        <f t="shared" si="12"/>
        <v>353.18</v>
      </c>
      <c r="P74" s="229"/>
      <c r="Q74" s="220">
        <f t="shared" si="13"/>
        <v>6309.43</v>
      </c>
      <c r="R74" s="221">
        <v>52</v>
      </c>
    </row>
    <row r="75" ht="15.75" spans="1:18">
      <c r="A75" s="151"/>
      <c r="B75" s="152"/>
      <c r="C75" s="153"/>
      <c r="D75" s="152"/>
      <c r="E75" s="152" t="s">
        <v>131</v>
      </c>
      <c r="F75" s="153"/>
      <c r="G75" s="153"/>
      <c r="H75" s="154"/>
      <c r="I75" s="152"/>
      <c r="J75" s="153"/>
      <c r="K75" s="155"/>
      <c r="L75" s="156">
        <f>SUM(L13:L74)</f>
        <v>313273.31</v>
      </c>
      <c r="M75" s="156"/>
      <c r="N75" s="156"/>
      <c r="O75" s="156">
        <f>SUM(O13:O74)</f>
        <v>12938.23</v>
      </c>
      <c r="P75" s="156">
        <f>SUM(P13:P74)</f>
        <v>9600</v>
      </c>
      <c r="Q75" s="156">
        <f>SUM(Q13:Q74)</f>
        <v>290735.08</v>
      </c>
      <c r="R75" s="157"/>
    </row>
    <row r="76" spans="1:18">
      <c r="A76" s="70"/>
      <c r="B76" s="71"/>
      <c r="C76" s="70"/>
      <c r="D76" s="71"/>
      <c r="E76" s="71"/>
      <c r="F76" s="70"/>
      <c r="G76" s="70"/>
      <c r="H76" s="72"/>
      <c r="I76" s="71"/>
      <c r="J76" s="70"/>
      <c r="K76" s="85"/>
      <c r="L76" s="86"/>
      <c r="M76" s="86"/>
      <c r="N76" s="86"/>
      <c r="O76" s="86"/>
      <c r="P76" s="86"/>
      <c r="Q76" s="90"/>
      <c r="R76" s="70"/>
    </row>
    <row r="77" spans="1:18">
      <c r="A77" s="70"/>
      <c r="B77" s="71"/>
      <c r="C77" s="70"/>
      <c r="D77" s="71"/>
      <c r="E77" s="71"/>
      <c r="F77" s="70"/>
      <c r="G77" s="70"/>
      <c r="H77" s="72"/>
      <c r="I77" s="71"/>
      <c r="J77" s="70"/>
      <c r="K77" s="85"/>
      <c r="L77" s="86"/>
      <c r="M77" s="86"/>
      <c r="N77" s="86"/>
      <c r="O77" s="86"/>
      <c r="P77" s="86"/>
      <c r="Q77" s="90"/>
      <c r="R77" s="70"/>
    </row>
    <row r="78" spans="1:18">
      <c r="A78" s="70"/>
      <c r="B78" s="71"/>
      <c r="C78" s="70"/>
      <c r="D78" s="71"/>
      <c r="E78" s="71"/>
      <c r="F78" s="70"/>
      <c r="G78" s="70"/>
      <c r="H78" s="72"/>
      <c r="I78" s="71"/>
      <c r="J78" s="70"/>
      <c r="K78" s="85"/>
      <c r="L78" s="86"/>
      <c r="M78" s="86"/>
      <c r="N78" s="86"/>
      <c r="O78" s="86"/>
      <c r="P78" s="86"/>
      <c r="Q78" s="90"/>
      <c r="R78" s="70"/>
    </row>
    <row r="79" spans="1:18">
      <c r="A79" s="70"/>
      <c r="B79" s="71"/>
      <c r="C79" s="70"/>
      <c r="D79" s="71"/>
      <c r="E79" s="71"/>
      <c r="F79" s="70"/>
      <c r="G79" s="70"/>
      <c r="H79" s="72"/>
      <c r="I79" s="71"/>
      <c r="J79" s="70"/>
      <c r="K79" s="85"/>
      <c r="L79" s="86"/>
      <c r="M79" s="86"/>
      <c r="N79" s="86"/>
      <c r="O79" s="86"/>
      <c r="P79" s="86"/>
      <c r="Q79" s="90"/>
      <c r="R79" s="70"/>
    </row>
    <row r="80" spans="1:18">
      <c r="A80" s="70"/>
      <c r="B80" s="71"/>
      <c r="C80" s="70"/>
      <c r="D80" s="71"/>
      <c r="E80" s="71"/>
      <c r="F80" s="70"/>
      <c r="G80" s="70"/>
      <c r="H80" s="72"/>
      <c r="I80" s="71"/>
      <c r="J80" s="70"/>
      <c r="K80" s="85"/>
      <c r="L80" s="86"/>
      <c r="M80" s="86"/>
      <c r="N80" s="86"/>
      <c r="O80" s="86"/>
      <c r="P80" s="86"/>
      <c r="Q80" s="90"/>
      <c r="R80" s="70"/>
    </row>
    <row r="81" spans="1:18">
      <c r="A81" s="70"/>
      <c r="B81" s="71"/>
      <c r="C81" s="70"/>
      <c r="D81" s="71"/>
      <c r="E81" s="71"/>
      <c r="F81" s="70"/>
      <c r="G81" s="70"/>
      <c r="H81" s="72"/>
      <c r="I81" s="71"/>
      <c r="J81" s="70"/>
      <c r="K81" s="85"/>
      <c r="L81" s="86"/>
      <c r="M81" s="86"/>
      <c r="N81" s="86"/>
      <c r="O81" s="86"/>
      <c r="P81" s="86"/>
      <c r="Q81" s="90"/>
      <c r="R81" s="70"/>
    </row>
    <row r="82" s="82" customFormat="1" spans="1:18">
      <c r="A82" s="189"/>
      <c r="B82" s="190" t="s">
        <v>132</v>
      </c>
      <c r="C82" s="190"/>
      <c r="D82" s="190"/>
      <c r="E82" s="190" t="s">
        <v>133</v>
      </c>
      <c r="F82" s="189"/>
      <c r="G82" s="189"/>
      <c r="H82" s="191"/>
      <c r="I82" s="190" t="s">
        <v>134</v>
      </c>
      <c r="J82" s="206"/>
      <c r="K82" s="189"/>
      <c r="L82" s="189"/>
      <c r="M82" s="207" t="s">
        <v>135</v>
      </c>
      <c r="N82" s="190"/>
      <c r="O82" s="189"/>
      <c r="P82" s="190"/>
      <c r="Q82" s="222"/>
      <c r="R82" s="189"/>
    </row>
    <row r="83" s="82" customFormat="1" ht="14.25" spans="1:18">
      <c r="A83" s="189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89"/>
      <c r="P83" s="190"/>
      <c r="Q83" s="190"/>
      <c r="R83" s="189"/>
    </row>
    <row r="84" s="82" customFormat="1" ht="14.25" spans="1:18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89"/>
      <c r="P84" s="190"/>
      <c r="Q84" s="190"/>
      <c r="R84" s="190"/>
    </row>
    <row r="85" s="82" customFormat="1" spans="1:18">
      <c r="A85" s="190"/>
      <c r="B85" s="192" t="s">
        <v>136</v>
      </c>
      <c r="C85" s="192"/>
      <c r="D85" s="190"/>
      <c r="E85" s="93" t="s">
        <v>327</v>
      </c>
      <c r="F85" s="190"/>
      <c r="G85" s="190"/>
      <c r="I85" s="93" t="s">
        <v>138</v>
      </c>
      <c r="J85" s="190"/>
      <c r="K85" s="190"/>
      <c r="L85" s="207"/>
      <c r="M85" s="208" t="s">
        <v>139</v>
      </c>
      <c r="N85" s="208"/>
      <c r="O85" s="208"/>
      <c r="P85" s="208"/>
      <c r="Q85" s="190"/>
      <c r="R85" s="190"/>
    </row>
    <row r="86" s="82" customFormat="1" spans="1:18">
      <c r="A86" s="189"/>
      <c r="B86" s="193" t="s">
        <v>473</v>
      </c>
      <c r="C86" s="193"/>
      <c r="D86" s="190"/>
      <c r="E86" s="194" t="s">
        <v>141</v>
      </c>
      <c r="F86" s="190"/>
      <c r="G86" s="190"/>
      <c r="I86" s="194" t="s">
        <v>142</v>
      </c>
      <c r="J86" s="190"/>
      <c r="K86" s="190"/>
      <c r="L86" s="190"/>
      <c r="M86" s="208" t="s">
        <v>143</v>
      </c>
      <c r="N86" s="208"/>
      <c r="O86" s="208"/>
      <c r="P86" s="208"/>
      <c r="Q86" s="190"/>
      <c r="R86" s="189"/>
    </row>
    <row r="101" spans="1:1">
      <c r="A101" s="1" t="s">
        <v>486</v>
      </c>
    </row>
  </sheetData>
  <mergeCells count="12">
    <mergeCell ref="A8:R8"/>
    <mergeCell ref="A9:R9"/>
    <mergeCell ref="A10:R10"/>
    <mergeCell ref="B49:C49"/>
    <mergeCell ref="M49:P49"/>
    <mergeCell ref="B50:C50"/>
    <mergeCell ref="M50:P50"/>
    <mergeCell ref="M51:O51"/>
    <mergeCell ref="B85:C85"/>
    <mergeCell ref="M85:P85"/>
    <mergeCell ref="B86:C86"/>
    <mergeCell ref="M86:P86"/>
  </mergeCells>
  <pageMargins left="0.24" right="0.22" top="0.5" bottom="0.19" header="0.5" footer="0.13"/>
  <pageSetup paperSize="14" scale="72" orientation="landscape"/>
  <headerFooter/>
  <rowBreaks count="1" manualBreakCount="1">
    <brk id="101" max="17" man="1"/>
  </rowBreaks>
  <drawing r:id="rId1"/>
  <legacyDrawing r:id="rId2"/>
  <oleObjects>
    <mc:AlternateContent xmlns:mc="http://schemas.openxmlformats.org/markup-compatibility/2006">
      <mc:Choice Requires="x14">
        <oleObject shapeId="118785" progId="Word.Document.8" r:id="rId3">
          <objectPr defaultSize="0" r:id="rId4">
            <anchor moveWithCells="1">
              <from>
                <xdr:col>4</xdr:col>
                <xdr:colOff>876300</xdr:colOff>
                <xdr:row>1</xdr:row>
                <xdr:rowOff>19050</xdr:rowOff>
              </from>
              <to>
                <xdr:col>11</xdr:col>
                <xdr:colOff>19050</xdr:colOff>
                <xdr:row>6</xdr:row>
                <xdr:rowOff>57150</xdr:rowOff>
              </to>
            </anchor>
          </objectPr>
        </oleObject>
      </mc:Choice>
      <mc:Fallback>
        <oleObject shapeId="118785" progId="Word.Document.8" r:id="rId3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"/>
  <sheetViews>
    <sheetView topLeftCell="A12"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5.2857142857143" style="1" customWidth="1"/>
    <col min="3" max="3" width="12.1428571428571" style="1" customWidth="1"/>
    <col min="4" max="4" width="9.57142857142857" style="1" customWidth="1"/>
    <col min="5" max="5" width="37.4285714285714" style="1" customWidth="1"/>
    <col min="6" max="6" width="17" style="1" customWidth="1"/>
    <col min="7" max="7" width="6.71428571428571" style="1" customWidth="1"/>
    <col min="8" max="8" width="13.4285714285714" style="1" customWidth="1"/>
    <col min="9" max="9" width="20.1428571428571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487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328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158" t="s">
        <v>10</v>
      </c>
      <c r="B12" s="159" t="s">
        <v>11</v>
      </c>
      <c r="C12" s="160" t="s">
        <v>12</v>
      </c>
      <c r="D12" s="6" t="s">
        <v>13</v>
      </c>
      <c r="E12" s="161" t="s">
        <v>14</v>
      </c>
      <c r="F12" s="158" t="s">
        <v>15</v>
      </c>
      <c r="G12" s="162" t="s">
        <v>16</v>
      </c>
      <c r="H12" s="159" t="s">
        <v>17</v>
      </c>
      <c r="I12" s="158" t="s">
        <v>18</v>
      </c>
      <c r="J12" s="9" t="s">
        <v>19</v>
      </c>
      <c r="K12" s="162" t="s">
        <v>20</v>
      </c>
      <c r="L12" s="166" t="s">
        <v>21</v>
      </c>
      <c r="M12" s="167"/>
      <c r="N12" s="168"/>
      <c r="O12" s="169" t="s">
        <v>22</v>
      </c>
      <c r="P12" s="170" t="s">
        <v>23</v>
      </c>
      <c r="Q12" s="175" t="s">
        <v>24</v>
      </c>
      <c r="R12" s="158" t="s">
        <v>10</v>
      </c>
    </row>
    <row r="13" spans="1:18">
      <c r="A13" s="15">
        <v>1</v>
      </c>
      <c r="B13" s="23" t="s">
        <v>381</v>
      </c>
      <c r="C13" s="22" t="s">
        <v>26</v>
      </c>
      <c r="D13" s="24">
        <v>740.29</v>
      </c>
      <c r="E13" s="18" t="s">
        <v>382</v>
      </c>
      <c r="F13" s="20" t="s">
        <v>366</v>
      </c>
      <c r="G13" s="20">
        <v>5</v>
      </c>
      <c r="H13" s="20" t="s">
        <v>47</v>
      </c>
      <c r="I13" s="23" t="s">
        <v>488</v>
      </c>
      <c r="J13" s="22">
        <v>11</v>
      </c>
      <c r="K13" s="22"/>
      <c r="L13" s="24">
        <f t="shared" ref="L13:L19" si="0">ROUND((D13*J13)+(D13/8*K13),2)</f>
        <v>8143.19</v>
      </c>
      <c r="M13" s="46">
        <v>6</v>
      </c>
      <c r="N13" s="46">
        <v>13</v>
      </c>
      <c r="O13" s="17">
        <f>ROUND((D13/8*M13)+(D13/8/60*N13),2)</f>
        <v>575.27</v>
      </c>
      <c r="P13" s="47"/>
      <c r="Q13" s="63">
        <f>L13+L14-O13</f>
        <v>7938.07</v>
      </c>
      <c r="R13" s="15">
        <f>A13</f>
        <v>1</v>
      </c>
    </row>
    <row r="14" spans="1:18">
      <c r="A14" s="15"/>
      <c r="B14" s="23" t="s">
        <v>175</v>
      </c>
      <c r="C14" s="22" t="s">
        <v>26</v>
      </c>
      <c r="D14" s="24">
        <v>740.29</v>
      </c>
      <c r="E14" s="18"/>
      <c r="F14" s="20"/>
      <c r="G14" s="20"/>
      <c r="H14" s="20"/>
      <c r="I14" s="350" t="s">
        <v>489</v>
      </c>
      <c r="J14" s="22"/>
      <c r="K14" s="22">
        <v>4</v>
      </c>
      <c r="L14" s="24">
        <f t="shared" si="0"/>
        <v>370.15</v>
      </c>
      <c r="M14" s="46"/>
      <c r="N14" s="46"/>
      <c r="O14" s="24"/>
      <c r="P14" s="47"/>
      <c r="Q14" s="63"/>
      <c r="R14" s="15">
        <f t="shared" ref="R14:R45" si="1">A14</f>
        <v>0</v>
      </c>
    </row>
    <row r="15" spans="1:18">
      <c r="A15" s="15">
        <v>2</v>
      </c>
      <c r="B15" s="23" t="s">
        <v>233</v>
      </c>
      <c r="C15" s="22" t="s">
        <v>26</v>
      </c>
      <c r="D15" s="24">
        <v>740.29</v>
      </c>
      <c r="E15" s="18" t="s">
        <v>114</v>
      </c>
      <c r="F15" s="20" t="s">
        <v>28</v>
      </c>
      <c r="G15" s="20">
        <v>5</v>
      </c>
      <c r="H15" s="20" t="s">
        <v>47</v>
      </c>
      <c r="I15" s="23" t="s">
        <v>490</v>
      </c>
      <c r="J15" s="22">
        <v>9</v>
      </c>
      <c r="K15" s="22"/>
      <c r="L15" s="24">
        <f t="shared" si="0"/>
        <v>6662.61</v>
      </c>
      <c r="M15" s="46"/>
      <c r="N15" s="46">
        <v>3</v>
      </c>
      <c r="O15" s="24">
        <f>ROUND((D15/8*M15)+(D15/8/60*N15),2)</f>
        <v>4.63</v>
      </c>
      <c r="P15" s="47"/>
      <c r="Q15" s="63">
        <f>L15-O15-P15</f>
        <v>6657.98</v>
      </c>
      <c r="R15" s="15">
        <f t="shared" si="1"/>
        <v>2</v>
      </c>
    </row>
    <row r="16" spans="1:18">
      <c r="A16" s="15">
        <v>3</v>
      </c>
      <c r="B16" s="16" t="s">
        <v>36</v>
      </c>
      <c r="C16" s="22" t="s">
        <v>26</v>
      </c>
      <c r="D16" s="17">
        <v>740.29</v>
      </c>
      <c r="E16" s="18" t="s">
        <v>331</v>
      </c>
      <c r="F16" s="19" t="s">
        <v>28</v>
      </c>
      <c r="G16" s="19">
        <v>5</v>
      </c>
      <c r="H16" s="20" t="s">
        <v>38</v>
      </c>
      <c r="I16" s="41" t="s">
        <v>491</v>
      </c>
      <c r="J16" s="19">
        <v>11</v>
      </c>
      <c r="K16" s="22"/>
      <c r="L16" s="17">
        <f t="shared" si="0"/>
        <v>8143.19</v>
      </c>
      <c r="M16" s="42">
        <v>3</v>
      </c>
      <c r="N16" s="43">
        <v>1</v>
      </c>
      <c r="O16" s="17">
        <f>ROUND((D16/8*M16)+(D16/8/60*N16),2)</f>
        <v>279.15</v>
      </c>
      <c r="P16" s="44"/>
      <c r="Q16" s="61">
        <f>L16-O16-P16</f>
        <v>7864.04</v>
      </c>
      <c r="R16" s="15">
        <f t="shared" si="1"/>
        <v>3</v>
      </c>
    </row>
    <row r="17" spans="1:18">
      <c r="A17" s="15">
        <v>4</v>
      </c>
      <c r="B17" s="16" t="s">
        <v>40</v>
      </c>
      <c r="C17" s="22" t="s">
        <v>26</v>
      </c>
      <c r="D17" s="17">
        <v>740.29</v>
      </c>
      <c r="E17" s="18" t="s">
        <v>41</v>
      </c>
      <c r="F17" s="19" t="s">
        <v>28</v>
      </c>
      <c r="G17" s="19">
        <v>5</v>
      </c>
      <c r="H17" s="20" t="s">
        <v>38</v>
      </c>
      <c r="I17" s="23" t="s">
        <v>492</v>
      </c>
      <c r="J17" s="22">
        <v>9</v>
      </c>
      <c r="K17" s="22"/>
      <c r="L17" s="17">
        <f t="shared" si="0"/>
        <v>6662.61</v>
      </c>
      <c r="M17" s="42">
        <v>8</v>
      </c>
      <c r="N17" s="43">
        <v>3</v>
      </c>
      <c r="O17" s="17">
        <f>ROUND((D17/8*M17)+(D17/8/60*N17),2)</f>
        <v>744.92</v>
      </c>
      <c r="P17" s="44"/>
      <c r="Q17" s="61">
        <f>L17-O17-P17</f>
        <v>5917.69</v>
      </c>
      <c r="R17" s="15">
        <f t="shared" si="1"/>
        <v>4</v>
      </c>
    </row>
    <row r="18" spans="1:18">
      <c r="A18" s="15">
        <v>5</v>
      </c>
      <c r="B18" s="16" t="s">
        <v>43</v>
      </c>
      <c r="C18" s="22" t="s">
        <v>26</v>
      </c>
      <c r="D18" s="17">
        <v>740.29</v>
      </c>
      <c r="E18" s="21" t="s">
        <v>44</v>
      </c>
      <c r="F18" s="22" t="s">
        <v>28</v>
      </c>
      <c r="G18" s="22">
        <v>5</v>
      </c>
      <c r="H18" s="20" t="s">
        <v>29</v>
      </c>
      <c r="I18" s="23" t="s">
        <v>493</v>
      </c>
      <c r="J18" s="22">
        <v>9</v>
      </c>
      <c r="K18" s="22"/>
      <c r="L18" s="17">
        <f t="shared" si="0"/>
        <v>6662.61</v>
      </c>
      <c r="M18" s="42">
        <v>17</v>
      </c>
      <c r="N18" s="43">
        <v>18</v>
      </c>
      <c r="O18" s="17">
        <f>ROUND((D18/8*M18)+(D18/8/60*N18),2)</f>
        <v>1600.88</v>
      </c>
      <c r="P18" s="44">
        <v>760</v>
      </c>
      <c r="Q18" s="61">
        <f>L18+L19-O18-P18</f>
        <v>5042.02</v>
      </c>
      <c r="R18" s="15">
        <f t="shared" si="1"/>
        <v>5</v>
      </c>
    </row>
    <row r="19" spans="1:18">
      <c r="A19" s="15"/>
      <c r="B19" s="16" t="s">
        <v>175</v>
      </c>
      <c r="C19" s="22" t="s">
        <v>26</v>
      </c>
      <c r="D19" s="17">
        <v>740.29</v>
      </c>
      <c r="E19" s="21"/>
      <c r="F19" s="22"/>
      <c r="G19" s="22"/>
      <c r="H19" s="22"/>
      <c r="I19" s="350" t="s">
        <v>494</v>
      </c>
      <c r="J19" s="22">
        <v>1</v>
      </c>
      <c r="K19" s="22"/>
      <c r="L19" s="17">
        <f t="shared" si="0"/>
        <v>740.29</v>
      </c>
      <c r="M19" s="42"/>
      <c r="N19" s="43"/>
      <c r="O19" s="17"/>
      <c r="P19" s="44"/>
      <c r="Q19" s="61"/>
      <c r="R19" s="15">
        <f t="shared" si="1"/>
        <v>0</v>
      </c>
    </row>
    <row r="20" spans="1:18">
      <c r="A20" s="15">
        <v>6</v>
      </c>
      <c r="B20" s="16" t="s">
        <v>45</v>
      </c>
      <c r="C20" s="22" t="s">
        <v>26</v>
      </c>
      <c r="D20" s="17">
        <v>740.29</v>
      </c>
      <c r="E20" s="18" t="s">
        <v>46</v>
      </c>
      <c r="F20" s="22" t="s">
        <v>366</v>
      </c>
      <c r="G20" s="22">
        <v>5</v>
      </c>
      <c r="H20" s="22" t="s">
        <v>47</v>
      </c>
      <c r="I20" s="41" t="s">
        <v>495</v>
      </c>
      <c r="J20" s="19">
        <v>9</v>
      </c>
      <c r="K20" s="22"/>
      <c r="L20" s="17">
        <f t="shared" ref="L20:L26" si="2">ROUND((D20*J20)+(D20/8*K20),2)</f>
        <v>6662.61</v>
      </c>
      <c r="M20" s="42"/>
      <c r="N20" s="43">
        <v>20</v>
      </c>
      <c r="O20" s="17">
        <f t="shared" ref="O20:O25" si="3">ROUND((D20/8*M20)+(D20/8/60*N20),2)</f>
        <v>30.85</v>
      </c>
      <c r="P20" s="44"/>
      <c r="Q20" s="61">
        <f t="shared" ref="Q20:Q24" si="4">L20-O20-P20</f>
        <v>6631.76</v>
      </c>
      <c r="R20" s="15">
        <f t="shared" si="1"/>
        <v>6</v>
      </c>
    </row>
    <row r="21" spans="1:18">
      <c r="A21" s="15">
        <v>7</v>
      </c>
      <c r="B21" s="16" t="s">
        <v>48</v>
      </c>
      <c r="C21" s="22" t="s">
        <v>26</v>
      </c>
      <c r="D21" s="17">
        <v>740.29</v>
      </c>
      <c r="E21" s="18" t="s">
        <v>49</v>
      </c>
      <c r="F21" s="20" t="s">
        <v>28</v>
      </c>
      <c r="G21" s="20">
        <v>5</v>
      </c>
      <c r="H21" s="20" t="s">
        <v>38</v>
      </c>
      <c r="I21" s="23" t="s">
        <v>496</v>
      </c>
      <c r="J21" s="22">
        <v>11</v>
      </c>
      <c r="K21" s="22"/>
      <c r="L21" s="17">
        <f t="shared" si="2"/>
        <v>8143.19</v>
      </c>
      <c r="M21" s="42">
        <v>4</v>
      </c>
      <c r="N21" s="43">
        <v>8</v>
      </c>
      <c r="O21" s="17">
        <f t="shared" si="3"/>
        <v>382.48</v>
      </c>
      <c r="P21" s="44">
        <v>760</v>
      </c>
      <c r="Q21" s="61">
        <f t="shared" si="4"/>
        <v>7000.71</v>
      </c>
      <c r="R21" s="15">
        <f t="shared" si="1"/>
        <v>7</v>
      </c>
    </row>
    <row r="22" spans="1:18">
      <c r="A22" s="15">
        <v>8</v>
      </c>
      <c r="B22" s="16" t="s">
        <v>51</v>
      </c>
      <c r="C22" s="22" t="s">
        <v>26</v>
      </c>
      <c r="D22" s="17">
        <v>740.29</v>
      </c>
      <c r="E22" s="18" t="s">
        <v>52</v>
      </c>
      <c r="F22" s="20" t="s">
        <v>28</v>
      </c>
      <c r="G22" s="20">
        <v>5</v>
      </c>
      <c r="H22" s="20" t="s">
        <v>47</v>
      </c>
      <c r="I22" s="23" t="s">
        <v>497</v>
      </c>
      <c r="J22" s="22">
        <v>10</v>
      </c>
      <c r="K22" s="22"/>
      <c r="L22" s="17">
        <f t="shared" si="2"/>
        <v>7402.9</v>
      </c>
      <c r="M22" s="42"/>
      <c r="N22" s="43">
        <v>31</v>
      </c>
      <c r="O22" s="17">
        <f t="shared" si="3"/>
        <v>47.81</v>
      </c>
      <c r="P22" s="44">
        <v>835</v>
      </c>
      <c r="Q22" s="61">
        <f t="shared" si="4"/>
        <v>6520.09</v>
      </c>
      <c r="R22" s="15">
        <f t="shared" si="1"/>
        <v>8</v>
      </c>
    </row>
    <row r="23" spans="1:18">
      <c r="A23" s="15">
        <v>9</v>
      </c>
      <c r="B23" s="16" t="s">
        <v>54</v>
      </c>
      <c r="C23" s="22" t="s">
        <v>26</v>
      </c>
      <c r="D23" s="17">
        <v>740.29</v>
      </c>
      <c r="E23" s="18" t="s">
        <v>55</v>
      </c>
      <c r="F23" s="22" t="s">
        <v>28</v>
      </c>
      <c r="G23" s="22">
        <v>5</v>
      </c>
      <c r="H23" s="22" t="s">
        <v>47</v>
      </c>
      <c r="I23" s="41" t="s">
        <v>491</v>
      </c>
      <c r="J23" s="19">
        <v>11</v>
      </c>
      <c r="K23" s="22"/>
      <c r="L23" s="17">
        <f t="shared" si="2"/>
        <v>8143.19</v>
      </c>
      <c r="M23" s="42"/>
      <c r="N23" s="43">
        <v>5</v>
      </c>
      <c r="O23" s="17">
        <f t="shared" si="3"/>
        <v>7.71</v>
      </c>
      <c r="P23" s="44"/>
      <c r="Q23" s="61">
        <f t="shared" si="4"/>
        <v>8135.48</v>
      </c>
      <c r="R23" s="15">
        <f t="shared" si="1"/>
        <v>9</v>
      </c>
    </row>
    <row r="24" spans="1:18">
      <c r="A24" s="15">
        <v>10</v>
      </c>
      <c r="B24" s="16" t="s">
        <v>56</v>
      </c>
      <c r="C24" s="22" t="s">
        <v>26</v>
      </c>
      <c r="D24" s="17">
        <v>656.4</v>
      </c>
      <c r="E24" s="18" t="s">
        <v>57</v>
      </c>
      <c r="F24" s="22" t="s">
        <v>28</v>
      </c>
      <c r="G24" s="22">
        <v>5</v>
      </c>
      <c r="H24" s="22" t="s">
        <v>47</v>
      </c>
      <c r="I24" s="23" t="s">
        <v>498</v>
      </c>
      <c r="J24" s="22">
        <v>8</v>
      </c>
      <c r="K24" s="22"/>
      <c r="L24" s="17">
        <f t="shared" si="2"/>
        <v>5251.2</v>
      </c>
      <c r="M24" s="42">
        <v>3</v>
      </c>
      <c r="N24" s="43">
        <v>10</v>
      </c>
      <c r="O24" s="17">
        <f t="shared" si="3"/>
        <v>259.83</v>
      </c>
      <c r="P24" s="44">
        <v>760</v>
      </c>
      <c r="Q24" s="61">
        <f t="shared" si="4"/>
        <v>4231.37</v>
      </c>
      <c r="R24" s="15">
        <f t="shared" si="1"/>
        <v>10</v>
      </c>
    </row>
    <row r="25" spans="1:18">
      <c r="A25" s="15">
        <v>11</v>
      </c>
      <c r="B25" s="16" t="s">
        <v>499</v>
      </c>
      <c r="C25" s="22" t="s">
        <v>26</v>
      </c>
      <c r="D25" s="17">
        <v>740.29</v>
      </c>
      <c r="E25" s="163" t="s">
        <v>500</v>
      </c>
      <c r="F25" s="20" t="s">
        <v>28</v>
      </c>
      <c r="G25" s="20">
        <v>5</v>
      </c>
      <c r="H25" s="20" t="s">
        <v>38</v>
      </c>
      <c r="I25" s="351" t="s">
        <v>501</v>
      </c>
      <c r="J25" s="22">
        <v>11</v>
      </c>
      <c r="K25" s="22"/>
      <c r="L25" s="17">
        <f t="shared" si="2"/>
        <v>8143.19</v>
      </c>
      <c r="M25" s="42">
        <v>2</v>
      </c>
      <c r="N25" s="43">
        <v>35</v>
      </c>
      <c r="O25" s="17">
        <f t="shared" si="3"/>
        <v>239.05</v>
      </c>
      <c r="P25" s="44"/>
      <c r="Q25" s="61">
        <f>L25+L26-O25</f>
        <v>14566.75</v>
      </c>
      <c r="R25" s="15">
        <f t="shared" si="1"/>
        <v>11</v>
      </c>
    </row>
    <row r="26" spans="1:18">
      <c r="A26" s="15"/>
      <c r="B26" s="16" t="s">
        <v>175</v>
      </c>
      <c r="C26" s="22" t="s">
        <v>26</v>
      </c>
      <c r="D26" s="17">
        <v>740.29</v>
      </c>
      <c r="E26" s="105"/>
      <c r="F26" s="22"/>
      <c r="G26" s="22"/>
      <c r="H26" s="22"/>
      <c r="I26" s="23" t="s">
        <v>502</v>
      </c>
      <c r="J26" s="22">
        <v>9</v>
      </c>
      <c r="K26" s="22"/>
      <c r="L26" s="17">
        <f t="shared" si="2"/>
        <v>6662.61</v>
      </c>
      <c r="M26" s="42"/>
      <c r="N26" s="43"/>
      <c r="O26" s="17"/>
      <c r="P26" s="44"/>
      <c r="Q26" s="61"/>
      <c r="R26" s="15">
        <f t="shared" si="1"/>
        <v>0</v>
      </c>
    </row>
    <row r="27" spans="1:18">
      <c r="A27" s="15">
        <v>12</v>
      </c>
      <c r="B27" s="16" t="s">
        <v>59</v>
      </c>
      <c r="C27" s="22" t="s">
        <v>26</v>
      </c>
      <c r="D27" s="17">
        <v>740.29</v>
      </c>
      <c r="E27" s="18" t="s">
        <v>331</v>
      </c>
      <c r="F27" s="22" t="s">
        <v>28</v>
      </c>
      <c r="G27" s="22">
        <v>5</v>
      </c>
      <c r="H27" s="22" t="s">
        <v>47</v>
      </c>
      <c r="I27" s="41" t="s">
        <v>491</v>
      </c>
      <c r="J27" s="19">
        <v>11</v>
      </c>
      <c r="K27" s="22"/>
      <c r="L27" s="17">
        <f t="shared" ref="L27:L34" si="5">ROUND((D27*J27)+(D27/8*K27),2)</f>
        <v>8143.19</v>
      </c>
      <c r="M27" s="42">
        <v>13</v>
      </c>
      <c r="N27" s="43">
        <v>29</v>
      </c>
      <c r="O27" s="17">
        <f>ROUND((D27/8*M27)+(D27/8/60*N27),2)</f>
        <v>1247.7</v>
      </c>
      <c r="P27" s="44">
        <v>760</v>
      </c>
      <c r="Q27" s="61">
        <f>L27-O27-P27</f>
        <v>6135.49</v>
      </c>
      <c r="R27" s="15">
        <f t="shared" si="1"/>
        <v>12</v>
      </c>
    </row>
    <row r="28" spans="1:18">
      <c r="A28" s="15">
        <v>13</v>
      </c>
      <c r="B28" s="23" t="s">
        <v>60</v>
      </c>
      <c r="C28" s="22" t="s">
        <v>26</v>
      </c>
      <c r="D28" s="17">
        <v>740.29</v>
      </c>
      <c r="E28" s="21" t="s">
        <v>61</v>
      </c>
      <c r="F28" s="22" t="s">
        <v>28</v>
      </c>
      <c r="G28" s="22">
        <v>5</v>
      </c>
      <c r="H28" s="20" t="s">
        <v>29</v>
      </c>
      <c r="I28" s="41" t="s">
        <v>497</v>
      </c>
      <c r="J28" s="19">
        <v>10</v>
      </c>
      <c r="K28" s="48"/>
      <c r="L28" s="24">
        <f t="shared" si="5"/>
        <v>7402.9</v>
      </c>
      <c r="M28" s="49">
        <v>1</v>
      </c>
      <c r="N28" s="50">
        <v>52</v>
      </c>
      <c r="O28" s="17">
        <f>ROUND((D28/8*M28)+(D28/8/60*N28),2)</f>
        <v>172.73</v>
      </c>
      <c r="P28" s="44">
        <v>760</v>
      </c>
      <c r="Q28" s="63">
        <f>L28-O28-P28</f>
        <v>6470.17</v>
      </c>
      <c r="R28" s="15">
        <f t="shared" si="1"/>
        <v>13</v>
      </c>
    </row>
    <row r="29" ht="14.1" customHeight="1" spans="1:18">
      <c r="A29" s="15">
        <v>14</v>
      </c>
      <c r="B29" s="23" t="s">
        <v>503</v>
      </c>
      <c r="C29" s="22" t="s">
        <v>26</v>
      </c>
      <c r="D29" s="24">
        <v>740.29</v>
      </c>
      <c r="E29" s="21" t="s">
        <v>32</v>
      </c>
      <c r="F29" s="25" t="s">
        <v>28</v>
      </c>
      <c r="G29" s="25">
        <v>5</v>
      </c>
      <c r="H29" s="22" t="s">
        <v>47</v>
      </c>
      <c r="I29" s="41" t="s">
        <v>491</v>
      </c>
      <c r="J29" s="19">
        <v>11</v>
      </c>
      <c r="K29" s="22"/>
      <c r="L29" s="24">
        <f t="shared" si="5"/>
        <v>8143.19</v>
      </c>
      <c r="M29" s="45">
        <v>2</v>
      </c>
      <c r="N29" s="46">
        <v>36</v>
      </c>
      <c r="O29" s="24">
        <f>ROUND((D29/8*M29)+(D29/8/60*N29),2)</f>
        <v>240.59</v>
      </c>
      <c r="P29" s="47"/>
      <c r="Q29" s="61">
        <f>L29+L30-O29</f>
        <v>13824.92</v>
      </c>
      <c r="R29" s="15">
        <f t="shared" si="1"/>
        <v>14</v>
      </c>
    </row>
    <row r="30" ht="14.1" customHeight="1" spans="1:18">
      <c r="A30" s="15"/>
      <c r="B30" s="23" t="s">
        <v>175</v>
      </c>
      <c r="C30" s="22" t="s">
        <v>26</v>
      </c>
      <c r="D30" s="24">
        <v>740.29</v>
      </c>
      <c r="E30" s="164"/>
      <c r="F30" s="25"/>
      <c r="G30" s="25"/>
      <c r="H30" s="22"/>
      <c r="I30" s="41" t="s">
        <v>458</v>
      </c>
      <c r="J30" s="19">
        <v>8</v>
      </c>
      <c r="K30" s="57"/>
      <c r="L30" s="24">
        <f t="shared" si="5"/>
        <v>5922.32</v>
      </c>
      <c r="M30" s="45"/>
      <c r="N30" s="46"/>
      <c r="O30" s="24"/>
      <c r="P30" s="47"/>
      <c r="Q30" s="61"/>
      <c r="R30" s="15">
        <f t="shared" si="1"/>
        <v>0</v>
      </c>
    </row>
    <row r="31" spans="1:18">
      <c r="A31" s="15">
        <v>15</v>
      </c>
      <c r="B31" s="23" t="s">
        <v>63</v>
      </c>
      <c r="C31" s="22" t="s">
        <v>26</v>
      </c>
      <c r="D31" s="17">
        <v>740.29</v>
      </c>
      <c r="E31" s="26" t="s">
        <v>64</v>
      </c>
      <c r="F31" s="22" t="s">
        <v>28</v>
      </c>
      <c r="G31" s="22">
        <v>5</v>
      </c>
      <c r="H31" s="22" t="s">
        <v>38</v>
      </c>
      <c r="I31" s="41" t="s">
        <v>504</v>
      </c>
      <c r="J31" s="19">
        <v>11</v>
      </c>
      <c r="K31" s="48"/>
      <c r="L31" s="24">
        <f t="shared" si="5"/>
        <v>8143.19</v>
      </c>
      <c r="M31" s="49">
        <v>1</v>
      </c>
      <c r="N31" s="50">
        <v>52</v>
      </c>
      <c r="O31" s="17">
        <f>ROUND((D31/8*M31)+(D31/8/60*N31),2)</f>
        <v>172.73</v>
      </c>
      <c r="P31" s="51">
        <v>760</v>
      </c>
      <c r="Q31" s="61">
        <f>L31+L32-O31-P31</f>
        <v>7950.75</v>
      </c>
      <c r="R31" s="15">
        <f t="shared" si="1"/>
        <v>15</v>
      </c>
    </row>
    <row r="32" spans="1:18">
      <c r="A32" s="15"/>
      <c r="B32" s="23" t="s">
        <v>175</v>
      </c>
      <c r="C32" s="22" t="s">
        <v>26</v>
      </c>
      <c r="D32" s="17">
        <v>740.29</v>
      </c>
      <c r="E32" s="164"/>
      <c r="F32" s="22"/>
      <c r="G32" s="22"/>
      <c r="H32" s="22"/>
      <c r="I32" s="351" t="s">
        <v>505</v>
      </c>
      <c r="J32" s="25">
        <v>1</v>
      </c>
      <c r="K32" s="172"/>
      <c r="L32" s="24">
        <f t="shared" si="5"/>
        <v>740.29</v>
      </c>
      <c r="M32" s="173"/>
      <c r="N32" s="56"/>
      <c r="O32" s="24"/>
      <c r="P32" s="174"/>
      <c r="Q32" s="61"/>
      <c r="R32" s="15">
        <f t="shared" si="1"/>
        <v>0</v>
      </c>
    </row>
    <row r="33" spans="1:18">
      <c r="A33" s="15">
        <v>16</v>
      </c>
      <c r="B33" s="23" t="s">
        <v>255</v>
      </c>
      <c r="C33" s="22" t="s">
        <v>26</v>
      </c>
      <c r="D33" s="24">
        <v>740.29</v>
      </c>
      <c r="E33" s="21" t="s">
        <v>27</v>
      </c>
      <c r="F33" s="20" t="s">
        <v>28</v>
      </c>
      <c r="G33" s="20">
        <v>5</v>
      </c>
      <c r="H33" s="22" t="s">
        <v>47</v>
      </c>
      <c r="I33" s="23" t="s">
        <v>497</v>
      </c>
      <c r="J33" s="22">
        <v>10</v>
      </c>
      <c r="K33" s="22"/>
      <c r="L33" s="24">
        <f t="shared" si="5"/>
        <v>7402.9</v>
      </c>
      <c r="M33" s="46">
        <v>4</v>
      </c>
      <c r="N33" s="46">
        <v>33</v>
      </c>
      <c r="O33" s="24">
        <f>ROUND((D33/8*M33)+(D33/8/60*N33),2)</f>
        <v>421.04</v>
      </c>
      <c r="P33" s="47"/>
      <c r="Q33" s="61">
        <f>L33+L34-O33</f>
        <v>7722.15</v>
      </c>
      <c r="R33" s="15">
        <f t="shared" si="1"/>
        <v>16</v>
      </c>
    </row>
    <row r="34" spans="1:18">
      <c r="A34" s="15"/>
      <c r="B34" s="23" t="s">
        <v>175</v>
      </c>
      <c r="C34" s="22" t="s">
        <v>26</v>
      </c>
      <c r="D34" s="24">
        <v>740.29</v>
      </c>
      <c r="E34" s="21"/>
      <c r="F34" s="20"/>
      <c r="G34" s="20"/>
      <c r="H34" s="22"/>
      <c r="I34" s="352" t="s">
        <v>506</v>
      </c>
      <c r="J34" s="22">
        <v>1</v>
      </c>
      <c r="K34" s="22"/>
      <c r="L34" s="24">
        <f t="shared" si="5"/>
        <v>740.29</v>
      </c>
      <c r="M34" s="46"/>
      <c r="N34" s="46"/>
      <c r="O34" s="24"/>
      <c r="P34" s="47"/>
      <c r="Q34" s="61"/>
      <c r="R34" s="15">
        <f t="shared" si="1"/>
        <v>0</v>
      </c>
    </row>
    <row r="35" spans="1:18">
      <c r="A35" s="15">
        <v>17</v>
      </c>
      <c r="B35" s="16" t="s">
        <v>65</v>
      </c>
      <c r="C35" s="22" t="s">
        <v>26</v>
      </c>
      <c r="D35" s="17">
        <v>740.29</v>
      </c>
      <c r="E35" s="18" t="s">
        <v>57</v>
      </c>
      <c r="F35" s="20" t="s">
        <v>28</v>
      </c>
      <c r="G35" s="20">
        <v>5</v>
      </c>
      <c r="H35" s="22" t="s">
        <v>47</v>
      </c>
      <c r="I35" s="23" t="s">
        <v>491</v>
      </c>
      <c r="J35" s="22">
        <v>11</v>
      </c>
      <c r="K35" s="22"/>
      <c r="L35" s="24">
        <f t="shared" ref="L35:L50" si="6">ROUND((D35*J35)+(D35/8*K35),2)</f>
        <v>8143.19</v>
      </c>
      <c r="M35" s="42">
        <v>15</v>
      </c>
      <c r="N35" s="43">
        <v>54</v>
      </c>
      <c r="O35" s="17">
        <f t="shared" ref="O35:O55" si="7">ROUND((D35/8*M35)+(D35/8/60*N35),2)</f>
        <v>1471.33</v>
      </c>
      <c r="P35" s="44">
        <v>760</v>
      </c>
      <c r="Q35" s="61">
        <f t="shared" ref="Q35:Q50" si="8">L35-O35-P35</f>
        <v>5911.86</v>
      </c>
      <c r="R35" s="15">
        <f t="shared" si="1"/>
        <v>17</v>
      </c>
    </row>
    <row r="36" spans="1:18">
      <c r="A36" s="15">
        <v>18</v>
      </c>
      <c r="B36" s="16" t="s">
        <v>278</v>
      </c>
      <c r="C36" s="22" t="s">
        <v>26</v>
      </c>
      <c r="D36" s="24">
        <v>740.29</v>
      </c>
      <c r="E36" s="18" t="s">
        <v>49</v>
      </c>
      <c r="F36" s="20" t="s">
        <v>28</v>
      </c>
      <c r="G36" s="20">
        <v>5</v>
      </c>
      <c r="H36" s="20" t="s">
        <v>47</v>
      </c>
      <c r="I36" s="23" t="s">
        <v>496</v>
      </c>
      <c r="J36" s="22">
        <v>11</v>
      </c>
      <c r="K36" s="22"/>
      <c r="L36" s="17">
        <f t="shared" si="6"/>
        <v>8143.19</v>
      </c>
      <c r="M36" s="42"/>
      <c r="N36" s="43">
        <v>6</v>
      </c>
      <c r="O36" s="17">
        <f t="shared" si="7"/>
        <v>9.25</v>
      </c>
      <c r="P36" s="47"/>
      <c r="Q36" s="61">
        <f t="shared" si="8"/>
        <v>8133.94</v>
      </c>
      <c r="R36" s="15">
        <f t="shared" si="1"/>
        <v>18</v>
      </c>
    </row>
    <row r="37" spans="1:18">
      <c r="A37" s="15">
        <v>19</v>
      </c>
      <c r="B37" s="16" t="s">
        <v>177</v>
      </c>
      <c r="C37" s="22" t="s">
        <v>26</v>
      </c>
      <c r="D37" s="17">
        <v>740.29</v>
      </c>
      <c r="E37" s="26" t="s">
        <v>178</v>
      </c>
      <c r="F37" s="20" t="s">
        <v>28</v>
      </c>
      <c r="G37" s="20">
        <v>5</v>
      </c>
      <c r="H37" s="22" t="s">
        <v>47</v>
      </c>
      <c r="I37" s="41" t="s">
        <v>497</v>
      </c>
      <c r="J37" s="22">
        <v>10</v>
      </c>
      <c r="K37" s="22"/>
      <c r="L37" s="17">
        <f t="shared" si="6"/>
        <v>7402.9</v>
      </c>
      <c r="M37" s="49"/>
      <c r="N37" s="50">
        <v>31</v>
      </c>
      <c r="O37" s="17">
        <f t="shared" si="7"/>
        <v>47.81</v>
      </c>
      <c r="P37" s="51">
        <v>760</v>
      </c>
      <c r="Q37" s="63">
        <f t="shared" si="8"/>
        <v>6595.09</v>
      </c>
      <c r="R37" s="15">
        <f t="shared" si="1"/>
        <v>19</v>
      </c>
    </row>
    <row r="38" spans="1:18">
      <c r="A38" s="15">
        <v>20</v>
      </c>
      <c r="B38" s="16" t="s">
        <v>180</v>
      </c>
      <c r="C38" s="22" t="s">
        <v>26</v>
      </c>
      <c r="D38" s="17">
        <v>740.29</v>
      </c>
      <c r="E38" s="26" t="s">
        <v>64</v>
      </c>
      <c r="F38" s="20" t="s">
        <v>28</v>
      </c>
      <c r="G38" s="20">
        <v>5</v>
      </c>
      <c r="H38" s="22" t="s">
        <v>47</v>
      </c>
      <c r="I38" s="351" t="s">
        <v>501</v>
      </c>
      <c r="J38" s="22">
        <v>11</v>
      </c>
      <c r="K38" s="22"/>
      <c r="L38" s="17">
        <f t="shared" si="6"/>
        <v>8143.19</v>
      </c>
      <c r="M38" s="42">
        <v>1</v>
      </c>
      <c r="N38" s="43">
        <v>36</v>
      </c>
      <c r="O38" s="17">
        <f t="shared" si="7"/>
        <v>148.06</v>
      </c>
      <c r="P38" s="44"/>
      <c r="Q38" s="63">
        <f t="shared" si="8"/>
        <v>7995.13</v>
      </c>
      <c r="R38" s="15">
        <f t="shared" si="1"/>
        <v>20</v>
      </c>
    </row>
    <row r="39" ht="24.95" customHeight="1" spans="1:18">
      <c r="A39" s="15">
        <v>21</v>
      </c>
      <c r="B39" s="18" t="s">
        <v>66</v>
      </c>
      <c r="C39" s="22" t="s">
        <v>26</v>
      </c>
      <c r="D39" s="17">
        <v>740.29</v>
      </c>
      <c r="E39" s="27" t="s">
        <v>67</v>
      </c>
      <c r="F39" s="165" t="s">
        <v>507</v>
      </c>
      <c r="G39" s="20">
        <v>5</v>
      </c>
      <c r="H39" s="20" t="s">
        <v>47</v>
      </c>
      <c r="I39" s="41" t="s">
        <v>508</v>
      </c>
      <c r="J39" s="19">
        <v>11</v>
      </c>
      <c r="K39" s="20"/>
      <c r="L39" s="17">
        <f t="shared" si="6"/>
        <v>8143.19</v>
      </c>
      <c r="M39" s="42">
        <v>4</v>
      </c>
      <c r="N39" s="43"/>
      <c r="O39" s="17">
        <f t="shared" si="7"/>
        <v>370.15</v>
      </c>
      <c r="P39" s="44">
        <v>760</v>
      </c>
      <c r="Q39" s="61">
        <f t="shared" si="8"/>
        <v>7013.04</v>
      </c>
      <c r="R39" s="15">
        <f t="shared" si="1"/>
        <v>21</v>
      </c>
    </row>
    <row r="40" spans="1:18">
      <c r="A40" s="15">
        <v>22</v>
      </c>
      <c r="B40" s="23" t="s">
        <v>70</v>
      </c>
      <c r="C40" s="22" t="s">
        <v>26</v>
      </c>
      <c r="D40" s="24">
        <v>740.29</v>
      </c>
      <c r="E40" s="21" t="s">
        <v>71</v>
      </c>
      <c r="F40" s="20" t="s">
        <v>28</v>
      </c>
      <c r="G40" s="20">
        <v>5</v>
      </c>
      <c r="H40" s="20" t="s">
        <v>47</v>
      </c>
      <c r="I40" s="41" t="s">
        <v>491</v>
      </c>
      <c r="J40" s="19">
        <v>11</v>
      </c>
      <c r="K40" s="22"/>
      <c r="L40" s="17">
        <f t="shared" si="6"/>
        <v>8143.19</v>
      </c>
      <c r="M40" s="42"/>
      <c r="N40" s="43"/>
      <c r="O40" s="17">
        <f t="shared" si="7"/>
        <v>0</v>
      </c>
      <c r="P40" s="44">
        <v>760</v>
      </c>
      <c r="Q40" s="61">
        <f t="shared" si="8"/>
        <v>7383.19</v>
      </c>
      <c r="R40" s="15">
        <f t="shared" si="1"/>
        <v>22</v>
      </c>
    </row>
    <row r="41" spans="1:18">
      <c r="A41" s="15">
        <v>23</v>
      </c>
      <c r="B41" s="16" t="s">
        <v>76</v>
      </c>
      <c r="C41" s="22" t="s">
        <v>26</v>
      </c>
      <c r="D41" s="17">
        <v>740.29</v>
      </c>
      <c r="E41" s="18" t="s">
        <v>71</v>
      </c>
      <c r="F41" s="20" t="s">
        <v>28</v>
      </c>
      <c r="G41" s="20">
        <v>5</v>
      </c>
      <c r="H41" s="20" t="s">
        <v>47</v>
      </c>
      <c r="I41" s="23" t="s">
        <v>509</v>
      </c>
      <c r="J41" s="22">
        <v>9</v>
      </c>
      <c r="K41" s="20"/>
      <c r="L41" s="17">
        <f t="shared" si="6"/>
        <v>6662.61</v>
      </c>
      <c r="M41" s="42">
        <v>1</v>
      </c>
      <c r="N41" s="43">
        <v>19</v>
      </c>
      <c r="O41" s="17">
        <f t="shared" si="7"/>
        <v>121.84</v>
      </c>
      <c r="P41" s="44">
        <v>760</v>
      </c>
      <c r="Q41" s="61">
        <f t="shared" si="8"/>
        <v>5780.77</v>
      </c>
      <c r="R41" s="15">
        <f t="shared" si="1"/>
        <v>23</v>
      </c>
    </row>
    <row r="42" spans="1:18">
      <c r="A42" s="15">
        <v>24</v>
      </c>
      <c r="B42" s="16" t="s">
        <v>78</v>
      </c>
      <c r="C42" s="22" t="s">
        <v>26</v>
      </c>
      <c r="D42" s="17">
        <v>656.4</v>
      </c>
      <c r="E42" s="18" t="s">
        <v>57</v>
      </c>
      <c r="F42" s="20" t="s">
        <v>28</v>
      </c>
      <c r="G42" s="20">
        <v>5</v>
      </c>
      <c r="H42" s="20" t="s">
        <v>29</v>
      </c>
      <c r="I42" s="23" t="s">
        <v>497</v>
      </c>
      <c r="J42" s="22">
        <v>10</v>
      </c>
      <c r="K42" s="20"/>
      <c r="L42" s="17">
        <f t="shared" si="6"/>
        <v>6564</v>
      </c>
      <c r="M42" s="42"/>
      <c r="N42" s="43">
        <v>59</v>
      </c>
      <c r="O42" s="17">
        <f t="shared" si="7"/>
        <v>80.68</v>
      </c>
      <c r="P42" s="44"/>
      <c r="Q42" s="61">
        <f t="shared" si="8"/>
        <v>6483.32</v>
      </c>
      <c r="R42" s="15">
        <f t="shared" si="1"/>
        <v>24</v>
      </c>
    </row>
    <row r="43" spans="1:18">
      <c r="A43" s="15">
        <v>25</v>
      </c>
      <c r="B43" s="16" t="s">
        <v>79</v>
      </c>
      <c r="C43" s="22" t="s">
        <v>26</v>
      </c>
      <c r="D43" s="17">
        <v>740.29</v>
      </c>
      <c r="E43" s="18" t="s">
        <v>339</v>
      </c>
      <c r="F43" s="20" t="s">
        <v>28</v>
      </c>
      <c r="G43" s="20">
        <v>5</v>
      </c>
      <c r="H43" s="20" t="s">
        <v>47</v>
      </c>
      <c r="I43" s="23" t="s">
        <v>510</v>
      </c>
      <c r="J43" s="22">
        <v>12</v>
      </c>
      <c r="K43" s="20"/>
      <c r="L43" s="17">
        <f t="shared" si="6"/>
        <v>8883.48</v>
      </c>
      <c r="M43" s="42"/>
      <c r="N43" s="43">
        <v>12</v>
      </c>
      <c r="O43" s="17">
        <f t="shared" si="7"/>
        <v>18.51</v>
      </c>
      <c r="P43" s="44"/>
      <c r="Q43" s="61">
        <f t="shared" si="8"/>
        <v>8864.97</v>
      </c>
      <c r="R43" s="15">
        <f t="shared" si="1"/>
        <v>25</v>
      </c>
    </row>
    <row r="44" spans="1:18">
      <c r="A44" s="15">
        <v>26</v>
      </c>
      <c r="B44" s="23" t="s">
        <v>80</v>
      </c>
      <c r="C44" s="22" t="s">
        <v>26</v>
      </c>
      <c r="D44" s="24">
        <v>656.4</v>
      </c>
      <c r="E44" s="21" t="s">
        <v>55</v>
      </c>
      <c r="F44" s="22" t="s">
        <v>28</v>
      </c>
      <c r="G44" s="22">
        <v>5</v>
      </c>
      <c r="H44" s="22" t="s">
        <v>47</v>
      </c>
      <c r="I44" s="52" t="s">
        <v>491</v>
      </c>
      <c r="J44" s="19">
        <v>11</v>
      </c>
      <c r="K44" s="22"/>
      <c r="L44" s="24">
        <f t="shared" si="6"/>
        <v>7220.4</v>
      </c>
      <c r="M44" s="45"/>
      <c r="N44" s="46">
        <v>2</v>
      </c>
      <c r="O44" s="24">
        <f t="shared" si="7"/>
        <v>2.74</v>
      </c>
      <c r="P44" s="44">
        <v>760</v>
      </c>
      <c r="Q44" s="63">
        <f t="shared" si="8"/>
        <v>6457.66</v>
      </c>
      <c r="R44" s="15">
        <f t="shared" si="1"/>
        <v>26</v>
      </c>
    </row>
    <row r="45" spans="1:18">
      <c r="A45" s="15">
        <v>27</v>
      </c>
      <c r="B45" s="16" t="s">
        <v>87</v>
      </c>
      <c r="C45" s="22" t="s">
        <v>26</v>
      </c>
      <c r="D45" s="17">
        <v>740.29</v>
      </c>
      <c r="E45" s="18" t="s">
        <v>88</v>
      </c>
      <c r="F45" s="20" t="s">
        <v>28</v>
      </c>
      <c r="G45" s="20">
        <v>5</v>
      </c>
      <c r="H45" s="20" t="s">
        <v>29</v>
      </c>
      <c r="I45" s="52" t="s">
        <v>509</v>
      </c>
      <c r="J45" s="20">
        <v>9</v>
      </c>
      <c r="K45" s="22"/>
      <c r="L45" s="17">
        <f t="shared" si="6"/>
        <v>6662.61</v>
      </c>
      <c r="M45" s="42">
        <v>9</v>
      </c>
      <c r="N45" s="43">
        <v>52</v>
      </c>
      <c r="O45" s="17">
        <f t="shared" si="7"/>
        <v>913.02</v>
      </c>
      <c r="P45" s="44">
        <v>835</v>
      </c>
      <c r="Q45" s="61">
        <f t="shared" si="8"/>
        <v>4914.59</v>
      </c>
      <c r="R45" s="15">
        <f t="shared" si="1"/>
        <v>27</v>
      </c>
    </row>
    <row r="46" spans="1:18">
      <c r="A46" s="15">
        <v>28</v>
      </c>
      <c r="B46" s="29" t="s">
        <v>91</v>
      </c>
      <c r="C46" s="22" t="s">
        <v>26</v>
      </c>
      <c r="D46" s="17">
        <v>740.29</v>
      </c>
      <c r="E46" s="18" t="s">
        <v>92</v>
      </c>
      <c r="F46" s="20" t="s">
        <v>28</v>
      </c>
      <c r="G46" s="20">
        <v>5</v>
      </c>
      <c r="H46" s="20" t="s">
        <v>47</v>
      </c>
      <c r="I46" s="41" t="s">
        <v>497</v>
      </c>
      <c r="J46" s="19">
        <v>10</v>
      </c>
      <c r="K46" s="20"/>
      <c r="L46" s="17">
        <f t="shared" si="6"/>
        <v>7402.9</v>
      </c>
      <c r="M46" s="42">
        <v>1</v>
      </c>
      <c r="N46" s="43">
        <v>18</v>
      </c>
      <c r="O46" s="17">
        <f t="shared" si="7"/>
        <v>120.3</v>
      </c>
      <c r="P46" s="44"/>
      <c r="Q46" s="61">
        <f t="shared" si="8"/>
        <v>7282.6</v>
      </c>
      <c r="R46" s="15">
        <f t="shared" ref="R46:R72" si="9">A46</f>
        <v>28</v>
      </c>
    </row>
    <row r="47" spans="1:18">
      <c r="A47" s="15">
        <v>29</v>
      </c>
      <c r="B47" s="23" t="s">
        <v>94</v>
      </c>
      <c r="C47" s="22" t="s">
        <v>26</v>
      </c>
      <c r="D47" s="24">
        <v>740.29</v>
      </c>
      <c r="E47" s="30" t="s">
        <v>95</v>
      </c>
      <c r="F47" s="22" t="s">
        <v>28</v>
      </c>
      <c r="G47" s="22">
        <v>5</v>
      </c>
      <c r="H47" s="22" t="s">
        <v>29</v>
      </c>
      <c r="I47" s="41" t="s">
        <v>491</v>
      </c>
      <c r="J47" s="19">
        <v>11</v>
      </c>
      <c r="K47" s="22"/>
      <c r="L47" s="17">
        <f t="shared" si="6"/>
        <v>8143.19</v>
      </c>
      <c r="M47" s="45"/>
      <c r="N47" s="46">
        <v>12</v>
      </c>
      <c r="O47" s="24">
        <f t="shared" si="7"/>
        <v>18.51</v>
      </c>
      <c r="P47" s="47">
        <v>760</v>
      </c>
      <c r="Q47" s="63">
        <f t="shared" si="8"/>
        <v>7364.68</v>
      </c>
      <c r="R47" s="15">
        <f t="shared" si="9"/>
        <v>29</v>
      </c>
    </row>
    <row r="48" spans="1:18">
      <c r="A48" s="15">
        <v>30</v>
      </c>
      <c r="B48" s="23" t="s">
        <v>96</v>
      </c>
      <c r="C48" s="22" t="s">
        <v>26</v>
      </c>
      <c r="D48" s="24">
        <v>740.29</v>
      </c>
      <c r="E48" s="30" t="s">
        <v>97</v>
      </c>
      <c r="F48" s="22" t="s">
        <v>28</v>
      </c>
      <c r="G48" s="22">
        <v>5</v>
      </c>
      <c r="H48" s="20" t="s">
        <v>47</v>
      </c>
      <c r="I48" s="41" t="s">
        <v>491</v>
      </c>
      <c r="J48" s="19">
        <v>11</v>
      </c>
      <c r="K48" s="22"/>
      <c r="L48" s="24">
        <f t="shared" si="6"/>
        <v>8143.19</v>
      </c>
      <c r="M48" s="45"/>
      <c r="N48" s="46">
        <v>31</v>
      </c>
      <c r="O48" s="17">
        <f t="shared" si="7"/>
        <v>47.81</v>
      </c>
      <c r="P48" s="47">
        <v>760</v>
      </c>
      <c r="Q48" s="63">
        <f t="shared" si="8"/>
        <v>7335.38</v>
      </c>
      <c r="R48" s="15">
        <f t="shared" si="9"/>
        <v>30</v>
      </c>
    </row>
    <row r="49" spans="1:18">
      <c r="A49" s="15">
        <v>31</v>
      </c>
      <c r="B49" s="16" t="s">
        <v>418</v>
      </c>
      <c r="C49" s="22" t="s">
        <v>26</v>
      </c>
      <c r="D49" s="17">
        <v>740.29</v>
      </c>
      <c r="E49" s="27" t="s">
        <v>67</v>
      </c>
      <c r="F49" s="20" t="s">
        <v>28</v>
      </c>
      <c r="G49" s="20">
        <v>5</v>
      </c>
      <c r="H49" s="20" t="s">
        <v>47</v>
      </c>
      <c r="I49" s="41" t="s">
        <v>511</v>
      </c>
      <c r="J49" s="19">
        <v>12</v>
      </c>
      <c r="K49" s="20"/>
      <c r="L49" s="17">
        <f t="shared" si="6"/>
        <v>8883.48</v>
      </c>
      <c r="M49" s="42"/>
      <c r="N49" s="43"/>
      <c r="O49" s="17">
        <f t="shared" si="7"/>
        <v>0</v>
      </c>
      <c r="P49" s="44"/>
      <c r="Q49" s="61">
        <f t="shared" si="8"/>
        <v>8883.48</v>
      </c>
      <c r="R49" s="15">
        <f t="shared" si="9"/>
        <v>31</v>
      </c>
    </row>
    <row r="50" spans="1:18">
      <c r="A50" s="15">
        <v>32</v>
      </c>
      <c r="B50" s="16" t="s">
        <v>98</v>
      </c>
      <c r="C50" s="22" t="s">
        <v>26</v>
      </c>
      <c r="D50" s="17">
        <v>740.29</v>
      </c>
      <c r="E50" s="31" t="s">
        <v>99</v>
      </c>
      <c r="F50" s="20" t="s">
        <v>28</v>
      </c>
      <c r="G50" s="20">
        <v>5</v>
      </c>
      <c r="H50" s="20" t="s">
        <v>47</v>
      </c>
      <c r="I50" s="16" t="s">
        <v>512</v>
      </c>
      <c r="J50" s="20">
        <v>10</v>
      </c>
      <c r="K50" s="20"/>
      <c r="L50" s="17">
        <f t="shared" si="6"/>
        <v>7402.9</v>
      </c>
      <c r="M50" s="42">
        <v>6</v>
      </c>
      <c r="N50" s="43">
        <v>50</v>
      </c>
      <c r="O50" s="17">
        <f t="shared" si="7"/>
        <v>632.33</v>
      </c>
      <c r="P50" s="44">
        <v>760</v>
      </c>
      <c r="Q50" s="63">
        <f t="shared" si="8"/>
        <v>6010.57</v>
      </c>
      <c r="R50" s="15">
        <f t="shared" si="9"/>
        <v>32</v>
      </c>
    </row>
    <row r="51" spans="1:18">
      <c r="A51" s="15">
        <v>33</v>
      </c>
      <c r="B51" s="23" t="s">
        <v>100</v>
      </c>
      <c r="C51" s="22" t="s">
        <v>26</v>
      </c>
      <c r="D51" s="24">
        <v>656.4</v>
      </c>
      <c r="E51" s="21" t="s">
        <v>101</v>
      </c>
      <c r="F51" s="22" t="s">
        <v>28</v>
      </c>
      <c r="G51" s="22">
        <v>5</v>
      </c>
      <c r="H51" s="22" t="s">
        <v>47</v>
      </c>
      <c r="I51" s="23" t="s">
        <v>509</v>
      </c>
      <c r="J51" s="22">
        <v>9</v>
      </c>
      <c r="K51" s="22"/>
      <c r="L51" s="24">
        <f t="shared" ref="L51:L62" si="10">ROUND((D51*J51)+(D51/8*K51),2)</f>
        <v>5907.6</v>
      </c>
      <c r="M51" s="45">
        <v>4</v>
      </c>
      <c r="N51" s="46">
        <v>24</v>
      </c>
      <c r="O51" s="24">
        <f t="shared" si="7"/>
        <v>361.02</v>
      </c>
      <c r="P51" s="47"/>
      <c r="Q51" s="61">
        <f t="shared" ref="Q51:Q62" si="11">L51-O51-P51</f>
        <v>5546.58</v>
      </c>
      <c r="R51" s="15">
        <f t="shared" si="9"/>
        <v>33</v>
      </c>
    </row>
    <row r="52" spans="1:18">
      <c r="A52" s="15">
        <v>34</v>
      </c>
      <c r="B52" s="23" t="s">
        <v>103</v>
      </c>
      <c r="C52" s="22" t="s">
        <v>26</v>
      </c>
      <c r="D52" s="24">
        <v>740.29</v>
      </c>
      <c r="E52" s="21" t="s">
        <v>342</v>
      </c>
      <c r="F52" s="22" t="s">
        <v>28</v>
      </c>
      <c r="G52" s="22">
        <v>5</v>
      </c>
      <c r="H52" s="22" t="s">
        <v>105</v>
      </c>
      <c r="I52" s="23" t="s">
        <v>497</v>
      </c>
      <c r="J52" s="22">
        <v>10</v>
      </c>
      <c r="K52" s="22"/>
      <c r="L52" s="24">
        <f t="shared" si="10"/>
        <v>7402.9</v>
      </c>
      <c r="M52" s="45"/>
      <c r="N52" s="46"/>
      <c r="O52" s="24">
        <f t="shared" si="7"/>
        <v>0</v>
      </c>
      <c r="P52" s="44">
        <v>760</v>
      </c>
      <c r="Q52" s="61">
        <f t="shared" si="11"/>
        <v>6642.9</v>
      </c>
      <c r="R52" s="15">
        <f t="shared" si="9"/>
        <v>34</v>
      </c>
    </row>
    <row r="53" spans="1:18">
      <c r="A53" s="15">
        <v>35</v>
      </c>
      <c r="B53" s="16" t="s">
        <v>106</v>
      </c>
      <c r="C53" s="22" t="s">
        <v>26</v>
      </c>
      <c r="D53" s="17">
        <v>740.29</v>
      </c>
      <c r="E53" s="18" t="s">
        <v>107</v>
      </c>
      <c r="F53" s="20" t="s">
        <v>28</v>
      </c>
      <c r="G53" s="20">
        <v>5</v>
      </c>
      <c r="H53" s="20" t="s">
        <v>47</v>
      </c>
      <c r="I53" s="41" t="s">
        <v>491</v>
      </c>
      <c r="J53" s="19">
        <v>11</v>
      </c>
      <c r="K53" s="19"/>
      <c r="L53" s="24">
        <f t="shared" si="10"/>
        <v>8143.19</v>
      </c>
      <c r="M53" s="49">
        <v>8</v>
      </c>
      <c r="N53" s="50">
        <v>8</v>
      </c>
      <c r="O53" s="24">
        <f t="shared" si="7"/>
        <v>752.63</v>
      </c>
      <c r="P53" s="44">
        <v>760</v>
      </c>
      <c r="Q53" s="61">
        <f t="shared" si="11"/>
        <v>6630.56</v>
      </c>
      <c r="R53" s="15">
        <f t="shared" si="9"/>
        <v>35</v>
      </c>
    </row>
    <row r="54" spans="1:18">
      <c r="A54" s="15">
        <v>36</v>
      </c>
      <c r="B54" s="109" t="s">
        <v>108</v>
      </c>
      <c r="C54" s="22" t="s">
        <v>26</v>
      </c>
      <c r="D54" s="17">
        <v>740.29</v>
      </c>
      <c r="E54" s="18" t="s">
        <v>109</v>
      </c>
      <c r="F54" s="20" t="s">
        <v>28</v>
      </c>
      <c r="G54" s="20">
        <v>5</v>
      </c>
      <c r="H54" s="20" t="s">
        <v>47</v>
      </c>
      <c r="I54" s="41" t="s">
        <v>511</v>
      </c>
      <c r="J54" s="19">
        <v>12</v>
      </c>
      <c r="K54" s="20"/>
      <c r="L54" s="17">
        <f t="shared" si="10"/>
        <v>8883.48</v>
      </c>
      <c r="M54" s="42">
        <v>3</v>
      </c>
      <c r="N54" s="43">
        <v>35</v>
      </c>
      <c r="O54" s="17">
        <f t="shared" si="7"/>
        <v>331.59</v>
      </c>
      <c r="P54" s="44">
        <v>835</v>
      </c>
      <c r="Q54" s="61">
        <f t="shared" si="11"/>
        <v>7716.89</v>
      </c>
      <c r="R54" s="15">
        <f t="shared" si="9"/>
        <v>36</v>
      </c>
    </row>
    <row r="55" spans="1:18">
      <c r="A55" s="15">
        <v>37</v>
      </c>
      <c r="B55" s="16" t="s">
        <v>111</v>
      </c>
      <c r="C55" s="22" t="s">
        <v>26</v>
      </c>
      <c r="D55" s="17">
        <v>656.4</v>
      </c>
      <c r="E55" s="18" t="s">
        <v>112</v>
      </c>
      <c r="F55" s="20" t="s">
        <v>28</v>
      </c>
      <c r="G55" s="20">
        <v>5</v>
      </c>
      <c r="H55" s="32" t="s">
        <v>47</v>
      </c>
      <c r="I55" s="41" t="s">
        <v>491</v>
      </c>
      <c r="J55" s="19">
        <v>11</v>
      </c>
      <c r="K55" s="22"/>
      <c r="L55" s="17">
        <f t="shared" si="10"/>
        <v>7220.4</v>
      </c>
      <c r="M55" s="42">
        <v>2</v>
      </c>
      <c r="N55" s="43"/>
      <c r="O55" s="17">
        <f t="shared" si="7"/>
        <v>164.1</v>
      </c>
      <c r="P55" s="44">
        <v>760</v>
      </c>
      <c r="Q55" s="61">
        <f t="shared" si="11"/>
        <v>6296.3</v>
      </c>
      <c r="R55" s="15">
        <f t="shared" si="9"/>
        <v>37</v>
      </c>
    </row>
    <row r="56" spans="1:18">
      <c r="A56" s="15">
        <v>38</v>
      </c>
      <c r="B56" s="16" t="s">
        <v>513</v>
      </c>
      <c r="C56" s="22" t="s">
        <v>26</v>
      </c>
      <c r="D56" s="17">
        <v>740.29</v>
      </c>
      <c r="E56" s="31" t="s">
        <v>99</v>
      </c>
      <c r="F56" s="20" t="s">
        <v>28</v>
      </c>
      <c r="G56" s="20">
        <v>5</v>
      </c>
      <c r="H56" s="32" t="s">
        <v>47</v>
      </c>
      <c r="I56" s="41" t="s">
        <v>497</v>
      </c>
      <c r="J56" s="19">
        <v>10</v>
      </c>
      <c r="K56" s="22"/>
      <c r="L56" s="17">
        <f t="shared" si="10"/>
        <v>7402.9</v>
      </c>
      <c r="M56" s="42"/>
      <c r="N56" s="43"/>
      <c r="O56" s="24"/>
      <c r="P56" s="44"/>
      <c r="Q56" s="61">
        <f t="shared" si="11"/>
        <v>7402.9</v>
      </c>
      <c r="R56" s="15">
        <f t="shared" si="9"/>
        <v>38</v>
      </c>
    </row>
    <row r="57" spans="1:18">
      <c r="A57" s="15">
        <v>39</v>
      </c>
      <c r="B57" s="16" t="s">
        <v>420</v>
      </c>
      <c r="C57" s="22" t="s">
        <v>26</v>
      </c>
      <c r="D57" s="17">
        <v>740.29</v>
      </c>
      <c r="E57" s="21" t="s">
        <v>342</v>
      </c>
      <c r="F57" s="20" t="s">
        <v>28</v>
      </c>
      <c r="G57" s="20">
        <v>5</v>
      </c>
      <c r="H57" s="32" t="s">
        <v>47</v>
      </c>
      <c r="I57" s="41" t="s">
        <v>496</v>
      </c>
      <c r="J57" s="19">
        <v>11</v>
      </c>
      <c r="K57" s="22"/>
      <c r="L57" s="17">
        <f t="shared" si="10"/>
        <v>8143.19</v>
      </c>
      <c r="M57" s="42"/>
      <c r="N57" s="43"/>
      <c r="O57" s="24"/>
      <c r="P57" s="44">
        <v>760</v>
      </c>
      <c r="Q57" s="61">
        <f t="shared" si="11"/>
        <v>7383.19</v>
      </c>
      <c r="R57" s="15">
        <f t="shared" si="9"/>
        <v>39</v>
      </c>
    </row>
    <row r="58" ht="25.5" spans="1:18">
      <c r="A58" s="15">
        <v>40</v>
      </c>
      <c r="B58" s="16" t="s">
        <v>115</v>
      </c>
      <c r="C58" s="22" t="s">
        <v>26</v>
      </c>
      <c r="D58" s="17">
        <v>740.29</v>
      </c>
      <c r="E58" s="33" t="s">
        <v>67</v>
      </c>
      <c r="F58" s="165" t="s">
        <v>514</v>
      </c>
      <c r="G58" s="22">
        <v>5</v>
      </c>
      <c r="H58" s="20" t="s">
        <v>47</v>
      </c>
      <c r="I58" s="41" t="s">
        <v>515</v>
      </c>
      <c r="J58" s="19">
        <v>12</v>
      </c>
      <c r="K58" s="19"/>
      <c r="L58" s="24">
        <f t="shared" si="10"/>
        <v>8883.48</v>
      </c>
      <c r="M58" s="54">
        <v>1</v>
      </c>
      <c r="N58" s="50"/>
      <c r="O58" s="24">
        <f>ROUND((D58/8*M58)+(D58/8/60*N58),2)</f>
        <v>92.54</v>
      </c>
      <c r="P58" s="44">
        <v>760</v>
      </c>
      <c r="Q58" s="63">
        <f t="shared" si="11"/>
        <v>8030.94</v>
      </c>
      <c r="R58" s="15">
        <f t="shared" si="9"/>
        <v>40</v>
      </c>
    </row>
    <row r="59" spans="1:18">
      <c r="A59" s="15">
        <v>41</v>
      </c>
      <c r="B59" s="16" t="s">
        <v>118</v>
      </c>
      <c r="C59" s="22" t="s">
        <v>26</v>
      </c>
      <c r="D59" s="17">
        <v>740.29</v>
      </c>
      <c r="E59" s="18" t="s">
        <v>99</v>
      </c>
      <c r="F59" s="20" t="s">
        <v>28</v>
      </c>
      <c r="G59" s="20">
        <v>5</v>
      </c>
      <c r="H59" s="20" t="s">
        <v>38</v>
      </c>
      <c r="I59" s="41" t="s">
        <v>491</v>
      </c>
      <c r="J59" s="19">
        <v>11</v>
      </c>
      <c r="K59" s="19"/>
      <c r="L59" s="24">
        <f t="shared" si="10"/>
        <v>8143.19</v>
      </c>
      <c r="M59" s="54"/>
      <c r="N59" s="50"/>
      <c r="O59" s="24">
        <f>ROUND((D59/8*M59)+(D59/8/60*N59),2)</f>
        <v>0</v>
      </c>
      <c r="P59" s="44"/>
      <c r="Q59" s="63">
        <f t="shared" si="11"/>
        <v>8143.19</v>
      </c>
      <c r="R59" s="15">
        <f t="shared" si="9"/>
        <v>41</v>
      </c>
    </row>
    <row r="60" spans="1:18">
      <c r="A60" s="15">
        <v>42</v>
      </c>
      <c r="B60" s="23" t="s">
        <v>402</v>
      </c>
      <c r="C60" s="22" t="s">
        <v>26</v>
      </c>
      <c r="D60" s="24">
        <v>740.29</v>
      </c>
      <c r="E60" s="21" t="s">
        <v>342</v>
      </c>
      <c r="F60" s="22" t="s">
        <v>28</v>
      </c>
      <c r="G60" s="22">
        <v>5</v>
      </c>
      <c r="H60" s="20" t="s">
        <v>38</v>
      </c>
      <c r="I60" s="41" t="s">
        <v>516</v>
      </c>
      <c r="J60" s="19">
        <v>10</v>
      </c>
      <c r="K60" s="25"/>
      <c r="L60" s="24">
        <f t="shared" si="10"/>
        <v>7402.9</v>
      </c>
      <c r="M60" s="55">
        <v>18</v>
      </c>
      <c r="N60" s="56">
        <v>52</v>
      </c>
      <c r="O60" s="24">
        <f>ROUND((D60/8*M60)+(D60/8/60*N60),2)</f>
        <v>1745.85</v>
      </c>
      <c r="P60" s="47"/>
      <c r="Q60" s="63">
        <f t="shared" si="11"/>
        <v>5657.05</v>
      </c>
      <c r="R60" s="15">
        <f t="shared" si="9"/>
        <v>42</v>
      </c>
    </row>
    <row r="61" ht="14.1" customHeight="1" spans="1:18">
      <c r="A61" s="15">
        <v>43</v>
      </c>
      <c r="B61" s="23" t="s">
        <v>123</v>
      </c>
      <c r="C61" s="22" t="s">
        <v>26</v>
      </c>
      <c r="D61" s="24">
        <v>740.29</v>
      </c>
      <c r="E61" s="21" t="s">
        <v>32</v>
      </c>
      <c r="F61" s="25" t="s">
        <v>28</v>
      </c>
      <c r="G61" s="25">
        <v>5</v>
      </c>
      <c r="H61" s="25" t="s">
        <v>38</v>
      </c>
      <c r="I61" s="41" t="s">
        <v>497</v>
      </c>
      <c r="J61" s="19">
        <v>10</v>
      </c>
      <c r="K61" s="22"/>
      <c r="L61" s="24">
        <f t="shared" si="10"/>
        <v>7402.9</v>
      </c>
      <c r="M61" s="45">
        <v>6</v>
      </c>
      <c r="N61" s="46">
        <v>28</v>
      </c>
      <c r="O61" s="24">
        <f>ROUND((D61/8*M61)+(D61/8/60*N61),2)</f>
        <v>598.4</v>
      </c>
      <c r="P61" s="47">
        <v>760</v>
      </c>
      <c r="Q61" s="61">
        <f t="shared" si="11"/>
        <v>6044.5</v>
      </c>
      <c r="R61" s="15">
        <f t="shared" si="9"/>
        <v>43</v>
      </c>
    </row>
    <row r="62" spans="1:18">
      <c r="A62" s="15">
        <v>44</v>
      </c>
      <c r="B62" s="16" t="s">
        <v>124</v>
      </c>
      <c r="C62" s="22" t="s">
        <v>26</v>
      </c>
      <c r="D62" s="17">
        <v>740.29</v>
      </c>
      <c r="E62" s="18" t="s">
        <v>107</v>
      </c>
      <c r="F62" s="20" t="s">
        <v>28</v>
      </c>
      <c r="G62" s="20">
        <v>5</v>
      </c>
      <c r="H62" s="20" t="s">
        <v>47</v>
      </c>
      <c r="I62" s="41" t="s">
        <v>491</v>
      </c>
      <c r="J62" s="19">
        <v>11</v>
      </c>
      <c r="K62" s="20"/>
      <c r="L62" s="17">
        <f t="shared" si="10"/>
        <v>8143.19</v>
      </c>
      <c r="M62" s="42"/>
      <c r="N62" s="43">
        <v>8</v>
      </c>
      <c r="O62" s="17">
        <f>ROUND((D62/8*M62)+(D62/8/60*N62),2)</f>
        <v>12.34</v>
      </c>
      <c r="P62" s="44">
        <v>760</v>
      </c>
      <c r="Q62" s="61">
        <f t="shared" si="11"/>
        <v>7370.85</v>
      </c>
      <c r="R62" s="15">
        <f t="shared" si="9"/>
        <v>44</v>
      </c>
    </row>
    <row r="63" spans="1:18">
      <c r="A63" s="15">
        <v>45</v>
      </c>
      <c r="B63" s="16" t="s">
        <v>127</v>
      </c>
      <c r="C63" s="22" t="s">
        <v>26</v>
      </c>
      <c r="D63" s="17">
        <v>656.4</v>
      </c>
      <c r="E63" s="18" t="s">
        <v>112</v>
      </c>
      <c r="F63" s="20" t="s">
        <v>28</v>
      </c>
      <c r="G63" s="20">
        <v>5</v>
      </c>
      <c r="H63" s="20" t="s">
        <v>47</v>
      </c>
      <c r="I63" s="41" t="s">
        <v>517</v>
      </c>
      <c r="J63" s="19">
        <v>9</v>
      </c>
      <c r="K63" s="22"/>
      <c r="L63" s="17">
        <f t="shared" ref="L63:L72" si="12">ROUND((D63*J63)+(D63/8*K63),2)</f>
        <v>5907.6</v>
      </c>
      <c r="M63" s="42"/>
      <c r="N63" s="43">
        <v>34</v>
      </c>
      <c r="O63" s="17">
        <f t="shared" ref="O63:O66" si="13">ROUND((D63/8*M63)+(D63/8/60*N63),2)</f>
        <v>46.5</v>
      </c>
      <c r="P63" s="44">
        <v>760</v>
      </c>
      <c r="Q63" s="61">
        <f t="shared" ref="Q63:Q65" si="14">L63-O63-P63</f>
        <v>5101.1</v>
      </c>
      <c r="R63" s="15">
        <f t="shared" si="9"/>
        <v>45</v>
      </c>
    </row>
    <row r="64" ht="14.1" customHeight="1" spans="1:18">
      <c r="A64" s="15">
        <v>46</v>
      </c>
      <c r="B64" s="23" t="s">
        <v>165</v>
      </c>
      <c r="C64" s="22" t="s">
        <v>26</v>
      </c>
      <c r="D64" s="17">
        <v>740.29</v>
      </c>
      <c r="E64" s="18" t="s">
        <v>85</v>
      </c>
      <c r="F64" s="22" t="s">
        <v>28</v>
      </c>
      <c r="G64" s="22">
        <v>5</v>
      </c>
      <c r="H64" s="22" t="s">
        <v>47</v>
      </c>
      <c r="I64" s="41" t="s">
        <v>491</v>
      </c>
      <c r="J64" s="19">
        <v>11</v>
      </c>
      <c r="K64" s="22"/>
      <c r="L64" s="24">
        <f t="shared" si="12"/>
        <v>8143.19</v>
      </c>
      <c r="M64" s="45">
        <v>3</v>
      </c>
      <c r="N64" s="46">
        <v>39</v>
      </c>
      <c r="O64" s="24">
        <f t="shared" si="13"/>
        <v>337.76</v>
      </c>
      <c r="P64" s="47"/>
      <c r="Q64" s="63">
        <f t="shared" si="14"/>
        <v>7805.43</v>
      </c>
      <c r="R64" s="15">
        <f t="shared" si="9"/>
        <v>46</v>
      </c>
    </row>
    <row r="65" ht="14.1" customHeight="1" spans="1:18">
      <c r="A65" s="15">
        <v>47</v>
      </c>
      <c r="B65" s="23" t="s">
        <v>167</v>
      </c>
      <c r="C65" s="22" t="s">
        <v>26</v>
      </c>
      <c r="D65" s="17">
        <v>740.29</v>
      </c>
      <c r="E65" s="21" t="s">
        <v>168</v>
      </c>
      <c r="F65" s="22" t="s">
        <v>28</v>
      </c>
      <c r="G65" s="22">
        <v>5</v>
      </c>
      <c r="H65" s="22" t="s">
        <v>47</v>
      </c>
      <c r="I65" s="41" t="s">
        <v>497</v>
      </c>
      <c r="J65" s="19">
        <v>11</v>
      </c>
      <c r="K65" s="22"/>
      <c r="L65" s="24">
        <f t="shared" si="12"/>
        <v>8143.19</v>
      </c>
      <c r="M65" s="45"/>
      <c r="N65" s="46">
        <v>7</v>
      </c>
      <c r="O65" s="24">
        <f t="shared" si="13"/>
        <v>10.8</v>
      </c>
      <c r="P65" s="47"/>
      <c r="Q65" s="63">
        <f t="shared" si="14"/>
        <v>8132.39</v>
      </c>
      <c r="R65" s="15">
        <f t="shared" si="9"/>
        <v>47</v>
      </c>
    </row>
    <row r="66" spans="1:18">
      <c r="A66" s="15">
        <v>48</v>
      </c>
      <c r="B66" s="23" t="s">
        <v>422</v>
      </c>
      <c r="C66" s="22" t="s">
        <v>26</v>
      </c>
      <c r="D66" s="17">
        <v>740.29</v>
      </c>
      <c r="E66" s="21" t="s">
        <v>27</v>
      </c>
      <c r="F66" s="22" t="s">
        <v>28</v>
      </c>
      <c r="G66" s="22">
        <v>5</v>
      </c>
      <c r="H66" s="22" t="s">
        <v>47</v>
      </c>
      <c r="I66" s="41" t="s">
        <v>497</v>
      </c>
      <c r="J66" s="19">
        <v>10</v>
      </c>
      <c r="K66" s="22"/>
      <c r="L66" s="24">
        <f t="shared" si="12"/>
        <v>7402.9</v>
      </c>
      <c r="M66" s="45">
        <v>3</v>
      </c>
      <c r="N66" s="46">
        <v>14</v>
      </c>
      <c r="O66" s="24">
        <f t="shared" si="13"/>
        <v>299.2</v>
      </c>
      <c r="P66" s="47"/>
      <c r="Q66" s="61">
        <f>L66+L67+-O66</f>
        <v>7843.99</v>
      </c>
      <c r="R66" s="15">
        <f t="shared" si="9"/>
        <v>48</v>
      </c>
    </row>
    <row r="67" spans="1:18">
      <c r="A67" s="15"/>
      <c r="B67" s="23" t="s">
        <v>175</v>
      </c>
      <c r="C67" s="22" t="s">
        <v>26</v>
      </c>
      <c r="D67" s="17">
        <v>740.29</v>
      </c>
      <c r="E67" s="21"/>
      <c r="F67" s="22"/>
      <c r="G67" s="22"/>
      <c r="H67" s="22"/>
      <c r="I67" s="351" t="s">
        <v>494</v>
      </c>
      <c r="J67" s="19">
        <v>1</v>
      </c>
      <c r="K67" s="22"/>
      <c r="L67" s="24">
        <f t="shared" si="12"/>
        <v>740.29</v>
      </c>
      <c r="M67" s="45"/>
      <c r="N67" s="46"/>
      <c r="O67" s="24"/>
      <c r="P67" s="47"/>
      <c r="Q67" s="61"/>
      <c r="R67" s="15">
        <f t="shared" si="9"/>
        <v>0</v>
      </c>
    </row>
    <row r="68" spans="1:18">
      <c r="A68" s="15">
        <v>49</v>
      </c>
      <c r="B68" s="16" t="s">
        <v>129</v>
      </c>
      <c r="C68" s="22" t="s">
        <v>26</v>
      </c>
      <c r="D68" s="17">
        <v>740.29</v>
      </c>
      <c r="E68" s="18" t="s">
        <v>85</v>
      </c>
      <c r="F68" s="20" t="s">
        <v>28</v>
      </c>
      <c r="G68" s="20">
        <v>5</v>
      </c>
      <c r="H68" s="22" t="s">
        <v>47</v>
      </c>
      <c r="I68" s="41" t="s">
        <v>491</v>
      </c>
      <c r="J68" s="19">
        <v>11</v>
      </c>
      <c r="K68" s="22"/>
      <c r="L68" s="17">
        <f t="shared" si="12"/>
        <v>8143.19</v>
      </c>
      <c r="M68" s="42">
        <v>5</v>
      </c>
      <c r="N68" s="43">
        <v>20</v>
      </c>
      <c r="O68" s="17">
        <f>ROUND((D68/8*M68)+(D68/8/60*N68),2)</f>
        <v>493.53</v>
      </c>
      <c r="P68" s="44">
        <v>760</v>
      </c>
      <c r="Q68" s="61">
        <f>L68-O68-P68</f>
        <v>6889.66</v>
      </c>
      <c r="R68" s="15">
        <f t="shared" si="9"/>
        <v>49</v>
      </c>
    </row>
    <row r="69" spans="1:18">
      <c r="A69" s="15">
        <v>50</v>
      </c>
      <c r="B69" s="16" t="s">
        <v>424</v>
      </c>
      <c r="C69" s="22" t="s">
        <v>26</v>
      </c>
      <c r="D69" s="24">
        <v>740.29</v>
      </c>
      <c r="E69" s="21" t="s">
        <v>168</v>
      </c>
      <c r="F69" s="22" t="s">
        <v>28</v>
      </c>
      <c r="G69" s="22">
        <v>5</v>
      </c>
      <c r="H69" s="22" t="s">
        <v>47</v>
      </c>
      <c r="I69" s="41" t="s">
        <v>497</v>
      </c>
      <c r="J69" s="19">
        <v>11</v>
      </c>
      <c r="K69" s="57"/>
      <c r="L69" s="17">
        <f t="shared" si="12"/>
        <v>8143.19</v>
      </c>
      <c r="M69" s="42"/>
      <c r="N69" s="43"/>
      <c r="O69" s="17">
        <f>ROUND((D69/8*M69)+(D69/8/60*N69),2)</f>
        <v>0</v>
      </c>
      <c r="P69" s="44"/>
      <c r="Q69" s="61">
        <f>L69-O69-P69</f>
        <v>8143.19</v>
      </c>
      <c r="R69" s="15">
        <f t="shared" si="9"/>
        <v>50</v>
      </c>
    </row>
    <row r="70" spans="1:18">
      <c r="A70" s="15">
        <v>51</v>
      </c>
      <c r="B70" s="16" t="s">
        <v>425</v>
      </c>
      <c r="C70" s="22" t="s">
        <v>26</v>
      </c>
      <c r="D70" s="17">
        <v>740.29</v>
      </c>
      <c r="E70" s="21" t="s">
        <v>426</v>
      </c>
      <c r="F70" s="22" t="s">
        <v>28</v>
      </c>
      <c r="G70" s="22">
        <v>5</v>
      </c>
      <c r="H70" s="22" t="s">
        <v>47</v>
      </c>
      <c r="I70" s="41" t="s">
        <v>491</v>
      </c>
      <c r="J70" s="19">
        <v>11</v>
      </c>
      <c r="K70" s="57"/>
      <c r="L70" s="17">
        <f t="shared" si="12"/>
        <v>8143.19</v>
      </c>
      <c r="M70" s="42">
        <v>1</v>
      </c>
      <c r="N70" s="43">
        <v>4</v>
      </c>
      <c r="O70" s="17">
        <f>ROUND((D70/8*M70)+(D70/8/60*N70),2)</f>
        <v>98.71</v>
      </c>
      <c r="P70" s="44"/>
      <c r="Q70" s="61">
        <f>L70-O70-P70</f>
        <v>8044.48</v>
      </c>
      <c r="R70" s="15">
        <f t="shared" si="9"/>
        <v>51</v>
      </c>
    </row>
    <row r="71" spans="1:18">
      <c r="A71" s="15">
        <v>52</v>
      </c>
      <c r="B71" s="16" t="s">
        <v>427</v>
      </c>
      <c r="C71" s="22" t="s">
        <v>26</v>
      </c>
      <c r="D71" s="17">
        <v>740.29</v>
      </c>
      <c r="E71" s="21" t="s">
        <v>126</v>
      </c>
      <c r="F71" s="22" t="s">
        <v>28</v>
      </c>
      <c r="G71" s="22">
        <v>5</v>
      </c>
      <c r="H71" s="22" t="s">
        <v>47</v>
      </c>
      <c r="I71" s="41" t="s">
        <v>511</v>
      </c>
      <c r="J71" s="19">
        <v>12</v>
      </c>
      <c r="K71" s="57"/>
      <c r="L71" s="17">
        <f t="shared" si="12"/>
        <v>8883.48</v>
      </c>
      <c r="M71" s="42">
        <v>2</v>
      </c>
      <c r="N71" s="43">
        <v>25</v>
      </c>
      <c r="O71" s="17">
        <f>ROUND((D71/8*M71)+(D71/8/60*N71),2)</f>
        <v>223.63</v>
      </c>
      <c r="P71" s="44"/>
      <c r="Q71" s="61">
        <f>L71-O71-P71</f>
        <v>8659.85</v>
      </c>
      <c r="R71" s="15">
        <f t="shared" si="9"/>
        <v>52</v>
      </c>
    </row>
    <row r="72" ht="14.1" customHeight="1" spans="1:18">
      <c r="A72" s="15">
        <v>53</v>
      </c>
      <c r="B72" s="16" t="s">
        <v>428</v>
      </c>
      <c r="C72" s="22" t="s">
        <v>26</v>
      </c>
      <c r="D72" s="17">
        <v>740.29</v>
      </c>
      <c r="E72" s="21" t="s">
        <v>61</v>
      </c>
      <c r="F72" s="22" t="s">
        <v>28</v>
      </c>
      <c r="G72" s="22">
        <v>5</v>
      </c>
      <c r="H72" s="22" t="s">
        <v>38</v>
      </c>
      <c r="I72" s="41" t="s">
        <v>492</v>
      </c>
      <c r="J72" s="19">
        <v>9</v>
      </c>
      <c r="K72" s="48"/>
      <c r="L72" s="24">
        <f t="shared" si="12"/>
        <v>6662.61</v>
      </c>
      <c r="M72" s="49">
        <v>2</v>
      </c>
      <c r="N72" s="50">
        <v>27</v>
      </c>
      <c r="O72" s="17">
        <f>ROUND((D72/8*M72)+(D72/8/60*N72),2)</f>
        <v>226.71</v>
      </c>
      <c r="P72" s="51">
        <v>760</v>
      </c>
      <c r="Q72" s="63">
        <f>L72-O72-P72</f>
        <v>5675.9</v>
      </c>
      <c r="R72" s="15">
        <f t="shared" si="9"/>
        <v>53</v>
      </c>
    </row>
    <row r="73" spans="1:18">
      <c r="A73" s="64"/>
      <c r="B73" s="65"/>
      <c r="C73" s="66"/>
      <c r="D73" s="67"/>
      <c r="E73" s="68" t="s">
        <v>131</v>
      </c>
      <c r="F73" s="66"/>
      <c r="G73" s="66"/>
      <c r="H73" s="69"/>
      <c r="I73" s="67"/>
      <c r="J73" s="66"/>
      <c r="K73" s="83"/>
      <c r="L73" s="176">
        <f>SUM(L13:L72)</f>
        <v>421911.57</v>
      </c>
      <c r="M73" s="84"/>
      <c r="N73" s="84"/>
      <c r="O73" s="176">
        <f>SUM(O13:O72)</f>
        <v>16225.02</v>
      </c>
      <c r="P73" s="176">
        <f>SUM(P13:P72)</f>
        <v>21505</v>
      </c>
      <c r="Q73" s="176">
        <f>SUM(Q13:Q72)</f>
        <v>384181.55</v>
      </c>
      <c r="R73" s="64"/>
    </row>
    <row r="74" spans="1:18">
      <c r="A74" s="70"/>
      <c r="B74" s="71"/>
      <c r="C74" s="70"/>
      <c r="D74" s="71"/>
      <c r="E74" s="71"/>
      <c r="F74" s="70"/>
      <c r="G74" s="70"/>
      <c r="H74" s="72"/>
      <c r="I74" s="71"/>
      <c r="J74" s="70"/>
      <c r="K74" s="85"/>
      <c r="L74" s="86"/>
      <c r="M74" s="86"/>
      <c r="N74" s="86"/>
      <c r="O74" s="86"/>
      <c r="P74" s="86"/>
      <c r="Q74" s="90"/>
      <c r="R74" s="70"/>
    </row>
    <row r="75" spans="1:18">
      <c r="A75" s="70"/>
      <c r="B75" s="73" t="s">
        <v>132</v>
      </c>
      <c r="C75" s="73"/>
      <c r="D75" s="73"/>
      <c r="E75" s="73" t="s">
        <v>133</v>
      </c>
      <c r="F75" s="74"/>
      <c r="G75" s="74"/>
      <c r="H75" s="75"/>
      <c r="I75" s="73" t="s">
        <v>134</v>
      </c>
      <c r="J75" s="87"/>
      <c r="K75" s="74"/>
      <c r="L75" s="74"/>
      <c r="M75" s="73" t="s">
        <v>135</v>
      </c>
      <c r="N75" s="73"/>
      <c r="O75" s="74"/>
      <c r="P75" s="73"/>
      <c r="Q75" s="91"/>
      <c r="R75" s="70"/>
    </row>
    <row r="76" spans="1:18">
      <c r="A76" s="70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4"/>
      <c r="P76" s="73"/>
      <c r="Q76" s="71"/>
      <c r="R76" s="70"/>
    </row>
    <row r="77" spans="1:18">
      <c r="A77" s="71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4"/>
      <c r="P77" s="73"/>
      <c r="Q77" s="71"/>
      <c r="R77" s="71"/>
    </row>
    <row r="78" spans="1:18">
      <c r="A78" s="71"/>
      <c r="B78" s="76" t="s">
        <v>518</v>
      </c>
      <c r="C78" s="76"/>
      <c r="D78" s="77"/>
      <c r="E78" s="78" t="s">
        <v>327</v>
      </c>
      <c r="F78" s="77"/>
      <c r="G78" s="77"/>
      <c r="H78" s="114" t="s">
        <v>519</v>
      </c>
      <c r="I78" s="114"/>
      <c r="J78" s="114"/>
      <c r="K78" s="114"/>
      <c r="L78" s="77"/>
      <c r="M78" s="79" t="s">
        <v>139</v>
      </c>
      <c r="N78" s="79"/>
      <c r="O78" s="79"/>
      <c r="P78" s="79"/>
      <c r="Q78" s="71"/>
      <c r="R78" s="71"/>
    </row>
    <row r="79" spans="1:18">
      <c r="A79" s="70"/>
      <c r="B79" s="80" t="s">
        <v>520</v>
      </c>
      <c r="C79" s="80"/>
      <c r="D79" s="73"/>
      <c r="E79" s="81" t="s">
        <v>521</v>
      </c>
      <c r="F79" s="73"/>
      <c r="G79" s="73"/>
      <c r="H79" s="82"/>
      <c r="I79" s="81" t="s">
        <v>522</v>
      </c>
      <c r="J79" s="73"/>
      <c r="K79" s="73"/>
      <c r="L79" s="73"/>
      <c r="M79" s="88" t="s">
        <v>523</v>
      </c>
      <c r="N79" s="79"/>
      <c r="O79" s="79"/>
      <c r="P79" s="79"/>
      <c r="Q79" s="71"/>
      <c r="R79" s="70"/>
    </row>
  </sheetData>
  <mergeCells count="5">
    <mergeCell ref="A8:R8"/>
    <mergeCell ref="A9:R9"/>
    <mergeCell ref="A10:R10"/>
    <mergeCell ref="B78:C78"/>
    <mergeCell ref="H78:K78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36193" progId="Word.Document.8" r:id="rId3">
          <objectPr defaultSize="0" r:id="rId4">
            <anchor moveWithCells="1">
              <from>
                <xdr:col>4</xdr:col>
                <xdr:colOff>828675</xdr:colOff>
                <xdr:row>3</xdr:row>
                <xdr:rowOff>9525</xdr:rowOff>
              </from>
              <to>
                <xdr:col>11</xdr:col>
                <xdr:colOff>485775</xdr:colOff>
                <xdr:row>8</xdr:row>
                <xdr:rowOff>0</xdr:rowOff>
              </to>
            </anchor>
          </objectPr>
        </oleObject>
      </mc:Choice>
      <mc:Fallback>
        <oleObject shapeId="136193" progId="Word.Document.8" r:id="rId3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1.7142857142857" style="1" customWidth="1"/>
    <col min="3" max="3" width="10.5714285714286" style="1" customWidth="1"/>
    <col min="4" max="4" width="9.57142857142857" style="1" customWidth="1"/>
    <col min="5" max="5" width="31.5714285714286" style="1" customWidth="1"/>
    <col min="6" max="6" width="7.57142857142857" style="1" customWidth="1"/>
    <col min="7" max="7" width="6.71428571428571" style="1" customWidth="1"/>
    <col min="8" max="8" width="17.4285714285714" style="1" customWidth="1"/>
    <col min="9" max="9" width="22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="82" customFormat="1" spans="1:18">
      <c r="A8" s="93" t="s">
        <v>453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 t="s">
        <v>7</v>
      </c>
    </row>
    <row r="9" s="82" customFormat="1" spans="1:18">
      <c r="A9" s="93" t="s">
        <v>454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 t="s">
        <v>8</v>
      </c>
    </row>
    <row r="10" s="82" customFormat="1" spans="1:18">
      <c r="A10" s="94" t="s">
        <v>524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4" t="s">
        <v>379</v>
      </c>
    </row>
    <row r="11" s="82" customFormat="1" ht="15.75" spans="1:18">
      <c r="A11" s="94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4"/>
    </row>
    <row r="12" ht="30" customHeight="1" spans="1:18">
      <c r="A12" s="95" t="s">
        <v>10</v>
      </c>
      <c r="B12" s="96" t="s">
        <v>11</v>
      </c>
      <c r="C12" s="97" t="s">
        <v>12</v>
      </c>
      <c r="D12" s="6" t="s">
        <v>13</v>
      </c>
      <c r="E12" s="98" t="s">
        <v>14</v>
      </c>
      <c r="F12" s="99" t="s">
        <v>15</v>
      </c>
      <c r="G12" s="100" t="s">
        <v>16</v>
      </c>
      <c r="H12" s="96" t="s">
        <v>17</v>
      </c>
      <c r="I12" s="99" t="s">
        <v>18</v>
      </c>
      <c r="J12" s="9" t="s">
        <v>19</v>
      </c>
      <c r="K12" s="100" t="s">
        <v>20</v>
      </c>
      <c r="L12" s="96" t="s">
        <v>21</v>
      </c>
      <c r="M12" s="100"/>
      <c r="N12" s="127"/>
      <c r="O12" s="127" t="s">
        <v>22</v>
      </c>
      <c r="P12" s="96" t="s">
        <v>145</v>
      </c>
      <c r="Q12" s="99" t="s">
        <v>24</v>
      </c>
      <c r="R12" s="147" t="s">
        <v>10</v>
      </c>
    </row>
    <row r="13" ht="15.95" customHeight="1" spans="1:18">
      <c r="A13" s="101">
        <v>1</v>
      </c>
      <c r="B13" s="102" t="s">
        <v>381</v>
      </c>
      <c r="C13" s="103" t="s">
        <v>26</v>
      </c>
      <c r="D13" s="104">
        <v>740.29</v>
      </c>
      <c r="E13" s="105" t="s">
        <v>382</v>
      </c>
      <c r="F13" s="103" t="s">
        <v>366</v>
      </c>
      <c r="G13" s="103">
        <v>5</v>
      </c>
      <c r="H13" s="103" t="s">
        <v>47</v>
      </c>
      <c r="I13" s="109" t="s">
        <v>525</v>
      </c>
      <c r="J13" s="103">
        <v>11</v>
      </c>
      <c r="K13" s="103"/>
      <c r="L13" s="104">
        <f>ROUND((D13*J13)+(D13/8*K13),2)</f>
        <v>8143.19</v>
      </c>
      <c r="M13" s="128">
        <v>11</v>
      </c>
      <c r="N13" s="128">
        <v>54</v>
      </c>
      <c r="O13" s="104">
        <f>ROUND((D13/8*M13)+(D13/8/60*N13),2)</f>
        <v>1101.18</v>
      </c>
      <c r="P13" s="53"/>
      <c r="Q13" s="148">
        <f>L13-O13</f>
        <v>7042.01</v>
      </c>
      <c r="R13" s="103">
        <f>A13</f>
        <v>1</v>
      </c>
    </row>
    <row r="14" ht="15.95" customHeight="1" spans="1:18">
      <c r="A14" s="106">
        <v>2</v>
      </c>
      <c r="B14" s="102" t="s">
        <v>36</v>
      </c>
      <c r="C14" s="103" t="s">
        <v>26</v>
      </c>
      <c r="D14" s="104">
        <v>740.29</v>
      </c>
      <c r="E14" s="105" t="s">
        <v>331</v>
      </c>
      <c r="F14" s="107" t="s">
        <v>28</v>
      </c>
      <c r="G14" s="107">
        <v>5</v>
      </c>
      <c r="H14" s="103" t="s">
        <v>38</v>
      </c>
      <c r="I14" s="129" t="s">
        <v>526</v>
      </c>
      <c r="J14" s="107">
        <v>9</v>
      </c>
      <c r="K14" s="103"/>
      <c r="L14" s="104">
        <f>ROUND((D14*J14)+(D14/8*K14),2)</f>
        <v>6662.61</v>
      </c>
      <c r="M14" s="130">
        <v>1</v>
      </c>
      <c r="N14" s="128">
        <v>55</v>
      </c>
      <c r="O14" s="104">
        <f>ROUND((D14/8*M14)+(D14/8/60*N14),2)</f>
        <v>177.36</v>
      </c>
      <c r="P14" s="53"/>
      <c r="Q14" s="148">
        <f t="shared" ref="Q14:Q28" si="0">L14-O14-P14</f>
        <v>6485.25</v>
      </c>
      <c r="R14" s="103">
        <f t="shared" ref="R14:R28" si="1">A14</f>
        <v>2</v>
      </c>
    </row>
    <row r="15" ht="15.95" customHeight="1" spans="1:18">
      <c r="A15" s="106">
        <v>3</v>
      </c>
      <c r="B15" s="102" t="s">
        <v>40</v>
      </c>
      <c r="C15" s="103" t="s">
        <v>26</v>
      </c>
      <c r="D15" s="104">
        <v>740.29</v>
      </c>
      <c r="E15" s="105" t="s">
        <v>41</v>
      </c>
      <c r="F15" s="107" t="s">
        <v>28</v>
      </c>
      <c r="G15" s="107">
        <v>5</v>
      </c>
      <c r="H15" s="103" t="s">
        <v>38</v>
      </c>
      <c r="I15" s="109" t="s">
        <v>526</v>
      </c>
      <c r="J15" s="103">
        <v>9</v>
      </c>
      <c r="K15" s="103"/>
      <c r="L15" s="104">
        <f>ROUND((D15*J15)+(D15/8*K15),2)</f>
        <v>6662.61</v>
      </c>
      <c r="M15" s="130">
        <v>1</v>
      </c>
      <c r="N15" s="128"/>
      <c r="O15" s="104">
        <f>ROUND((D15/8*M15)+(D15/8/60*N15),2)</f>
        <v>92.54</v>
      </c>
      <c r="P15" s="53"/>
      <c r="Q15" s="148">
        <f t="shared" si="0"/>
        <v>6570.07</v>
      </c>
      <c r="R15" s="103">
        <f t="shared" si="1"/>
        <v>3</v>
      </c>
    </row>
    <row r="16" ht="15.95" customHeight="1" spans="1:18">
      <c r="A16" s="106">
        <v>4</v>
      </c>
      <c r="B16" s="102" t="s">
        <v>43</v>
      </c>
      <c r="C16" s="103" t="s">
        <v>26</v>
      </c>
      <c r="D16" s="104">
        <v>740.29</v>
      </c>
      <c r="E16" s="105" t="s">
        <v>44</v>
      </c>
      <c r="F16" s="103" t="s">
        <v>28</v>
      </c>
      <c r="G16" s="103">
        <v>5</v>
      </c>
      <c r="H16" s="103" t="s">
        <v>29</v>
      </c>
      <c r="I16" s="109" t="s">
        <v>527</v>
      </c>
      <c r="J16" s="103">
        <v>8</v>
      </c>
      <c r="K16" s="103"/>
      <c r="L16" s="104">
        <f>ROUND((D16*J16)+(D16/8*K16),2)</f>
        <v>5922.32</v>
      </c>
      <c r="M16" s="130">
        <v>14</v>
      </c>
      <c r="N16" s="128">
        <v>6</v>
      </c>
      <c r="O16" s="104">
        <f>ROUND((D16/8*M16)+(D16/8/60*N16),2)</f>
        <v>1304.76</v>
      </c>
      <c r="P16" s="53">
        <v>400</v>
      </c>
      <c r="Q16" s="148">
        <f t="shared" si="0"/>
        <v>4217.56</v>
      </c>
      <c r="R16" s="103">
        <f t="shared" si="1"/>
        <v>4</v>
      </c>
    </row>
    <row r="17" ht="15.95" customHeight="1" spans="1:18">
      <c r="A17" s="101">
        <v>5</v>
      </c>
      <c r="B17" s="102" t="s">
        <v>45</v>
      </c>
      <c r="C17" s="103" t="s">
        <v>26</v>
      </c>
      <c r="D17" s="104">
        <v>740.29</v>
      </c>
      <c r="E17" s="105" t="s">
        <v>46</v>
      </c>
      <c r="F17" s="103" t="s">
        <v>366</v>
      </c>
      <c r="G17" s="103">
        <v>5</v>
      </c>
      <c r="H17" s="103" t="s">
        <v>47</v>
      </c>
      <c r="I17" s="129" t="s">
        <v>528</v>
      </c>
      <c r="J17" s="107">
        <v>9</v>
      </c>
      <c r="K17" s="103"/>
      <c r="L17" s="104">
        <f t="shared" ref="L17:L26" si="2">ROUND((D17*J17)+(D17/8*K17),2)</f>
        <v>6662.61</v>
      </c>
      <c r="M17" s="130">
        <v>1</v>
      </c>
      <c r="N17" s="128">
        <v>9</v>
      </c>
      <c r="O17" s="104">
        <f t="shared" ref="O17:O29" si="3">ROUND((D17/8*M17)+(D17/8/60*N17),2)</f>
        <v>106.42</v>
      </c>
      <c r="P17" s="53"/>
      <c r="Q17" s="148">
        <f t="shared" si="0"/>
        <v>6556.19</v>
      </c>
      <c r="R17" s="103">
        <f t="shared" si="1"/>
        <v>5</v>
      </c>
    </row>
    <row r="18" ht="15.95" customHeight="1" spans="1:18">
      <c r="A18" s="106">
        <v>6</v>
      </c>
      <c r="B18" s="102" t="s">
        <v>48</v>
      </c>
      <c r="C18" s="103" t="s">
        <v>26</v>
      </c>
      <c r="D18" s="104">
        <v>740.29</v>
      </c>
      <c r="E18" s="105" t="s">
        <v>49</v>
      </c>
      <c r="F18" s="103" t="s">
        <v>28</v>
      </c>
      <c r="G18" s="103">
        <v>5</v>
      </c>
      <c r="H18" s="103" t="s">
        <v>38</v>
      </c>
      <c r="I18" s="109" t="s">
        <v>529</v>
      </c>
      <c r="J18" s="103">
        <v>10</v>
      </c>
      <c r="K18" s="103"/>
      <c r="L18" s="104">
        <f t="shared" si="2"/>
        <v>7402.9</v>
      </c>
      <c r="M18" s="130">
        <v>2</v>
      </c>
      <c r="N18" s="128">
        <v>35</v>
      </c>
      <c r="O18" s="104">
        <f t="shared" si="3"/>
        <v>239.05</v>
      </c>
      <c r="P18" s="53">
        <v>400</v>
      </c>
      <c r="Q18" s="148">
        <f t="shared" si="0"/>
        <v>6763.85</v>
      </c>
      <c r="R18" s="103">
        <f t="shared" si="1"/>
        <v>6</v>
      </c>
    </row>
    <row r="19" ht="15.95" customHeight="1" spans="1:18">
      <c r="A19" s="106">
        <v>7</v>
      </c>
      <c r="B19" s="102" t="s">
        <v>51</v>
      </c>
      <c r="C19" s="103" t="s">
        <v>26</v>
      </c>
      <c r="D19" s="104">
        <v>740.29</v>
      </c>
      <c r="E19" s="105" t="s">
        <v>52</v>
      </c>
      <c r="F19" s="103" t="s">
        <v>28</v>
      </c>
      <c r="G19" s="103">
        <v>5</v>
      </c>
      <c r="H19" s="103" t="s">
        <v>47</v>
      </c>
      <c r="I19" s="109" t="s">
        <v>526</v>
      </c>
      <c r="J19" s="103">
        <v>9</v>
      </c>
      <c r="K19" s="103"/>
      <c r="L19" s="104">
        <f t="shared" si="2"/>
        <v>6662.61</v>
      </c>
      <c r="M19" s="130">
        <v>2</v>
      </c>
      <c r="N19" s="128">
        <v>12</v>
      </c>
      <c r="O19" s="104">
        <f t="shared" si="3"/>
        <v>203.58</v>
      </c>
      <c r="P19" s="53">
        <v>400</v>
      </c>
      <c r="Q19" s="148">
        <f t="shared" si="0"/>
        <v>6059.03</v>
      </c>
      <c r="R19" s="103">
        <f t="shared" si="1"/>
        <v>7</v>
      </c>
    </row>
    <row r="20" ht="15.95" customHeight="1" spans="1:18">
      <c r="A20" s="101">
        <v>8</v>
      </c>
      <c r="B20" s="102" t="s">
        <v>54</v>
      </c>
      <c r="C20" s="103" t="s">
        <v>26</v>
      </c>
      <c r="D20" s="104">
        <v>740.29</v>
      </c>
      <c r="E20" s="105" t="s">
        <v>55</v>
      </c>
      <c r="F20" s="103" t="s">
        <v>28</v>
      </c>
      <c r="G20" s="103">
        <v>5</v>
      </c>
      <c r="H20" s="103" t="s">
        <v>47</v>
      </c>
      <c r="I20" s="129" t="s">
        <v>526</v>
      </c>
      <c r="J20" s="107">
        <v>9</v>
      </c>
      <c r="K20" s="103"/>
      <c r="L20" s="104">
        <f t="shared" si="2"/>
        <v>6662.61</v>
      </c>
      <c r="M20" s="130"/>
      <c r="N20" s="128"/>
      <c r="O20" s="104">
        <f t="shared" si="3"/>
        <v>0</v>
      </c>
      <c r="P20" s="53"/>
      <c r="Q20" s="148">
        <f t="shared" si="0"/>
        <v>6662.61</v>
      </c>
      <c r="R20" s="103">
        <f t="shared" si="1"/>
        <v>8</v>
      </c>
    </row>
    <row r="21" ht="15.95" customHeight="1" spans="1:18">
      <c r="A21" s="106">
        <v>9</v>
      </c>
      <c r="B21" s="102" t="s">
        <v>56</v>
      </c>
      <c r="C21" s="103" t="s">
        <v>26</v>
      </c>
      <c r="D21" s="104">
        <v>656.4</v>
      </c>
      <c r="E21" s="105" t="s">
        <v>57</v>
      </c>
      <c r="F21" s="103" t="s">
        <v>28</v>
      </c>
      <c r="G21" s="103">
        <v>5</v>
      </c>
      <c r="H21" s="103" t="s">
        <v>47</v>
      </c>
      <c r="I21" s="109" t="s">
        <v>526</v>
      </c>
      <c r="J21" s="103">
        <v>9</v>
      </c>
      <c r="K21" s="103"/>
      <c r="L21" s="104">
        <f t="shared" si="2"/>
        <v>5907.6</v>
      </c>
      <c r="M21" s="130">
        <v>1</v>
      </c>
      <c r="N21" s="128">
        <v>12</v>
      </c>
      <c r="O21" s="104">
        <f t="shared" si="3"/>
        <v>98.46</v>
      </c>
      <c r="P21" s="53">
        <v>400</v>
      </c>
      <c r="Q21" s="148">
        <f t="shared" si="0"/>
        <v>5409.14</v>
      </c>
      <c r="R21" s="103">
        <f t="shared" si="1"/>
        <v>9</v>
      </c>
    </row>
    <row r="22" spans="1:18">
      <c r="A22" s="106">
        <v>10</v>
      </c>
      <c r="B22" s="102" t="s">
        <v>499</v>
      </c>
      <c r="C22" s="103" t="s">
        <v>26</v>
      </c>
      <c r="D22" s="104">
        <v>740.29</v>
      </c>
      <c r="E22" s="105" t="s">
        <v>500</v>
      </c>
      <c r="F22" s="103" t="s">
        <v>28</v>
      </c>
      <c r="G22" s="103">
        <v>5</v>
      </c>
      <c r="H22" s="103" t="s">
        <v>38</v>
      </c>
      <c r="I22" s="353" t="s">
        <v>530</v>
      </c>
      <c r="J22" s="103">
        <v>10</v>
      </c>
      <c r="K22" s="103"/>
      <c r="L22" s="104">
        <f t="shared" si="2"/>
        <v>7402.9</v>
      </c>
      <c r="M22" s="130">
        <v>2</v>
      </c>
      <c r="N22" s="128">
        <v>26</v>
      </c>
      <c r="O22" s="104">
        <f t="shared" si="3"/>
        <v>225.17</v>
      </c>
      <c r="P22" s="53"/>
      <c r="Q22" s="148">
        <f t="shared" si="0"/>
        <v>7177.73</v>
      </c>
      <c r="R22" s="103">
        <f t="shared" si="1"/>
        <v>10</v>
      </c>
    </row>
    <row r="23" ht="15.95" customHeight="1" spans="1:18">
      <c r="A23" s="106">
        <v>11</v>
      </c>
      <c r="B23" s="102" t="s">
        <v>59</v>
      </c>
      <c r="C23" s="103" t="s">
        <v>26</v>
      </c>
      <c r="D23" s="104">
        <v>740.29</v>
      </c>
      <c r="E23" s="105" t="s">
        <v>331</v>
      </c>
      <c r="F23" s="103" t="s">
        <v>28</v>
      </c>
      <c r="G23" s="103">
        <v>5</v>
      </c>
      <c r="H23" s="103" t="s">
        <v>47</v>
      </c>
      <c r="I23" s="129" t="s">
        <v>531</v>
      </c>
      <c r="J23" s="107">
        <v>10</v>
      </c>
      <c r="K23" s="103"/>
      <c r="L23" s="104">
        <f t="shared" si="2"/>
        <v>7402.9</v>
      </c>
      <c r="M23" s="130">
        <v>11</v>
      </c>
      <c r="N23" s="128">
        <v>54</v>
      </c>
      <c r="O23" s="104">
        <f t="shared" si="3"/>
        <v>1101.18</v>
      </c>
      <c r="P23" s="53">
        <v>400</v>
      </c>
      <c r="Q23" s="148">
        <f t="shared" si="0"/>
        <v>5901.72</v>
      </c>
      <c r="R23" s="103">
        <f t="shared" si="1"/>
        <v>11</v>
      </c>
    </row>
    <row r="24" spans="1:18">
      <c r="A24" s="101">
        <v>12</v>
      </c>
      <c r="B24" s="108" t="s">
        <v>60</v>
      </c>
      <c r="C24" s="103" t="s">
        <v>26</v>
      </c>
      <c r="D24" s="17">
        <v>740.29</v>
      </c>
      <c r="E24" s="18" t="s">
        <v>61</v>
      </c>
      <c r="F24" s="20" t="s">
        <v>28</v>
      </c>
      <c r="G24" s="20">
        <v>5</v>
      </c>
      <c r="H24" s="20" t="s">
        <v>29</v>
      </c>
      <c r="I24" s="52" t="s">
        <v>532</v>
      </c>
      <c r="J24" s="19">
        <v>8</v>
      </c>
      <c r="K24" s="19"/>
      <c r="L24" s="17">
        <f t="shared" si="2"/>
        <v>5922.32</v>
      </c>
      <c r="M24" s="49">
        <v>4</v>
      </c>
      <c r="N24" s="50">
        <v>9</v>
      </c>
      <c r="O24" s="17">
        <f t="shared" si="3"/>
        <v>384.03</v>
      </c>
      <c r="P24" s="53">
        <v>400</v>
      </c>
      <c r="Q24" s="148">
        <f t="shared" si="0"/>
        <v>5138.29</v>
      </c>
      <c r="R24" s="20">
        <f t="shared" si="1"/>
        <v>12</v>
      </c>
    </row>
    <row r="25" ht="14.1" customHeight="1" spans="1:18">
      <c r="A25" s="106">
        <v>13</v>
      </c>
      <c r="B25" s="102" t="s">
        <v>503</v>
      </c>
      <c r="C25" s="103" t="s">
        <v>26</v>
      </c>
      <c r="D25" s="104">
        <v>740.29</v>
      </c>
      <c r="E25" s="105" t="s">
        <v>32</v>
      </c>
      <c r="F25" s="107" t="s">
        <v>28</v>
      </c>
      <c r="G25" s="107">
        <v>5</v>
      </c>
      <c r="H25" s="103" t="s">
        <v>47</v>
      </c>
      <c r="I25" s="129" t="s">
        <v>531</v>
      </c>
      <c r="J25" s="107">
        <v>10</v>
      </c>
      <c r="K25" s="103"/>
      <c r="L25" s="104">
        <f t="shared" si="2"/>
        <v>7402.9</v>
      </c>
      <c r="M25" s="130"/>
      <c r="N25" s="128"/>
      <c r="O25" s="104">
        <f t="shared" si="3"/>
        <v>0</v>
      </c>
      <c r="P25" s="53"/>
      <c r="Q25" s="148">
        <f t="shared" si="0"/>
        <v>7402.9</v>
      </c>
      <c r="R25" s="103">
        <f t="shared" si="1"/>
        <v>13</v>
      </c>
    </row>
    <row r="26" ht="15.95" customHeight="1" spans="1:18">
      <c r="A26" s="106">
        <v>14</v>
      </c>
      <c r="B26" s="102" t="s">
        <v>63</v>
      </c>
      <c r="C26" s="103" t="s">
        <v>26</v>
      </c>
      <c r="D26" s="104">
        <v>740.29</v>
      </c>
      <c r="E26" s="105" t="s">
        <v>64</v>
      </c>
      <c r="F26" s="103" t="s">
        <v>28</v>
      </c>
      <c r="G26" s="103">
        <v>5</v>
      </c>
      <c r="H26" s="103" t="s">
        <v>38</v>
      </c>
      <c r="I26" s="129" t="s">
        <v>533</v>
      </c>
      <c r="J26" s="107">
        <v>11</v>
      </c>
      <c r="K26" s="107"/>
      <c r="L26" s="104">
        <f t="shared" si="2"/>
        <v>8143.19</v>
      </c>
      <c r="M26" s="131"/>
      <c r="N26" s="132">
        <v>42</v>
      </c>
      <c r="O26" s="104">
        <f t="shared" si="3"/>
        <v>64.78</v>
      </c>
      <c r="P26" s="53">
        <v>400</v>
      </c>
      <c r="Q26" s="148">
        <f t="shared" si="0"/>
        <v>7678.41</v>
      </c>
      <c r="R26" s="103">
        <f t="shared" si="1"/>
        <v>14</v>
      </c>
    </row>
    <row r="27" ht="15.95" customHeight="1" spans="1:18">
      <c r="A27" s="101">
        <v>15</v>
      </c>
      <c r="B27" s="102" t="s">
        <v>534</v>
      </c>
      <c r="C27" s="103" t="s">
        <v>26</v>
      </c>
      <c r="D27" s="104">
        <v>740.29</v>
      </c>
      <c r="E27" s="105" t="s">
        <v>27</v>
      </c>
      <c r="F27" s="103" t="s">
        <v>28</v>
      </c>
      <c r="G27" s="103">
        <v>5</v>
      </c>
      <c r="H27" s="103" t="s">
        <v>47</v>
      </c>
      <c r="I27" s="109" t="s">
        <v>535</v>
      </c>
      <c r="J27" s="103">
        <v>15</v>
      </c>
      <c r="K27" s="103"/>
      <c r="L27" s="104">
        <f t="shared" ref="L27:L35" si="4">ROUND((D27*J27)+(D27/8*K27),2)</f>
        <v>11104.35</v>
      </c>
      <c r="M27" s="128">
        <v>7</v>
      </c>
      <c r="N27" s="128">
        <v>38</v>
      </c>
      <c r="O27" s="104">
        <f t="shared" si="3"/>
        <v>706.36</v>
      </c>
      <c r="P27" s="53"/>
      <c r="Q27" s="148">
        <f t="shared" si="0"/>
        <v>10397.99</v>
      </c>
      <c r="R27" s="103">
        <f t="shared" si="1"/>
        <v>15</v>
      </c>
    </row>
    <row r="28" ht="15.95" customHeight="1" spans="1:18">
      <c r="A28" s="106">
        <v>16</v>
      </c>
      <c r="B28" s="102" t="s">
        <v>65</v>
      </c>
      <c r="C28" s="103" t="s">
        <v>26</v>
      </c>
      <c r="D28" s="104">
        <v>740.29</v>
      </c>
      <c r="E28" s="105" t="s">
        <v>57</v>
      </c>
      <c r="F28" s="103" t="s">
        <v>28</v>
      </c>
      <c r="G28" s="103">
        <v>5</v>
      </c>
      <c r="H28" s="103" t="s">
        <v>47</v>
      </c>
      <c r="I28" s="109" t="s">
        <v>536</v>
      </c>
      <c r="J28" s="103">
        <v>7</v>
      </c>
      <c r="K28" s="103"/>
      <c r="L28" s="104">
        <f t="shared" si="4"/>
        <v>5182.03</v>
      </c>
      <c r="M28" s="130">
        <v>5</v>
      </c>
      <c r="N28" s="128">
        <v>15</v>
      </c>
      <c r="O28" s="104">
        <f t="shared" si="3"/>
        <v>485.82</v>
      </c>
      <c r="P28" s="53"/>
      <c r="Q28" s="148">
        <f t="shared" si="0"/>
        <v>4696.21</v>
      </c>
      <c r="R28" s="103">
        <f t="shared" si="1"/>
        <v>16</v>
      </c>
    </row>
    <row r="29" ht="15.95" customHeight="1" spans="1:18">
      <c r="A29" s="106">
        <v>17</v>
      </c>
      <c r="B29" s="102" t="s">
        <v>537</v>
      </c>
      <c r="C29" s="103" t="s">
        <v>26</v>
      </c>
      <c r="D29" s="104">
        <v>740.29</v>
      </c>
      <c r="E29" s="105" t="s">
        <v>82</v>
      </c>
      <c r="F29" s="103" t="s">
        <v>28</v>
      </c>
      <c r="G29" s="103">
        <v>5</v>
      </c>
      <c r="H29" s="103" t="s">
        <v>47</v>
      </c>
      <c r="I29" s="109" t="s">
        <v>531</v>
      </c>
      <c r="J29" s="103">
        <v>10</v>
      </c>
      <c r="K29" s="103"/>
      <c r="L29" s="104">
        <f t="shared" si="4"/>
        <v>7402.9</v>
      </c>
      <c r="M29" s="130">
        <v>1</v>
      </c>
      <c r="N29" s="128">
        <v>9</v>
      </c>
      <c r="O29" s="104">
        <f t="shared" si="3"/>
        <v>106.42</v>
      </c>
      <c r="P29" s="53"/>
      <c r="Q29" s="148">
        <f>L29+L30-O29</f>
        <v>8036.77</v>
      </c>
      <c r="R29" s="103">
        <v>17</v>
      </c>
    </row>
    <row r="30" ht="15.95" customHeight="1" spans="1:18">
      <c r="A30" s="106"/>
      <c r="B30" s="102" t="s">
        <v>175</v>
      </c>
      <c r="C30" s="103" t="s">
        <v>26</v>
      </c>
      <c r="D30" s="104">
        <v>740.29</v>
      </c>
      <c r="E30" s="105"/>
      <c r="F30" s="103"/>
      <c r="G30" s="103"/>
      <c r="H30" s="103"/>
      <c r="I30" s="354" t="s">
        <v>538</v>
      </c>
      <c r="J30" s="103">
        <v>1</v>
      </c>
      <c r="K30" s="103"/>
      <c r="L30" s="104">
        <f t="shared" si="4"/>
        <v>740.29</v>
      </c>
      <c r="M30" s="130"/>
      <c r="N30" s="128"/>
      <c r="O30" s="104"/>
      <c r="P30" s="53"/>
      <c r="Q30" s="148"/>
      <c r="R30" s="103"/>
    </row>
    <row r="31" ht="15.95" customHeight="1" spans="1:18">
      <c r="A31" s="106">
        <v>18</v>
      </c>
      <c r="B31" s="102" t="s">
        <v>278</v>
      </c>
      <c r="C31" s="103" t="s">
        <v>26</v>
      </c>
      <c r="D31" s="104">
        <v>740.29</v>
      </c>
      <c r="E31" s="105" t="s">
        <v>49</v>
      </c>
      <c r="F31" s="103" t="s">
        <v>28</v>
      </c>
      <c r="G31" s="103">
        <v>5</v>
      </c>
      <c r="H31" s="103" t="s">
        <v>47</v>
      </c>
      <c r="I31" s="109" t="s">
        <v>539</v>
      </c>
      <c r="J31" s="103">
        <v>11</v>
      </c>
      <c r="K31" s="103"/>
      <c r="L31" s="104">
        <f t="shared" si="4"/>
        <v>8143.19</v>
      </c>
      <c r="M31" s="130"/>
      <c r="N31" s="128"/>
      <c r="O31" s="104">
        <f>ROUND((D31/8*M31)+(D31/8/60*N31),2)</f>
        <v>0</v>
      </c>
      <c r="P31" s="53"/>
      <c r="Q31" s="148">
        <f>L31-O31-P31</f>
        <v>8143.19</v>
      </c>
      <c r="R31" s="103">
        <f>A31</f>
        <v>18</v>
      </c>
    </row>
    <row r="32" ht="15.95" customHeight="1" spans="1:18">
      <c r="A32" s="106">
        <v>19</v>
      </c>
      <c r="B32" s="102" t="s">
        <v>177</v>
      </c>
      <c r="C32" s="103" t="s">
        <v>26</v>
      </c>
      <c r="D32" s="104">
        <v>740.29</v>
      </c>
      <c r="E32" s="105" t="s">
        <v>178</v>
      </c>
      <c r="F32" s="103" t="s">
        <v>28</v>
      </c>
      <c r="G32" s="103">
        <v>5</v>
      </c>
      <c r="H32" s="103" t="s">
        <v>47</v>
      </c>
      <c r="I32" s="129" t="s">
        <v>540</v>
      </c>
      <c r="J32" s="103">
        <v>7</v>
      </c>
      <c r="K32" s="103"/>
      <c r="L32" s="104">
        <f t="shared" si="4"/>
        <v>5182.03</v>
      </c>
      <c r="M32" s="131">
        <v>1</v>
      </c>
      <c r="N32" s="132">
        <v>6</v>
      </c>
      <c r="O32" s="104">
        <f>ROUND((D32/8*M32)+(D32/8/60*N32),2)</f>
        <v>101.79</v>
      </c>
      <c r="P32" s="134"/>
      <c r="Q32" s="148">
        <f>L32-O32-P32</f>
        <v>5080.24</v>
      </c>
      <c r="R32" s="103">
        <f t="shared" ref="R32:R44" si="5">A32</f>
        <v>19</v>
      </c>
    </row>
    <row r="33" ht="15.95" customHeight="1" spans="1:18">
      <c r="A33" s="106">
        <v>20</v>
      </c>
      <c r="B33" s="102" t="s">
        <v>180</v>
      </c>
      <c r="C33" s="103" t="s">
        <v>26</v>
      </c>
      <c r="D33" s="104">
        <v>740.29</v>
      </c>
      <c r="E33" s="105" t="s">
        <v>64</v>
      </c>
      <c r="F33" s="103" t="s">
        <v>28</v>
      </c>
      <c r="G33" s="103">
        <v>5</v>
      </c>
      <c r="H33" s="103" t="s">
        <v>47</v>
      </c>
      <c r="I33" s="109" t="s">
        <v>533</v>
      </c>
      <c r="J33" s="103">
        <v>11</v>
      </c>
      <c r="K33" s="103"/>
      <c r="L33" s="104">
        <f t="shared" si="4"/>
        <v>8143.19</v>
      </c>
      <c r="M33" s="130">
        <v>4</v>
      </c>
      <c r="N33" s="128">
        <v>33</v>
      </c>
      <c r="O33" s="104">
        <f>ROUND((D33/8*M33)+(D33/8/60*N33),2)</f>
        <v>421.04</v>
      </c>
      <c r="P33" s="53"/>
      <c r="Q33" s="148">
        <f>L33-O33-P33</f>
        <v>7722.15</v>
      </c>
      <c r="R33" s="103">
        <f t="shared" si="5"/>
        <v>20</v>
      </c>
    </row>
    <row r="34" ht="15.95" customHeight="1" spans="1:18">
      <c r="A34" s="106">
        <v>21</v>
      </c>
      <c r="B34" s="102" t="s">
        <v>66</v>
      </c>
      <c r="C34" s="103" t="s">
        <v>26</v>
      </c>
      <c r="D34" s="104">
        <v>740.29</v>
      </c>
      <c r="E34" s="109" t="s">
        <v>67</v>
      </c>
      <c r="F34" s="103" t="s">
        <v>28</v>
      </c>
      <c r="G34" s="103">
        <v>5</v>
      </c>
      <c r="H34" s="103" t="s">
        <v>541</v>
      </c>
      <c r="I34" s="129" t="s">
        <v>542</v>
      </c>
      <c r="J34" s="107">
        <v>9</v>
      </c>
      <c r="K34" s="103"/>
      <c r="L34" s="104">
        <f t="shared" si="4"/>
        <v>6662.61</v>
      </c>
      <c r="M34" s="130">
        <v>5</v>
      </c>
      <c r="N34" s="128"/>
      <c r="O34" s="104">
        <f>ROUND((D34/8*M34)+(D34/8/60*N34),2)</f>
        <v>462.68</v>
      </c>
      <c r="P34" s="53">
        <v>400</v>
      </c>
      <c r="Q34" s="148">
        <f>L34-O34-P34</f>
        <v>5799.93</v>
      </c>
      <c r="R34" s="103">
        <f t="shared" si="5"/>
        <v>21</v>
      </c>
    </row>
    <row r="35" ht="15.95" customHeight="1" spans="1:18">
      <c r="A35" s="106">
        <v>22</v>
      </c>
      <c r="B35" s="102" t="s">
        <v>70</v>
      </c>
      <c r="C35" s="103" t="s">
        <v>26</v>
      </c>
      <c r="D35" s="104">
        <v>740.29</v>
      </c>
      <c r="E35" s="105" t="s">
        <v>71</v>
      </c>
      <c r="F35" s="103" t="s">
        <v>28</v>
      </c>
      <c r="G35" s="103">
        <v>5</v>
      </c>
      <c r="H35" s="103" t="s">
        <v>47</v>
      </c>
      <c r="I35" s="129" t="s">
        <v>539</v>
      </c>
      <c r="J35" s="107">
        <v>11</v>
      </c>
      <c r="K35" s="103"/>
      <c r="L35" s="104">
        <f t="shared" si="4"/>
        <v>8143.19</v>
      </c>
      <c r="M35" s="130"/>
      <c r="N35" s="128">
        <v>1</v>
      </c>
      <c r="O35" s="104">
        <f>ROUND((D35/8*M35)+(D35/8/60*N35),2)</f>
        <v>1.54</v>
      </c>
      <c r="P35" s="53"/>
      <c r="Q35" s="148">
        <f>L35-O35-P35</f>
        <v>8141.65</v>
      </c>
      <c r="R35" s="103">
        <f t="shared" si="5"/>
        <v>22</v>
      </c>
    </row>
    <row r="36" ht="15.95" customHeight="1" spans="1:18">
      <c r="A36" s="106">
        <v>23</v>
      </c>
      <c r="B36" s="102" t="s">
        <v>78</v>
      </c>
      <c r="C36" s="103" t="s">
        <v>26</v>
      </c>
      <c r="D36" s="104">
        <v>656.4</v>
      </c>
      <c r="E36" s="105" t="s">
        <v>57</v>
      </c>
      <c r="F36" s="103" t="s">
        <v>28</v>
      </c>
      <c r="G36" s="103">
        <v>5</v>
      </c>
      <c r="H36" s="103" t="s">
        <v>29</v>
      </c>
      <c r="I36" s="109" t="s">
        <v>526</v>
      </c>
      <c r="J36" s="103">
        <v>9</v>
      </c>
      <c r="K36" s="103"/>
      <c r="L36" s="104">
        <f t="shared" ref="L36:L44" si="6">ROUND((D36*J36)+(D36/8*K36),2)</f>
        <v>5907.6</v>
      </c>
      <c r="M36" s="130"/>
      <c r="N36" s="128"/>
      <c r="O36" s="104">
        <f t="shared" ref="O36:O44" si="7">ROUND((D36/8*M36)+(D36/8/60*N36),2)</f>
        <v>0</v>
      </c>
      <c r="P36" s="53"/>
      <c r="Q36" s="148">
        <f t="shared" ref="Q36:Q44" si="8">L36-O36-P36</f>
        <v>5907.6</v>
      </c>
      <c r="R36" s="103">
        <f t="shared" si="5"/>
        <v>23</v>
      </c>
    </row>
    <row r="37" s="92" customFormat="1" ht="15.95" customHeight="1" spans="1:18">
      <c r="A37" s="106">
        <v>24</v>
      </c>
      <c r="B37" s="102" t="s">
        <v>79</v>
      </c>
      <c r="C37" s="103" t="s">
        <v>26</v>
      </c>
      <c r="D37" s="104">
        <v>740.29</v>
      </c>
      <c r="E37" s="105" t="s">
        <v>339</v>
      </c>
      <c r="F37" s="103" t="s">
        <v>28</v>
      </c>
      <c r="G37" s="103">
        <v>5</v>
      </c>
      <c r="H37" s="103" t="s">
        <v>47</v>
      </c>
      <c r="I37" s="109" t="s">
        <v>531</v>
      </c>
      <c r="J37" s="103">
        <v>10</v>
      </c>
      <c r="K37" s="103"/>
      <c r="L37" s="104">
        <f t="shared" si="6"/>
        <v>7402.9</v>
      </c>
      <c r="M37" s="130"/>
      <c r="N37" s="128">
        <v>3</v>
      </c>
      <c r="O37" s="104">
        <f t="shared" si="7"/>
        <v>4.63</v>
      </c>
      <c r="P37" s="53"/>
      <c r="Q37" s="148">
        <f t="shared" si="8"/>
        <v>7398.27</v>
      </c>
      <c r="R37" s="103">
        <f t="shared" si="5"/>
        <v>24</v>
      </c>
    </row>
    <row r="38" ht="15.95" customHeight="1" spans="1:18">
      <c r="A38" s="106">
        <v>25</v>
      </c>
      <c r="B38" s="102" t="s">
        <v>80</v>
      </c>
      <c r="C38" s="103" t="s">
        <v>26</v>
      </c>
      <c r="D38" s="104">
        <v>656.4</v>
      </c>
      <c r="E38" s="105" t="s">
        <v>55</v>
      </c>
      <c r="F38" s="103" t="s">
        <v>28</v>
      </c>
      <c r="G38" s="103">
        <v>5</v>
      </c>
      <c r="H38" s="103" t="s">
        <v>47</v>
      </c>
      <c r="I38" s="129" t="s">
        <v>526</v>
      </c>
      <c r="J38" s="107">
        <v>9</v>
      </c>
      <c r="K38" s="103"/>
      <c r="L38" s="104">
        <f t="shared" si="6"/>
        <v>5907.6</v>
      </c>
      <c r="M38" s="130"/>
      <c r="N38" s="128">
        <v>27</v>
      </c>
      <c r="O38" s="104">
        <f t="shared" si="7"/>
        <v>36.92</v>
      </c>
      <c r="P38" s="53">
        <v>400</v>
      </c>
      <c r="Q38" s="148">
        <f t="shared" si="8"/>
        <v>5470.68</v>
      </c>
      <c r="R38" s="103">
        <f t="shared" si="5"/>
        <v>25</v>
      </c>
    </row>
    <row r="39" ht="15.95" customHeight="1" spans="1:18">
      <c r="A39" s="106">
        <v>26</v>
      </c>
      <c r="B39" s="102" t="s">
        <v>87</v>
      </c>
      <c r="C39" s="103" t="s">
        <v>26</v>
      </c>
      <c r="D39" s="104">
        <v>740.29</v>
      </c>
      <c r="E39" s="105" t="s">
        <v>88</v>
      </c>
      <c r="F39" s="103" t="s">
        <v>28</v>
      </c>
      <c r="G39" s="103">
        <v>5</v>
      </c>
      <c r="H39" s="103" t="s">
        <v>29</v>
      </c>
      <c r="I39" s="129" t="s">
        <v>543</v>
      </c>
      <c r="J39" s="103">
        <v>5</v>
      </c>
      <c r="K39" s="103"/>
      <c r="L39" s="104">
        <f t="shared" si="6"/>
        <v>3701.45</v>
      </c>
      <c r="M39" s="130">
        <v>2</v>
      </c>
      <c r="N39" s="128">
        <v>47</v>
      </c>
      <c r="O39" s="104">
        <f t="shared" si="7"/>
        <v>257.56</v>
      </c>
      <c r="P39" s="53">
        <v>400</v>
      </c>
      <c r="Q39" s="148">
        <f t="shared" si="8"/>
        <v>3043.89</v>
      </c>
      <c r="R39" s="103">
        <f t="shared" si="5"/>
        <v>26</v>
      </c>
    </row>
    <row r="40" ht="15.95" customHeight="1" spans="1:18">
      <c r="A40" s="106">
        <v>27</v>
      </c>
      <c r="B40" s="110" t="s">
        <v>91</v>
      </c>
      <c r="C40" s="103" t="s">
        <v>26</v>
      </c>
      <c r="D40" s="104">
        <v>740.29</v>
      </c>
      <c r="E40" s="105" t="s">
        <v>92</v>
      </c>
      <c r="F40" s="103" t="s">
        <v>28</v>
      </c>
      <c r="G40" s="103">
        <v>5</v>
      </c>
      <c r="H40" s="103" t="s">
        <v>47</v>
      </c>
      <c r="I40" s="129" t="s">
        <v>526</v>
      </c>
      <c r="J40" s="107">
        <v>9</v>
      </c>
      <c r="K40" s="103"/>
      <c r="L40" s="104">
        <f t="shared" si="6"/>
        <v>6662.61</v>
      </c>
      <c r="M40" s="130"/>
      <c r="N40" s="128">
        <v>4</v>
      </c>
      <c r="O40" s="104">
        <f t="shared" si="7"/>
        <v>6.17</v>
      </c>
      <c r="P40" s="53"/>
      <c r="Q40" s="148">
        <f t="shared" si="8"/>
        <v>6656.44</v>
      </c>
      <c r="R40" s="103">
        <f t="shared" si="5"/>
        <v>27</v>
      </c>
    </row>
    <row r="41" ht="15.95" customHeight="1" spans="1:18">
      <c r="A41" s="106">
        <v>28</v>
      </c>
      <c r="B41" s="102" t="s">
        <v>94</v>
      </c>
      <c r="C41" s="103" t="s">
        <v>26</v>
      </c>
      <c r="D41" s="104">
        <v>740.29</v>
      </c>
      <c r="E41" s="111" t="s">
        <v>95</v>
      </c>
      <c r="F41" s="103" t="s">
        <v>28</v>
      </c>
      <c r="G41" s="103">
        <v>5</v>
      </c>
      <c r="H41" s="103" t="s">
        <v>29</v>
      </c>
      <c r="I41" s="129" t="s">
        <v>531</v>
      </c>
      <c r="J41" s="107">
        <v>10</v>
      </c>
      <c r="K41" s="103"/>
      <c r="L41" s="104">
        <f t="shared" si="6"/>
        <v>7402.9</v>
      </c>
      <c r="M41" s="130"/>
      <c r="N41" s="128"/>
      <c r="O41" s="104">
        <f t="shared" si="7"/>
        <v>0</v>
      </c>
      <c r="P41" s="53"/>
      <c r="Q41" s="148">
        <f t="shared" si="8"/>
        <v>7402.9</v>
      </c>
      <c r="R41" s="103">
        <f t="shared" si="5"/>
        <v>28</v>
      </c>
    </row>
    <row r="42" ht="15.95" customHeight="1" spans="1:18">
      <c r="A42" s="106">
        <v>29</v>
      </c>
      <c r="B42" s="102" t="s">
        <v>96</v>
      </c>
      <c r="C42" s="103" t="s">
        <v>26</v>
      </c>
      <c r="D42" s="104">
        <v>740.29</v>
      </c>
      <c r="E42" s="111" t="s">
        <v>97</v>
      </c>
      <c r="F42" s="103" t="s">
        <v>28</v>
      </c>
      <c r="G42" s="103">
        <v>5</v>
      </c>
      <c r="H42" s="103" t="s">
        <v>47</v>
      </c>
      <c r="I42" s="129" t="s">
        <v>531</v>
      </c>
      <c r="J42" s="107">
        <v>10</v>
      </c>
      <c r="K42" s="103"/>
      <c r="L42" s="104">
        <f t="shared" si="6"/>
        <v>7402.9</v>
      </c>
      <c r="M42" s="130"/>
      <c r="N42" s="128"/>
      <c r="O42" s="104">
        <f t="shared" si="7"/>
        <v>0</v>
      </c>
      <c r="P42" s="53"/>
      <c r="Q42" s="148">
        <f t="shared" si="8"/>
        <v>7402.9</v>
      </c>
      <c r="R42" s="103">
        <f t="shared" si="5"/>
        <v>29</v>
      </c>
    </row>
    <row r="43" ht="15.95" customHeight="1" spans="1:18">
      <c r="A43" s="106">
        <v>30</v>
      </c>
      <c r="B43" s="102" t="s">
        <v>98</v>
      </c>
      <c r="C43" s="103" t="s">
        <v>26</v>
      </c>
      <c r="D43" s="104">
        <v>740.29</v>
      </c>
      <c r="E43" s="111" t="s">
        <v>99</v>
      </c>
      <c r="F43" s="103" t="s">
        <v>28</v>
      </c>
      <c r="G43" s="103">
        <v>5</v>
      </c>
      <c r="H43" s="103" t="s">
        <v>47</v>
      </c>
      <c r="I43" s="109" t="s">
        <v>526</v>
      </c>
      <c r="J43" s="103">
        <v>9</v>
      </c>
      <c r="K43" s="103"/>
      <c r="L43" s="104">
        <f t="shared" si="6"/>
        <v>6662.61</v>
      </c>
      <c r="M43" s="130">
        <v>4</v>
      </c>
      <c r="N43" s="128">
        <v>20</v>
      </c>
      <c r="O43" s="104">
        <f t="shared" si="7"/>
        <v>400.99</v>
      </c>
      <c r="P43" s="53">
        <v>400</v>
      </c>
      <c r="Q43" s="148">
        <f t="shared" si="8"/>
        <v>5861.62</v>
      </c>
      <c r="R43" s="103">
        <f t="shared" si="5"/>
        <v>30</v>
      </c>
    </row>
    <row r="44" ht="15.95" customHeight="1" spans="1:18">
      <c r="A44" s="106">
        <v>31</v>
      </c>
      <c r="B44" s="102" t="s">
        <v>418</v>
      </c>
      <c r="C44" s="103" t="s">
        <v>26</v>
      </c>
      <c r="D44" s="104">
        <v>740.29</v>
      </c>
      <c r="E44" s="109" t="s">
        <v>67</v>
      </c>
      <c r="F44" s="103" t="s">
        <v>28</v>
      </c>
      <c r="G44" s="103">
        <v>5</v>
      </c>
      <c r="H44" s="103" t="s">
        <v>47</v>
      </c>
      <c r="I44" s="129" t="s">
        <v>539</v>
      </c>
      <c r="J44" s="107">
        <v>11</v>
      </c>
      <c r="K44" s="103"/>
      <c r="L44" s="104">
        <f t="shared" si="6"/>
        <v>8143.19</v>
      </c>
      <c r="M44" s="130">
        <v>8</v>
      </c>
      <c r="N44" s="128">
        <v>14</v>
      </c>
      <c r="O44" s="104">
        <f t="shared" si="7"/>
        <v>761.88</v>
      </c>
      <c r="P44" s="53"/>
      <c r="Q44" s="148">
        <f t="shared" si="8"/>
        <v>7381.31</v>
      </c>
      <c r="R44" s="103">
        <f t="shared" si="5"/>
        <v>31</v>
      </c>
    </row>
    <row r="45" ht="15.95" customHeight="1" spans="1:18">
      <c r="A45" s="74"/>
      <c r="B45" s="73"/>
      <c r="C45" s="74"/>
      <c r="D45" s="112"/>
      <c r="E45" s="113"/>
      <c r="F45" s="74"/>
      <c r="G45" s="74"/>
      <c r="H45" s="74"/>
      <c r="I45" s="135"/>
      <c r="J45" s="136"/>
      <c r="K45" s="74"/>
      <c r="L45" s="112"/>
      <c r="M45" s="137"/>
      <c r="N45" s="138"/>
      <c r="O45" s="112"/>
      <c r="P45" s="139"/>
      <c r="Q45" s="149"/>
      <c r="R45" s="74"/>
    </row>
    <row r="46" spans="1:18">
      <c r="A46" s="70"/>
      <c r="B46" s="73" t="s">
        <v>132</v>
      </c>
      <c r="C46" s="73"/>
      <c r="D46" s="73"/>
      <c r="E46" s="73" t="s">
        <v>133</v>
      </c>
      <c r="F46" s="74"/>
      <c r="G46" s="74"/>
      <c r="H46" s="75"/>
      <c r="I46" s="73" t="s">
        <v>134</v>
      </c>
      <c r="J46" s="87"/>
      <c r="K46" s="74"/>
      <c r="L46" s="74"/>
      <c r="M46" s="73" t="s">
        <v>135</v>
      </c>
      <c r="N46" s="73"/>
      <c r="O46" s="74"/>
      <c r="P46" s="73"/>
      <c r="Q46" s="91"/>
      <c r="R46" s="70"/>
    </row>
    <row r="47" spans="1:18">
      <c r="A47" s="70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4"/>
      <c r="P47" s="73"/>
      <c r="Q47" s="71"/>
      <c r="R47" s="70"/>
    </row>
    <row r="48" spans="1:18">
      <c r="A48" s="71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4"/>
      <c r="P48" s="73"/>
      <c r="Q48" s="71"/>
      <c r="R48" s="71"/>
    </row>
    <row r="49" spans="1:18">
      <c r="A49" s="71"/>
      <c r="B49" s="76" t="s">
        <v>518</v>
      </c>
      <c r="C49" s="76"/>
      <c r="D49" s="77"/>
      <c r="E49" s="78" t="s">
        <v>327</v>
      </c>
      <c r="F49" s="77"/>
      <c r="G49" s="77"/>
      <c r="H49" s="114" t="s">
        <v>519</v>
      </c>
      <c r="I49" s="114"/>
      <c r="J49" s="114"/>
      <c r="K49" s="114"/>
      <c r="L49" s="77"/>
      <c r="M49" s="79" t="s">
        <v>139</v>
      </c>
      <c r="N49" s="79"/>
      <c r="O49" s="79"/>
      <c r="P49" s="79"/>
      <c r="Q49" s="71"/>
      <c r="R49" s="71"/>
    </row>
    <row r="50" spans="1:18">
      <c r="A50" s="70"/>
      <c r="B50" s="80" t="s">
        <v>520</v>
      </c>
      <c r="C50" s="80"/>
      <c r="D50" s="73"/>
      <c r="E50" s="81" t="s">
        <v>521</v>
      </c>
      <c r="F50" s="73"/>
      <c r="G50" s="73"/>
      <c r="H50" s="82"/>
      <c r="I50" s="81" t="s">
        <v>522</v>
      </c>
      <c r="J50" s="73"/>
      <c r="K50" s="73"/>
      <c r="L50" s="73"/>
      <c r="M50" s="88" t="s">
        <v>523</v>
      </c>
      <c r="N50" s="79"/>
      <c r="O50" s="79"/>
      <c r="P50" s="79"/>
      <c r="Q50" s="71"/>
      <c r="R50" s="70"/>
    </row>
    <row r="51" ht="15.75" spans="1:18">
      <c r="A51" s="70"/>
      <c r="B51" s="80"/>
      <c r="C51" s="80"/>
      <c r="D51" s="73"/>
      <c r="E51" s="81"/>
      <c r="F51" s="73"/>
      <c r="G51" s="73"/>
      <c r="H51" s="82"/>
      <c r="I51" s="81"/>
      <c r="J51" s="73"/>
      <c r="K51" s="73"/>
      <c r="L51" s="73"/>
      <c r="M51" s="88"/>
      <c r="N51" s="79"/>
      <c r="O51" s="79"/>
      <c r="P51" s="79"/>
      <c r="Q51" s="71"/>
      <c r="R51" s="70"/>
    </row>
    <row r="52" ht="30" customHeight="1" spans="1:18">
      <c r="A52" s="115" t="s">
        <v>10</v>
      </c>
      <c r="B52" s="38" t="s">
        <v>11</v>
      </c>
      <c r="C52" s="116" t="s">
        <v>12</v>
      </c>
      <c r="D52" s="38" t="s">
        <v>474</v>
      </c>
      <c r="E52" s="117" t="s">
        <v>14</v>
      </c>
      <c r="F52" s="118" t="s">
        <v>15</v>
      </c>
      <c r="G52" s="37" t="s">
        <v>16</v>
      </c>
      <c r="H52" s="38" t="s">
        <v>17</v>
      </c>
      <c r="I52" s="118" t="s">
        <v>18</v>
      </c>
      <c r="J52" s="37" t="s">
        <v>16</v>
      </c>
      <c r="K52" s="37" t="s">
        <v>20</v>
      </c>
      <c r="L52" s="38" t="s">
        <v>21</v>
      </c>
      <c r="M52" s="35" t="s">
        <v>475</v>
      </c>
      <c r="N52" s="36"/>
      <c r="O52" s="140"/>
      <c r="P52" s="38" t="s">
        <v>145</v>
      </c>
      <c r="Q52" s="118" t="s">
        <v>24</v>
      </c>
      <c r="R52" s="58" t="s">
        <v>10</v>
      </c>
    </row>
    <row r="53" ht="15.95" customHeight="1" spans="1:18">
      <c r="A53" s="119">
        <v>32</v>
      </c>
      <c r="B53" s="120" t="s">
        <v>100</v>
      </c>
      <c r="C53" s="121" t="s">
        <v>26</v>
      </c>
      <c r="D53" s="122">
        <v>656.4</v>
      </c>
      <c r="E53" s="123" t="s">
        <v>101</v>
      </c>
      <c r="F53" s="121" t="s">
        <v>28</v>
      </c>
      <c r="G53" s="121">
        <v>5</v>
      </c>
      <c r="H53" s="121" t="s">
        <v>47</v>
      </c>
      <c r="I53" s="141" t="s">
        <v>526</v>
      </c>
      <c r="J53" s="121">
        <v>9</v>
      </c>
      <c r="K53" s="121"/>
      <c r="L53" s="122">
        <f t="shared" ref="L53:L60" si="9">ROUND((D53*J53)+(D53/8*K53),2)</f>
        <v>5907.6</v>
      </c>
      <c r="M53" s="142"/>
      <c r="N53" s="143">
        <v>3</v>
      </c>
      <c r="O53" s="122">
        <f t="shared" ref="O53:O65" si="10">ROUND((D53/8*M53)+(D53/8/60*N53),2)</f>
        <v>4.1</v>
      </c>
      <c r="P53" s="144"/>
      <c r="Q53" s="148">
        <f t="shared" ref="Q53:Q64" si="11">L53-O53-P53</f>
        <v>5903.5</v>
      </c>
      <c r="R53" s="150">
        <f>A53</f>
        <v>32</v>
      </c>
    </row>
    <row r="54" ht="15.95" customHeight="1" spans="1:18">
      <c r="A54" s="119">
        <v>33</v>
      </c>
      <c r="B54" s="102" t="s">
        <v>103</v>
      </c>
      <c r="C54" s="121" t="s">
        <v>26</v>
      </c>
      <c r="D54" s="104">
        <v>740.29</v>
      </c>
      <c r="E54" s="105" t="s">
        <v>342</v>
      </c>
      <c r="F54" s="103" t="s">
        <v>28</v>
      </c>
      <c r="G54" s="103">
        <v>5</v>
      </c>
      <c r="H54" s="103" t="s">
        <v>105</v>
      </c>
      <c r="I54" s="109" t="s">
        <v>526</v>
      </c>
      <c r="J54" s="103">
        <v>9</v>
      </c>
      <c r="K54" s="103"/>
      <c r="L54" s="104">
        <f t="shared" si="9"/>
        <v>6662.61</v>
      </c>
      <c r="M54" s="130"/>
      <c r="N54" s="128"/>
      <c r="O54" s="104">
        <f t="shared" si="10"/>
        <v>0</v>
      </c>
      <c r="P54" s="53">
        <v>400</v>
      </c>
      <c r="Q54" s="148">
        <f t="shared" si="11"/>
        <v>6262.61</v>
      </c>
      <c r="R54" s="150">
        <f t="shared" ref="R54:R65" si="12">A54</f>
        <v>33</v>
      </c>
    </row>
    <row r="55" ht="15.95" customHeight="1" spans="1:18">
      <c r="A55" s="119">
        <v>34</v>
      </c>
      <c r="B55" s="102" t="s">
        <v>106</v>
      </c>
      <c r="C55" s="121" t="s">
        <v>26</v>
      </c>
      <c r="D55" s="104">
        <v>740.29</v>
      </c>
      <c r="E55" s="105" t="s">
        <v>107</v>
      </c>
      <c r="F55" s="103" t="s">
        <v>28</v>
      </c>
      <c r="G55" s="103">
        <v>5</v>
      </c>
      <c r="H55" s="103" t="s">
        <v>47</v>
      </c>
      <c r="I55" s="129" t="s">
        <v>539</v>
      </c>
      <c r="J55" s="107">
        <v>11</v>
      </c>
      <c r="K55" s="107"/>
      <c r="L55" s="104">
        <f t="shared" si="9"/>
        <v>8143.19</v>
      </c>
      <c r="M55" s="131">
        <v>8</v>
      </c>
      <c r="N55" s="132">
        <v>1</v>
      </c>
      <c r="O55" s="104">
        <f t="shared" si="10"/>
        <v>741.83</v>
      </c>
      <c r="P55" s="53">
        <v>400</v>
      </c>
      <c r="Q55" s="148">
        <f t="shared" si="11"/>
        <v>7001.36</v>
      </c>
      <c r="R55" s="150">
        <f t="shared" si="12"/>
        <v>34</v>
      </c>
    </row>
    <row r="56" ht="15.95" customHeight="1" spans="1:18">
      <c r="A56" s="119">
        <v>35</v>
      </c>
      <c r="B56" s="102" t="s">
        <v>108</v>
      </c>
      <c r="C56" s="121" t="s">
        <v>26</v>
      </c>
      <c r="D56" s="104">
        <v>740.29</v>
      </c>
      <c r="E56" s="105" t="s">
        <v>109</v>
      </c>
      <c r="F56" s="103" t="s">
        <v>28</v>
      </c>
      <c r="G56" s="103">
        <v>5</v>
      </c>
      <c r="H56" s="103" t="s">
        <v>47</v>
      </c>
      <c r="I56" s="129" t="s">
        <v>526</v>
      </c>
      <c r="J56" s="107">
        <v>9</v>
      </c>
      <c r="K56" s="103"/>
      <c r="L56" s="104">
        <f t="shared" si="9"/>
        <v>6662.61</v>
      </c>
      <c r="M56" s="130">
        <v>4</v>
      </c>
      <c r="N56" s="128">
        <v>11</v>
      </c>
      <c r="O56" s="104">
        <f t="shared" si="10"/>
        <v>387.11</v>
      </c>
      <c r="P56" s="53">
        <v>400</v>
      </c>
      <c r="Q56" s="148">
        <f t="shared" si="11"/>
        <v>5875.5</v>
      </c>
      <c r="R56" s="150">
        <f t="shared" si="12"/>
        <v>35</v>
      </c>
    </row>
    <row r="57" ht="15.95" customHeight="1" spans="1:18">
      <c r="A57" s="119">
        <v>36</v>
      </c>
      <c r="B57" s="102" t="s">
        <v>111</v>
      </c>
      <c r="C57" s="121" t="s">
        <v>26</v>
      </c>
      <c r="D57" s="104">
        <v>656.4</v>
      </c>
      <c r="E57" s="105" t="s">
        <v>112</v>
      </c>
      <c r="F57" s="103" t="s">
        <v>28</v>
      </c>
      <c r="G57" s="103">
        <v>5</v>
      </c>
      <c r="H57" s="124" t="s">
        <v>47</v>
      </c>
      <c r="I57" s="129" t="s">
        <v>539</v>
      </c>
      <c r="J57" s="107">
        <v>11</v>
      </c>
      <c r="K57" s="103"/>
      <c r="L57" s="104">
        <f t="shared" si="9"/>
        <v>7220.4</v>
      </c>
      <c r="M57" s="130"/>
      <c r="N57" s="128"/>
      <c r="O57" s="104">
        <f t="shared" si="10"/>
        <v>0</v>
      </c>
      <c r="P57" s="53">
        <v>400</v>
      </c>
      <c r="Q57" s="148">
        <f t="shared" si="11"/>
        <v>6820.4</v>
      </c>
      <c r="R57" s="150">
        <f t="shared" si="12"/>
        <v>36</v>
      </c>
    </row>
    <row r="58" spans="1:18">
      <c r="A58" s="119">
        <v>37</v>
      </c>
      <c r="B58" s="102" t="s">
        <v>513</v>
      </c>
      <c r="C58" s="121" t="s">
        <v>26</v>
      </c>
      <c r="D58" s="104">
        <v>740.29</v>
      </c>
      <c r="E58" s="125" t="s">
        <v>99</v>
      </c>
      <c r="F58" s="103" t="s">
        <v>28</v>
      </c>
      <c r="G58" s="103">
        <v>5</v>
      </c>
      <c r="H58" s="124" t="s">
        <v>47</v>
      </c>
      <c r="I58" s="145" t="s">
        <v>544</v>
      </c>
      <c r="J58" s="107">
        <v>10</v>
      </c>
      <c r="K58" s="121"/>
      <c r="L58" s="104">
        <f t="shared" si="9"/>
        <v>7402.9</v>
      </c>
      <c r="M58" s="130">
        <v>3</v>
      </c>
      <c r="N58" s="128">
        <v>10</v>
      </c>
      <c r="O58" s="104">
        <f t="shared" si="10"/>
        <v>293.03</v>
      </c>
      <c r="P58" s="53"/>
      <c r="Q58" s="148">
        <f t="shared" si="11"/>
        <v>7109.87</v>
      </c>
      <c r="R58" s="150">
        <f t="shared" si="12"/>
        <v>37</v>
      </c>
    </row>
    <row r="59" ht="15.95" customHeight="1" spans="1:18">
      <c r="A59" s="119">
        <v>38</v>
      </c>
      <c r="B59" s="102" t="s">
        <v>420</v>
      </c>
      <c r="C59" s="121" t="s">
        <v>26</v>
      </c>
      <c r="D59" s="104">
        <v>740.29</v>
      </c>
      <c r="E59" s="105" t="s">
        <v>342</v>
      </c>
      <c r="F59" s="103" t="s">
        <v>28</v>
      </c>
      <c r="G59" s="103">
        <v>5</v>
      </c>
      <c r="H59" s="124" t="s">
        <v>47</v>
      </c>
      <c r="I59" s="129" t="s">
        <v>526</v>
      </c>
      <c r="J59" s="107">
        <v>9</v>
      </c>
      <c r="K59" s="103"/>
      <c r="L59" s="104">
        <f t="shared" si="9"/>
        <v>6662.61</v>
      </c>
      <c r="M59" s="130"/>
      <c r="N59" s="128">
        <v>6</v>
      </c>
      <c r="O59" s="104">
        <f t="shared" si="10"/>
        <v>9.25</v>
      </c>
      <c r="P59" s="53">
        <v>400</v>
      </c>
      <c r="Q59" s="148">
        <f t="shared" si="11"/>
        <v>6253.36</v>
      </c>
      <c r="R59" s="150">
        <f t="shared" si="12"/>
        <v>38</v>
      </c>
    </row>
    <row r="60" ht="17.1" customHeight="1" spans="1:18">
      <c r="A60" s="119">
        <v>39</v>
      </c>
      <c r="B60" s="102" t="s">
        <v>115</v>
      </c>
      <c r="C60" s="121" t="s">
        <v>26</v>
      </c>
      <c r="D60" s="104">
        <v>740.29</v>
      </c>
      <c r="E60" s="126" t="s">
        <v>67</v>
      </c>
      <c r="F60" s="103" t="s">
        <v>28</v>
      </c>
      <c r="G60" s="103">
        <v>5</v>
      </c>
      <c r="H60" s="103" t="s">
        <v>545</v>
      </c>
      <c r="I60" s="129" t="s">
        <v>546</v>
      </c>
      <c r="J60" s="107">
        <v>11</v>
      </c>
      <c r="K60" s="107"/>
      <c r="L60" s="104">
        <f t="shared" si="9"/>
        <v>8143.19</v>
      </c>
      <c r="M60" s="146">
        <v>5</v>
      </c>
      <c r="N60" s="132"/>
      <c r="O60" s="104">
        <f t="shared" si="10"/>
        <v>462.68</v>
      </c>
      <c r="P60" s="53">
        <v>400</v>
      </c>
      <c r="Q60" s="148">
        <f t="shared" si="11"/>
        <v>7280.51</v>
      </c>
      <c r="R60" s="150">
        <f t="shared" si="12"/>
        <v>39</v>
      </c>
    </row>
    <row r="61" ht="15.95" customHeight="1" spans="1:18">
      <c r="A61" s="119">
        <v>40</v>
      </c>
      <c r="B61" s="102" t="s">
        <v>118</v>
      </c>
      <c r="C61" s="121" t="s">
        <v>26</v>
      </c>
      <c r="D61" s="104">
        <v>740.29</v>
      </c>
      <c r="E61" s="105" t="s">
        <v>99</v>
      </c>
      <c r="F61" s="103" t="s">
        <v>28</v>
      </c>
      <c r="G61" s="103">
        <v>5</v>
      </c>
      <c r="H61" s="103" t="s">
        <v>38</v>
      </c>
      <c r="I61" s="129" t="s">
        <v>544</v>
      </c>
      <c r="J61" s="107">
        <v>10</v>
      </c>
      <c r="K61" s="107"/>
      <c r="L61" s="104">
        <f t="shared" ref="L61:L66" si="13">ROUND((D61*J61)+(D61/8*K61),2)</f>
        <v>7402.9</v>
      </c>
      <c r="M61" s="146">
        <v>4</v>
      </c>
      <c r="N61" s="132">
        <v>10</v>
      </c>
      <c r="O61" s="104">
        <f t="shared" si="10"/>
        <v>385.57</v>
      </c>
      <c r="P61" s="53">
        <v>400</v>
      </c>
      <c r="Q61" s="148">
        <f t="shared" si="11"/>
        <v>6617.33</v>
      </c>
      <c r="R61" s="150">
        <f t="shared" si="12"/>
        <v>40</v>
      </c>
    </row>
    <row r="62" ht="15.95" customHeight="1" spans="1:18">
      <c r="A62" s="119">
        <v>41</v>
      </c>
      <c r="B62" s="102" t="s">
        <v>402</v>
      </c>
      <c r="C62" s="121" t="s">
        <v>26</v>
      </c>
      <c r="D62" s="104">
        <v>740.29</v>
      </c>
      <c r="E62" s="105" t="s">
        <v>342</v>
      </c>
      <c r="F62" s="103" t="s">
        <v>28</v>
      </c>
      <c r="G62" s="103">
        <v>5</v>
      </c>
      <c r="H62" s="103" t="s">
        <v>38</v>
      </c>
      <c r="I62" s="129" t="s">
        <v>547</v>
      </c>
      <c r="J62" s="107">
        <v>8</v>
      </c>
      <c r="K62" s="107"/>
      <c r="L62" s="104">
        <f t="shared" si="13"/>
        <v>5922.32</v>
      </c>
      <c r="M62" s="146">
        <v>14</v>
      </c>
      <c r="N62" s="132">
        <v>11</v>
      </c>
      <c r="O62" s="104">
        <f t="shared" si="10"/>
        <v>1312.47</v>
      </c>
      <c r="P62" s="53"/>
      <c r="Q62" s="148">
        <f t="shared" si="11"/>
        <v>4609.85</v>
      </c>
      <c r="R62" s="150">
        <f t="shared" si="12"/>
        <v>41</v>
      </c>
    </row>
    <row r="63" ht="15.95" customHeight="1" spans="1:18">
      <c r="A63" s="119">
        <v>42</v>
      </c>
      <c r="B63" s="102" t="s">
        <v>123</v>
      </c>
      <c r="C63" s="121" t="s">
        <v>26</v>
      </c>
      <c r="D63" s="104">
        <v>740.29</v>
      </c>
      <c r="E63" s="105" t="s">
        <v>32</v>
      </c>
      <c r="F63" s="107" t="s">
        <v>28</v>
      </c>
      <c r="G63" s="107">
        <v>5</v>
      </c>
      <c r="H63" s="107" t="s">
        <v>38</v>
      </c>
      <c r="I63" s="129" t="s">
        <v>548</v>
      </c>
      <c r="J63" s="107">
        <v>4</v>
      </c>
      <c r="K63" s="103"/>
      <c r="L63" s="104">
        <f t="shared" si="13"/>
        <v>2961.16</v>
      </c>
      <c r="M63" s="130">
        <v>1</v>
      </c>
      <c r="N63" s="128">
        <v>37</v>
      </c>
      <c r="O63" s="104">
        <f t="shared" si="10"/>
        <v>149.6</v>
      </c>
      <c r="P63" s="53">
        <v>400</v>
      </c>
      <c r="Q63" s="148">
        <f t="shared" si="11"/>
        <v>2411.56</v>
      </c>
      <c r="R63" s="150">
        <f t="shared" si="12"/>
        <v>42</v>
      </c>
    </row>
    <row r="64" ht="15.95" customHeight="1" spans="1:18">
      <c r="A64" s="119">
        <v>43</v>
      </c>
      <c r="B64" s="102" t="s">
        <v>124</v>
      </c>
      <c r="C64" s="121" t="s">
        <v>26</v>
      </c>
      <c r="D64" s="104">
        <v>740.29</v>
      </c>
      <c r="E64" s="105" t="s">
        <v>107</v>
      </c>
      <c r="F64" s="103" t="s">
        <v>28</v>
      </c>
      <c r="G64" s="103">
        <v>5</v>
      </c>
      <c r="H64" s="103" t="s">
        <v>47</v>
      </c>
      <c r="I64" s="129" t="s">
        <v>539</v>
      </c>
      <c r="J64" s="107">
        <v>11</v>
      </c>
      <c r="K64" s="103"/>
      <c r="L64" s="104">
        <f t="shared" si="13"/>
        <v>8143.19</v>
      </c>
      <c r="M64" s="130"/>
      <c r="N64" s="128">
        <v>21</v>
      </c>
      <c r="O64" s="104">
        <f t="shared" si="10"/>
        <v>32.39</v>
      </c>
      <c r="P64" s="53">
        <v>400</v>
      </c>
      <c r="Q64" s="148">
        <f t="shared" si="11"/>
        <v>7710.8</v>
      </c>
      <c r="R64" s="150">
        <f t="shared" si="12"/>
        <v>43</v>
      </c>
    </row>
    <row r="65" ht="15.95" customHeight="1" spans="1:18">
      <c r="A65" s="119">
        <v>44</v>
      </c>
      <c r="B65" s="102" t="s">
        <v>125</v>
      </c>
      <c r="C65" s="121" t="s">
        <v>26</v>
      </c>
      <c r="D65" s="104">
        <v>740.29</v>
      </c>
      <c r="E65" s="105" t="s">
        <v>126</v>
      </c>
      <c r="F65" s="103" t="s">
        <v>28</v>
      </c>
      <c r="G65" s="103">
        <v>5</v>
      </c>
      <c r="H65" s="103" t="s">
        <v>38</v>
      </c>
      <c r="I65" s="129" t="s">
        <v>527</v>
      </c>
      <c r="J65" s="107">
        <v>9</v>
      </c>
      <c r="K65" s="103"/>
      <c r="L65" s="104">
        <f t="shared" si="13"/>
        <v>6662.61</v>
      </c>
      <c r="M65" s="130">
        <v>10</v>
      </c>
      <c r="N65" s="128">
        <v>52</v>
      </c>
      <c r="O65" s="104">
        <f t="shared" si="10"/>
        <v>1005.56</v>
      </c>
      <c r="P65" s="53"/>
      <c r="Q65" s="148">
        <f>L65+L66-O65</f>
        <v>14540.53</v>
      </c>
      <c r="R65" s="150">
        <f t="shared" si="12"/>
        <v>44</v>
      </c>
    </row>
    <row r="66" ht="15.95" customHeight="1" spans="1:18">
      <c r="A66" s="106"/>
      <c r="B66" s="109" t="s">
        <v>175</v>
      </c>
      <c r="C66" s="121" t="s">
        <v>26</v>
      </c>
      <c r="D66" s="104">
        <v>740.29</v>
      </c>
      <c r="E66" s="105"/>
      <c r="F66" s="103"/>
      <c r="G66" s="103"/>
      <c r="H66" s="103"/>
      <c r="I66" s="129" t="s">
        <v>511</v>
      </c>
      <c r="J66" s="107">
        <v>12</v>
      </c>
      <c r="K66" s="103"/>
      <c r="L66" s="104">
        <f t="shared" si="13"/>
        <v>8883.48</v>
      </c>
      <c r="M66" s="130"/>
      <c r="N66" s="128"/>
      <c r="O66" s="104"/>
      <c r="P66" s="53"/>
      <c r="Q66" s="148"/>
      <c r="R66" s="150"/>
    </row>
    <row r="67" ht="15.95" customHeight="1" spans="1:18">
      <c r="A67" s="106">
        <v>45</v>
      </c>
      <c r="B67" s="102" t="s">
        <v>127</v>
      </c>
      <c r="C67" s="121" t="s">
        <v>26</v>
      </c>
      <c r="D67" s="104">
        <v>656.4</v>
      </c>
      <c r="E67" s="105" t="s">
        <v>112</v>
      </c>
      <c r="F67" s="103" t="s">
        <v>28</v>
      </c>
      <c r="G67" s="103">
        <v>5</v>
      </c>
      <c r="H67" s="103" t="s">
        <v>47</v>
      </c>
      <c r="I67" s="129" t="s">
        <v>526</v>
      </c>
      <c r="J67" s="107">
        <v>9</v>
      </c>
      <c r="K67" s="103"/>
      <c r="L67" s="104">
        <f t="shared" ref="L67:L75" si="14">ROUND((D67*J67)+(D67/8*K67),2)</f>
        <v>5907.6</v>
      </c>
      <c r="M67" s="130"/>
      <c r="N67" s="128">
        <v>39</v>
      </c>
      <c r="O67" s="104">
        <f t="shared" ref="O67:O75" si="15">ROUND((D67/8*M67)+(D67/8/60*N67),2)</f>
        <v>53.33</v>
      </c>
      <c r="P67" s="53">
        <v>400</v>
      </c>
      <c r="Q67" s="148">
        <f t="shared" ref="Q67:Q74" si="16">L67-O67-P67</f>
        <v>5454.27</v>
      </c>
      <c r="R67" s="150">
        <f t="shared" ref="R67:R75" si="17">A67</f>
        <v>45</v>
      </c>
    </row>
    <row r="68" ht="15.95" customHeight="1" spans="1:18">
      <c r="A68" s="106">
        <v>46</v>
      </c>
      <c r="B68" s="102" t="s">
        <v>165</v>
      </c>
      <c r="C68" s="121" t="s">
        <v>26</v>
      </c>
      <c r="D68" s="104">
        <v>740.29</v>
      </c>
      <c r="E68" s="105" t="s">
        <v>85</v>
      </c>
      <c r="F68" s="103" t="s">
        <v>28</v>
      </c>
      <c r="G68" s="103">
        <v>5</v>
      </c>
      <c r="H68" s="103" t="s">
        <v>47</v>
      </c>
      <c r="I68" s="129" t="s">
        <v>536</v>
      </c>
      <c r="J68" s="107">
        <v>7</v>
      </c>
      <c r="K68" s="103"/>
      <c r="L68" s="104">
        <f t="shared" si="14"/>
        <v>5182.03</v>
      </c>
      <c r="M68" s="130">
        <v>1</v>
      </c>
      <c r="N68" s="128">
        <v>16</v>
      </c>
      <c r="O68" s="104">
        <f t="shared" si="15"/>
        <v>117.21</v>
      </c>
      <c r="P68" s="53"/>
      <c r="Q68" s="148">
        <f t="shared" si="16"/>
        <v>5064.82</v>
      </c>
      <c r="R68" s="150">
        <f t="shared" si="17"/>
        <v>46</v>
      </c>
    </row>
    <row r="69" ht="15.95" customHeight="1" spans="1:18">
      <c r="A69" s="106">
        <v>47</v>
      </c>
      <c r="B69" s="102" t="s">
        <v>167</v>
      </c>
      <c r="C69" s="121" t="s">
        <v>26</v>
      </c>
      <c r="D69" s="104">
        <v>740.29</v>
      </c>
      <c r="E69" s="105" t="s">
        <v>168</v>
      </c>
      <c r="F69" s="103" t="s">
        <v>28</v>
      </c>
      <c r="G69" s="103">
        <v>5</v>
      </c>
      <c r="H69" s="103" t="s">
        <v>47</v>
      </c>
      <c r="I69" s="129" t="s">
        <v>549</v>
      </c>
      <c r="J69" s="107">
        <v>7</v>
      </c>
      <c r="K69" s="103"/>
      <c r="L69" s="104">
        <f t="shared" si="14"/>
        <v>5182.03</v>
      </c>
      <c r="M69" s="130"/>
      <c r="N69" s="128">
        <v>9</v>
      </c>
      <c r="O69" s="104">
        <f t="shared" si="15"/>
        <v>13.88</v>
      </c>
      <c r="P69" s="53"/>
      <c r="Q69" s="148">
        <f t="shared" si="16"/>
        <v>5168.15</v>
      </c>
      <c r="R69" s="150">
        <f t="shared" si="17"/>
        <v>47</v>
      </c>
    </row>
    <row r="70" ht="15.95" customHeight="1" spans="1:18">
      <c r="A70" s="106">
        <v>48</v>
      </c>
      <c r="B70" s="102" t="s">
        <v>128</v>
      </c>
      <c r="C70" s="121" t="s">
        <v>26</v>
      </c>
      <c r="D70" s="104">
        <v>740.29</v>
      </c>
      <c r="E70" s="105" t="s">
        <v>27</v>
      </c>
      <c r="F70" s="103" t="s">
        <v>28</v>
      </c>
      <c r="G70" s="103">
        <v>5</v>
      </c>
      <c r="H70" s="103" t="s">
        <v>47</v>
      </c>
      <c r="I70" s="129" t="s">
        <v>550</v>
      </c>
      <c r="J70" s="107">
        <v>5</v>
      </c>
      <c r="K70" s="103"/>
      <c r="L70" s="104">
        <f t="shared" si="14"/>
        <v>3701.45</v>
      </c>
      <c r="M70" s="130">
        <v>1</v>
      </c>
      <c r="N70" s="128">
        <v>32</v>
      </c>
      <c r="O70" s="104">
        <f t="shared" si="15"/>
        <v>141.89</v>
      </c>
      <c r="P70" s="53"/>
      <c r="Q70" s="148">
        <f t="shared" si="16"/>
        <v>3559.56</v>
      </c>
      <c r="R70" s="150">
        <f t="shared" si="17"/>
        <v>48</v>
      </c>
    </row>
    <row r="71" ht="15.95" customHeight="1" spans="1:18">
      <c r="A71" s="106">
        <v>49</v>
      </c>
      <c r="B71" s="102" t="s">
        <v>129</v>
      </c>
      <c r="C71" s="121" t="s">
        <v>26</v>
      </c>
      <c r="D71" s="104">
        <v>740.29</v>
      </c>
      <c r="E71" s="105" t="s">
        <v>85</v>
      </c>
      <c r="F71" s="103" t="s">
        <v>28</v>
      </c>
      <c r="G71" s="103">
        <v>5</v>
      </c>
      <c r="H71" s="103" t="s">
        <v>47</v>
      </c>
      <c r="I71" s="129" t="s">
        <v>551</v>
      </c>
      <c r="J71" s="107">
        <v>9</v>
      </c>
      <c r="K71" s="103"/>
      <c r="L71" s="104">
        <f t="shared" si="14"/>
        <v>6662.61</v>
      </c>
      <c r="M71" s="130">
        <v>1</v>
      </c>
      <c r="N71" s="128">
        <v>36</v>
      </c>
      <c r="O71" s="104">
        <f t="shared" si="15"/>
        <v>148.06</v>
      </c>
      <c r="P71" s="53">
        <v>400</v>
      </c>
      <c r="Q71" s="148">
        <f t="shared" si="16"/>
        <v>6114.55</v>
      </c>
      <c r="R71" s="150">
        <f t="shared" si="17"/>
        <v>49</v>
      </c>
    </row>
    <row r="72" ht="15.95" customHeight="1" spans="1:18">
      <c r="A72" s="106">
        <v>50</v>
      </c>
      <c r="B72" s="102" t="s">
        <v>192</v>
      </c>
      <c r="C72" s="121" t="s">
        <v>26</v>
      </c>
      <c r="D72" s="104">
        <v>740.29</v>
      </c>
      <c r="E72" s="105" t="s">
        <v>168</v>
      </c>
      <c r="F72" s="103" t="s">
        <v>28</v>
      </c>
      <c r="G72" s="103">
        <v>5</v>
      </c>
      <c r="H72" s="103" t="s">
        <v>47</v>
      </c>
      <c r="I72" s="129" t="s">
        <v>544</v>
      </c>
      <c r="J72" s="107">
        <v>10</v>
      </c>
      <c r="K72" s="103"/>
      <c r="L72" s="104">
        <f t="shared" si="14"/>
        <v>7402.9</v>
      </c>
      <c r="M72" s="130"/>
      <c r="N72" s="128">
        <v>12</v>
      </c>
      <c r="O72" s="104">
        <f t="shared" si="15"/>
        <v>18.51</v>
      </c>
      <c r="P72" s="53"/>
      <c r="Q72" s="148">
        <f t="shared" si="16"/>
        <v>7384.39</v>
      </c>
      <c r="R72" s="150">
        <f t="shared" si="17"/>
        <v>50</v>
      </c>
    </row>
    <row r="73" ht="15.95" customHeight="1" spans="1:18">
      <c r="A73" s="106">
        <v>51</v>
      </c>
      <c r="B73" s="102" t="s">
        <v>425</v>
      </c>
      <c r="C73" s="121" t="s">
        <v>26</v>
      </c>
      <c r="D73" s="104">
        <v>740.29</v>
      </c>
      <c r="E73" s="105" t="s">
        <v>426</v>
      </c>
      <c r="F73" s="103" t="s">
        <v>28</v>
      </c>
      <c r="G73" s="103">
        <v>5</v>
      </c>
      <c r="H73" s="103" t="s">
        <v>47</v>
      </c>
      <c r="I73" s="129" t="s">
        <v>539</v>
      </c>
      <c r="J73" s="107">
        <v>11</v>
      </c>
      <c r="K73" s="103"/>
      <c r="L73" s="104">
        <f t="shared" si="14"/>
        <v>8143.19</v>
      </c>
      <c r="M73" s="130">
        <v>4</v>
      </c>
      <c r="N73" s="128">
        <v>4</v>
      </c>
      <c r="O73" s="104">
        <f t="shared" si="15"/>
        <v>376.31</v>
      </c>
      <c r="P73" s="53"/>
      <c r="Q73" s="148">
        <f t="shared" si="16"/>
        <v>7766.88</v>
      </c>
      <c r="R73" s="150">
        <f t="shared" si="17"/>
        <v>51</v>
      </c>
    </row>
    <row r="74" ht="15.95" customHeight="1" spans="1:18">
      <c r="A74" s="106">
        <v>52</v>
      </c>
      <c r="B74" s="102" t="s">
        <v>345</v>
      </c>
      <c r="C74" s="121" t="s">
        <v>26</v>
      </c>
      <c r="D74" s="104">
        <v>740.29</v>
      </c>
      <c r="E74" s="105" t="s">
        <v>126</v>
      </c>
      <c r="F74" s="103" t="s">
        <v>28</v>
      </c>
      <c r="G74" s="103">
        <v>5</v>
      </c>
      <c r="H74" s="103" t="s">
        <v>47</v>
      </c>
      <c r="I74" s="129" t="s">
        <v>531</v>
      </c>
      <c r="J74" s="107">
        <v>10</v>
      </c>
      <c r="K74" s="103"/>
      <c r="L74" s="104">
        <f t="shared" si="14"/>
        <v>7402.9</v>
      </c>
      <c r="M74" s="130">
        <v>1</v>
      </c>
      <c r="N74" s="128">
        <v>55</v>
      </c>
      <c r="O74" s="104">
        <f t="shared" si="15"/>
        <v>177.36</v>
      </c>
      <c r="P74" s="53"/>
      <c r="Q74" s="148">
        <f t="shared" si="16"/>
        <v>7225.54</v>
      </c>
      <c r="R74" s="150">
        <f t="shared" si="17"/>
        <v>52</v>
      </c>
    </row>
    <row r="75" ht="14.1" customHeight="1" spans="1:18">
      <c r="A75" s="15">
        <v>53</v>
      </c>
      <c r="B75" s="108" t="s">
        <v>428</v>
      </c>
      <c r="C75" s="121" t="s">
        <v>26</v>
      </c>
      <c r="D75" s="17">
        <v>740.29</v>
      </c>
      <c r="E75" s="21" t="s">
        <v>61</v>
      </c>
      <c r="F75" s="22" t="s">
        <v>28</v>
      </c>
      <c r="G75" s="22">
        <v>5</v>
      </c>
      <c r="H75" s="22" t="s">
        <v>38</v>
      </c>
      <c r="I75" s="41" t="s">
        <v>552</v>
      </c>
      <c r="J75" s="19">
        <v>3</v>
      </c>
      <c r="K75" s="48"/>
      <c r="L75" s="24">
        <f t="shared" si="14"/>
        <v>2220.87</v>
      </c>
      <c r="M75" s="49">
        <v>3</v>
      </c>
      <c r="N75" s="50"/>
      <c r="O75" s="17">
        <f t="shared" si="15"/>
        <v>277.61</v>
      </c>
      <c r="P75" s="53">
        <v>400</v>
      </c>
      <c r="Q75" s="148">
        <f>L75-O75</f>
        <v>1943.26</v>
      </c>
      <c r="R75" s="15">
        <f t="shared" si="17"/>
        <v>53</v>
      </c>
    </row>
    <row r="76" spans="1:18">
      <c r="A76" s="151"/>
      <c r="B76" s="152"/>
      <c r="C76" s="153"/>
      <c r="D76" s="152"/>
      <c r="E76" s="152" t="s">
        <v>131</v>
      </c>
      <c r="F76" s="153"/>
      <c r="G76" s="153"/>
      <c r="H76" s="154"/>
      <c r="I76" s="152"/>
      <c r="J76" s="153"/>
      <c r="K76" s="155"/>
      <c r="L76" s="156">
        <f>SUM(L13:L75)</f>
        <v>365447.16</v>
      </c>
      <c r="M76" s="156"/>
      <c r="N76" s="156"/>
      <c r="O76" s="156">
        <f>SUM(O13:O75)</f>
        <v>14960.06</v>
      </c>
      <c r="P76" s="156">
        <f>SUM(P13:P74)</f>
        <v>8800</v>
      </c>
      <c r="Q76" s="156">
        <f>SUM(Q13:Q75)</f>
        <v>341687.1</v>
      </c>
      <c r="R76" s="157"/>
    </row>
    <row r="77" spans="1:18">
      <c r="A77" s="70"/>
      <c r="B77" s="71"/>
      <c r="C77" s="70"/>
      <c r="D77" s="71"/>
      <c r="E77" s="71"/>
      <c r="F77" s="70"/>
      <c r="G77" s="70"/>
      <c r="H77" s="72"/>
      <c r="I77" s="71"/>
      <c r="J77" s="70"/>
      <c r="K77" s="85"/>
      <c r="L77" s="86"/>
      <c r="M77" s="86"/>
      <c r="N77" s="86"/>
      <c r="O77" s="86"/>
      <c r="P77" s="86"/>
      <c r="Q77" s="90"/>
      <c r="R77" s="70"/>
    </row>
    <row r="78" spans="1:18">
      <c r="A78" s="70"/>
      <c r="B78" s="71"/>
      <c r="C78" s="70"/>
      <c r="D78" s="71"/>
      <c r="E78" s="71"/>
      <c r="F78" s="70"/>
      <c r="G78" s="70"/>
      <c r="H78" s="72"/>
      <c r="I78" s="71"/>
      <c r="J78" s="70"/>
      <c r="K78" s="85"/>
      <c r="L78" s="86"/>
      <c r="M78" s="86"/>
      <c r="N78" s="86"/>
      <c r="O78" s="86"/>
      <c r="P78" s="86"/>
      <c r="Q78" s="90"/>
      <c r="R78" s="70"/>
    </row>
    <row r="79" spans="1:18">
      <c r="A79" s="70"/>
      <c r="B79" s="71"/>
      <c r="C79" s="70"/>
      <c r="D79" s="71"/>
      <c r="E79" s="71"/>
      <c r="F79" s="70"/>
      <c r="G79" s="70"/>
      <c r="H79" s="72"/>
      <c r="I79" s="71"/>
      <c r="J79" s="70"/>
      <c r="K79" s="85"/>
      <c r="L79" s="86"/>
      <c r="M79" s="86"/>
      <c r="N79" s="86"/>
      <c r="O79" s="86"/>
      <c r="P79" s="86"/>
      <c r="Q79" s="90"/>
      <c r="R79" s="70"/>
    </row>
    <row r="80" spans="1:18">
      <c r="A80" s="70"/>
      <c r="B80" s="71"/>
      <c r="C80" s="70"/>
      <c r="D80" s="71"/>
      <c r="E80" s="71"/>
      <c r="F80" s="70"/>
      <c r="G80" s="70"/>
      <c r="H80" s="72"/>
      <c r="I80" s="71"/>
      <c r="J80" s="70"/>
      <c r="K80" s="85"/>
      <c r="L80" s="86"/>
      <c r="M80" s="86"/>
      <c r="N80" s="86"/>
      <c r="O80" s="86"/>
      <c r="P80" s="86"/>
      <c r="Q80" s="90"/>
      <c r="R80" s="70"/>
    </row>
    <row r="81" spans="1:18">
      <c r="A81" s="70"/>
      <c r="B81" s="71"/>
      <c r="C81" s="70"/>
      <c r="D81" s="71"/>
      <c r="E81" s="71"/>
      <c r="F81" s="70"/>
      <c r="G81" s="70"/>
      <c r="H81" s="72"/>
      <c r="I81" s="71"/>
      <c r="J81" s="70"/>
      <c r="K81" s="85"/>
      <c r="L81" s="86"/>
      <c r="M81" s="86"/>
      <c r="N81" s="86"/>
      <c r="O81" s="86"/>
      <c r="P81" s="86"/>
      <c r="Q81" s="90"/>
      <c r="R81" s="70"/>
    </row>
    <row r="82" spans="1:18">
      <c r="A82" s="70"/>
      <c r="B82" s="71"/>
      <c r="C82" s="70"/>
      <c r="D82" s="71"/>
      <c r="E82" s="71"/>
      <c r="F82" s="70"/>
      <c r="G82" s="70"/>
      <c r="H82" s="72"/>
      <c r="I82" s="71"/>
      <c r="J82" s="70"/>
      <c r="K82" s="85"/>
      <c r="L82" s="86"/>
      <c r="M82" s="86"/>
      <c r="N82" s="86"/>
      <c r="O82" s="86"/>
      <c r="P82" s="86"/>
      <c r="Q82" s="90"/>
      <c r="R82" s="70"/>
    </row>
    <row r="83" spans="1:18">
      <c r="A83" s="70"/>
      <c r="B83" s="73" t="s">
        <v>132</v>
      </c>
      <c r="C83" s="73"/>
      <c r="D83" s="73"/>
      <c r="E83" s="73" t="s">
        <v>133</v>
      </c>
      <c r="F83" s="74"/>
      <c r="G83" s="74"/>
      <c r="H83" s="75"/>
      <c r="I83" s="73" t="s">
        <v>134</v>
      </c>
      <c r="J83" s="87"/>
      <c r="K83" s="74"/>
      <c r="L83" s="74"/>
      <c r="M83" s="73" t="s">
        <v>135</v>
      </c>
      <c r="N83" s="73"/>
      <c r="O83" s="74"/>
      <c r="P83" s="73"/>
      <c r="Q83" s="91"/>
      <c r="R83" s="70"/>
    </row>
    <row r="84" spans="1:18">
      <c r="A84" s="7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4"/>
      <c r="P84" s="73"/>
      <c r="Q84" s="71"/>
      <c r="R84" s="70"/>
    </row>
    <row r="85" spans="1:18">
      <c r="A85" s="71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4"/>
      <c r="P85" s="73"/>
      <c r="Q85" s="71"/>
      <c r="R85" s="71"/>
    </row>
    <row r="86" spans="1:18">
      <c r="A86" s="71"/>
      <c r="B86" s="76" t="s">
        <v>518</v>
      </c>
      <c r="C86" s="76"/>
      <c r="D86" s="77"/>
      <c r="E86" s="78" t="s">
        <v>327</v>
      </c>
      <c r="F86" s="77"/>
      <c r="G86" s="77"/>
      <c r="H86" s="114" t="s">
        <v>519</v>
      </c>
      <c r="I86" s="114"/>
      <c r="J86" s="114"/>
      <c r="K86" s="114"/>
      <c r="L86" s="77"/>
      <c r="M86" s="79" t="s">
        <v>139</v>
      </c>
      <c r="N86" s="79"/>
      <c r="O86" s="79"/>
      <c r="P86" s="79"/>
      <c r="Q86" s="71"/>
      <c r="R86" s="71"/>
    </row>
    <row r="87" spans="1:18">
      <c r="A87" s="70"/>
      <c r="B87" s="80" t="s">
        <v>520</v>
      </c>
      <c r="C87" s="80"/>
      <c r="D87" s="73"/>
      <c r="E87" s="81" t="s">
        <v>521</v>
      </c>
      <c r="F87" s="73"/>
      <c r="G87" s="73"/>
      <c r="H87" s="82"/>
      <c r="I87" s="81" t="s">
        <v>522</v>
      </c>
      <c r="J87" s="73"/>
      <c r="K87" s="73"/>
      <c r="L87" s="73"/>
      <c r="M87" s="88" t="s">
        <v>523</v>
      </c>
      <c r="N87" s="79"/>
      <c r="O87" s="79"/>
      <c r="P87" s="79"/>
      <c r="Q87" s="71"/>
      <c r="R87" s="70"/>
    </row>
    <row r="102" spans="1:1">
      <c r="A102" s="1" t="s">
        <v>553</v>
      </c>
    </row>
  </sheetData>
  <mergeCells count="8">
    <mergeCell ref="A8:R8"/>
    <mergeCell ref="A9:R9"/>
    <mergeCell ref="A10:R10"/>
    <mergeCell ref="B49:C49"/>
    <mergeCell ref="H49:K49"/>
    <mergeCell ref="M52:O52"/>
    <mergeCell ref="B86:C86"/>
    <mergeCell ref="H86:K86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54625" progId="Word.Document.8" r:id="rId3">
          <objectPr defaultSize="0" r:id="rId4">
            <anchor moveWithCells="1">
              <from>
                <xdr:col>4</xdr:col>
                <xdr:colOff>1104900</xdr:colOff>
                <xdr:row>2</xdr:row>
                <xdr:rowOff>85725</xdr:rowOff>
              </from>
              <to>
                <xdr:col>10</xdr:col>
                <xdr:colOff>304800</xdr:colOff>
                <xdr:row>7</xdr:row>
                <xdr:rowOff>123825</xdr:rowOff>
              </to>
            </anchor>
          </objectPr>
        </oleObject>
      </mc:Choice>
      <mc:Fallback>
        <oleObject shapeId="154625" progId="Word.Document.8" r:id="rId3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"/>
  <sheetViews>
    <sheetView workbookViewId="0">
      <selection activeCell="D12" sqref="D12"/>
    </sheetView>
  </sheetViews>
  <sheetFormatPr defaultColWidth="9" defaultRowHeight="15"/>
  <cols>
    <col min="1" max="1" width="4.14285714285714" style="1" customWidth="1"/>
    <col min="2" max="2" width="35.2857142857143" style="1" customWidth="1"/>
    <col min="3" max="3" width="12.1428571428571" style="1" customWidth="1"/>
    <col min="4" max="4" width="9.57142857142857" style="1" customWidth="1"/>
    <col min="5" max="5" width="37.4285714285714" style="1" customWidth="1"/>
    <col min="6" max="6" width="13.5714285714286" style="1" customWidth="1"/>
    <col min="7" max="7" width="6.71428571428571" style="1" customWidth="1"/>
    <col min="8" max="8" width="13.4285714285714" style="1" customWidth="1"/>
    <col min="9" max="9" width="23.2857142857143" style="1" customWidth="1"/>
    <col min="10" max="10" width="9" style="1" customWidth="1"/>
    <col min="11" max="11" width="7.57142857142857" style="1" customWidth="1"/>
    <col min="12" max="12" width="15" style="1" customWidth="1"/>
    <col min="13" max="13" width="5.28571428571429" style="1" customWidth="1"/>
    <col min="14" max="14" width="5.57142857142857" style="1" customWidth="1"/>
    <col min="15" max="15" width="15.2857142857143" style="1" customWidth="1"/>
    <col min="16" max="16" width="15" style="1" customWidth="1"/>
    <col min="17" max="17" width="14.1428571428571" style="1" customWidth="1"/>
    <col min="18" max="18" width="4.14285714285714" style="1" customWidth="1"/>
    <col min="19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7</v>
      </c>
    </row>
    <row r="9" spans="1:18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</v>
      </c>
    </row>
    <row r="10" spans="1:18">
      <c r="A10" s="4" t="s">
        <v>554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328</v>
      </c>
    </row>
    <row r="11" ht="15.75" spans="1:18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</row>
    <row r="12" ht="30" customHeight="1" spans="1:18">
      <c r="A12" s="5" t="s">
        <v>10</v>
      </c>
      <c r="B12" s="6" t="s">
        <v>11</v>
      </c>
      <c r="C12" s="7" t="s">
        <v>12</v>
      </c>
      <c r="D12" s="6" t="s">
        <v>13</v>
      </c>
      <c r="E12" s="8" t="s">
        <v>14</v>
      </c>
      <c r="F12" s="5" t="s">
        <v>15</v>
      </c>
      <c r="G12" s="9" t="s">
        <v>16</v>
      </c>
      <c r="H12" s="6" t="s">
        <v>17</v>
      </c>
      <c r="I12" s="5" t="s">
        <v>18</v>
      </c>
      <c r="J12" s="9" t="s">
        <v>19</v>
      </c>
      <c r="K12" s="9" t="s">
        <v>20</v>
      </c>
      <c r="L12" s="34" t="s">
        <v>21</v>
      </c>
      <c r="M12" s="35"/>
      <c r="N12" s="36"/>
      <c r="O12" s="37" t="s">
        <v>22</v>
      </c>
      <c r="P12" s="38" t="s">
        <v>23</v>
      </c>
      <c r="Q12" s="58" t="s">
        <v>24</v>
      </c>
      <c r="R12" s="5" t="s">
        <v>10</v>
      </c>
    </row>
    <row r="13" ht="15.75" spans="1:18">
      <c r="A13" s="10">
        <v>1</v>
      </c>
      <c r="B13" s="11" t="s">
        <v>381</v>
      </c>
      <c r="C13" s="12" t="s">
        <v>555</v>
      </c>
      <c r="D13" s="13">
        <v>740.29</v>
      </c>
      <c r="E13" s="14" t="s">
        <v>382</v>
      </c>
      <c r="F13" s="12" t="s">
        <v>366</v>
      </c>
      <c r="G13" s="12">
        <v>5</v>
      </c>
      <c r="H13" s="12" t="s">
        <v>47</v>
      </c>
      <c r="I13" s="11" t="s">
        <v>556</v>
      </c>
      <c r="J13" s="12">
        <v>10</v>
      </c>
      <c r="K13" s="12"/>
      <c r="L13" s="13">
        <f t="shared" ref="L13:L23" si="0">ROUND((D13*J13)+(D13/8*K13),2)</f>
        <v>7402.9</v>
      </c>
      <c r="M13" s="39">
        <v>8</v>
      </c>
      <c r="N13" s="39">
        <v>10</v>
      </c>
      <c r="O13" s="13">
        <f>ROUND((D13/8*M13)+(D13/8/60*N13),2)</f>
        <v>755.71</v>
      </c>
      <c r="P13" s="40"/>
      <c r="Q13" s="59">
        <f t="shared" ref="Q13:Q16" si="1">L13-O13-P13</f>
        <v>6647.19</v>
      </c>
      <c r="R13" s="60">
        <f>A13</f>
        <v>1</v>
      </c>
    </row>
    <row r="14" ht="15.75" spans="1:18">
      <c r="A14" s="15">
        <v>2</v>
      </c>
      <c r="B14" s="16" t="s">
        <v>36</v>
      </c>
      <c r="C14" s="12" t="s">
        <v>555</v>
      </c>
      <c r="D14" s="17">
        <v>740.29</v>
      </c>
      <c r="E14" s="18" t="s">
        <v>331</v>
      </c>
      <c r="F14" s="19" t="s">
        <v>28</v>
      </c>
      <c r="G14" s="19">
        <v>5</v>
      </c>
      <c r="H14" s="20" t="s">
        <v>38</v>
      </c>
      <c r="I14" s="41" t="s">
        <v>557</v>
      </c>
      <c r="J14" s="19">
        <v>11</v>
      </c>
      <c r="K14" s="22"/>
      <c r="L14" s="17">
        <f t="shared" si="0"/>
        <v>8143.19</v>
      </c>
      <c r="M14" s="42">
        <v>2</v>
      </c>
      <c r="N14" s="43">
        <v>44</v>
      </c>
      <c r="O14" s="17">
        <f>ROUND((D14/8*M14)+(D14/8/60*N14),2)</f>
        <v>252.93</v>
      </c>
      <c r="P14" s="44"/>
      <c r="Q14" s="61">
        <f t="shared" si="1"/>
        <v>7890.26</v>
      </c>
      <c r="R14" s="62">
        <f>A14</f>
        <v>2</v>
      </c>
    </row>
    <row r="15" ht="15.75" spans="1:18">
      <c r="A15" s="15">
        <v>3</v>
      </c>
      <c r="B15" s="16" t="s">
        <v>40</v>
      </c>
      <c r="C15" s="12" t="s">
        <v>555</v>
      </c>
      <c r="D15" s="17">
        <v>740.29</v>
      </c>
      <c r="E15" s="18" t="s">
        <v>41</v>
      </c>
      <c r="F15" s="19" t="s">
        <v>28</v>
      </c>
      <c r="G15" s="19">
        <v>5</v>
      </c>
      <c r="H15" s="20" t="s">
        <v>38</v>
      </c>
      <c r="I15" s="23" t="s">
        <v>557</v>
      </c>
      <c r="J15" s="22">
        <v>11</v>
      </c>
      <c r="K15" s="22"/>
      <c r="L15" s="17">
        <f t="shared" si="0"/>
        <v>8143.19</v>
      </c>
      <c r="M15" s="42">
        <v>2</v>
      </c>
      <c r="N15" s="43">
        <v>7</v>
      </c>
      <c r="O15" s="17">
        <f>ROUND((D15/8*M15)+(D15/8/60*N15),2)</f>
        <v>195.87</v>
      </c>
      <c r="P15" s="44"/>
      <c r="Q15" s="61">
        <f t="shared" si="1"/>
        <v>7947.32</v>
      </c>
      <c r="R15" s="62">
        <f t="shared" ref="R15:R46" si="2">A15</f>
        <v>3</v>
      </c>
    </row>
    <row r="16" ht="15.75" spans="1:18">
      <c r="A16" s="15">
        <v>4</v>
      </c>
      <c r="B16" s="16" t="s">
        <v>43</v>
      </c>
      <c r="C16" s="12" t="s">
        <v>555</v>
      </c>
      <c r="D16" s="17">
        <v>740.29</v>
      </c>
      <c r="E16" s="21" t="s">
        <v>44</v>
      </c>
      <c r="F16" s="22" t="s">
        <v>28</v>
      </c>
      <c r="G16" s="22">
        <v>5</v>
      </c>
      <c r="H16" s="20" t="s">
        <v>29</v>
      </c>
      <c r="I16" s="23" t="s">
        <v>557</v>
      </c>
      <c r="J16" s="22">
        <v>11</v>
      </c>
      <c r="K16" s="22"/>
      <c r="L16" s="17">
        <f t="shared" si="0"/>
        <v>8143.19</v>
      </c>
      <c r="M16" s="42">
        <v>17</v>
      </c>
      <c r="N16" s="43">
        <v>59</v>
      </c>
      <c r="O16" s="17">
        <f>ROUND((D16/8*M16)+(D16/8/60*N16),2)</f>
        <v>1664.11</v>
      </c>
      <c r="P16" s="44">
        <v>760</v>
      </c>
      <c r="Q16" s="61">
        <f t="shared" si="1"/>
        <v>5719.08</v>
      </c>
      <c r="R16" s="62">
        <f t="shared" si="2"/>
        <v>4</v>
      </c>
    </row>
    <row r="17" ht="15.75" spans="1:18">
      <c r="A17" s="15">
        <v>5</v>
      </c>
      <c r="B17" s="16" t="s">
        <v>45</v>
      </c>
      <c r="C17" s="12" t="s">
        <v>555</v>
      </c>
      <c r="D17" s="17">
        <v>740.29</v>
      </c>
      <c r="E17" s="18" t="s">
        <v>46</v>
      </c>
      <c r="F17" s="22" t="s">
        <v>366</v>
      </c>
      <c r="G17" s="22">
        <v>5</v>
      </c>
      <c r="H17" s="22" t="s">
        <v>47</v>
      </c>
      <c r="I17" s="41" t="s">
        <v>558</v>
      </c>
      <c r="J17" s="19">
        <v>10</v>
      </c>
      <c r="K17" s="22"/>
      <c r="L17" s="17">
        <f t="shared" si="0"/>
        <v>7402.9</v>
      </c>
      <c r="M17" s="42"/>
      <c r="N17" s="43">
        <v>7</v>
      </c>
      <c r="O17" s="17">
        <f t="shared" ref="O17:O26" si="3">ROUND((D17/8*M17)+(D17/8/60*N17),2)</f>
        <v>10.8</v>
      </c>
      <c r="P17" s="44"/>
      <c r="Q17" s="61">
        <f t="shared" ref="Q17:Q25" si="4">L17-O17-P17</f>
        <v>7392.1</v>
      </c>
      <c r="R17" s="62">
        <f t="shared" si="2"/>
        <v>5</v>
      </c>
    </row>
    <row r="18" ht="15.75" spans="1:18">
      <c r="A18" s="15">
        <v>6</v>
      </c>
      <c r="B18" s="16" t="s">
        <v>48</v>
      </c>
      <c r="C18" s="12" t="s">
        <v>555</v>
      </c>
      <c r="D18" s="17">
        <v>740.29</v>
      </c>
      <c r="E18" s="18" t="s">
        <v>49</v>
      </c>
      <c r="F18" s="20" t="s">
        <v>28</v>
      </c>
      <c r="G18" s="20">
        <v>5</v>
      </c>
      <c r="H18" s="20" t="s">
        <v>38</v>
      </c>
      <c r="I18" s="23" t="s">
        <v>557</v>
      </c>
      <c r="J18" s="22">
        <v>11</v>
      </c>
      <c r="K18" s="22"/>
      <c r="L18" s="17">
        <f t="shared" si="0"/>
        <v>8143.19</v>
      </c>
      <c r="M18" s="42">
        <v>10</v>
      </c>
      <c r="N18" s="43">
        <v>42</v>
      </c>
      <c r="O18" s="17">
        <f t="shared" si="3"/>
        <v>990.14</v>
      </c>
      <c r="P18" s="44">
        <v>760</v>
      </c>
      <c r="Q18" s="61">
        <f t="shared" si="4"/>
        <v>6393.05</v>
      </c>
      <c r="R18" s="62">
        <f t="shared" si="2"/>
        <v>6</v>
      </c>
    </row>
    <row r="19" ht="15.75" spans="1:18">
      <c r="A19" s="15">
        <v>7</v>
      </c>
      <c r="B19" s="16" t="s">
        <v>51</v>
      </c>
      <c r="C19" s="12" t="s">
        <v>555</v>
      </c>
      <c r="D19" s="17">
        <v>740.29</v>
      </c>
      <c r="E19" s="18" t="s">
        <v>52</v>
      </c>
      <c r="F19" s="20" t="s">
        <v>28</v>
      </c>
      <c r="G19" s="20">
        <v>5</v>
      </c>
      <c r="H19" s="20" t="s">
        <v>47</v>
      </c>
      <c r="I19" s="23" t="s">
        <v>557</v>
      </c>
      <c r="J19" s="22">
        <v>11</v>
      </c>
      <c r="K19" s="22"/>
      <c r="L19" s="17">
        <f t="shared" si="0"/>
        <v>8143.19</v>
      </c>
      <c r="M19" s="42">
        <v>2</v>
      </c>
      <c r="N19" s="43">
        <v>9</v>
      </c>
      <c r="O19" s="17">
        <f t="shared" si="3"/>
        <v>198.95</v>
      </c>
      <c r="P19" s="44">
        <v>835</v>
      </c>
      <c r="Q19" s="61">
        <f t="shared" si="4"/>
        <v>7109.24</v>
      </c>
      <c r="R19" s="62">
        <f t="shared" si="2"/>
        <v>7</v>
      </c>
    </row>
    <row r="20" ht="15.75" spans="1:18">
      <c r="A20" s="15">
        <v>8</v>
      </c>
      <c r="B20" s="16" t="s">
        <v>54</v>
      </c>
      <c r="C20" s="12" t="s">
        <v>555</v>
      </c>
      <c r="D20" s="17">
        <v>740.29</v>
      </c>
      <c r="E20" s="18" t="s">
        <v>55</v>
      </c>
      <c r="F20" s="22" t="s">
        <v>28</v>
      </c>
      <c r="G20" s="22">
        <v>5</v>
      </c>
      <c r="H20" s="22" t="s">
        <v>47</v>
      </c>
      <c r="I20" s="41" t="s">
        <v>557</v>
      </c>
      <c r="J20" s="19">
        <v>11</v>
      </c>
      <c r="K20" s="22"/>
      <c r="L20" s="17">
        <f t="shared" si="0"/>
        <v>8143.19</v>
      </c>
      <c r="M20" s="42"/>
      <c r="N20" s="43"/>
      <c r="O20" s="17">
        <f t="shared" si="3"/>
        <v>0</v>
      </c>
      <c r="P20" s="44"/>
      <c r="Q20" s="61">
        <f t="shared" si="4"/>
        <v>8143.19</v>
      </c>
      <c r="R20" s="62">
        <f t="shared" si="2"/>
        <v>8</v>
      </c>
    </row>
    <row r="21" ht="15.75" spans="1:18">
      <c r="A21" s="15">
        <v>9</v>
      </c>
      <c r="B21" s="16" t="s">
        <v>56</v>
      </c>
      <c r="C21" s="12" t="s">
        <v>555</v>
      </c>
      <c r="D21" s="17">
        <v>656.4</v>
      </c>
      <c r="E21" s="18" t="s">
        <v>57</v>
      </c>
      <c r="F21" s="22" t="s">
        <v>28</v>
      </c>
      <c r="G21" s="22">
        <v>5</v>
      </c>
      <c r="H21" s="22" t="s">
        <v>47</v>
      </c>
      <c r="I21" s="23" t="s">
        <v>559</v>
      </c>
      <c r="J21" s="22">
        <v>9</v>
      </c>
      <c r="K21" s="22"/>
      <c r="L21" s="17">
        <f t="shared" si="0"/>
        <v>5907.6</v>
      </c>
      <c r="M21" s="42"/>
      <c r="N21" s="43">
        <v>26</v>
      </c>
      <c r="O21" s="17">
        <f t="shared" si="3"/>
        <v>35.56</v>
      </c>
      <c r="P21" s="44">
        <v>760</v>
      </c>
      <c r="Q21" s="61">
        <f t="shared" si="4"/>
        <v>5112.04</v>
      </c>
      <c r="R21" s="62">
        <f t="shared" si="2"/>
        <v>9</v>
      </c>
    </row>
    <row r="22" ht="15.75" spans="1:18">
      <c r="A22" s="15">
        <v>10</v>
      </c>
      <c r="B22" s="16" t="s">
        <v>499</v>
      </c>
      <c r="C22" s="12" t="s">
        <v>555</v>
      </c>
      <c r="D22" s="17">
        <v>740.29</v>
      </c>
      <c r="E22" s="18" t="s">
        <v>500</v>
      </c>
      <c r="F22" s="20" t="s">
        <v>28</v>
      </c>
      <c r="G22" s="20">
        <v>5</v>
      </c>
      <c r="H22" s="20" t="s">
        <v>38</v>
      </c>
      <c r="I22" s="41" t="s">
        <v>557</v>
      </c>
      <c r="J22" s="22">
        <v>11</v>
      </c>
      <c r="K22" s="22"/>
      <c r="L22" s="17">
        <f t="shared" si="0"/>
        <v>8143.19</v>
      </c>
      <c r="M22" s="42"/>
      <c r="N22" s="43">
        <v>38</v>
      </c>
      <c r="O22" s="17">
        <f t="shared" si="3"/>
        <v>58.61</v>
      </c>
      <c r="P22" s="44"/>
      <c r="Q22" s="61">
        <f t="shared" si="4"/>
        <v>8084.58</v>
      </c>
      <c r="R22" s="62">
        <f t="shared" si="2"/>
        <v>10</v>
      </c>
    </row>
    <row r="23" ht="15.75" spans="1:18">
      <c r="A23" s="15">
        <v>11</v>
      </c>
      <c r="B23" s="16" t="s">
        <v>59</v>
      </c>
      <c r="C23" s="12" t="s">
        <v>555</v>
      </c>
      <c r="D23" s="17">
        <v>740.29</v>
      </c>
      <c r="E23" s="18" t="s">
        <v>331</v>
      </c>
      <c r="F23" s="22" t="s">
        <v>28</v>
      </c>
      <c r="G23" s="22">
        <v>5</v>
      </c>
      <c r="H23" s="20" t="s">
        <v>38</v>
      </c>
      <c r="I23" s="41" t="s">
        <v>557</v>
      </c>
      <c r="J23" s="19">
        <v>11</v>
      </c>
      <c r="K23" s="22"/>
      <c r="L23" s="17">
        <f t="shared" si="0"/>
        <v>8143.19</v>
      </c>
      <c r="M23" s="42">
        <v>6</v>
      </c>
      <c r="N23" s="43">
        <v>24</v>
      </c>
      <c r="O23" s="17">
        <f t="shared" si="3"/>
        <v>592.23</v>
      </c>
      <c r="P23" s="44">
        <v>760</v>
      </c>
      <c r="Q23" s="61">
        <f t="shared" si="4"/>
        <v>6790.96</v>
      </c>
      <c r="R23" s="62">
        <f t="shared" si="2"/>
        <v>11</v>
      </c>
    </row>
    <row r="24" ht="14.1" customHeight="1" spans="1:18">
      <c r="A24" s="15">
        <v>12</v>
      </c>
      <c r="B24" s="23" t="s">
        <v>503</v>
      </c>
      <c r="C24" s="12" t="s">
        <v>555</v>
      </c>
      <c r="D24" s="24">
        <v>740.29</v>
      </c>
      <c r="E24" s="21" t="s">
        <v>32</v>
      </c>
      <c r="F24" s="25" t="s">
        <v>28</v>
      </c>
      <c r="G24" s="25">
        <v>5</v>
      </c>
      <c r="H24" s="22" t="s">
        <v>47</v>
      </c>
      <c r="I24" s="41" t="s">
        <v>560</v>
      </c>
      <c r="J24" s="19">
        <v>11</v>
      </c>
      <c r="K24" s="22"/>
      <c r="L24" s="24">
        <f t="shared" ref="L24:L36" si="5">ROUND((D24*J24)+(D24/8*K24),2)</f>
        <v>8143.19</v>
      </c>
      <c r="M24" s="45"/>
      <c r="N24" s="46">
        <v>18</v>
      </c>
      <c r="O24" s="24">
        <f t="shared" si="3"/>
        <v>27.76</v>
      </c>
      <c r="P24" s="47"/>
      <c r="Q24" s="63">
        <f t="shared" si="4"/>
        <v>8115.43</v>
      </c>
      <c r="R24" s="62">
        <f t="shared" si="2"/>
        <v>12</v>
      </c>
    </row>
    <row r="25" ht="15.75" spans="1:18">
      <c r="A25" s="15">
        <v>13</v>
      </c>
      <c r="B25" s="23" t="s">
        <v>63</v>
      </c>
      <c r="C25" s="12" t="s">
        <v>555</v>
      </c>
      <c r="D25" s="17">
        <v>740.29</v>
      </c>
      <c r="E25" s="26" t="s">
        <v>64</v>
      </c>
      <c r="F25" s="22" t="s">
        <v>28</v>
      </c>
      <c r="G25" s="22">
        <v>5</v>
      </c>
      <c r="H25" s="22" t="s">
        <v>38</v>
      </c>
      <c r="I25" s="41" t="s">
        <v>557</v>
      </c>
      <c r="J25" s="19">
        <v>11</v>
      </c>
      <c r="K25" s="48"/>
      <c r="L25" s="24">
        <f t="shared" si="5"/>
        <v>8143.19</v>
      </c>
      <c r="M25" s="49"/>
      <c r="N25" s="50">
        <v>54</v>
      </c>
      <c r="O25" s="17">
        <f t="shared" si="3"/>
        <v>83.28</v>
      </c>
      <c r="P25" s="51">
        <v>760</v>
      </c>
      <c r="Q25" s="63">
        <f t="shared" si="4"/>
        <v>7299.91</v>
      </c>
      <c r="R25" s="62">
        <f t="shared" si="2"/>
        <v>13</v>
      </c>
    </row>
    <row r="26" ht="15.95" customHeight="1" spans="1:18">
      <c r="A26" s="15">
        <v>14</v>
      </c>
      <c r="B26" s="16" t="s">
        <v>561</v>
      </c>
      <c r="C26" s="12" t="s">
        <v>555</v>
      </c>
      <c r="D26" s="17">
        <v>740.29</v>
      </c>
      <c r="E26" s="18" t="s">
        <v>71</v>
      </c>
      <c r="F26" s="20" t="s">
        <v>28</v>
      </c>
      <c r="G26" s="20">
        <v>5</v>
      </c>
      <c r="H26" s="20" t="s">
        <v>47</v>
      </c>
      <c r="I26" s="52" t="s">
        <v>557</v>
      </c>
      <c r="J26" s="19">
        <v>11</v>
      </c>
      <c r="K26" s="20"/>
      <c r="L26" s="24">
        <f t="shared" si="5"/>
        <v>8143.19</v>
      </c>
      <c r="M26" s="42"/>
      <c r="N26" s="43">
        <v>32</v>
      </c>
      <c r="O26" s="17">
        <f t="shared" si="3"/>
        <v>49.35</v>
      </c>
      <c r="P26" s="44"/>
      <c r="Q26" s="61">
        <f>L26+L27-O26</f>
        <v>14756.45</v>
      </c>
      <c r="R26" s="62">
        <f t="shared" si="2"/>
        <v>14</v>
      </c>
    </row>
    <row r="27" ht="15.95" customHeight="1" spans="1:18">
      <c r="A27" s="15"/>
      <c r="B27" s="23" t="s">
        <v>175</v>
      </c>
      <c r="C27" s="12" t="s">
        <v>555</v>
      </c>
      <c r="D27" s="17">
        <v>740.29</v>
      </c>
      <c r="E27" s="21"/>
      <c r="F27" s="20"/>
      <c r="G27" s="20"/>
      <c r="H27" s="22"/>
      <c r="I27" s="52" t="s">
        <v>562</v>
      </c>
      <c r="J27" s="19">
        <v>9</v>
      </c>
      <c r="K27" s="20"/>
      <c r="L27" s="17">
        <f t="shared" si="5"/>
        <v>6662.61</v>
      </c>
      <c r="M27" s="45"/>
      <c r="N27" s="46"/>
      <c r="O27" s="24"/>
      <c r="P27" s="47"/>
      <c r="Q27" s="61"/>
      <c r="R27" s="62"/>
    </row>
    <row r="28" ht="15.75" spans="1:18">
      <c r="A28" s="15">
        <v>15</v>
      </c>
      <c r="B28" s="23" t="s">
        <v>534</v>
      </c>
      <c r="C28" s="12" t="s">
        <v>555</v>
      </c>
      <c r="D28" s="24">
        <v>740.29</v>
      </c>
      <c r="E28" s="21" t="s">
        <v>27</v>
      </c>
      <c r="F28" s="20" t="s">
        <v>28</v>
      </c>
      <c r="G28" s="20">
        <v>5</v>
      </c>
      <c r="H28" s="22" t="s">
        <v>47</v>
      </c>
      <c r="I28" s="23" t="s">
        <v>563</v>
      </c>
      <c r="J28" s="22">
        <v>14</v>
      </c>
      <c r="K28" s="22"/>
      <c r="L28" s="24">
        <f t="shared" si="5"/>
        <v>10364.06</v>
      </c>
      <c r="M28" s="46">
        <v>2</v>
      </c>
      <c r="N28" s="46">
        <v>40</v>
      </c>
      <c r="O28" s="24">
        <f t="shared" ref="O28:O36" si="6">ROUND((D28/8*M28)+(D28/8/60*N28),2)</f>
        <v>246.76</v>
      </c>
      <c r="P28" s="47"/>
      <c r="Q28" s="61">
        <f t="shared" ref="Q28:Q34" si="7">L28-O28-P28</f>
        <v>10117.3</v>
      </c>
      <c r="R28" s="62">
        <f t="shared" si="2"/>
        <v>15</v>
      </c>
    </row>
    <row r="29" ht="15.75" spans="1:18">
      <c r="A29" s="15">
        <v>16</v>
      </c>
      <c r="B29" s="16" t="s">
        <v>65</v>
      </c>
      <c r="C29" s="12" t="s">
        <v>555</v>
      </c>
      <c r="D29" s="17">
        <v>740.29</v>
      </c>
      <c r="E29" s="18" t="s">
        <v>57</v>
      </c>
      <c r="F29" s="20" t="s">
        <v>28</v>
      </c>
      <c r="G29" s="20">
        <v>5</v>
      </c>
      <c r="H29" s="22" t="s">
        <v>47</v>
      </c>
      <c r="I29" s="23" t="s">
        <v>557</v>
      </c>
      <c r="J29" s="22">
        <v>11</v>
      </c>
      <c r="K29" s="22"/>
      <c r="L29" s="24">
        <f t="shared" si="5"/>
        <v>8143.19</v>
      </c>
      <c r="M29" s="42">
        <v>8</v>
      </c>
      <c r="N29" s="43">
        <v>50</v>
      </c>
      <c r="O29" s="17">
        <f t="shared" si="6"/>
        <v>817.4</v>
      </c>
      <c r="P29" s="44">
        <v>760</v>
      </c>
      <c r="Q29" s="61">
        <f t="shared" si="7"/>
        <v>6565.79</v>
      </c>
      <c r="R29" s="62">
        <f t="shared" si="2"/>
        <v>16</v>
      </c>
    </row>
    <row r="30" ht="15.95" customHeight="1" spans="1:18">
      <c r="A30" s="15">
        <v>17</v>
      </c>
      <c r="B30" s="16" t="s">
        <v>537</v>
      </c>
      <c r="C30" s="12" t="s">
        <v>555</v>
      </c>
      <c r="D30" s="17">
        <v>740.29</v>
      </c>
      <c r="E30" s="18" t="s">
        <v>82</v>
      </c>
      <c r="F30" s="20" t="s">
        <v>28</v>
      </c>
      <c r="G30" s="20">
        <v>5</v>
      </c>
      <c r="H30" s="20" t="s">
        <v>47</v>
      </c>
      <c r="I30" s="16" t="s">
        <v>557</v>
      </c>
      <c r="J30" s="20">
        <v>11</v>
      </c>
      <c r="K30" s="20"/>
      <c r="L30" s="17">
        <f t="shared" si="5"/>
        <v>8143.19</v>
      </c>
      <c r="M30" s="42">
        <v>1</v>
      </c>
      <c r="N30" s="43"/>
      <c r="O30" s="17">
        <f t="shared" si="6"/>
        <v>92.54</v>
      </c>
      <c r="P30" s="44"/>
      <c r="Q30" s="61">
        <f t="shared" si="7"/>
        <v>8050.65</v>
      </c>
      <c r="R30" s="62">
        <f t="shared" si="2"/>
        <v>17</v>
      </c>
    </row>
    <row r="31" ht="15.75" spans="1:18">
      <c r="A31" s="15">
        <v>18</v>
      </c>
      <c r="B31" s="16" t="s">
        <v>278</v>
      </c>
      <c r="C31" s="12" t="s">
        <v>555</v>
      </c>
      <c r="D31" s="24">
        <v>740.29</v>
      </c>
      <c r="E31" s="18" t="s">
        <v>49</v>
      </c>
      <c r="F31" s="20" t="s">
        <v>28</v>
      </c>
      <c r="G31" s="20">
        <v>5</v>
      </c>
      <c r="H31" s="20" t="s">
        <v>47</v>
      </c>
      <c r="I31" s="23" t="s">
        <v>557</v>
      </c>
      <c r="J31" s="22">
        <v>11</v>
      </c>
      <c r="K31" s="22"/>
      <c r="L31" s="17">
        <f t="shared" si="5"/>
        <v>8143.19</v>
      </c>
      <c r="M31" s="42"/>
      <c r="N31" s="43">
        <v>58</v>
      </c>
      <c r="O31" s="17">
        <f t="shared" si="6"/>
        <v>89.45</v>
      </c>
      <c r="P31" s="47"/>
      <c r="Q31" s="61">
        <f t="shared" si="7"/>
        <v>8053.74</v>
      </c>
      <c r="R31" s="62">
        <f t="shared" si="2"/>
        <v>18</v>
      </c>
    </row>
    <row r="32" ht="15.75" spans="1:18">
      <c r="A32" s="15">
        <v>19</v>
      </c>
      <c r="B32" s="16" t="s">
        <v>564</v>
      </c>
      <c r="C32" s="12" t="s">
        <v>555</v>
      </c>
      <c r="D32" s="17">
        <v>740.29</v>
      </c>
      <c r="E32" s="26" t="s">
        <v>178</v>
      </c>
      <c r="F32" s="20" t="s">
        <v>28</v>
      </c>
      <c r="G32" s="20">
        <v>5</v>
      </c>
      <c r="H32" s="22" t="s">
        <v>47</v>
      </c>
      <c r="I32" s="41" t="s">
        <v>565</v>
      </c>
      <c r="J32" s="22">
        <v>8</v>
      </c>
      <c r="K32" s="22"/>
      <c r="L32" s="17">
        <f t="shared" si="5"/>
        <v>5922.32</v>
      </c>
      <c r="M32" s="49">
        <v>4</v>
      </c>
      <c r="N32" s="50">
        <v>56</v>
      </c>
      <c r="O32" s="17">
        <f t="shared" si="6"/>
        <v>456.51</v>
      </c>
      <c r="P32" s="51">
        <v>760</v>
      </c>
      <c r="Q32" s="63">
        <f t="shared" si="7"/>
        <v>4705.81</v>
      </c>
      <c r="R32" s="62">
        <f t="shared" si="2"/>
        <v>19</v>
      </c>
    </row>
    <row r="33" ht="15.75" spans="1:18">
      <c r="A33" s="15">
        <v>20</v>
      </c>
      <c r="B33" s="16" t="s">
        <v>566</v>
      </c>
      <c r="C33" s="12" t="s">
        <v>555</v>
      </c>
      <c r="D33" s="17">
        <v>740.29</v>
      </c>
      <c r="E33" s="26" t="s">
        <v>64</v>
      </c>
      <c r="F33" s="20" t="s">
        <v>28</v>
      </c>
      <c r="G33" s="20">
        <v>5</v>
      </c>
      <c r="H33" s="22" t="s">
        <v>47</v>
      </c>
      <c r="I33" s="41" t="s">
        <v>557</v>
      </c>
      <c r="J33" s="22">
        <v>11</v>
      </c>
      <c r="K33" s="22"/>
      <c r="L33" s="17">
        <f t="shared" si="5"/>
        <v>8143.19</v>
      </c>
      <c r="M33" s="42">
        <v>2</v>
      </c>
      <c r="N33" s="43">
        <v>10</v>
      </c>
      <c r="O33" s="17">
        <f t="shared" si="6"/>
        <v>200.5</v>
      </c>
      <c r="P33" s="44"/>
      <c r="Q33" s="63">
        <f t="shared" si="7"/>
        <v>7942.69</v>
      </c>
      <c r="R33" s="62">
        <f t="shared" si="2"/>
        <v>20</v>
      </c>
    </row>
    <row r="34" customHeight="1" spans="1:18">
      <c r="A34" s="15">
        <v>21</v>
      </c>
      <c r="B34" s="18" t="s">
        <v>66</v>
      </c>
      <c r="C34" s="12" t="s">
        <v>555</v>
      </c>
      <c r="D34" s="17">
        <v>740.29</v>
      </c>
      <c r="E34" s="27" t="s">
        <v>67</v>
      </c>
      <c r="F34" s="28" t="s">
        <v>121</v>
      </c>
      <c r="G34" s="20">
        <v>5</v>
      </c>
      <c r="H34" s="20" t="s">
        <v>47</v>
      </c>
      <c r="I34" s="41" t="s">
        <v>567</v>
      </c>
      <c r="J34" s="19">
        <v>10</v>
      </c>
      <c r="K34" s="20"/>
      <c r="L34" s="17">
        <f t="shared" si="5"/>
        <v>7402.9</v>
      </c>
      <c r="M34" s="42"/>
      <c r="N34" s="43"/>
      <c r="O34" s="17">
        <f t="shared" si="6"/>
        <v>0</v>
      </c>
      <c r="P34" s="44">
        <v>760</v>
      </c>
      <c r="Q34" s="61">
        <f t="shared" si="7"/>
        <v>6642.9</v>
      </c>
      <c r="R34" s="62">
        <f t="shared" si="2"/>
        <v>21</v>
      </c>
    </row>
    <row r="35" ht="14.1" customHeight="1" spans="1:18">
      <c r="A35" s="15">
        <v>22</v>
      </c>
      <c r="B35" s="16" t="s">
        <v>568</v>
      </c>
      <c r="C35" s="12" t="s">
        <v>555</v>
      </c>
      <c r="D35" s="17">
        <v>740.29</v>
      </c>
      <c r="E35" s="21" t="s">
        <v>61</v>
      </c>
      <c r="F35" s="22" t="s">
        <v>28</v>
      </c>
      <c r="G35" s="22">
        <v>5</v>
      </c>
      <c r="H35" s="20" t="s">
        <v>47</v>
      </c>
      <c r="I35" s="41" t="s">
        <v>557</v>
      </c>
      <c r="J35" s="19">
        <v>11</v>
      </c>
      <c r="K35" s="48"/>
      <c r="L35" s="24">
        <f t="shared" si="5"/>
        <v>8143.19</v>
      </c>
      <c r="M35" s="49"/>
      <c r="N35" s="50">
        <v>41</v>
      </c>
      <c r="O35" s="17">
        <f t="shared" si="6"/>
        <v>63.23</v>
      </c>
      <c r="P35" s="53"/>
      <c r="Q35" s="61">
        <f>L35-O35</f>
        <v>8079.96</v>
      </c>
      <c r="R35" s="62">
        <f t="shared" si="2"/>
        <v>22</v>
      </c>
    </row>
    <row r="36" ht="15.75" spans="1:18">
      <c r="A36" s="15">
        <v>23</v>
      </c>
      <c r="B36" s="23" t="s">
        <v>70</v>
      </c>
      <c r="C36" s="12" t="s">
        <v>555</v>
      </c>
      <c r="D36" s="24">
        <v>740.29</v>
      </c>
      <c r="E36" s="21" t="s">
        <v>71</v>
      </c>
      <c r="F36" s="20" t="s">
        <v>28</v>
      </c>
      <c r="G36" s="20">
        <v>5</v>
      </c>
      <c r="H36" s="20" t="s">
        <v>47</v>
      </c>
      <c r="I36" s="41" t="s">
        <v>557</v>
      </c>
      <c r="J36" s="19">
        <v>11</v>
      </c>
      <c r="K36" s="22"/>
      <c r="L36" s="17">
        <f t="shared" si="5"/>
        <v>8143.19</v>
      </c>
      <c r="M36" s="42">
        <v>1</v>
      </c>
      <c r="N36" s="43">
        <v>4</v>
      </c>
      <c r="O36" s="17">
        <f t="shared" si="6"/>
        <v>98.71</v>
      </c>
      <c r="P36" s="44">
        <v>760</v>
      </c>
      <c r="Q36" s="61">
        <f>L36-O36-P36</f>
        <v>7284.48</v>
      </c>
      <c r="R36" s="62">
        <f t="shared" si="2"/>
        <v>23</v>
      </c>
    </row>
    <row r="37" ht="15.75" spans="1:18">
      <c r="A37" s="15">
        <v>24</v>
      </c>
      <c r="B37" s="16" t="s">
        <v>78</v>
      </c>
      <c r="C37" s="12" t="s">
        <v>555</v>
      </c>
      <c r="D37" s="17">
        <v>656.4</v>
      </c>
      <c r="E37" s="18" t="s">
        <v>57</v>
      </c>
      <c r="F37" s="20" t="s">
        <v>28</v>
      </c>
      <c r="G37" s="20">
        <v>5</v>
      </c>
      <c r="H37" s="20" t="s">
        <v>29</v>
      </c>
      <c r="I37" s="23" t="s">
        <v>569</v>
      </c>
      <c r="J37" s="22">
        <v>10</v>
      </c>
      <c r="K37" s="20"/>
      <c r="L37" s="17">
        <f t="shared" ref="L37:L57" si="8">ROUND((D37*J37)+(D37/8*K37),2)</f>
        <v>6564</v>
      </c>
      <c r="M37" s="42"/>
      <c r="N37" s="43">
        <v>51</v>
      </c>
      <c r="O37" s="17">
        <f t="shared" ref="O37:O50" si="9">ROUND((D37/8*M37)+(D37/8/60*N37),2)</f>
        <v>69.74</v>
      </c>
      <c r="P37" s="44"/>
      <c r="Q37" s="61">
        <f t="shared" ref="Q37:Q56" si="10">L37-O37-P37</f>
        <v>6494.26</v>
      </c>
      <c r="R37" s="62">
        <f t="shared" si="2"/>
        <v>24</v>
      </c>
    </row>
    <row r="38" ht="15.75" spans="1:18">
      <c r="A38" s="15">
        <v>25</v>
      </c>
      <c r="B38" s="16" t="s">
        <v>79</v>
      </c>
      <c r="C38" s="12" t="s">
        <v>555</v>
      </c>
      <c r="D38" s="17">
        <v>740.29</v>
      </c>
      <c r="E38" s="18" t="s">
        <v>339</v>
      </c>
      <c r="F38" s="20" t="s">
        <v>28</v>
      </c>
      <c r="G38" s="20">
        <v>5</v>
      </c>
      <c r="H38" s="20" t="s">
        <v>47</v>
      </c>
      <c r="I38" s="23" t="s">
        <v>557</v>
      </c>
      <c r="J38" s="22">
        <v>11</v>
      </c>
      <c r="K38" s="20"/>
      <c r="L38" s="17">
        <f t="shared" si="8"/>
        <v>8143.19</v>
      </c>
      <c r="M38" s="42"/>
      <c r="N38" s="43">
        <v>40</v>
      </c>
      <c r="O38" s="17">
        <f t="shared" si="9"/>
        <v>61.69</v>
      </c>
      <c r="P38" s="44"/>
      <c r="Q38" s="61">
        <f t="shared" si="10"/>
        <v>8081.5</v>
      </c>
      <c r="R38" s="62">
        <f t="shared" si="2"/>
        <v>25</v>
      </c>
    </row>
    <row r="39" ht="15.75" spans="1:18">
      <c r="A39" s="15">
        <v>26</v>
      </c>
      <c r="B39" s="23" t="s">
        <v>80</v>
      </c>
      <c r="C39" s="12" t="s">
        <v>555</v>
      </c>
      <c r="D39" s="24">
        <v>656.4</v>
      </c>
      <c r="E39" s="21" t="s">
        <v>55</v>
      </c>
      <c r="F39" s="22" t="s">
        <v>28</v>
      </c>
      <c r="G39" s="22">
        <v>5</v>
      </c>
      <c r="H39" s="22" t="s">
        <v>47</v>
      </c>
      <c r="I39" s="52" t="s">
        <v>557</v>
      </c>
      <c r="J39" s="19">
        <v>11</v>
      </c>
      <c r="K39" s="22"/>
      <c r="L39" s="24">
        <f t="shared" si="8"/>
        <v>7220.4</v>
      </c>
      <c r="M39" s="45"/>
      <c r="N39" s="46"/>
      <c r="O39" s="24">
        <f t="shared" si="9"/>
        <v>0</v>
      </c>
      <c r="P39" s="44">
        <v>760</v>
      </c>
      <c r="Q39" s="63">
        <f t="shared" si="10"/>
        <v>6460.4</v>
      </c>
      <c r="R39" s="62">
        <f t="shared" si="2"/>
        <v>26</v>
      </c>
    </row>
    <row r="40" ht="15.75" spans="1:18">
      <c r="A40" s="15">
        <v>27</v>
      </c>
      <c r="B40" s="16" t="s">
        <v>87</v>
      </c>
      <c r="C40" s="12" t="s">
        <v>555</v>
      </c>
      <c r="D40" s="17">
        <v>740.29</v>
      </c>
      <c r="E40" s="18" t="s">
        <v>88</v>
      </c>
      <c r="F40" s="20" t="s">
        <v>28</v>
      </c>
      <c r="G40" s="20">
        <v>5</v>
      </c>
      <c r="H40" s="20" t="s">
        <v>29</v>
      </c>
      <c r="I40" s="52" t="s">
        <v>569</v>
      </c>
      <c r="J40" s="20">
        <v>10</v>
      </c>
      <c r="K40" s="22"/>
      <c r="L40" s="17">
        <f t="shared" si="8"/>
        <v>7402.9</v>
      </c>
      <c r="M40" s="42">
        <v>8</v>
      </c>
      <c r="N40" s="43">
        <v>34</v>
      </c>
      <c r="O40" s="17">
        <f t="shared" si="9"/>
        <v>792.73</v>
      </c>
      <c r="P40" s="44">
        <v>835</v>
      </c>
      <c r="Q40" s="61">
        <f t="shared" si="10"/>
        <v>5775.17</v>
      </c>
      <c r="R40" s="62">
        <f t="shared" si="2"/>
        <v>27</v>
      </c>
    </row>
    <row r="41" ht="15.75" spans="1:18">
      <c r="A41" s="15">
        <v>28</v>
      </c>
      <c r="B41" s="29" t="s">
        <v>91</v>
      </c>
      <c r="C41" s="12" t="s">
        <v>555</v>
      </c>
      <c r="D41" s="17">
        <v>740.29</v>
      </c>
      <c r="E41" s="18" t="s">
        <v>92</v>
      </c>
      <c r="F41" s="20" t="s">
        <v>28</v>
      </c>
      <c r="G41" s="20">
        <v>5</v>
      </c>
      <c r="H41" s="20" t="s">
        <v>47</v>
      </c>
      <c r="I41" s="41" t="s">
        <v>557</v>
      </c>
      <c r="J41" s="19">
        <v>11</v>
      </c>
      <c r="K41" s="20"/>
      <c r="L41" s="17">
        <f t="shared" si="8"/>
        <v>8143.19</v>
      </c>
      <c r="M41" s="42"/>
      <c r="N41" s="43">
        <v>3</v>
      </c>
      <c r="O41" s="17">
        <f t="shared" si="9"/>
        <v>4.63</v>
      </c>
      <c r="P41" s="44"/>
      <c r="Q41" s="61">
        <f t="shared" si="10"/>
        <v>8138.56</v>
      </c>
      <c r="R41" s="62">
        <f t="shared" si="2"/>
        <v>28</v>
      </c>
    </row>
    <row r="42" ht="15.75" spans="1:18">
      <c r="A42" s="15">
        <v>29</v>
      </c>
      <c r="B42" s="23" t="s">
        <v>570</v>
      </c>
      <c r="C42" s="12" t="s">
        <v>555</v>
      </c>
      <c r="D42" s="24">
        <v>740.29</v>
      </c>
      <c r="E42" s="30" t="s">
        <v>95</v>
      </c>
      <c r="F42" s="22" t="s">
        <v>28</v>
      </c>
      <c r="G42" s="22">
        <v>5</v>
      </c>
      <c r="H42" s="22" t="s">
        <v>29</v>
      </c>
      <c r="I42" s="41" t="s">
        <v>557</v>
      </c>
      <c r="J42" s="19">
        <v>11</v>
      </c>
      <c r="K42" s="22"/>
      <c r="L42" s="17">
        <f t="shared" si="8"/>
        <v>8143.19</v>
      </c>
      <c r="M42" s="45"/>
      <c r="N42" s="46"/>
      <c r="O42" s="24">
        <f t="shared" si="9"/>
        <v>0</v>
      </c>
      <c r="P42" s="47">
        <v>760</v>
      </c>
      <c r="Q42" s="63">
        <f t="shared" si="10"/>
        <v>7383.19</v>
      </c>
      <c r="R42" s="62">
        <f t="shared" si="2"/>
        <v>29</v>
      </c>
    </row>
    <row r="43" ht="15.75" spans="1:18">
      <c r="A43" s="15">
        <v>30</v>
      </c>
      <c r="B43" s="23" t="s">
        <v>96</v>
      </c>
      <c r="C43" s="12" t="s">
        <v>555</v>
      </c>
      <c r="D43" s="24">
        <v>740.29</v>
      </c>
      <c r="E43" s="30" t="s">
        <v>97</v>
      </c>
      <c r="F43" s="22" t="s">
        <v>28</v>
      </c>
      <c r="G43" s="22">
        <v>5</v>
      </c>
      <c r="H43" s="20" t="s">
        <v>47</v>
      </c>
      <c r="I43" s="41" t="s">
        <v>557</v>
      </c>
      <c r="J43" s="19">
        <v>11</v>
      </c>
      <c r="K43" s="22"/>
      <c r="L43" s="24">
        <f t="shared" si="8"/>
        <v>8143.19</v>
      </c>
      <c r="M43" s="45"/>
      <c r="N43" s="46"/>
      <c r="O43" s="17">
        <f t="shared" si="9"/>
        <v>0</v>
      </c>
      <c r="P43" s="47">
        <v>760</v>
      </c>
      <c r="Q43" s="63">
        <f t="shared" si="10"/>
        <v>7383.19</v>
      </c>
      <c r="R43" s="62">
        <f t="shared" si="2"/>
        <v>30</v>
      </c>
    </row>
    <row r="44" ht="15.75" spans="1:18">
      <c r="A44" s="15">
        <v>31</v>
      </c>
      <c r="B44" s="16" t="s">
        <v>418</v>
      </c>
      <c r="C44" s="12" t="s">
        <v>555</v>
      </c>
      <c r="D44" s="17">
        <v>740.29</v>
      </c>
      <c r="E44" s="27" t="s">
        <v>67</v>
      </c>
      <c r="F44" s="20" t="s">
        <v>28</v>
      </c>
      <c r="G44" s="20">
        <v>5</v>
      </c>
      <c r="H44" s="20" t="s">
        <v>47</v>
      </c>
      <c r="I44" s="41" t="s">
        <v>557</v>
      </c>
      <c r="J44" s="19">
        <v>11</v>
      </c>
      <c r="K44" s="20"/>
      <c r="L44" s="17">
        <f t="shared" si="8"/>
        <v>8143.19</v>
      </c>
      <c r="M44" s="42"/>
      <c r="N44" s="43">
        <v>7</v>
      </c>
      <c r="O44" s="17">
        <f t="shared" si="9"/>
        <v>10.8</v>
      </c>
      <c r="P44" s="44"/>
      <c r="Q44" s="61">
        <f t="shared" si="10"/>
        <v>8132.39</v>
      </c>
      <c r="R44" s="62">
        <f t="shared" si="2"/>
        <v>31</v>
      </c>
    </row>
    <row r="45" ht="15.75" spans="1:18">
      <c r="A45" s="15">
        <v>32</v>
      </c>
      <c r="B45" s="16" t="s">
        <v>98</v>
      </c>
      <c r="C45" s="12" t="s">
        <v>555</v>
      </c>
      <c r="D45" s="17">
        <v>740.29</v>
      </c>
      <c r="E45" s="31" t="s">
        <v>99</v>
      </c>
      <c r="F45" s="20" t="s">
        <v>28</v>
      </c>
      <c r="G45" s="20">
        <v>5</v>
      </c>
      <c r="H45" s="20" t="s">
        <v>47</v>
      </c>
      <c r="I45" s="16" t="s">
        <v>557</v>
      </c>
      <c r="J45" s="20">
        <v>11</v>
      </c>
      <c r="K45" s="20"/>
      <c r="L45" s="17">
        <f t="shared" si="8"/>
        <v>8143.19</v>
      </c>
      <c r="M45" s="42"/>
      <c r="N45" s="43">
        <v>12</v>
      </c>
      <c r="O45" s="17">
        <f t="shared" si="9"/>
        <v>18.51</v>
      </c>
      <c r="P45" s="44">
        <v>760</v>
      </c>
      <c r="Q45" s="63">
        <f t="shared" si="10"/>
        <v>7364.68</v>
      </c>
      <c r="R45" s="62">
        <f t="shared" si="2"/>
        <v>32</v>
      </c>
    </row>
    <row r="46" ht="15.75" spans="1:18">
      <c r="A46" s="15">
        <v>33</v>
      </c>
      <c r="B46" s="23" t="s">
        <v>100</v>
      </c>
      <c r="C46" s="12" t="s">
        <v>555</v>
      </c>
      <c r="D46" s="24">
        <v>656.4</v>
      </c>
      <c r="E46" s="21" t="s">
        <v>101</v>
      </c>
      <c r="F46" s="22" t="s">
        <v>28</v>
      </c>
      <c r="G46" s="22">
        <v>5</v>
      </c>
      <c r="H46" s="22" t="s">
        <v>47</v>
      </c>
      <c r="I46" s="23" t="s">
        <v>557</v>
      </c>
      <c r="J46" s="22">
        <v>11</v>
      </c>
      <c r="K46" s="22"/>
      <c r="L46" s="24">
        <f t="shared" si="8"/>
        <v>7220.4</v>
      </c>
      <c r="M46" s="45"/>
      <c r="N46" s="46">
        <v>12</v>
      </c>
      <c r="O46" s="24">
        <f t="shared" si="9"/>
        <v>16.41</v>
      </c>
      <c r="P46" s="47"/>
      <c r="Q46" s="61">
        <f t="shared" si="10"/>
        <v>7203.99</v>
      </c>
      <c r="R46" s="62">
        <f t="shared" si="2"/>
        <v>33</v>
      </c>
    </row>
    <row r="47" ht="15.75" spans="1:18">
      <c r="A47" s="15">
        <v>34</v>
      </c>
      <c r="B47" s="23" t="s">
        <v>103</v>
      </c>
      <c r="C47" s="12" t="s">
        <v>555</v>
      </c>
      <c r="D47" s="24">
        <v>740.29</v>
      </c>
      <c r="E47" s="21" t="s">
        <v>342</v>
      </c>
      <c r="F47" s="22" t="s">
        <v>28</v>
      </c>
      <c r="G47" s="22">
        <v>5</v>
      </c>
      <c r="H47" s="22" t="s">
        <v>105</v>
      </c>
      <c r="I47" s="23" t="s">
        <v>571</v>
      </c>
      <c r="J47" s="22">
        <v>7</v>
      </c>
      <c r="K47" s="22"/>
      <c r="L47" s="24">
        <f t="shared" si="8"/>
        <v>5182.03</v>
      </c>
      <c r="M47" s="45"/>
      <c r="N47" s="46"/>
      <c r="O47" s="24">
        <f t="shared" si="9"/>
        <v>0</v>
      </c>
      <c r="P47" s="44">
        <v>760</v>
      </c>
      <c r="Q47" s="61">
        <f t="shared" si="10"/>
        <v>4422.03</v>
      </c>
      <c r="R47" s="62">
        <f t="shared" ref="R47:R66" si="11">A47</f>
        <v>34</v>
      </c>
    </row>
    <row r="48" ht="15.75" spans="1:18">
      <c r="A48" s="15">
        <v>35</v>
      </c>
      <c r="B48" s="16" t="s">
        <v>106</v>
      </c>
      <c r="C48" s="12" t="s">
        <v>555</v>
      </c>
      <c r="D48" s="17">
        <v>740.29</v>
      </c>
      <c r="E48" s="18" t="s">
        <v>107</v>
      </c>
      <c r="F48" s="20" t="s">
        <v>28</v>
      </c>
      <c r="G48" s="20">
        <v>5</v>
      </c>
      <c r="H48" s="20" t="s">
        <v>47</v>
      </c>
      <c r="I48" s="41" t="s">
        <v>557</v>
      </c>
      <c r="J48" s="19">
        <v>11</v>
      </c>
      <c r="K48" s="19"/>
      <c r="L48" s="24">
        <f t="shared" si="8"/>
        <v>8143.19</v>
      </c>
      <c r="M48" s="49">
        <v>8</v>
      </c>
      <c r="N48" s="50">
        <v>8</v>
      </c>
      <c r="O48" s="24">
        <f t="shared" si="9"/>
        <v>752.63</v>
      </c>
      <c r="P48" s="44">
        <v>760</v>
      </c>
      <c r="Q48" s="61">
        <f t="shared" si="10"/>
        <v>6630.56</v>
      </c>
      <c r="R48" s="62">
        <f t="shared" si="11"/>
        <v>35</v>
      </c>
    </row>
    <row r="49" ht="15.75" spans="1:18">
      <c r="A49" s="15">
        <v>36</v>
      </c>
      <c r="B49" s="16" t="s">
        <v>108</v>
      </c>
      <c r="C49" s="12" t="s">
        <v>555</v>
      </c>
      <c r="D49" s="17">
        <v>740.29</v>
      </c>
      <c r="E49" s="18" t="s">
        <v>109</v>
      </c>
      <c r="F49" s="20" t="s">
        <v>28</v>
      </c>
      <c r="G49" s="20">
        <v>5</v>
      </c>
      <c r="H49" s="20" t="s">
        <v>47</v>
      </c>
      <c r="I49" s="41" t="s">
        <v>557</v>
      </c>
      <c r="J49" s="19">
        <v>11</v>
      </c>
      <c r="K49" s="20"/>
      <c r="L49" s="17">
        <f t="shared" si="8"/>
        <v>8143.19</v>
      </c>
      <c r="M49" s="42">
        <v>5</v>
      </c>
      <c r="N49" s="43">
        <v>18</v>
      </c>
      <c r="O49" s="17">
        <f t="shared" si="9"/>
        <v>490.44</v>
      </c>
      <c r="P49" s="44">
        <v>835</v>
      </c>
      <c r="Q49" s="61">
        <f t="shared" si="10"/>
        <v>6817.75</v>
      </c>
      <c r="R49" s="62">
        <f t="shared" si="11"/>
        <v>36</v>
      </c>
    </row>
    <row r="50" ht="15.75" spans="1:18">
      <c r="A50" s="15">
        <v>37</v>
      </c>
      <c r="B50" s="16" t="s">
        <v>111</v>
      </c>
      <c r="C50" s="12" t="s">
        <v>555</v>
      </c>
      <c r="D50" s="17">
        <v>656.4</v>
      </c>
      <c r="E50" s="18" t="s">
        <v>112</v>
      </c>
      <c r="F50" s="20" t="s">
        <v>28</v>
      </c>
      <c r="G50" s="20">
        <v>5</v>
      </c>
      <c r="H50" s="32" t="s">
        <v>47</v>
      </c>
      <c r="I50" s="41" t="s">
        <v>557</v>
      </c>
      <c r="J50" s="19">
        <v>11</v>
      </c>
      <c r="K50" s="22"/>
      <c r="L50" s="17">
        <f t="shared" si="8"/>
        <v>7220.4</v>
      </c>
      <c r="M50" s="42"/>
      <c r="N50" s="43"/>
      <c r="O50" s="17">
        <f t="shared" si="9"/>
        <v>0</v>
      </c>
      <c r="P50" s="44">
        <v>760</v>
      </c>
      <c r="Q50" s="61">
        <f t="shared" si="10"/>
        <v>6460.4</v>
      </c>
      <c r="R50" s="62">
        <f t="shared" si="11"/>
        <v>37</v>
      </c>
    </row>
    <row r="51" ht="15.75" spans="1:18">
      <c r="A51" s="15">
        <v>38</v>
      </c>
      <c r="B51" s="16" t="s">
        <v>513</v>
      </c>
      <c r="C51" s="12" t="s">
        <v>555</v>
      </c>
      <c r="D51" s="17">
        <v>740.29</v>
      </c>
      <c r="E51" s="31" t="s">
        <v>99</v>
      </c>
      <c r="F51" s="20" t="s">
        <v>28</v>
      </c>
      <c r="G51" s="20">
        <v>5</v>
      </c>
      <c r="H51" s="32" t="s">
        <v>47</v>
      </c>
      <c r="I51" s="41" t="s">
        <v>557</v>
      </c>
      <c r="J51" s="19">
        <v>11</v>
      </c>
      <c r="K51" s="22"/>
      <c r="L51" s="17">
        <f t="shared" si="8"/>
        <v>8143.19</v>
      </c>
      <c r="M51" s="42"/>
      <c r="N51" s="43"/>
      <c r="O51" s="24"/>
      <c r="P51" s="44"/>
      <c r="Q51" s="61">
        <f t="shared" si="10"/>
        <v>8143.19</v>
      </c>
      <c r="R51" s="62">
        <f t="shared" si="11"/>
        <v>38</v>
      </c>
    </row>
    <row r="52" ht="15.75" spans="1:18">
      <c r="A52" s="15">
        <v>39</v>
      </c>
      <c r="B52" s="16" t="s">
        <v>420</v>
      </c>
      <c r="C52" s="12" t="s">
        <v>555</v>
      </c>
      <c r="D52" s="17">
        <v>740.29</v>
      </c>
      <c r="E52" s="21" t="s">
        <v>342</v>
      </c>
      <c r="F52" s="20" t="s">
        <v>28</v>
      </c>
      <c r="G52" s="20">
        <v>5</v>
      </c>
      <c r="H52" s="32" t="s">
        <v>47</v>
      </c>
      <c r="I52" s="41" t="s">
        <v>557</v>
      </c>
      <c r="J52" s="19">
        <v>11</v>
      </c>
      <c r="K52" s="22"/>
      <c r="L52" s="17">
        <f t="shared" si="8"/>
        <v>8143.19</v>
      </c>
      <c r="M52" s="42"/>
      <c r="N52" s="43"/>
      <c r="O52" s="24"/>
      <c r="P52" s="44">
        <v>760</v>
      </c>
      <c r="Q52" s="61">
        <f t="shared" si="10"/>
        <v>7383.19</v>
      </c>
      <c r="R52" s="62">
        <f t="shared" si="11"/>
        <v>39</v>
      </c>
    </row>
    <row r="53" ht="15.75" spans="1:18">
      <c r="A53" s="15">
        <v>40</v>
      </c>
      <c r="B53" s="16" t="s">
        <v>115</v>
      </c>
      <c r="C53" s="12" t="s">
        <v>555</v>
      </c>
      <c r="D53" s="17">
        <v>740.29</v>
      </c>
      <c r="E53" s="33" t="s">
        <v>67</v>
      </c>
      <c r="F53" s="28" t="s">
        <v>116</v>
      </c>
      <c r="G53" s="22">
        <v>5</v>
      </c>
      <c r="H53" s="20" t="s">
        <v>47</v>
      </c>
      <c r="I53" s="41" t="s">
        <v>572</v>
      </c>
      <c r="J53" s="19">
        <v>7</v>
      </c>
      <c r="K53" s="19"/>
      <c r="L53" s="24">
        <f t="shared" si="8"/>
        <v>5182.03</v>
      </c>
      <c r="M53" s="54"/>
      <c r="N53" s="50"/>
      <c r="O53" s="24">
        <f>ROUND((D53/8*M53)+(D53/8/60*N53),2)</f>
        <v>0</v>
      </c>
      <c r="P53" s="44">
        <v>760</v>
      </c>
      <c r="Q53" s="63">
        <f t="shared" si="10"/>
        <v>4422.03</v>
      </c>
      <c r="R53" s="62">
        <f t="shared" si="11"/>
        <v>40</v>
      </c>
    </row>
    <row r="54" ht="15.75" spans="1:18">
      <c r="A54" s="15">
        <v>41</v>
      </c>
      <c r="B54" s="16" t="s">
        <v>118</v>
      </c>
      <c r="C54" s="12" t="s">
        <v>555</v>
      </c>
      <c r="D54" s="17">
        <v>740.29</v>
      </c>
      <c r="E54" s="18" t="s">
        <v>99</v>
      </c>
      <c r="F54" s="20" t="s">
        <v>28</v>
      </c>
      <c r="G54" s="20">
        <v>5</v>
      </c>
      <c r="H54" s="20" t="s">
        <v>38</v>
      </c>
      <c r="I54" s="41" t="s">
        <v>569</v>
      </c>
      <c r="J54" s="19">
        <v>11</v>
      </c>
      <c r="K54" s="19"/>
      <c r="L54" s="24">
        <f t="shared" si="8"/>
        <v>8143.19</v>
      </c>
      <c r="M54" s="54"/>
      <c r="N54" s="50"/>
      <c r="O54" s="24">
        <f>ROUND((D54/8*M54)+(D54/8/60*N54),2)</f>
        <v>0</v>
      </c>
      <c r="P54" s="44"/>
      <c r="Q54" s="63">
        <f t="shared" si="10"/>
        <v>8143.19</v>
      </c>
      <c r="R54" s="62">
        <f t="shared" si="11"/>
        <v>41</v>
      </c>
    </row>
    <row r="55" ht="15.75" spans="1:18">
      <c r="A55" s="15">
        <v>42</v>
      </c>
      <c r="B55" s="23" t="s">
        <v>573</v>
      </c>
      <c r="C55" s="12" t="s">
        <v>555</v>
      </c>
      <c r="D55" s="24">
        <v>740.29</v>
      </c>
      <c r="E55" s="21" t="s">
        <v>342</v>
      </c>
      <c r="F55" s="22" t="s">
        <v>28</v>
      </c>
      <c r="G55" s="22">
        <v>5</v>
      </c>
      <c r="H55" s="20" t="s">
        <v>38</v>
      </c>
      <c r="I55" s="41" t="s">
        <v>574</v>
      </c>
      <c r="J55" s="19">
        <v>9</v>
      </c>
      <c r="K55" s="25"/>
      <c r="L55" s="24">
        <f t="shared" si="8"/>
        <v>6662.61</v>
      </c>
      <c r="M55" s="55">
        <v>11</v>
      </c>
      <c r="N55" s="56">
        <v>26</v>
      </c>
      <c r="O55" s="24">
        <f>ROUND((D55/8*M55)+(D55/8/60*N55),2)</f>
        <v>1058</v>
      </c>
      <c r="P55" s="47"/>
      <c r="Q55" s="63">
        <f t="shared" si="10"/>
        <v>5604.61</v>
      </c>
      <c r="R55" s="62">
        <f t="shared" si="11"/>
        <v>42</v>
      </c>
    </row>
    <row r="56" ht="15.75" spans="1:18">
      <c r="A56" s="15">
        <v>43</v>
      </c>
      <c r="B56" s="16" t="s">
        <v>124</v>
      </c>
      <c r="C56" s="12" t="s">
        <v>555</v>
      </c>
      <c r="D56" s="17">
        <v>740.29</v>
      </c>
      <c r="E56" s="18" t="s">
        <v>107</v>
      </c>
      <c r="F56" s="20" t="s">
        <v>28</v>
      </c>
      <c r="G56" s="20">
        <v>5</v>
      </c>
      <c r="H56" s="20" t="s">
        <v>47</v>
      </c>
      <c r="I56" s="41" t="s">
        <v>557</v>
      </c>
      <c r="J56" s="19">
        <v>11</v>
      </c>
      <c r="K56" s="20"/>
      <c r="L56" s="17">
        <f t="shared" si="8"/>
        <v>8143.19</v>
      </c>
      <c r="M56" s="42"/>
      <c r="N56" s="43"/>
      <c r="O56" s="17">
        <f>ROUND((D56/8*M56)+(D56/8/60*N56),2)</f>
        <v>0</v>
      </c>
      <c r="P56" s="44">
        <v>760</v>
      </c>
      <c r="Q56" s="61">
        <f t="shared" si="10"/>
        <v>7383.19</v>
      </c>
      <c r="R56" s="62">
        <f t="shared" si="11"/>
        <v>43</v>
      </c>
    </row>
    <row r="57" ht="15.95" customHeight="1" spans="1:18">
      <c r="A57" s="15">
        <v>44</v>
      </c>
      <c r="B57" s="16" t="s">
        <v>125</v>
      </c>
      <c r="C57" s="12" t="s">
        <v>555</v>
      </c>
      <c r="D57" s="17">
        <v>740.29</v>
      </c>
      <c r="E57" s="18" t="s">
        <v>126</v>
      </c>
      <c r="F57" s="20" t="s">
        <v>28</v>
      </c>
      <c r="G57" s="20">
        <v>5</v>
      </c>
      <c r="H57" s="20" t="s">
        <v>38</v>
      </c>
      <c r="I57" s="52" t="s">
        <v>557</v>
      </c>
      <c r="J57" s="19">
        <v>11</v>
      </c>
      <c r="K57" s="20"/>
      <c r="L57" s="17">
        <f t="shared" si="8"/>
        <v>8143.19</v>
      </c>
      <c r="M57" s="42">
        <v>2</v>
      </c>
      <c r="N57" s="43">
        <v>3</v>
      </c>
      <c r="O57" s="17">
        <f>ROUND((D57/8*M57)+(D57/8/60*N57),2)</f>
        <v>189.7</v>
      </c>
      <c r="P57" s="44"/>
      <c r="Q57" s="63">
        <f t="shared" ref="Q57:Q60" si="12">L57-O57-P57</f>
        <v>7953.49</v>
      </c>
      <c r="R57" s="62">
        <f t="shared" si="11"/>
        <v>44</v>
      </c>
    </row>
    <row r="58" ht="15.75" spans="1:18">
      <c r="A58" s="15">
        <v>45</v>
      </c>
      <c r="B58" s="16" t="s">
        <v>127</v>
      </c>
      <c r="C58" s="12" t="s">
        <v>555</v>
      </c>
      <c r="D58" s="17">
        <v>656.4</v>
      </c>
      <c r="E58" s="18" t="s">
        <v>112</v>
      </c>
      <c r="F58" s="20" t="s">
        <v>28</v>
      </c>
      <c r="G58" s="20">
        <v>5</v>
      </c>
      <c r="H58" s="20" t="s">
        <v>47</v>
      </c>
      <c r="I58" s="41" t="s">
        <v>575</v>
      </c>
      <c r="J58" s="19">
        <v>10</v>
      </c>
      <c r="K58" s="22"/>
      <c r="L58" s="17">
        <f t="shared" ref="L58:L66" si="13">ROUND((D58*J58)+(D58/8*K58),2)</f>
        <v>6564</v>
      </c>
      <c r="M58" s="42"/>
      <c r="N58" s="43">
        <v>11</v>
      </c>
      <c r="O58" s="17">
        <f t="shared" ref="O58:O61" si="14">ROUND((D58/8*M58)+(D58/8/60*N58),2)</f>
        <v>15.04</v>
      </c>
      <c r="P58" s="44">
        <v>760</v>
      </c>
      <c r="Q58" s="61">
        <f t="shared" si="12"/>
        <v>5788.96</v>
      </c>
      <c r="R58" s="62">
        <f t="shared" si="11"/>
        <v>45</v>
      </c>
    </row>
    <row r="59" ht="14.1" customHeight="1" spans="1:18">
      <c r="A59" s="15">
        <v>46</v>
      </c>
      <c r="B59" s="23" t="s">
        <v>165</v>
      </c>
      <c r="C59" s="12" t="s">
        <v>555</v>
      </c>
      <c r="D59" s="17">
        <v>740.29</v>
      </c>
      <c r="E59" s="18" t="s">
        <v>85</v>
      </c>
      <c r="F59" s="22" t="s">
        <v>28</v>
      </c>
      <c r="G59" s="22">
        <v>5</v>
      </c>
      <c r="H59" s="22" t="s">
        <v>47</v>
      </c>
      <c r="I59" s="41" t="s">
        <v>557</v>
      </c>
      <c r="J59" s="19">
        <v>11</v>
      </c>
      <c r="K59" s="22"/>
      <c r="L59" s="24">
        <f t="shared" si="13"/>
        <v>8143.19</v>
      </c>
      <c r="M59" s="45"/>
      <c r="N59" s="46">
        <v>3</v>
      </c>
      <c r="O59" s="24">
        <f t="shared" si="14"/>
        <v>4.63</v>
      </c>
      <c r="P59" s="47"/>
      <c r="Q59" s="63">
        <f t="shared" si="12"/>
        <v>8138.56</v>
      </c>
      <c r="R59" s="62">
        <f t="shared" si="11"/>
        <v>46</v>
      </c>
    </row>
    <row r="60" ht="14.1" customHeight="1" spans="1:18">
      <c r="A60" s="15">
        <v>47</v>
      </c>
      <c r="B60" s="23" t="s">
        <v>576</v>
      </c>
      <c r="C60" s="12" t="s">
        <v>555</v>
      </c>
      <c r="D60" s="17">
        <v>740.29</v>
      </c>
      <c r="E60" s="21" t="s">
        <v>168</v>
      </c>
      <c r="F60" s="22" t="s">
        <v>28</v>
      </c>
      <c r="G60" s="22">
        <v>5</v>
      </c>
      <c r="H60" s="22" t="s">
        <v>47</v>
      </c>
      <c r="I60" s="41" t="s">
        <v>557</v>
      </c>
      <c r="J60" s="19">
        <v>11</v>
      </c>
      <c r="K60" s="22"/>
      <c r="L60" s="24">
        <f t="shared" si="13"/>
        <v>8143.19</v>
      </c>
      <c r="M60" s="45"/>
      <c r="N60" s="46"/>
      <c r="O60" s="24">
        <f t="shared" si="14"/>
        <v>0</v>
      </c>
      <c r="P60" s="47"/>
      <c r="Q60" s="63">
        <f t="shared" si="12"/>
        <v>8143.19</v>
      </c>
      <c r="R60" s="62">
        <f t="shared" si="11"/>
        <v>47</v>
      </c>
    </row>
    <row r="61" ht="14.1" customHeight="1" spans="1:18">
      <c r="A61" s="15">
        <v>48</v>
      </c>
      <c r="B61" s="23" t="s">
        <v>577</v>
      </c>
      <c r="C61" s="12" t="s">
        <v>555</v>
      </c>
      <c r="D61" s="17">
        <v>740.29</v>
      </c>
      <c r="E61" s="21" t="s">
        <v>44</v>
      </c>
      <c r="F61" s="22" t="s">
        <v>28</v>
      </c>
      <c r="G61" s="22">
        <v>5</v>
      </c>
      <c r="H61" s="22" t="s">
        <v>47</v>
      </c>
      <c r="I61" s="41" t="s">
        <v>575</v>
      </c>
      <c r="J61" s="19">
        <v>10</v>
      </c>
      <c r="K61" s="22"/>
      <c r="L61" s="24">
        <f t="shared" si="13"/>
        <v>7402.9</v>
      </c>
      <c r="M61" s="45">
        <v>9</v>
      </c>
      <c r="N61" s="46">
        <v>24</v>
      </c>
      <c r="O61" s="24">
        <f t="shared" si="14"/>
        <v>869.84</v>
      </c>
      <c r="P61" s="47"/>
      <c r="Q61" s="63">
        <f>L61+L62-O61</f>
        <v>8753.93</v>
      </c>
      <c r="R61" s="62">
        <f t="shared" si="11"/>
        <v>48</v>
      </c>
    </row>
    <row r="62" ht="14.1" customHeight="1" spans="1:18">
      <c r="A62" s="15"/>
      <c r="B62" s="23" t="s">
        <v>175</v>
      </c>
      <c r="C62" s="12" t="s">
        <v>555</v>
      </c>
      <c r="D62" s="17">
        <v>740.29</v>
      </c>
      <c r="E62" s="21"/>
      <c r="F62" s="22"/>
      <c r="G62" s="22"/>
      <c r="H62" s="22"/>
      <c r="I62" s="41" t="s">
        <v>578</v>
      </c>
      <c r="J62" s="19">
        <v>3</v>
      </c>
      <c r="K62" s="22"/>
      <c r="L62" s="24">
        <f t="shared" si="13"/>
        <v>2220.87</v>
      </c>
      <c r="M62" s="45"/>
      <c r="N62" s="46"/>
      <c r="O62" s="24"/>
      <c r="P62" s="47"/>
      <c r="Q62" s="63"/>
      <c r="R62" s="62"/>
    </row>
    <row r="63" ht="15.75" spans="1:18">
      <c r="A63" s="15">
        <v>49</v>
      </c>
      <c r="B63" s="16" t="s">
        <v>129</v>
      </c>
      <c r="C63" s="12" t="s">
        <v>555</v>
      </c>
      <c r="D63" s="17">
        <v>740.29</v>
      </c>
      <c r="E63" s="18" t="s">
        <v>85</v>
      </c>
      <c r="F63" s="20" t="s">
        <v>28</v>
      </c>
      <c r="G63" s="20">
        <v>5</v>
      </c>
      <c r="H63" s="22" t="s">
        <v>47</v>
      </c>
      <c r="I63" s="41" t="s">
        <v>557</v>
      </c>
      <c r="J63" s="19">
        <v>11</v>
      </c>
      <c r="K63" s="22"/>
      <c r="L63" s="17">
        <f t="shared" si="13"/>
        <v>8143.19</v>
      </c>
      <c r="M63" s="42">
        <v>4</v>
      </c>
      <c r="N63" s="43">
        <v>58</v>
      </c>
      <c r="O63" s="17">
        <f>ROUND((D63/8*M63)+(D63/8/60*N63),2)</f>
        <v>459.6</v>
      </c>
      <c r="P63" s="44">
        <v>760</v>
      </c>
      <c r="Q63" s="61">
        <f>L63-O63-P63</f>
        <v>6923.59</v>
      </c>
      <c r="R63" s="62">
        <f t="shared" si="11"/>
        <v>49</v>
      </c>
    </row>
    <row r="64" ht="15.75" spans="1:18">
      <c r="A64" s="15">
        <v>50</v>
      </c>
      <c r="B64" s="16" t="s">
        <v>424</v>
      </c>
      <c r="C64" s="12" t="s">
        <v>555</v>
      </c>
      <c r="D64" s="24">
        <v>740.29</v>
      </c>
      <c r="E64" s="21" t="s">
        <v>168</v>
      </c>
      <c r="F64" s="22" t="s">
        <v>28</v>
      </c>
      <c r="G64" s="22">
        <v>5</v>
      </c>
      <c r="H64" s="22" t="s">
        <v>47</v>
      </c>
      <c r="I64" s="41" t="s">
        <v>557</v>
      </c>
      <c r="J64" s="19">
        <v>11</v>
      </c>
      <c r="K64" s="57"/>
      <c r="L64" s="17">
        <f t="shared" si="13"/>
        <v>8143.19</v>
      </c>
      <c r="M64" s="42"/>
      <c r="N64" s="43"/>
      <c r="O64" s="17">
        <f>ROUND((D64/8*M64)+(D64/8/60*N64),2)</f>
        <v>0</v>
      </c>
      <c r="P64" s="44"/>
      <c r="Q64" s="61">
        <f>L64-O64-P64</f>
        <v>8143.19</v>
      </c>
      <c r="R64" s="62">
        <f t="shared" si="11"/>
        <v>50</v>
      </c>
    </row>
    <row r="65" ht="15.75" spans="1:18">
      <c r="A65" s="15">
        <v>51</v>
      </c>
      <c r="B65" s="16" t="s">
        <v>579</v>
      </c>
      <c r="C65" s="12" t="s">
        <v>555</v>
      </c>
      <c r="D65" s="17">
        <v>740.29</v>
      </c>
      <c r="E65" s="21" t="s">
        <v>426</v>
      </c>
      <c r="F65" s="22" t="s">
        <v>28</v>
      </c>
      <c r="G65" s="22">
        <v>5</v>
      </c>
      <c r="H65" s="22" t="s">
        <v>47</v>
      </c>
      <c r="I65" s="41" t="s">
        <v>557</v>
      </c>
      <c r="J65" s="19">
        <v>11</v>
      </c>
      <c r="K65" s="57"/>
      <c r="L65" s="17">
        <f t="shared" si="13"/>
        <v>8143.19</v>
      </c>
      <c r="M65" s="42"/>
      <c r="N65" s="43"/>
      <c r="O65" s="17">
        <f>ROUND((D65/8*M65)+(D65/8/60*N65),2)</f>
        <v>0</v>
      </c>
      <c r="P65" s="44"/>
      <c r="Q65" s="61">
        <f>L65-O65-P65</f>
        <v>8143.19</v>
      </c>
      <c r="R65" s="62">
        <f t="shared" si="11"/>
        <v>51</v>
      </c>
    </row>
    <row r="66" spans="1:18">
      <c r="A66" s="15">
        <v>52</v>
      </c>
      <c r="B66" s="16" t="s">
        <v>580</v>
      </c>
      <c r="C66" s="12" t="s">
        <v>555</v>
      </c>
      <c r="D66" s="17">
        <v>740.29</v>
      </c>
      <c r="E66" s="21" t="s">
        <v>126</v>
      </c>
      <c r="F66" s="22" t="s">
        <v>28</v>
      </c>
      <c r="G66" s="22">
        <v>5</v>
      </c>
      <c r="H66" s="22" t="s">
        <v>47</v>
      </c>
      <c r="I66" s="41" t="s">
        <v>581</v>
      </c>
      <c r="J66" s="19">
        <v>9</v>
      </c>
      <c r="K66" s="57"/>
      <c r="L66" s="17">
        <f t="shared" si="13"/>
        <v>6662.61</v>
      </c>
      <c r="M66" s="42">
        <v>2</v>
      </c>
      <c r="N66" s="43">
        <v>53</v>
      </c>
      <c r="O66" s="17">
        <f>ROUND((D66/8*M66)+(D66/8/60*N66),2)</f>
        <v>266.81</v>
      </c>
      <c r="P66" s="44"/>
      <c r="Q66" s="61">
        <f>L66-O66-P66</f>
        <v>6395.8</v>
      </c>
      <c r="R66" s="62">
        <f t="shared" si="11"/>
        <v>52</v>
      </c>
    </row>
    <row r="67" ht="15.75" spans="1:18">
      <c r="A67" s="64"/>
      <c r="B67" s="65"/>
      <c r="C67" s="66"/>
      <c r="D67" s="67"/>
      <c r="E67" s="68" t="s">
        <v>131</v>
      </c>
      <c r="F67" s="66"/>
      <c r="G67" s="66"/>
      <c r="H67" s="69"/>
      <c r="I67" s="67"/>
      <c r="J67" s="66"/>
      <c r="K67" s="83"/>
      <c r="L67" s="84">
        <f>SUM(L13:L66)</f>
        <v>411582.09</v>
      </c>
      <c r="M67" s="84"/>
      <c r="N67" s="84"/>
      <c r="O67" s="84">
        <f>SUM(O13:O66)</f>
        <v>12061.6</v>
      </c>
      <c r="P67" s="84">
        <f>SUM(P13:P66)</f>
        <v>18465</v>
      </c>
      <c r="Q67" s="84">
        <f>SUM(Q13:Q66)</f>
        <v>381055.49</v>
      </c>
      <c r="R67" s="89"/>
    </row>
    <row r="68" spans="1:18">
      <c r="A68" s="70"/>
      <c r="B68" s="71"/>
      <c r="C68" s="70"/>
      <c r="D68" s="71"/>
      <c r="E68" s="71"/>
      <c r="F68" s="70"/>
      <c r="G68" s="70"/>
      <c r="H68" s="72"/>
      <c r="I68" s="71"/>
      <c r="J68" s="70"/>
      <c r="K68" s="85"/>
      <c r="L68" s="86"/>
      <c r="M68" s="86"/>
      <c r="N68" s="86"/>
      <c r="O68" s="86"/>
      <c r="P68" s="86"/>
      <c r="Q68" s="90"/>
      <c r="R68" s="70"/>
    </row>
    <row r="69" spans="1:18">
      <c r="A69" s="70"/>
      <c r="B69" s="73" t="s">
        <v>132</v>
      </c>
      <c r="C69" s="73"/>
      <c r="D69" s="73"/>
      <c r="E69" s="73" t="s">
        <v>133</v>
      </c>
      <c r="F69" s="74"/>
      <c r="G69" s="74"/>
      <c r="H69" s="75"/>
      <c r="I69" s="73" t="s">
        <v>134</v>
      </c>
      <c r="J69" s="87"/>
      <c r="K69" s="74"/>
      <c r="L69" s="74"/>
      <c r="M69" s="73" t="s">
        <v>135</v>
      </c>
      <c r="N69" s="73"/>
      <c r="O69" s="74"/>
      <c r="P69" s="73"/>
      <c r="Q69" s="91"/>
      <c r="R69" s="70"/>
    </row>
    <row r="70" spans="1:18">
      <c r="A70" s="70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4"/>
      <c r="P70" s="73"/>
      <c r="Q70" s="71"/>
      <c r="R70" s="70"/>
    </row>
    <row r="71" spans="1:18">
      <c r="A71" s="71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4"/>
      <c r="P71" s="73"/>
      <c r="Q71" s="71"/>
      <c r="R71" s="71"/>
    </row>
    <row r="72" spans="1:18">
      <c r="A72" s="71"/>
      <c r="B72" s="76" t="s">
        <v>582</v>
      </c>
      <c r="C72" s="76"/>
      <c r="D72" s="77"/>
      <c r="E72" s="78" t="s">
        <v>327</v>
      </c>
      <c r="F72" s="77"/>
      <c r="G72" s="77"/>
      <c r="H72" s="79"/>
      <c r="I72" s="78" t="s">
        <v>138</v>
      </c>
      <c r="J72" s="78"/>
      <c r="K72" s="79"/>
      <c r="L72" s="77"/>
      <c r="M72" s="79" t="s">
        <v>139</v>
      </c>
      <c r="N72" s="79"/>
      <c r="O72" s="79"/>
      <c r="P72" s="79"/>
      <c r="Q72" s="71"/>
      <c r="R72" s="71"/>
    </row>
    <row r="73" spans="1:18">
      <c r="A73" s="70"/>
      <c r="B73" s="80" t="s">
        <v>520</v>
      </c>
      <c r="C73" s="80"/>
      <c r="D73" s="73"/>
      <c r="E73" s="81" t="s">
        <v>521</v>
      </c>
      <c r="F73" s="73"/>
      <c r="G73" s="73"/>
      <c r="H73" s="82"/>
      <c r="I73" s="81" t="s">
        <v>583</v>
      </c>
      <c r="J73" s="73"/>
      <c r="K73" s="73"/>
      <c r="L73" s="73"/>
      <c r="M73" s="88" t="s">
        <v>523</v>
      </c>
      <c r="N73" s="79"/>
      <c r="O73" s="79"/>
      <c r="P73" s="79"/>
      <c r="Q73" s="71"/>
      <c r="R73" s="70"/>
    </row>
  </sheetData>
  <mergeCells count="5">
    <mergeCell ref="A8:R8"/>
    <mergeCell ref="A9:R9"/>
    <mergeCell ref="A10:R10"/>
    <mergeCell ref="B72:C72"/>
    <mergeCell ref="I72:J72"/>
  </mergeCells>
  <pageMargins left="0.75" right="0.75" top="1" bottom="1" header="0.5" footer="0.5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74081" progId="Word.Document.8" r:id="rId3">
          <objectPr defaultSize="0" r:id="rId4">
            <anchor moveWithCells="1">
              <from>
                <xdr:col>4</xdr:col>
                <xdr:colOff>1295400</xdr:colOff>
                <xdr:row>2</xdr:row>
                <xdr:rowOff>161925</xdr:rowOff>
              </from>
              <to>
                <xdr:col>11</xdr:col>
                <xdr:colOff>971550</xdr:colOff>
                <xdr:row>7</xdr:row>
                <xdr:rowOff>152400</xdr:rowOff>
              </to>
            </anchor>
          </objectPr>
        </oleObject>
      </mc:Choice>
      <mc:Fallback>
        <oleObject shapeId="174081" progId="Word.Document.8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NOTE</vt:lpstr>
      <vt:lpstr>JAN 1-15</vt:lpstr>
      <vt:lpstr>JAN 16-31</vt:lpstr>
      <vt:lpstr>FEB 1-15</vt:lpstr>
      <vt:lpstr>FEB 16-28</vt:lpstr>
      <vt:lpstr>MAR 1-15</vt:lpstr>
      <vt:lpstr>MAR 16-31</vt:lpstr>
      <vt:lpstr>Sheet2</vt:lpstr>
      <vt:lpstr>APR 1-15</vt:lpstr>
      <vt:lpstr>APR 15-30</vt:lpstr>
      <vt:lpstr>MAY 1-15</vt:lpstr>
      <vt:lpstr>MAY 16-31</vt:lpstr>
      <vt:lpstr>JUN 1-15</vt:lpstr>
      <vt:lpstr>JUN 16-30</vt:lpstr>
      <vt:lpstr>JUL 1-15</vt:lpstr>
      <vt:lpstr>JUL 16-31</vt:lpstr>
      <vt:lpstr>AUG 1-15</vt:lpstr>
      <vt:lpstr>JO OT-CALIMLIM</vt:lpstr>
      <vt:lpstr>AUG 16-31</vt:lpstr>
      <vt:lpstr>SEP 1-15</vt:lpstr>
      <vt:lpstr>SEP 16-30</vt:lpstr>
      <vt:lpstr>OCT 1-15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Angelyca Lumpayao</cp:lastModifiedBy>
  <dcterms:created xsi:type="dcterms:W3CDTF">2025-01-21T01:01:00Z</dcterms:created>
  <cp:lastPrinted>2025-09-05T03:54:00Z</cp:lastPrinted>
  <dcterms:modified xsi:type="dcterms:W3CDTF">2025-10-27T08:03:35Z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C0052A72061347F38EB160AF2AE86426_13</vt:lpwstr>
  </property>
  <property fmtid="{D5CDD505-2E9C-101B-9397-08002B2CF9AE}" pid="3" name="KSOProductBuildVer">
    <vt:lpwstr>1033-12.2.0.23131</vt:lpwstr>
  </property>
</Properties>
</file>