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E56D47C5-A6B8-4ED2-837C-A23B9E90143B}" xr6:coauthVersionLast="36" xr6:coauthVersionMax="47" xr10:uidLastSave="{00000000-0000-0000-0000-000000000000}"/>
  <bookViews>
    <workbookView xWindow="0" yWindow="0" windowWidth="28800" windowHeight="12090" xr2:uid="{00000000-000D-0000-FFFF-FFFF00000000}"/>
  </bookViews>
  <sheets>
    <sheet name="SEPTEMBER" sheetId="18" r:id="rId1"/>
    <sheet name="AUGUST" sheetId="17" r:id="rId2"/>
    <sheet name="JULY" sheetId="16" r:id="rId3"/>
    <sheet name="JUNE" sheetId="15" r:id="rId4"/>
    <sheet name="MAY" sheetId="14" r:id="rId5"/>
    <sheet name="APRIL" sheetId="13" r:id="rId6"/>
    <sheet name="MARCH" sheetId="12" r:id="rId7"/>
  </sheets>
  <definedNames>
    <definedName name="_xlnm.Print_Area" localSheetId="5">APRIL!$A$1:$AD$83</definedName>
    <definedName name="_xlnm.Print_Area" localSheetId="1">AUGUST!$A$1:$BH$73</definedName>
    <definedName name="_xlnm.Print_Area" localSheetId="2">JULY!$A$1:$BH$83</definedName>
    <definedName name="_xlnm.Print_Area" localSheetId="3">JUNE!$A$1:$BH$83</definedName>
    <definedName name="_xlnm.Print_Area" localSheetId="6">MARCH!$A$1:$AD$83</definedName>
    <definedName name="_xlnm.Print_Area" localSheetId="4">MAY!$A$1:$BH$83</definedName>
    <definedName name="_xlnm.Print_Area" localSheetId="0">SEPTEMBER!$A$1:$BG$76</definedName>
    <definedName name="_xlnm.Print_Titles" localSheetId="5">APRIL!$1:$11</definedName>
    <definedName name="_xlnm.Print_Titles" localSheetId="1">AUGUST!$1:$11</definedName>
    <definedName name="_xlnm.Print_Titles" localSheetId="2">JULY!$1:$11</definedName>
    <definedName name="_xlnm.Print_Titles" localSheetId="3">JUNE!$1:$11</definedName>
    <definedName name="_xlnm.Print_Titles" localSheetId="6">MARCH!$1:$11</definedName>
    <definedName name="_xlnm.Print_Titles" localSheetId="4">MAY!$1:$11</definedName>
    <definedName name="_xlnm.Print_Titles" localSheetId="0">SEPTEMBER!$1:$11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88" i="18" l="1"/>
  <c r="AX88" i="18"/>
  <c r="AJ88" i="18"/>
  <c r="U88" i="18"/>
  <c r="S88" i="18"/>
  <c r="F88" i="18"/>
  <c r="J88" i="18" s="1"/>
  <c r="BF87" i="18"/>
  <c r="AX87" i="18"/>
  <c r="AJ87" i="18"/>
  <c r="Y87" i="18"/>
  <c r="U87" i="18"/>
  <c r="S87" i="18"/>
  <c r="F87" i="18"/>
  <c r="J87" i="18" s="1"/>
  <c r="BF86" i="18"/>
  <c r="AX86" i="18"/>
  <c r="AJ86" i="18"/>
  <c r="U86" i="18"/>
  <c r="S86" i="18"/>
  <c r="F86" i="18"/>
  <c r="J86" i="18" s="1"/>
  <c r="BF85" i="18"/>
  <c r="AX85" i="18"/>
  <c r="AT85" i="18"/>
  <c r="AK85" i="18"/>
  <c r="R85" i="18" s="1"/>
  <c r="AJ85" i="18"/>
  <c r="AC85" i="18"/>
  <c r="Y85" i="18"/>
  <c r="U85" i="18"/>
  <c r="S85" i="18"/>
  <c r="L85" i="18"/>
  <c r="P85" i="18" s="1"/>
  <c r="K85" i="18"/>
  <c r="J85" i="18"/>
  <c r="T85" i="18" s="1"/>
  <c r="F85" i="18"/>
  <c r="BF84" i="18"/>
  <c r="AX84" i="18"/>
  <c r="AJ84" i="18"/>
  <c r="AC84" i="18"/>
  <c r="U84" i="18"/>
  <c r="S84" i="18"/>
  <c r="J84" i="18"/>
  <c r="AK84" i="18" s="1"/>
  <c r="AT84" i="18" s="1"/>
  <c r="F84" i="18"/>
  <c r="BF83" i="18"/>
  <c r="AX83" i="18"/>
  <c r="AJ83" i="18"/>
  <c r="Y83" i="18"/>
  <c r="U83" i="18"/>
  <c r="S83" i="18"/>
  <c r="J83" i="18"/>
  <c r="T83" i="18" s="1"/>
  <c r="F83" i="18"/>
  <c r="BF82" i="18"/>
  <c r="AX82" i="18"/>
  <c r="AJ82" i="18"/>
  <c r="U82" i="18"/>
  <c r="S82" i="18"/>
  <c r="F82" i="18"/>
  <c r="J82" i="18" s="1"/>
  <c r="L82" i="18" s="1"/>
  <c r="BF81" i="18"/>
  <c r="AX81" i="18"/>
  <c r="AJ81" i="18"/>
  <c r="Y81" i="18"/>
  <c r="U81" i="18"/>
  <c r="S81" i="18"/>
  <c r="F81" i="18"/>
  <c r="J81" i="18" s="1"/>
  <c r="K81" i="18" s="1"/>
  <c r="BF80" i="18"/>
  <c r="AX80" i="18"/>
  <c r="AJ80" i="18"/>
  <c r="U80" i="18"/>
  <c r="S80" i="18"/>
  <c r="F80" i="18"/>
  <c r="J80" i="18" s="1"/>
  <c r="BF79" i="18"/>
  <c r="AX79" i="18"/>
  <c r="AJ79" i="18"/>
  <c r="Y79" i="18"/>
  <c r="U79" i="18"/>
  <c r="S79" i="18"/>
  <c r="F79" i="18"/>
  <c r="J79" i="18" s="1"/>
  <c r="BE70" i="18"/>
  <c r="BD70" i="18"/>
  <c r="BC70" i="18"/>
  <c r="BB70" i="18"/>
  <c r="BA70" i="18"/>
  <c r="AZ70" i="18"/>
  <c r="AW70" i="18"/>
  <c r="AV70" i="18"/>
  <c r="AU70" i="18"/>
  <c r="AS70" i="18"/>
  <c r="AR70" i="18"/>
  <c r="AQ70" i="18"/>
  <c r="AP70" i="18"/>
  <c r="AO70" i="18"/>
  <c r="AN70" i="18"/>
  <c r="AM70" i="18"/>
  <c r="AL70" i="18"/>
  <c r="AD70" i="18"/>
  <c r="AB70" i="18"/>
  <c r="AA70" i="18"/>
  <c r="Q70" i="18"/>
  <c r="I70" i="18"/>
  <c r="H70" i="18"/>
  <c r="G70" i="18"/>
  <c r="E70" i="18"/>
  <c r="D70" i="18"/>
  <c r="W69" i="18"/>
  <c r="BF68" i="18"/>
  <c r="AY68" i="18"/>
  <c r="AX68" i="18"/>
  <c r="AT68" i="18"/>
  <c r="BG68" i="18" s="1"/>
  <c r="AK68" i="18"/>
  <c r="AC68" i="18"/>
  <c r="Z68" i="18"/>
  <c r="V68" i="18"/>
  <c r="U68" i="18"/>
  <c r="T68" i="18"/>
  <c r="S68" i="18"/>
  <c r="R68" i="18"/>
  <c r="P68" i="18"/>
  <c r="L68" i="18"/>
  <c r="BF67" i="18"/>
  <c r="AX67" i="18"/>
  <c r="AJ67" i="18"/>
  <c r="U67" i="18"/>
  <c r="S67" i="18"/>
  <c r="F67" i="18"/>
  <c r="J67" i="18" s="1"/>
  <c r="AX66" i="18"/>
  <c r="AJ66" i="18"/>
  <c r="S66" i="18"/>
  <c r="F66" i="18"/>
  <c r="J66" i="18" s="1"/>
  <c r="BF65" i="18"/>
  <c r="AX65" i="18"/>
  <c r="AJ65" i="18"/>
  <c r="U65" i="18"/>
  <c r="T65" i="18"/>
  <c r="S65" i="18"/>
  <c r="K65" i="18"/>
  <c r="J65" i="18"/>
  <c r="AC65" i="18" s="1"/>
  <c r="F65" i="18"/>
  <c r="BF64" i="18"/>
  <c r="AX64" i="18"/>
  <c r="AJ64" i="18"/>
  <c r="U64" i="18"/>
  <c r="S64" i="18"/>
  <c r="F64" i="18"/>
  <c r="J64" i="18" s="1"/>
  <c r="BF63" i="18"/>
  <c r="AY63" i="18"/>
  <c r="AX63" i="18"/>
  <c r="AJ63" i="18"/>
  <c r="Z63" i="18"/>
  <c r="U63" i="18"/>
  <c r="T63" i="18"/>
  <c r="S63" i="18"/>
  <c r="J63" i="18"/>
  <c r="L63" i="18" s="1"/>
  <c r="P63" i="18" s="1"/>
  <c r="BF62" i="18"/>
  <c r="AX62" i="18"/>
  <c r="AJ62" i="18"/>
  <c r="AC62" i="18"/>
  <c r="U62" i="18"/>
  <c r="S62" i="18"/>
  <c r="J62" i="18"/>
  <c r="AK62" i="18" s="1"/>
  <c r="AT62" i="18" s="1"/>
  <c r="F62" i="18"/>
  <c r="BF61" i="18"/>
  <c r="AX61" i="18"/>
  <c r="AJ61" i="18"/>
  <c r="U61" i="18"/>
  <c r="S61" i="18"/>
  <c r="L61" i="18"/>
  <c r="J61" i="18"/>
  <c r="T61" i="18" s="1"/>
  <c r="F61" i="18"/>
  <c r="BF60" i="18"/>
  <c r="AX60" i="18"/>
  <c r="AK60" i="18"/>
  <c r="AJ60" i="18"/>
  <c r="U60" i="18"/>
  <c r="S60" i="18"/>
  <c r="F60" i="18"/>
  <c r="J60" i="18" s="1"/>
  <c r="BF59" i="18"/>
  <c r="AX59" i="18"/>
  <c r="AJ59" i="18"/>
  <c r="U59" i="18"/>
  <c r="S59" i="18"/>
  <c r="F59" i="18"/>
  <c r="J59" i="18" s="1"/>
  <c r="BF58" i="18"/>
  <c r="AX58" i="18"/>
  <c r="AJ58" i="18"/>
  <c r="AC58" i="18"/>
  <c r="U58" i="18"/>
  <c r="S58" i="18"/>
  <c r="J58" i="18"/>
  <c r="AK58" i="18" s="1"/>
  <c r="AT58" i="18" s="1"/>
  <c r="F58" i="18"/>
  <c r="BF57" i="18"/>
  <c r="AX57" i="18"/>
  <c r="AJ57" i="18"/>
  <c r="U57" i="18"/>
  <c r="S57" i="18"/>
  <c r="L57" i="18"/>
  <c r="J57" i="18"/>
  <c r="T57" i="18" s="1"/>
  <c r="BF51" i="18"/>
  <c r="AX51" i="18"/>
  <c r="AJ51" i="18"/>
  <c r="U51" i="18"/>
  <c r="S51" i="18"/>
  <c r="F51" i="18"/>
  <c r="J51" i="18" s="1"/>
  <c r="AK51" i="18" s="1"/>
  <c r="BF50" i="18"/>
  <c r="AX50" i="18"/>
  <c r="AJ50" i="18"/>
  <c r="U50" i="18"/>
  <c r="S50" i="18"/>
  <c r="F50" i="18"/>
  <c r="J50" i="18" s="1"/>
  <c r="BF49" i="18"/>
  <c r="AX49" i="18"/>
  <c r="AJ49" i="18"/>
  <c r="U49" i="18"/>
  <c r="S49" i="18"/>
  <c r="L49" i="18"/>
  <c r="J49" i="18"/>
  <c r="AK49" i="18" s="1"/>
  <c r="F49" i="18"/>
  <c r="BF48" i="18"/>
  <c r="AX48" i="18"/>
  <c r="AJ48" i="18"/>
  <c r="U48" i="18"/>
  <c r="S48" i="18"/>
  <c r="J48" i="18"/>
  <c r="AK48" i="18" s="1"/>
  <c r="F48" i="18"/>
  <c r="BF47" i="18"/>
  <c r="AX47" i="18"/>
  <c r="AJ47" i="18"/>
  <c r="U47" i="18"/>
  <c r="S47" i="18"/>
  <c r="F47" i="18"/>
  <c r="J47" i="18" s="1"/>
  <c r="BF46" i="18"/>
  <c r="AX46" i="18"/>
  <c r="AJ46" i="18"/>
  <c r="U46" i="18"/>
  <c r="T46" i="18"/>
  <c r="S46" i="18"/>
  <c r="F46" i="18"/>
  <c r="J46" i="18" s="1"/>
  <c r="BF45" i="18"/>
  <c r="AX45" i="18"/>
  <c r="AK45" i="18"/>
  <c r="AJ45" i="18"/>
  <c r="U45" i="18"/>
  <c r="S45" i="18"/>
  <c r="F45" i="18"/>
  <c r="J45" i="18" s="1"/>
  <c r="BF44" i="18"/>
  <c r="AY44" i="18"/>
  <c r="AX44" i="18"/>
  <c r="AJ44" i="18"/>
  <c r="U44" i="18"/>
  <c r="S44" i="18"/>
  <c r="F44" i="18"/>
  <c r="J44" i="18" s="1"/>
  <c r="BF43" i="18"/>
  <c r="AX43" i="18"/>
  <c r="AJ43" i="18"/>
  <c r="U43" i="18"/>
  <c r="T43" i="18"/>
  <c r="S43" i="18"/>
  <c r="L43" i="18"/>
  <c r="J43" i="18"/>
  <c r="AK43" i="18" s="1"/>
  <c r="F43" i="18"/>
  <c r="BF42" i="18"/>
  <c r="AY42" i="18"/>
  <c r="AX42" i="18"/>
  <c r="AK42" i="18"/>
  <c r="AJ42" i="18"/>
  <c r="U42" i="18"/>
  <c r="S42" i="18"/>
  <c r="J42" i="18"/>
  <c r="F42" i="18"/>
  <c r="BF41" i="18"/>
  <c r="AX41" i="18"/>
  <c r="AJ41" i="18"/>
  <c r="U41" i="18"/>
  <c r="S41" i="18"/>
  <c r="L41" i="18"/>
  <c r="P41" i="18" s="1"/>
  <c r="J41" i="18"/>
  <c r="T41" i="18" s="1"/>
  <c r="F41" i="18"/>
  <c r="BF40" i="18"/>
  <c r="AX40" i="18"/>
  <c r="AJ40" i="18"/>
  <c r="Z40" i="18"/>
  <c r="U40" i="18"/>
  <c r="S40" i="18"/>
  <c r="L40" i="18"/>
  <c r="F40" i="18"/>
  <c r="J40" i="18" s="1"/>
  <c r="BF39" i="18"/>
  <c r="AX39" i="18"/>
  <c r="AJ39" i="18"/>
  <c r="AC39" i="18"/>
  <c r="U39" i="18"/>
  <c r="S39" i="18"/>
  <c r="J39" i="18"/>
  <c r="F39" i="18"/>
  <c r="BF38" i="18"/>
  <c r="AX38" i="18"/>
  <c r="AJ38" i="18"/>
  <c r="U38" i="18"/>
  <c r="S38" i="18"/>
  <c r="P38" i="18"/>
  <c r="L38" i="18"/>
  <c r="K38" i="18"/>
  <c r="F38" i="18"/>
  <c r="J38" i="18" s="1"/>
  <c r="BF37" i="18"/>
  <c r="AX37" i="18"/>
  <c r="AJ37" i="18"/>
  <c r="U37" i="18"/>
  <c r="S37" i="18"/>
  <c r="F37" i="18"/>
  <c r="J37" i="18" s="1"/>
  <c r="BF36" i="18"/>
  <c r="AX36" i="18"/>
  <c r="AJ36" i="18"/>
  <c r="U36" i="18"/>
  <c r="S36" i="18"/>
  <c r="K36" i="18"/>
  <c r="J36" i="18"/>
  <c r="AC36" i="18" s="1"/>
  <c r="F36" i="18"/>
  <c r="BF35" i="18"/>
  <c r="AX35" i="18"/>
  <c r="AK35" i="18"/>
  <c r="AJ35" i="18"/>
  <c r="U35" i="18"/>
  <c r="T35" i="18"/>
  <c r="S35" i="18"/>
  <c r="F35" i="18"/>
  <c r="J35" i="18" s="1"/>
  <c r="AC35" i="18" s="1"/>
  <c r="BF34" i="18"/>
  <c r="AY34" i="18"/>
  <c r="AX34" i="18"/>
  <c r="AJ34" i="18"/>
  <c r="AC34" i="18"/>
  <c r="Z34" i="18"/>
  <c r="U34" i="18"/>
  <c r="T34" i="18"/>
  <c r="S34" i="18"/>
  <c r="L34" i="18"/>
  <c r="P34" i="18" s="1"/>
  <c r="J34" i="18"/>
  <c r="K34" i="18" s="1"/>
  <c r="F34" i="18"/>
  <c r="BF33" i="18"/>
  <c r="AY33" i="18"/>
  <c r="AX33" i="18"/>
  <c r="AJ33" i="18"/>
  <c r="AC33" i="18"/>
  <c r="U33" i="18"/>
  <c r="S33" i="18"/>
  <c r="L33" i="18"/>
  <c r="P33" i="18" s="1"/>
  <c r="J33" i="18"/>
  <c r="F33" i="18"/>
  <c r="BF32" i="18"/>
  <c r="AX32" i="18"/>
  <c r="AJ32" i="18"/>
  <c r="U32" i="18"/>
  <c r="S32" i="18"/>
  <c r="F32" i="18"/>
  <c r="J32" i="18" s="1"/>
  <c r="BF31" i="18"/>
  <c r="AX31" i="18"/>
  <c r="AJ31" i="18"/>
  <c r="U31" i="18"/>
  <c r="S31" i="18"/>
  <c r="J31" i="18"/>
  <c r="T31" i="18" s="1"/>
  <c r="F31" i="18"/>
  <c r="BF30" i="18"/>
  <c r="AX30" i="18"/>
  <c r="AJ30" i="18"/>
  <c r="AC30" i="18"/>
  <c r="U30" i="18"/>
  <c r="T30" i="18"/>
  <c r="S30" i="18"/>
  <c r="F30" i="18"/>
  <c r="J30" i="18" s="1"/>
  <c r="BF29" i="18"/>
  <c r="AY29" i="18"/>
  <c r="AX29" i="18"/>
  <c r="AJ29" i="18"/>
  <c r="U29" i="18"/>
  <c r="T29" i="18"/>
  <c r="S29" i="18"/>
  <c r="F29" i="18"/>
  <c r="J29" i="18" s="1"/>
  <c r="AC29" i="18" s="1"/>
  <c r="BF28" i="18"/>
  <c r="AY28" i="18"/>
  <c r="AX28" i="18"/>
  <c r="AJ28" i="18"/>
  <c r="AC28" i="18"/>
  <c r="U28" i="18"/>
  <c r="S28" i="18"/>
  <c r="L28" i="18"/>
  <c r="F28" i="18"/>
  <c r="J28" i="18" s="1"/>
  <c r="BF27" i="18"/>
  <c r="AX27" i="18"/>
  <c r="AJ27" i="18"/>
  <c r="U27" i="18"/>
  <c r="S27" i="18"/>
  <c r="F27" i="18"/>
  <c r="J27" i="18" s="1"/>
  <c r="BF26" i="18"/>
  <c r="AX26" i="18"/>
  <c r="AJ26" i="18"/>
  <c r="U26" i="18"/>
  <c r="S26" i="18"/>
  <c r="F26" i="18"/>
  <c r="J26" i="18" s="1"/>
  <c r="BF25" i="18"/>
  <c r="AX25" i="18"/>
  <c r="AJ25" i="18"/>
  <c r="U25" i="18"/>
  <c r="S25" i="18"/>
  <c r="F25" i="18"/>
  <c r="J25" i="18" s="1"/>
  <c r="BF24" i="18"/>
  <c r="AY24" i="18"/>
  <c r="AX24" i="18"/>
  <c r="AJ24" i="18"/>
  <c r="AC24" i="18"/>
  <c r="Z24" i="18"/>
  <c r="U24" i="18"/>
  <c r="T24" i="18"/>
  <c r="S24" i="18"/>
  <c r="F24" i="18"/>
  <c r="J24" i="18" s="1"/>
  <c r="BF23" i="18"/>
  <c r="AY23" i="18"/>
  <c r="AX23" i="18"/>
  <c r="AJ23" i="18"/>
  <c r="U23" i="18"/>
  <c r="T23" i="18"/>
  <c r="S23" i="18"/>
  <c r="F23" i="18"/>
  <c r="J23" i="18" s="1"/>
  <c r="AK23" i="18" s="1"/>
  <c r="AT23" i="18" s="1"/>
  <c r="BG23" i="18" s="1"/>
  <c r="BF22" i="18"/>
  <c r="AX22" i="18"/>
  <c r="AJ22" i="18"/>
  <c r="U22" i="18"/>
  <c r="S22" i="18"/>
  <c r="K22" i="18"/>
  <c r="J22" i="18"/>
  <c r="T22" i="18" s="1"/>
  <c r="F22" i="18"/>
  <c r="BF21" i="18"/>
  <c r="AX21" i="18"/>
  <c r="AJ21" i="18"/>
  <c r="U21" i="18"/>
  <c r="S21" i="18"/>
  <c r="L21" i="18"/>
  <c r="J21" i="18"/>
  <c r="AY21" i="18" s="1"/>
  <c r="F21" i="18"/>
  <c r="BF20" i="18"/>
  <c r="AX20" i="18"/>
  <c r="AJ20" i="18"/>
  <c r="U20" i="18"/>
  <c r="S20" i="18"/>
  <c r="K20" i="18"/>
  <c r="J20" i="18"/>
  <c r="AK20" i="18" s="1"/>
  <c r="F20" i="18"/>
  <c r="BF19" i="18"/>
  <c r="AX19" i="18"/>
  <c r="AJ19" i="18"/>
  <c r="U19" i="18"/>
  <c r="S19" i="18"/>
  <c r="F19" i="18"/>
  <c r="J19" i="18" s="1"/>
  <c r="AK19" i="18" s="1"/>
  <c r="BF18" i="18"/>
  <c r="AX18" i="18"/>
  <c r="AJ18" i="18"/>
  <c r="AC18" i="18"/>
  <c r="U18" i="18"/>
  <c r="S18" i="18"/>
  <c r="L18" i="18"/>
  <c r="F18" i="18"/>
  <c r="J18" i="18" s="1"/>
  <c r="AY18" i="18" s="1"/>
  <c r="BF17" i="18"/>
  <c r="AX17" i="18"/>
  <c r="AJ17" i="18"/>
  <c r="AC17" i="18"/>
  <c r="U17" i="18"/>
  <c r="S17" i="18"/>
  <c r="P17" i="18"/>
  <c r="L17" i="18"/>
  <c r="J17" i="18"/>
  <c r="AY17" i="18" s="1"/>
  <c r="F17" i="18"/>
  <c r="BF16" i="18"/>
  <c r="AX16" i="18"/>
  <c r="AK16" i="18"/>
  <c r="R16" i="18" s="1"/>
  <c r="AJ16" i="18"/>
  <c r="Z16" i="18"/>
  <c r="U16" i="18"/>
  <c r="S16" i="18"/>
  <c r="L16" i="18"/>
  <c r="P16" i="18" s="1"/>
  <c r="K16" i="18"/>
  <c r="J16" i="18"/>
  <c r="AY16" i="18" s="1"/>
  <c r="BF15" i="18"/>
  <c r="AX15" i="18"/>
  <c r="AJ15" i="18"/>
  <c r="U15" i="18"/>
  <c r="S15" i="18"/>
  <c r="J15" i="18"/>
  <c r="AK15" i="18" s="1"/>
  <c r="F15" i="18"/>
  <c r="BF14" i="18"/>
  <c r="AX14" i="18"/>
  <c r="AJ14" i="18"/>
  <c r="U14" i="18"/>
  <c r="S14" i="18"/>
  <c r="F14" i="18"/>
  <c r="J14" i="18" s="1"/>
  <c r="Z14" i="18" s="1"/>
  <c r="BF13" i="18"/>
  <c r="AX13" i="18"/>
  <c r="AJ13" i="18"/>
  <c r="AC13" i="18"/>
  <c r="U13" i="18"/>
  <c r="S13" i="18"/>
  <c r="L13" i="18"/>
  <c r="P13" i="18" s="1"/>
  <c r="J13" i="18"/>
  <c r="AY13" i="18" s="1"/>
  <c r="F13" i="18"/>
  <c r="BF12" i="18"/>
  <c r="AX12" i="18"/>
  <c r="AJ12" i="18"/>
  <c r="AJ70" i="18" s="1"/>
  <c r="U12" i="18"/>
  <c r="S12" i="18"/>
  <c r="F12" i="18"/>
  <c r="BG19" i="18" l="1"/>
  <c r="R15" i="18"/>
  <c r="AT15" i="18"/>
  <c r="AC26" i="18"/>
  <c r="AY26" i="18"/>
  <c r="Z26" i="18"/>
  <c r="T26" i="18"/>
  <c r="AK26" i="18"/>
  <c r="L26" i="18"/>
  <c r="P26" i="18" s="1"/>
  <c r="K26" i="18"/>
  <c r="R51" i="18"/>
  <c r="AT51" i="18"/>
  <c r="AT19" i="18"/>
  <c r="R19" i="18"/>
  <c r="AC25" i="18"/>
  <c r="AY25" i="18"/>
  <c r="Z25" i="18"/>
  <c r="P25" i="18"/>
  <c r="L25" i="18"/>
  <c r="T25" i="18"/>
  <c r="AK25" i="18"/>
  <c r="R20" i="18"/>
  <c r="V20" i="18" s="1"/>
  <c r="AT20" i="18"/>
  <c r="BG20" i="18" s="1"/>
  <c r="T27" i="18"/>
  <c r="AK27" i="18"/>
  <c r="AY27" i="18"/>
  <c r="AC27" i="18"/>
  <c r="P27" i="18"/>
  <c r="Z27" i="18"/>
  <c r="L27" i="18"/>
  <c r="AC37" i="18"/>
  <c r="AY37" i="18"/>
  <c r="Z37" i="18"/>
  <c r="P37" i="18"/>
  <c r="AK37" i="18"/>
  <c r="T37" i="18"/>
  <c r="L37" i="18"/>
  <c r="T32" i="18"/>
  <c r="Z32" i="18"/>
  <c r="AY32" i="18"/>
  <c r="P32" i="18"/>
  <c r="AC32" i="18"/>
  <c r="L32" i="18"/>
  <c r="AK32" i="18"/>
  <c r="K32" i="18"/>
  <c r="R48" i="18"/>
  <c r="AT48" i="18"/>
  <c r="BG48" i="18" s="1"/>
  <c r="AY50" i="18"/>
  <c r="L50" i="18"/>
  <c r="K50" i="18"/>
  <c r="AK50" i="18"/>
  <c r="AC50" i="18"/>
  <c r="Z50" i="18"/>
  <c r="T50" i="18"/>
  <c r="AT16" i="18"/>
  <c r="AK21" i="18"/>
  <c r="Z23" i="18"/>
  <c r="T42" i="18"/>
  <c r="AC42" i="18"/>
  <c r="L42" i="18"/>
  <c r="P42" i="18" s="1"/>
  <c r="K42" i="18"/>
  <c r="Z42" i="18"/>
  <c r="Z48" i="18"/>
  <c r="P50" i="18"/>
  <c r="BG62" i="18"/>
  <c r="AC88" i="18"/>
  <c r="AY88" i="18"/>
  <c r="Z88" i="18"/>
  <c r="L88" i="18"/>
  <c r="P88" i="18" s="1"/>
  <c r="T88" i="18"/>
  <c r="T81" i="18"/>
  <c r="AC81" i="18"/>
  <c r="AY81" i="18"/>
  <c r="Z81" i="18"/>
  <c r="P81" i="18"/>
  <c r="L81" i="18"/>
  <c r="AK81" i="18"/>
  <c r="T15" i="18"/>
  <c r="U70" i="18"/>
  <c r="T20" i="18"/>
  <c r="AC22" i="18"/>
  <c r="L23" i="18"/>
  <c r="P23" i="18" s="1"/>
  <c r="AC23" i="18"/>
  <c r="L24" i="18"/>
  <c r="P24" i="18" s="1"/>
  <c r="K24" i="18"/>
  <c r="AK24" i="18"/>
  <c r="AK28" i="18"/>
  <c r="T28" i="18"/>
  <c r="Z29" i="18"/>
  <c r="AT35" i="18"/>
  <c r="BG35" i="18" s="1"/>
  <c r="R35" i="18"/>
  <c r="V35" i="18" s="1"/>
  <c r="R45" i="18"/>
  <c r="AT45" i="18"/>
  <c r="AF68" i="18"/>
  <c r="W68" i="18" s="1"/>
  <c r="AE68" i="18"/>
  <c r="X68" i="18" s="1"/>
  <c r="AC80" i="18"/>
  <c r="AY80" i="18"/>
  <c r="Z80" i="18"/>
  <c r="L80" i="18"/>
  <c r="P80" i="18" s="1"/>
  <c r="T80" i="18"/>
  <c r="AK80" i="18"/>
  <c r="AY87" i="18"/>
  <c r="Z87" i="18"/>
  <c r="L87" i="18"/>
  <c r="P87" i="18" s="1"/>
  <c r="AK87" i="18"/>
  <c r="K87" i="18"/>
  <c r="T87" i="18"/>
  <c r="AC87" i="18"/>
  <c r="AY19" i="18"/>
  <c r="Z19" i="18"/>
  <c r="L19" i="18"/>
  <c r="P19" i="18" s="1"/>
  <c r="AC31" i="18"/>
  <c r="L31" i="18"/>
  <c r="AY31" i="18"/>
  <c r="Z31" i="18"/>
  <c r="P31" i="18"/>
  <c r="R60" i="18"/>
  <c r="V60" i="18" s="1"/>
  <c r="AT60" i="18"/>
  <c r="P18" i="18"/>
  <c r="P21" i="18"/>
  <c r="L22" i="18"/>
  <c r="P22" i="18" s="1"/>
  <c r="Z22" i="18"/>
  <c r="AX70" i="18"/>
  <c r="T14" i="18"/>
  <c r="AY14" i="18"/>
  <c r="T19" i="18"/>
  <c r="K28" i="18"/>
  <c r="Z28" i="18"/>
  <c r="AY30" i="18"/>
  <c r="Z30" i="18"/>
  <c r="P30" i="18"/>
  <c r="AK30" i="18"/>
  <c r="L30" i="18"/>
  <c r="K30" i="18"/>
  <c r="AK33" i="18"/>
  <c r="T33" i="18"/>
  <c r="Z33" i="18"/>
  <c r="AY79" i="18"/>
  <c r="Z79" i="18"/>
  <c r="L79" i="18"/>
  <c r="P79" i="18" s="1"/>
  <c r="AK79" i="18"/>
  <c r="K79" i="18"/>
  <c r="T79" i="18"/>
  <c r="AC79" i="18"/>
  <c r="F70" i="18"/>
  <c r="AK22" i="18"/>
  <c r="L29" i="18"/>
  <c r="AK29" i="18"/>
  <c r="Z36" i="18"/>
  <c r="BG84" i="18"/>
  <c r="AY86" i="18"/>
  <c r="Z86" i="18"/>
  <c r="L86" i="18"/>
  <c r="P86" i="18" s="1"/>
  <c r="AK86" i="18"/>
  <c r="AC86" i="18"/>
  <c r="T86" i="18"/>
  <c r="P14" i="18"/>
  <c r="AK31" i="18"/>
  <c r="T18" i="18"/>
  <c r="R23" i="18"/>
  <c r="V23" i="18" s="1"/>
  <c r="J12" i="18"/>
  <c r="T16" i="18"/>
  <c r="V16" i="18" s="1"/>
  <c r="AC16" i="18"/>
  <c r="P28" i="18"/>
  <c r="P29" i="18"/>
  <c r="T38" i="18"/>
  <c r="AC38" i="18"/>
  <c r="AK38" i="18"/>
  <c r="Z38" i="18"/>
  <c r="AY38" i="18"/>
  <c r="L44" i="18"/>
  <c r="P44" i="18" s="1"/>
  <c r="K44" i="18"/>
  <c r="AK44" i="18"/>
  <c r="AC44" i="18"/>
  <c r="Z44" i="18"/>
  <c r="T44" i="18"/>
  <c r="AK88" i="18"/>
  <c r="L14" i="18"/>
  <c r="AK14" i="18"/>
  <c r="AK13" i="18"/>
  <c r="T13" i="18"/>
  <c r="Z13" i="18"/>
  <c r="AC14" i="18"/>
  <c r="AK17" i="18"/>
  <c r="T17" i="18"/>
  <c r="Z17" i="18"/>
  <c r="AC19" i="18"/>
  <c r="L36" i="18"/>
  <c r="P36" i="18" s="1"/>
  <c r="AK36" i="18"/>
  <c r="AY36" i="18"/>
  <c r="T36" i="18"/>
  <c r="R42" i="18"/>
  <c r="V42" i="18" s="1"/>
  <c r="AT42" i="18"/>
  <c r="BG42" i="18" s="1"/>
  <c r="T47" i="18"/>
  <c r="AC47" i="18"/>
  <c r="AY47" i="18"/>
  <c r="Z47" i="18"/>
  <c r="P47" i="18"/>
  <c r="AK47" i="18"/>
  <c r="T48" i="18"/>
  <c r="AC48" i="18"/>
  <c r="L48" i="18"/>
  <c r="K48" i="18"/>
  <c r="AY48" i="18"/>
  <c r="P48" i="18"/>
  <c r="AC64" i="18"/>
  <c r="AY64" i="18"/>
  <c r="Z64" i="18"/>
  <c r="P64" i="18"/>
  <c r="L64" i="18"/>
  <c r="T64" i="18"/>
  <c r="AK64" i="18"/>
  <c r="AC15" i="18"/>
  <c r="AY15" i="18"/>
  <c r="BG15" i="18" s="1"/>
  <c r="Z15" i="18"/>
  <c r="L15" i="18"/>
  <c r="P15" i="18" s="1"/>
  <c r="BG16" i="18"/>
  <c r="K18" i="18"/>
  <c r="AK18" i="18"/>
  <c r="Z18" i="18"/>
  <c r="AC20" i="18"/>
  <c r="AY20" i="18"/>
  <c r="Z20" i="18"/>
  <c r="P20" i="18"/>
  <c r="L20" i="18"/>
  <c r="T21" i="18"/>
  <c r="AC21" i="18"/>
  <c r="Z21" i="18"/>
  <c r="AY22" i="18"/>
  <c r="L47" i="18"/>
  <c r="AC51" i="18"/>
  <c r="AY51" i="18"/>
  <c r="Z51" i="18"/>
  <c r="L51" i="18"/>
  <c r="P51" i="18" s="1"/>
  <c r="T51" i="18"/>
  <c r="AK66" i="18"/>
  <c r="T66" i="18"/>
  <c r="AY66" i="18"/>
  <c r="Z66" i="18"/>
  <c r="L66" i="18"/>
  <c r="AC66" i="18"/>
  <c r="P66" i="18"/>
  <c r="AY35" i="18"/>
  <c r="AC60" i="18"/>
  <c r="AY60" i="18"/>
  <c r="Z60" i="18"/>
  <c r="L60" i="18"/>
  <c r="P60" i="18" s="1"/>
  <c r="T60" i="18"/>
  <c r="BF70" i="18"/>
  <c r="L35" i="18"/>
  <c r="P35" i="18" s="1"/>
  <c r="Z35" i="18"/>
  <c r="AK39" i="18"/>
  <c r="T39" i="18"/>
  <c r="AY39" i="18"/>
  <c r="Z39" i="18"/>
  <c r="L39" i="18"/>
  <c r="P39" i="18" s="1"/>
  <c r="R58" i="18"/>
  <c r="AC45" i="18"/>
  <c r="AY45" i="18"/>
  <c r="Z45" i="18"/>
  <c r="P45" i="18"/>
  <c r="L45" i="18"/>
  <c r="T45" i="18"/>
  <c r="AY59" i="18"/>
  <c r="Z59" i="18"/>
  <c r="P59" i="18"/>
  <c r="L59" i="18"/>
  <c r="AK59" i="18"/>
  <c r="AC59" i="18"/>
  <c r="T82" i="18"/>
  <c r="AC82" i="18"/>
  <c r="AY82" i="18"/>
  <c r="Z82" i="18"/>
  <c r="P82" i="18"/>
  <c r="AK82" i="18"/>
  <c r="S70" i="18"/>
  <c r="AK34" i="18"/>
  <c r="AT43" i="18"/>
  <c r="R43" i="18"/>
  <c r="V43" i="18" s="1"/>
  <c r="AC46" i="18"/>
  <c r="AY46" i="18"/>
  <c r="Z46" i="18"/>
  <c r="P46" i="18"/>
  <c r="L46" i="18"/>
  <c r="AK46" i="18"/>
  <c r="T59" i="18"/>
  <c r="BG85" i="18"/>
  <c r="K40" i="18"/>
  <c r="AK40" i="18"/>
  <c r="P40" i="18"/>
  <c r="K46" i="18"/>
  <c r="AT49" i="18"/>
  <c r="BG49" i="18" s="1"/>
  <c r="R49" i="18"/>
  <c r="R62" i="18"/>
  <c r="R84" i="18"/>
  <c r="V84" i="18" s="1"/>
  <c r="V85" i="18"/>
  <c r="AF85" i="18" s="1"/>
  <c r="W85" i="18" s="1"/>
  <c r="AC67" i="18"/>
  <c r="AY67" i="18"/>
  <c r="Z67" i="18"/>
  <c r="L67" i="18"/>
  <c r="P67" i="18" s="1"/>
  <c r="K67" i="18"/>
  <c r="AK67" i="18"/>
  <c r="T67" i="18"/>
  <c r="AK41" i="18"/>
  <c r="P43" i="18"/>
  <c r="Z43" i="18"/>
  <c r="AY43" i="18"/>
  <c r="P49" i="18"/>
  <c r="Z49" i="18"/>
  <c r="AY49" i="18"/>
  <c r="AK57" i="18"/>
  <c r="L58" i="18"/>
  <c r="AK61" i="18"/>
  <c r="L62" i="18"/>
  <c r="P62" i="18" s="1"/>
  <c r="AC63" i="18"/>
  <c r="K83" i="18"/>
  <c r="AK83" i="18"/>
  <c r="L84" i="18"/>
  <c r="AC43" i="18"/>
  <c r="AC49" i="18"/>
  <c r="K57" i="18"/>
  <c r="P58" i="18"/>
  <c r="Z58" i="18"/>
  <c r="AY58" i="18"/>
  <c r="BG58" i="18" s="1"/>
  <c r="Z62" i="18"/>
  <c r="AY62" i="18"/>
  <c r="AK65" i="18"/>
  <c r="L83" i="18"/>
  <c r="P83" i="18" s="1"/>
  <c r="P84" i="18"/>
  <c r="Z84" i="18"/>
  <c r="AY84" i="18"/>
  <c r="Z85" i="18"/>
  <c r="AY85" i="18"/>
  <c r="Z41" i="18"/>
  <c r="AY41" i="18"/>
  <c r="T49" i="18"/>
  <c r="P57" i="18"/>
  <c r="Z57" i="18"/>
  <c r="AY57" i="18"/>
  <c r="P61" i="18"/>
  <c r="Z61" i="18"/>
  <c r="AY61" i="18"/>
  <c r="L65" i="18"/>
  <c r="P65" i="18" s="1"/>
  <c r="Z83" i="18"/>
  <c r="AY83" i="18"/>
  <c r="AC41" i="18"/>
  <c r="AC57" i="18"/>
  <c r="T58" i="18"/>
  <c r="AC61" i="18"/>
  <c r="T62" i="18"/>
  <c r="AK63" i="18"/>
  <c r="Z65" i="18"/>
  <c r="AY65" i="18"/>
  <c r="AC83" i="18"/>
  <c r="T84" i="18"/>
  <c r="K63" i="18"/>
  <c r="AE60" i="18" l="1"/>
  <c r="AF60" i="18"/>
  <c r="W60" i="18" s="1"/>
  <c r="AF19" i="18"/>
  <c r="W19" i="18" s="1"/>
  <c r="AF39" i="18"/>
  <c r="W39" i="18" s="1"/>
  <c r="AF88" i="18"/>
  <c r="W88" i="18" s="1"/>
  <c r="AE67" i="18"/>
  <c r="AE79" i="18"/>
  <c r="AF42" i="18"/>
  <c r="W42" i="18" s="1"/>
  <c r="AE42" i="18"/>
  <c r="X42" i="18" s="1"/>
  <c r="AF23" i="18"/>
  <c r="W23" i="18" s="1"/>
  <c r="AE23" i="18"/>
  <c r="X23" i="18" s="1"/>
  <c r="AF62" i="18"/>
  <c r="W62" i="18" s="1"/>
  <c r="AE62" i="18"/>
  <c r="AE35" i="18"/>
  <c r="AF35" i="18"/>
  <c r="W35" i="18" s="1"/>
  <c r="AF51" i="18"/>
  <c r="W51" i="18" s="1"/>
  <c r="AF16" i="18"/>
  <c r="W16" i="18" s="1"/>
  <c r="AE16" i="18"/>
  <c r="AE22" i="18"/>
  <c r="AF26" i="18"/>
  <c r="W26" i="18" s="1"/>
  <c r="AF31" i="18"/>
  <c r="W31" i="18" s="1"/>
  <c r="R81" i="18"/>
  <c r="V81" i="18" s="1"/>
  <c r="AT81" i="18"/>
  <c r="BG81" i="18" s="1"/>
  <c r="AT50" i="18"/>
  <c r="BG50" i="18" s="1"/>
  <c r="R50" i="18"/>
  <c r="V50" i="18" s="1"/>
  <c r="R61" i="18"/>
  <c r="V61" i="18" s="1"/>
  <c r="AT61" i="18"/>
  <c r="BG61" i="18" s="1"/>
  <c r="AF43" i="18"/>
  <c r="W43" i="18" s="1"/>
  <c r="AE43" i="18"/>
  <c r="X43" i="18" s="1"/>
  <c r="AT40" i="18"/>
  <c r="BG40" i="18" s="1"/>
  <c r="R40" i="18"/>
  <c r="V40" i="18" s="1"/>
  <c r="AF48" i="18"/>
  <c r="W48" i="18" s="1"/>
  <c r="AE48" i="18"/>
  <c r="AT36" i="18"/>
  <c r="BG36" i="18" s="1"/>
  <c r="R36" i="18"/>
  <c r="V36" i="18" s="1"/>
  <c r="AF36" i="18" s="1"/>
  <c r="W36" i="18" s="1"/>
  <c r="R79" i="18"/>
  <c r="V79" i="18" s="1"/>
  <c r="AF79" i="18" s="1"/>
  <c r="W79" i="18" s="1"/>
  <c r="AT79" i="18"/>
  <c r="BG79" i="18" s="1"/>
  <c r="AT33" i="18"/>
  <c r="BG33" i="18" s="1"/>
  <c r="R33" i="18"/>
  <c r="V33" i="18" s="1"/>
  <c r="R80" i="18"/>
  <c r="V80" i="18" s="1"/>
  <c r="AE80" i="18" s="1"/>
  <c r="AT80" i="18"/>
  <c r="BG80" i="18" s="1"/>
  <c r="V19" i="18"/>
  <c r="AE19" i="18" s="1"/>
  <c r="X19" i="18" s="1"/>
  <c r="AE36" i="18"/>
  <c r="R13" i="18"/>
  <c r="V13" i="18" s="1"/>
  <c r="AT13" i="18"/>
  <c r="BG13" i="18" s="1"/>
  <c r="R38" i="18"/>
  <c r="V38" i="18" s="1"/>
  <c r="AT38" i="18"/>
  <c r="BG38" i="18" s="1"/>
  <c r="J70" i="18"/>
  <c r="T12" i="18"/>
  <c r="T70" i="18" s="1"/>
  <c r="AC12" i="18"/>
  <c r="AC70" i="18" s="1"/>
  <c r="Z12" i="18"/>
  <c r="Z70" i="18" s="1"/>
  <c r="K12" i="18"/>
  <c r="K70" i="18" s="1"/>
  <c r="AY12" i="18"/>
  <c r="AY70" i="18" s="1"/>
  <c r="L12" i="18"/>
  <c r="L70" i="18" s="1"/>
  <c r="AK12" i="18"/>
  <c r="AT86" i="18"/>
  <c r="BG86" i="18" s="1"/>
  <c r="R86" i="18"/>
  <c r="V86" i="18" s="1"/>
  <c r="AE86" i="18" s="1"/>
  <c r="AT29" i="18"/>
  <c r="BG29" i="18" s="1"/>
  <c r="R29" i="18"/>
  <c r="V29" i="18" s="1"/>
  <c r="AE29" i="18" s="1"/>
  <c r="X29" i="18" s="1"/>
  <c r="AE81" i="18"/>
  <c r="X81" i="18" s="1"/>
  <c r="AF81" i="18"/>
  <c r="W81" i="18" s="1"/>
  <c r="AE50" i="18"/>
  <c r="X50" i="18" s="1"/>
  <c r="AF50" i="18"/>
  <c r="W50" i="18" s="1"/>
  <c r="R32" i="18"/>
  <c r="V32" i="18" s="1"/>
  <c r="AT32" i="18"/>
  <c r="BG32" i="18" s="1"/>
  <c r="AT27" i="18"/>
  <c r="BG27" i="18" s="1"/>
  <c r="R27" i="18"/>
  <c r="V27" i="18" s="1"/>
  <c r="AF27" i="18" s="1"/>
  <c r="W27" i="18" s="1"/>
  <c r="R25" i="18"/>
  <c r="V25" i="18" s="1"/>
  <c r="AF25" i="18" s="1"/>
  <c r="W25" i="18" s="1"/>
  <c r="AT25" i="18"/>
  <c r="BG25" i="18" s="1"/>
  <c r="R47" i="18"/>
  <c r="V47" i="18" s="1"/>
  <c r="AF47" i="18" s="1"/>
  <c r="W47" i="18" s="1"/>
  <c r="AT47" i="18"/>
  <c r="BG47" i="18" s="1"/>
  <c r="R26" i="18"/>
  <c r="V26" i="18" s="1"/>
  <c r="AE26" i="18" s="1"/>
  <c r="X26" i="18" s="1"/>
  <c r="AT26" i="18"/>
  <c r="BG26" i="18" s="1"/>
  <c r="AF40" i="18"/>
  <c r="W40" i="18" s="1"/>
  <c r="AE40" i="18"/>
  <c r="X40" i="18" s="1"/>
  <c r="AF66" i="18"/>
  <c r="W66" i="18" s="1"/>
  <c r="R64" i="18"/>
  <c r="V64" i="18" s="1"/>
  <c r="AF64" i="18" s="1"/>
  <c r="W64" i="18" s="1"/>
  <c r="AT64" i="18"/>
  <c r="BG64" i="18" s="1"/>
  <c r="R57" i="18"/>
  <c r="V57" i="18" s="1"/>
  <c r="AT57" i="18"/>
  <c r="BG57" i="18" s="1"/>
  <c r="V62" i="18"/>
  <c r="AT59" i="18"/>
  <c r="BG59" i="18" s="1"/>
  <c r="R59" i="18"/>
  <c r="V59" i="18" s="1"/>
  <c r="AT44" i="18"/>
  <c r="BG44" i="18" s="1"/>
  <c r="R44" i="18"/>
  <c r="V44" i="18" s="1"/>
  <c r="AF44" i="18" s="1"/>
  <c r="W44" i="18" s="1"/>
  <c r="R21" i="18"/>
  <c r="V21" i="18" s="1"/>
  <c r="AE21" i="18" s="1"/>
  <c r="X21" i="18" s="1"/>
  <c r="AT21" i="18"/>
  <c r="BG21" i="18" s="1"/>
  <c r="BG51" i="18"/>
  <c r="BG43" i="18"/>
  <c r="AT63" i="18"/>
  <c r="BG63" i="18" s="1"/>
  <c r="R63" i="18"/>
  <c r="V63" i="18" s="1"/>
  <c r="AT18" i="18"/>
  <c r="BG18" i="18" s="1"/>
  <c r="R18" i="18"/>
  <c r="V18" i="18" s="1"/>
  <c r="AE18" i="18" s="1"/>
  <c r="X18" i="18" s="1"/>
  <c r="AE85" i="18"/>
  <c r="X85" i="18" s="1"/>
  <c r="V49" i="18"/>
  <c r="R82" i="18"/>
  <c r="V82" i="18" s="1"/>
  <c r="AE82" i="18" s="1"/>
  <c r="X82" i="18" s="1"/>
  <c r="AT82" i="18"/>
  <c r="BG82" i="18" s="1"/>
  <c r="AT14" i="18"/>
  <c r="BG14" i="18" s="1"/>
  <c r="R14" i="18"/>
  <c r="V14" i="18" s="1"/>
  <c r="AE14" i="18" s="1"/>
  <c r="X14" i="18" s="1"/>
  <c r="AT22" i="18"/>
  <c r="BG22" i="18" s="1"/>
  <c r="R22" i="18"/>
  <c r="V22" i="18" s="1"/>
  <c r="AF22" i="18" s="1"/>
  <c r="W22" i="18" s="1"/>
  <c r="AT30" i="18"/>
  <c r="BG30" i="18" s="1"/>
  <c r="R30" i="18"/>
  <c r="V30" i="18" s="1"/>
  <c r="AF21" i="18"/>
  <c r="W21" i="18" s="1"/>
  <c r="R87" i="18"/>
  <c r="V87" i="18" s="1"/>
  <c r="AE87" i="18" s="1"/>
  <c r="AT87" i="18"/>
  <c r="BG87" i="18" s="1"/>
  <c r="BG45" i="18"/>
  <c r="V51" i="18"/>
  <c r="AE51" i="18" s="1"/>
  <c r="X51" i="18" s="1"/>
  <c r="R88" i="18"/>
  <c r="V88" i="18" s="1"/>
  <c r="AE88" i="18" s="1"/>
  <c r="X88" i="18" s="1"/>
  <c r="AT88" i="18"/>
  <c r="BG88" i="18" s="1"/>
  <c r="AF14" i="18"/>
  <c r="W14" i="18" s="1"/>
  <c r="AF57" i="18"/>
  <c r="W57" i="18" s="1"/>
  <c r="AE57" i="18"/>
  <c r="AF84" i="18"/>
  <c r="W84" i="18" s="1"/>
  <c r="AE84" i="18"/>
  <c r="X84" i="18" s="1"/>
  <c r="R67" i="18"/>
  <c r="V67" i="18" s="1"/>
  <c r="AF67" i="18" s="1"/>
  <c r="W67" i="18" s="1"/>
  <c r="AT67" i="18"/>
  <c r="BG67" i="18" s="1"/>
  <c r="R46" i="18"/>
  <c r="V46" i="18" s="1"/>
  <c r="AE46" i="18" s="1"/>
  <c r="AT46" i="18"/>
  <c r="BG46" i="18" s="1"/>
  <c r="AT34" i="18"/>
  <c r="BG34" i="18" s="1"/>
  <c r="R34" i="18"/>
  <c r="V34" i="18" s="1"/>
  <c r="AF61" i="18"/>
  <c r="W61" i="18" s="1"/>
  <c r="AE61" i="18"/>
  <c r="X61" i="18" s="1"/>
  <c r="R83" i="18"/>
  <c r="V83" i="18" s="1"/>
  <c r="AF83" i="18" s="1"/>
  <c r="W83" i="18" s="1"/>
  <c r="AT83" i="18"/>
  <c r="BG83" i="18" s="1"/>
  <c r="AF82" i="18"/>
  <c r="W82" i="18" s="1"/>
  <c r="AE59" i="18"/>
  <c r="X59" i="18" s="1"/>
  <c r="AF59" i="18"/>
  <c r="W59" i="18" s="1"/>
  <c r="R39" i="18"/>
  <c r="V39" i="18" s="1"/>
  <c r="AE39" i="18" s="1"/>
  <c r="X39" i="18" s="1"/>
  <c r="AT39" i="18"/>
  <c r="BG39" i="18" s="1"/>
  <c r="AF20" i="18"/>
  <c r="W20" i="18" s="1"/>
  <c r="AE20" i="18"/>
  <c r="AE64" i="18"/>
  <c r="AE44" i="18"/>
  <c r="R31" i="18"/>
  <c r="V31" i="18" s="1"/>
  <c r="AE31" i="18" s="1"/>
  <c r="X31" i="18" s="1"/>
  <c r="AT31" i="18"/>
  <c r="BG31" i="18" s="1"/>
  <c r="AF30" i="18"/>
  <c r="W30" i="18" s="1"/>
  <c r="AE30" i="18"/>
  <c r="AF18" i="18"/>
  <c r="W18" i="18" s="1"/>
  <c r="V45" i="18"/>
  <c r="AF45" i="18" s="1"/>
  <c r="W45" i="18" s="1"/>
  <c r="AT28" i="18"/>
  <c r="BG28" i="18" s="1"/>
  <c r="R28" i="18"/>
  <c r="V28" i="18" s="1"/>
  <c r="AF32" i="18"/>
  <c r="W32" i="18" s="1"/>
  <c r="AE32" i="18"/>
  <c r="AE25" i="18"/>
  <c r="AE47" i="18"/>
  <c r="R65" i="18"/>
  <c r="V65" i="18" s="1"/>
  <c r="AF65" i="18" s="1"/>
  <c r="W65" i="18" s="1"/>
  <c r="AT65" i="18"/>
  <c r="BG65" i="18" s="1"/>
  <c r="R41" i="18"/>
  <c r="V41" i="18" s="1"/>
  <c r="AT41" i="18"/>
  <c r="BG41" i="18" s="1"/>
  <c r="AF46" i="18"/>
  <c r="W46" i="18" s="1"/>
  <c r="AE45" i="18"/>
  <c r="AF49" i="18"/>
  <c r="W49" i="18" s="1"/>
  <c r="AE49" i="18"/>
  <c r="V58" i="18"/>
  <c r="AF58" i="18" s="1"/>
  <c r="W58" i="18" s="1"/>
  <c r="AT66" i="18"/>
  <c r="R66" i="18"/>
  <c r="V66" i="18" s="1"/>
  <c r="AE66" i="18" s="1"/>
  <c r="X66" i="18" s="1"/>
  <c r="AT17" i="18"/>
  <c r="BG17" i="18" s="1"/>
  <c r="R17" i="18"/>
  <c r="V17" i="18" s="1"/>
  <c r="AF29" i="18"/>
  <c r="W29" i="18" s="1"/>
  <c r="BG60" i="18"/>
  <c r="AT24" i="18"/>
  <c r="BG24" i="18" s="1"/>
  <c r="R24" i="18"/>
  <c r="V24" i="18" s="1"/>
  <c r="AF24" i="18" s="1"/>
  <c r="W24" i="18" s="1"/>
  <c r="V48" i="18"/>
  <c r="R37" i="18"/>
  <c r="V37" i="18" s="1"/>
  <c r="AE37" i="18" s="1"/>
  <c r="AT37" i="18"/>
  <c r="BG37" i="18" s="1"/>
  <c r="V15" i="18"/>
  <c r="AF15" i="18" s="1"/>
  <c r="W15" i="18" s="1"/>
  <c r="AF28" i="18"/>
  <c r="W28" i="18" s="1"/>
  <c r="AE28" i="18"/>
  <c r="X46" i="18" l="1"/>
  <c r="X87" i="18"/>
  <c r="X86" i="18"/>
  <c r="X45" i="18"/>
  <c r="X47" i="18"/>
  <c r="X44" i="18"/>
  <c r="AF13" i="18"/>
  <c r="W13" i="18" s="1"/>
  <c r="AE13" i="18"/>
  <c r="X13" i="18" s="1"/>
  <c r="X67" i="18"/>
  <c r="AE15" i="18"/>
  <c r="X15" i="18" s="1"/>
  <c r="AE17" i="18"/>
  <c r="X17" i="18" s="1"/>
  <c r="AF17" i="18"/>
  <c r="W17" i="18" s="1"/>
  <c r="X64" i="18"/>
  <c r="X36" i="18"/>
  <c r="X22" i="18"/>
  <c r="X25" i="18"/>
  <c r="X30" i="18"/>
  <c r="X20" i="18"/>
  <c r="X35" i="18"/>
  <c r="AF37" i="18"/>
  <c r="W37" i="18" s="1"/>
  <c r="X37" i="18" s="1"/>
  <c r="X32" i="18"/>
  <c r="AK70" i="18"/>
  <c r="R12" i="18"/>
  <c r="AT12" i="18"/>
  <c r="X48" i="18"/>
  <c r="AE83" i="18"/>
  <c r="X83" i="18" s="1"/>
  <c r="AE58" i="18"/>
  <c r="X58" i="18" s="1"/>
  <c r="AF86" i="18"/>
  <c r="W86" i="18" s="1"/>
  <c r="X62" i="18"/>
  <c r="AE24" i="18"/>
  <c r="X24" i="18" s="1"/>
  <c r="AF87" i="18"/>
  <c r="W87" i="18" s="1"/>
  <c r="AE41" i="18"/>
  <c r="X41" i="18" s="1"/>
  <c r="AF41" i="18"/>
  <c r="W41" i="18" s="1"/>
  <c r="X60" i="18"/>
  <c r="X28" i="18"/>
  <c r="X49" i="18"/>
  <c r="AE38" i="18"/>
  <c r="X38" i="18" s="1"/>
  <c r="AF38" i="18"/>
  <c r="W38" i="18" s="1"/>
  <c r="AF33" i="18"/>
  <c r="W33" i="18" s="1"/>
  <c r="AE33" i="18"/>
  <c r="X33" i="18" s="1"/>
  <c r="AE27" i="18"/>
  <c r="X27" i="18" s="1"/>
  <c r="X16" i="18"/>
  <c r="AF80" i="18"/>
  <c r="W80" i="18" s="1"/>
  <c r="X80" i="18" s="1"/>
  <c r="AE65" i="18"/>
  <c r="X65" i="18" s="1"/>
  <c r="AF34" i="18"/>
  <c r="W34" i="18" s="1"/>
  <c r="AE34" i="18"/>
  <c r="X57" i="18"/>
  <c r="AF63" i="18"/>
  <c r="W63" i="18" s="1"/>
  <c r="AE63" i="18"/>
  <c r="P12" i="18"/>
  <c r="X79" i="18"/>
  <c r="R70" i="18" l="1"/>
  <c r="V12" i="18"/>
  <c r="V70" i="18" s="1"/>
  <c r="X34" i="18"/>
  <c r="P70" i="18"/>
  <c r="X63" i="18"/>
  <c r="AT70" i="18"/>
  <c r="BG12" i="18"/>
  <c r="BG70" i="18" s="1"/>
  <c r="AE12" i="18" l="1"/>
  <c r="AF12" i="18"/>
  <c r="AE70" i="18" l="1"/>
  <c r="AF70" i="18"/>
  <c r="W12" i="18"/>
  <c r="W70" i="18" s="1"/>
  <c r="X12" i="18" l="1"/>
  <c r="X70" i="18" s="1"/>
  <c r="BM46" i="18" s="1"/>
  <c r="BG85" i="17" l="1"/>
  <c r="AX85" i="17"/>
  <c r="AJ85" i="17"/>
  <c r="U85" i="17"/>
  <c r="S85" i="17"/>
  <c r="F85" i="17"/>
  <c r="J85" i="17" s="1"/>
  <c r="BG84" i="17"/>
  <c r="AX84" i="17"/>
  <c r="AJ84" i="17"/>
  <c r="AC84" i="17"/>
  <c r="Y84" i="17"/>
  <c r="U84" i="17"/>
  <c r="S84" i="17"/>
  <c r="F84" i="17"/>
  <c r="J84" i="17" s="1"/>
  <c r="BG83" i="17"/>
  <c r="AX83" i="17"/>
  <c r="AJ83" i="17"/>
  <c r="AC83" i="17"/>
  <c r="U83" i="17"/>
  <c r="S83" i="17"/>
  <c r="F83" i="17"/>
  <c r="J83" i="17" s="1"/>
  <c r="BG82" i="17"/>
  <c r="AX82" i="17"/>
  <c r="AJ82" i="17"/>
  <c r="Y82" i="17"/>
  <c r="U82" i="17"/>
  <c r="S82" i="17"/>
  <c r="F82" i="17"/>
  <c r="J82" i="17" s="1"/>
  <c r="BG81" i="17"/>
  <c r="AX81" i="17"/>
  <c r="AJ81" i="17"/>
  <c r="U81" i="17"/>
  <c r="S81" i="17"/>
  <c r="F81" i="17"/>
  <c r="J81" i="17" s="1"/>
  <c r="BG80" i="17"/>
  <c r="AX80" i="17"/>
  <c r="AJ80" i="17"/>
  <c r="Y80" i="17"/>
  <c r="U80" i="17"/>
  <c r="S80" i="17"/>
  <c r="F80" i="17"/>
  <c r="J80" i="17" s="1"/>
  <c r="BG79" i="17"/>
  <c r="AX79" i="17"/>
  <c r="AJ79" i="17"/>
  <c r="U79" i="17"/>
  <c r="S79" i="17"/>
  <c r="F79" i="17"/>
  <c r="J79" i="17" s="1"/>
  <c r="BG78" i="17"/>
  <c r="AX78" i="17"/>
  <c r="AJ78" i="17"/>
  <c r="Y78" i="17"/>
  <c r="U78" i="17"/>
  <c r="S78" i="17"/>
  <c r="F78" i="17"/>
  <c r="J78" i="17" s="1"/>
  <c r="BG77" i="17"/>
  <c r="AX77" i="17"/>
  <c r="AJ77" i="17"/>
  <c r="U77" i="17"/>
  <c r="T77" i="17"/>
  <c r="S77" i="17"/>
  <c r="F77" i="17"/>
  <c r="J77" i="17" s="1"/>
  <c r="BG76" i="17"/>
  <c r="AX76" i="17"/>
  <c r="AJ76" i="17"/>
  <c r="Y76" i="17"/>
  <c r="U76" i="17"/>
  <c r="S76" i="17"/>
  <c r="F76" i="17"/>
  <c r="J76" i="17" s="1"/>
  <c r="BF65" i="17"/>
  <c r="BE65" i="17"/>
  <c r="BD65" i="17"/>
  <c r="BC65" i="17"/>
  <c r="BB65" i="17"/>
  <c r="BA65" i="17"/>
  <c r="AZ65" i="17"/>
  <c r="AW65" i="17"/>
  <c r="AV65" i="17"/>
  <c r="AU65" i="17"/>
  <c r="AS65" i="17"/>
  <c r="AR65" i="17"/>
  <c r="AQ65" i="17"/>
  <c r="AP65" i="17"/>
  <c r="AO65" i="17"/>
  <c r="AN65" i="17"/>
  <c r="AM65" i="17"/>
  <c r="AL65" i="17"/>
  <c r="AD65" i="17"/>
  <c r="AB65" i="17"/>
  <c r="AA65" i="17"/>
  <c r="Q65" i="17"/>
  <c r="I65" i="17"/>
  <c r="H65" i="17"/>
  <c r="G65" i="17"/>
  <c r="E65" i="17"/>
  <c r="D65" i="17"/>
  <c r="W64" i="17"/>
  <c r="BG63" i="17"/>
  <c r="AY63" i="17"/>
  <c r="AX63" i="17"/>
  <c r="AT63" i="17"/>
  <c r="AK63" i="17"/>
  <c r="AC63" i="17"/>
  <c r="Z63" i="17"/>
  <c r="U63" i="17"/>
  <c r="T63" i="17"/>
  <c r="S63" i="17"/>
  <c r="R63" i="17"/>
  <c r="V63" i="17" s="1"/>
  <c r="L63" i="17"/>
  <c r="P63" i="17" s="1"/>
  <c r="BG62" i="17"/>
  <c r="AX62" i="17"/>
  <c r="AJ62" i="17"/>
  <c r="U62" i="17"/>
  <c r="T62" i="17"/>
  <c r="S62" i="17"/>
  <c r="J62" i="17"/>
  <c r="AC62" i="17" s="1"/>
  <c r="F62" i="17"/>
  <c r="AX61" i="17"/>
  <c r="AJ61" i="17"/>
  <c r="S61" i="17"/>
  <c r="F61" i="17"/>
  <c r="J61" i="17" s="1"/>
  <c r="BG60" i="17"/>
  <c r="AX60" i="17"/>
  <c r="AJ60" i="17"/>
  <c r="U60" i="17"/>
  <c r="S60" i="17"/>
  <c r="J60" i="17"/>
  <c r="F60" i="17"/>
  <c r="BG59" i="17"/>
  <c r="AX59" i="17"/>
  <c r="AJ59" i="17"/>
  <c r="U59" i="17"/>
  <c r="S59" i="17"/>
  <c r="J59" i="17"/>
  <c r="F59" i="17"/>
  <c r="BG58" i="17"/>
  <c r="AY58" i="17"/>
  <c r="AX58" i="17"/>
  <c r="AJ58" i="17"/>
  <c r="Z58" i="17"/>
  <c r="U58" i="17"/>
  <c r="T58" i="17"/>
  <c r="S58" i="17"/>
  <c r="P58" i="17"/>
  <c r="L58" i="17"/>
  <c r="K58" i="17"/>
  <c r="J58" i="17"/>
  <c r="AC58" i="17" s="1"/>
  <c r="BG57" i="17"/>
  <c r="AY57" i="17"/>
  <c r="AX57" i="17"/>
  <c r="AJ57" i="17"/>
  <c r="Z57" i="17"/>
  <c r="U57" i="17"/>
  <c r="S57" i="17"/>
  <c r="J57" i="17"/>
  <c r="F57" i="17"/>
  <c r="BG56" i="17"/>
  <c r="AY56" i="17"/>
  <c r="AX56" i="17"/>
  <c r="AJ56" i="17"/>
  <c r="Z56" i="17"/>
  <c r="U56" i="17"/>
  <c r="S56" i="17"/>
  <c r="J56" i="17"/>
  <c r="F56" i="17"/>
  <c r="BG55" i="17"/>
  <c r="AX55" i="17"/>
  <c r="AJ55" i="17"/>
  <c r="Z55" i="17"/>
  <c r="U55" i="17"/>
  <c r="S55" i="17"/>
  <c r="J55" i="17"/>
  <c r="F55" i="17"/>
  <c r="BG54" i="17"/>
  <c r="AX54" i="17"/>
  <c r="AJ54" i="17"/>
  <c r="U54" i="17"/>
  <c r="S54" i="17"/>
  <c r="J54" i="17"/>
  <c r="F54" i="17"/>
  <c r="BG53" i="17"/>
  <c r="AY53" i="17"/>
  <c r="AX53" i="17"/>
  <c r="AJ53" i="17"/>
  <c r="Z53" i="17"/>
  <c r="U53" i="17"/>
  <c r="S53" i="17"/>
  <c r="J53" i="17"/>
  <c r="F53" i="17"/>
  <c r="BG52" i="17"/>
  <c r="AY52" i="17"/>
  <c r="AX52" i="17"/>
  <c r="AJ52" i="17"/>
  <c r="Z52" i="17"/>
  <c r="U52" i="17"/>
  <c r="T52" i="17"/>
  <c r="S52" i="17"/>
  <c r="P52" i="17"/>
  <c r="L52" i="17"/>
  <c r="K52" i="17"/>
  <c r="J52" i="17"/>
  <c r="AK52" i="17" s="1"/>
  <c r="BG51" i="17"/>
  <c r="AY51" i="17"/>
  <c r="AX51" i="17"/>
  <c r="AJ51" i="17"/>
  <c r="Z51" i="17"/>
  <c r="U51" i="17"/>
  <c r="S51" i="17"/>
  <c r="J51" i="17"/>
  <c r="F51" i="17"/>
  <c r="BG50" i="17"/>
  <c r="AY50" i="17"/>
  <c r="AX50" i="17"/>
  <c r="AJ50" i="17"/>
  <c r="Z50" i="17"/>
  <c r="U50" i="17"/>
  <c r="S50" i="17"/>
  <c r="K50" i="17"/>
  <c r="F50" i="17"/>
  <c r="J50" i="17" s="1"/>
  <c r="BG49" i="17"/>
  <c r="AX49" i="17"/>
  <c r="AJ49" i="17"/>
  <c r="AC49" i="17"/>
  <c r="U49" i="17"/>
  <c r="T49" i="17"/>
  <c r="S49" i="17"/>
  <c r="F49" i="17"/>
  <c r="J49" i="17" s="1"/>
  <c r="BG48" i="17"/>
  <c r="AX48" i="17"/>
  <c r="AJ48" i="17"/>
  <c r="AC48" i="17"/>
  <c r="U48" i="17"/>
  <c r="S48" i="17"/>
  <c r="F48" i="17"/>
  <c r="J48" i="17" s="1"/>
  <c r="BG47" i="17"/>
  <c r="AX47" i="17"/>
  <c r="AJ47" i="17"/>
  <c r="Z47" i="17"/>
  <c r="U47" i="17"/>
  <c r="S47" i="17"/>
  <c r="J47" i="17"/>
  <c r="F47" i="17"/>
  <c r="BG46" i="17"/>
  <c r="AX46" i="17"/>
  <c r="AK46" i="17"/>
  <c r="AT46" i="17" s="1"/>
  <c r="AJ46" i="17"/>
  <c r="AC46" i="17"/>
  <c r="U46" i="17"/>
  <c r="T46" i="17"/>
  <c r="S46" i="17"/>
  <c r="J46" i="17"/>
  <c r="F46" i="17"/>
  <c r="BG45" i="17"/>
  <c r="AX45" i="17"/>
  <c r="AJ45" i="17"/>
  <c r="U45" i="17"/>
  <c r="S45" i="17"/>
  <c r="J45" i="17"/>
  <c r="F45" i="17"/>
  <c r="BG44" i="17"/>
  <c r="AX44" i="17"/>
  <c r="AJ44" i="17"/>
  <c r="Z44" i="17"/>
  <c r="U44" i="17"/>
  <c r="S44" i="17"/>
  <c r="L44" i="17"/>
  <c r="F44" i="17"/>
  <c r="J44" i="17" s="1"/>
  <c r="AY44" i="17" s="1"/>
  <c r="BG43" i="17"/>
  <c r="AX43" i="17"/>
  <c r="AJ43" i="17"/>
  <c r="AC43" i="17"/>
  <c r="U43" i="17"/>
  <c r="S43" i="17"/>
  <c r="L43" i="17"/>
  <c r="J43" i="17"/>
  <c r="F43" i="17"/>
  <c r="BG42" i="17"/>
  <c r="AX42" i="17"/>
  <c r="AJ42" i="17"/>
  <c r="U42" i="17"/>
  <c r="S42" i="17"/>
  <c r="F42" i="17"/>
  <c r="J42" i="17" s="1"/>
  <c r="BG41" i="17"/>
  <c r="AX41" i="17"/>
  <c r="AJ41" i="17"/>
  <c r="U41" i="17"/>
  <c r="S41" i="17"/>
  <c r="J41" i="17"/>
  <c r="F41" i="17"/>
  <c r="BG40" i="17"/>
  <c r="AX40" i="17"/>
  <c r="AJ40" i="17"/>
  <c r="U40" i="17"/>
  <c r="S40" i="17"/>
  <c r="J40" i="17"/>
  <c r="F40" i="17"/>
  <c r="BG39" i="17"/>
  <c r="AY39" i="17"/>
  <c r="AX39" i="17"/>
  <c r="AJ39" i="17"/>
  <c r="U39" i="17"/>
  <c r="S39" i="17"/>
  <c r="F39" i="17"/>
  <c r="J39" i="17" s="1"/>
  <c r="BG38" i="17"/>
  <c r="AY38" i="17"/>
  <c r="AX38" i="17"/>
  <c r="AJ38" i="17"/>
  <c r="Z38" i="17"/>
  <c r="U38" i="17"/>
  <c r="T38" i="17"/>
  <c r="S38" i="17"/>
  <c r="L38" i="17"/>
  <c r="P38" i="17" s="1"/>
  <c r="K38" i="17"/>
  <c r="F38" i="17"/>
  <c r="J38" i="17" s="1"/>
  <c r="BG37" i="17"/>
  <c r="AX37" i="17"/>
  <c r="AJ37" i="17"/>
  <c r="U37" i="17"/>
  <c r="S37" i="17"/>
  <c r="J37" i="17"/>
  <c r="F37" i="17"/>
  <c r="BG36" i="17"/>
  <c r="AX36" i="17"/>
  <c r="AJ36" i="17"/>
  <c r="AC36" i="17"/>
  <c r="U36" i="17"/>
  <c r="S36" i="17"/>
  <c r="J36" i="17"/>
  <c r="Z36" i="17" s="1"/>
  <c r="F36" i="17"/>
  <c r="BG35" i="17"/>
  <c r="AX35" i="17"/>
  <c r="AJ35" i="17"/>
  <c r="U35" i="17"/>
  <c r="T35" i="17"/>
  <c r="S35" i="17"/>
  <c r="J35" i="17"/>
  <c r="F35" i="17"/>
  <c r="BG34" i="17"/>
  <c r="AY34" i="17"/>
  <c r="AX34" i="17"/>
  <c r="AJ34" i="17"/>
  <c r="Z34" i="17"/>
  <c r="U34" i="17"/>
  <c r="S34" i="17"/>
  <c r="L34" i="17"/>
  <c r="P34" i="17" s="1"/>
  <c r="F34" i="17"/>
  <c r="J34" i="17" s="1"/>
  <c r="BG33" i="17"/>
  <c r="AY33" i="17"/>
  <c r="AX33" i="17"/>
  <c r="AT33" i="17"/>
  <c r="AJ33" i="17"/>
  <c r="AC33" i="17"/>
  <c r="U33" i="17"/>
  <c r="T33" i="17"/>
  <c r="S33" i="17"/>
  <c r="J33" i="17"/>
  <c r="AK33" i="17" s="1"/>
  <c r="R33" i="17" s="1"/>
  <c r="F33" i="17"/>
  <c r="BG32" i="17"/>
  <c r="AX32" i="17"/>
  <c r="AJ32" i="17"/>
  <c r="U32" i="17"/>
  <c r="S32" i="17"/>
  <c r="F32" i="17"/>
  <c r="J32" i="17" s="1"/>
  <c r="BG31" i="17"/>
  <c r="AX31" i="17"/>
  <c r="AJ31" i="17"/>
  <c r="U31" i="17"/>
  <c r="S31" i="17"/>
  <c r="J31" i="17"/>
  <c r="AK31" i="17" s="1"/>
  <c r="F31" i="17"/>
  <c r="BG30" i="17"/>
  <c r="AX30" i="17"/>
  <c r="AJ30" i="17"/>
  <c r="AC30" i="17"/>
  <c r="U30" i="17"/>
  <c r="S30" i="17"/>
  <c r="F30" i="17"/>
  <c r="J30" i="17" s="1"/>
  <c r="BG29" i="17"/>
  <c r="AY29" i="17"/>
  <c r="AX29" i="17"/>
  <c r="AJ29" i="17"/>
  <c r="AC29" i="17"/>
  <c r="U29" i="17"/>
  <c r="S29" i="17"/>
  <c r="F29" i="17"/>
  <c r="J29" i="17" s="1"/>
  <c r="BG28" i="17"/>
  <c r="AX28" i="17"/>
  <c r="AJ28" i="17"/>
  <c r="U28" i="17"/>
  <c r="S28" i="17"/>
  <c r="F28" i="17"/>
  <c r="J28" i="17" s="1"/>
  <c r="Z28" i="17" s="1"/>
  <c r="BG27" i="17"/>
  <c r="AY27" i="17"/>
  <c r="AX27" i="17"/>
  <c r="AJ27" i="17"/>
  <c r="U27" i="17"/>
  <c r="S27" i="17"/>
  <c r="L27" i="17"/>
  <c r="P27" i="17" s="1"/>
  <c r="F27" i="17"/>
  <c r="J27" i="17" s="1"/>
  <c r="BG26" i="17"/>
  <c r="AX26" i="17"/>
  <c r="AK26" i="17"/>
  <c r="R26" i="17" s="1"/>
  <c r="AJ26" i="17"/>
  <c r="U26" i="17"/>
  <c r="S26" i="17"/>
  <c r="F26" i="17"/>
  <c r="J26" i="17" s="1"/>
  <c r="BG25" i="17"/>
  <c r="AX25" i="17"/>
  <c r="AK25" i="17"/>
  <c r="AJ25" i="17"/>
  <c r="U25" i="17"/>
  <c r="T25" i="17"/>
  <c r="S25" i="17"/>
  <c r="L25" i="17"/>
  <c r="F25" i="17"/>
  <c r="J25" i="17" s="1"/>
  <c r="BG24" i="17"/>
  <c r="AX24" i="17"/>
  <c r="AK24" i="17"/>
  <c r="AT24" i="17" s="1"/>
  <c r="AJ24" i="17"/>
  <c r="Z24" i="17"/>
  <c r="U24" i="17"/>
  <c r="T24" i="17"/>
  <c r="S24" i="17"/>
  <c r="R24" i="17"/>
  <c r="V24" i="17" s="1"/>
  <c r="J24" i="17"/>
  <c r="F24" i="17"/>
  <c r="BG23" i="17"/>
  <c r="AY23" i="17"/>
  <c r="AX23" i="17"/>
  <c r="AJ23" i="17"/>
  <c r="Z23" i="17"/>
  <c r="U23" i="17"/>
  <c r="S23" i="17"/>
  <c r="F23" i="17"/>
  <c r="J23" i="17" s="1"/>
  <c r="BG22" i="17"/>
  <c r="AY22" i="17"/>
  <c r="AX22" i="17"/>
  <c r="AK22" i="17"/>
  <c r="R22" i="17" s="1"/>
  <c r="AJ22" i="17"/>
  <c r="Z22" i="17"/>
  <c r="U22" i="17"/>
  <c r="S22" i="17"/>
  <c r="L22" i="17"/>
  <c r="P22" i="17" s="1"/>
  <c r="K22" i="17"/>
  <c r="J22" i="17"/>
  <c r="F22" i="17"/>
  <c r="BG21" i="17"/>
  <c r="AX21" i="17"/>
  <c r="AJ21" i="17"/>
  <c r="U21" i="17"/>
  <c r="S21" i="17"/>
  <c r="J21" i="17"/>
  <c r="F21" i="17"/>
  <c r="BG20" i="17"/>
  <c r="AX20" i="17"/>
  <c r="AK20" i="17"/>
  <c r="AJ20" i="17"/>
  <c r="U20" i="17"/>
  <c r="T20" i="17"/>
  <c r="S20" i="17"/>
  <c r="F20" i="17"/>
  <c r="J20" i="17" s="1"/>
  <c r="BG19" i="17"/>
  <c r="AX19" i="17"/>
  <c r="AJ19" i="17"/>
  <c r="AC19" i="17"/>
  <c r="U19" i="17"/>
  <c r="T19" i="17"/>
  <c r="S19" i="17"/>
  <c r="J19" i="17"/>
  <c r="F19" i="17"/>
  <c r="BG18" i="17"/>
  <c r="AY18" i="17"/>
  <c r="AX18" i="17"/>
  <c r="AJ18" i="17"/>
  <c r="Z18" i="17"/>
  <c r="U18" i="17"/>
  <c r="S18" i="17"/>
  <c r="L18" i="17"/>
  <c r="P18" i="17" s="1"/>
  <c r="F18" i="17"/>
  <c r="J18" i="17" s="1"/>
  <c r="BG17" i="17"/>
  <c r="AY17" i="17"/>
  <c r="AX17" i="17"/>
  <c r="AT17" i="17"/>
  <c r="AJ17" i="17"/>
  <c r="AC17" i="17"/>
  <c r="U17" i="17"/>
  <c r="T17" i="17"/>
  <c r="S17" i="17"/>
  <c r="R17" i="17"/>
  <c r="J17" i="17"/>
  <c r="AK17" i="17" s="1"/>
  <c r="F17" i="17"/>
  <c r="BG16" i="17"/>
  <c r="AX16" i="17"/>
  <c r="AT16" i="17"/>
  <c r="AK16" i="17"/>
  <c r="AJ16" i="17"/>
  <c r="U16" i="17"/>
  <c r="S16" i="17"/>
  <c r="R16" i="17"/>
  <c r="L16" i="17"/>
  <c r="J16" i="17"/>
  <c r="BG15" i="17"/>
  <c r="AX15" i="17"/>
  <c r="AK15" i="17"/>
  <c r="AJ15" i="17"/>
  <c r="U15" i="17"/>
  <c r="T15" i="17"/>
  <c r="S15" i="17"/>
  <c r="F15" i="17"/>
  <c r="J15" i="17" s="1"/>
  <c r="Z15" i="17" s="1"/>
  <c r="BG14" i="17"/>
  <c r="AY14" i="17"/>
  <c r="AX14" i="17"/>
  <c r="AJ14" i="17"/>
  <c r="U14" i="17"/>
  <c r="S14" i="17"/>
  <c r="J14" i="17"/>
  <c r="AK14" i="17" s="1"/>
  <c r="F14" i="17"/>
  <c r="BG13" i="17"/>
  <c r="AY13" i="17"/>
  <c r="AX13" i="17"/>
  <c r="AJ13" i="17"/>
  <c r="Z13" i="17"/>
  <c r="U13" i="17"/>
  <c r="S13" i="17"/>
  <c r="L13" i="17"/>
  <c r="P13" i="17" s="1"/>
  <c r="J13" i="17"/>
  <c r="F13" i="17"/>
  <c r="BG12" i="17"/>
  <c r="AX12" i="17"/>
  <c r="AJ12" i="17"/>
  <c r="U12" i="17"/>
  <c r="S12" i="17"/>
  <c r="F12" i="17"/>
  <c r="R31" i="17" l="1"/>
  <c r="AT31" i="17"/>
  <c r="BH31" i="17" s="1"/>
  <c r="AT14" i="17"/>
  <c r="BH14" i="17" s="1"/>
  <c r="R14" i="17"/>
  <c r="K42" i="17"/>
  <c r="AY42" i="17"/>
  <c r="Z42" i="17"/>
  <c r="AK42" i="17"/>
  <c r="L42" i="17"/>
  <c r="P42" i="17" s="1"/>
  <c r="T42" i="17"/>
  <c r="AC42" i="17"/>
  <c r="P45" i="17"/>
  <c r="AY31" i="17"/>
  <c r="V16" i="17"/>
  <c r="K28" i="17"/>
  <c r="AC28" i="17"/>
  <c r="S65" i="17"/>
  <c r="AY28" i="17"/>
  <c r="Z31" i="17"/>
  <c r="V33" i="17"/>
  <c r="T36" i="17"/>
  <c r="K48" i="17"/>
  <c r="AY48" i="17"/>
  <c r="Z48" i="17"/>
  <c r="L48" i="17"/>
  <c r="P48" i="17" s="1"/>
  <c r="T48" i="17"/>
  <c r="AK48" i="17"/>
  <c r="V17" i="17"/>
  <c r="AT25" i="17"/>
  <c r="BH25" i="17" s="1"/>
  <c r="R25" i="17"/>
  <c r="V25" i="17" s="1"/>
  <c r="AY37" i="17"/>
  <c r="Z37" i="17"/>
  <c r="AK37" i="17"/>
  <c r="T37" i="17"/>
  <c r="AC37" i="17"/>
  <c r="T59" i="17"/>
  <c r="AC59" i="17"/>
  <c r="L59" i="17"/>
  <c r="P59" i="17" s="1"/>
  <c r="AK59" i="17"/>
  <c r="Z59" i="17"/>
  <c r="AY59" i="17"/>
  <c r="T60" i="17"/>
  <c r="AC60" i="17"/>
  <c r="AY60" i="17"/>
  <c r="Z60" i="17"/>
  <c r="P60" i="17"/>
  <c r="L60" i="17"/>
  <c r="K60" i="17"/>
  <c r="AK60" i="17"/>
  <c r="L82" i="17"/>
  <c r="P82" i="17" s="1"/>
  <c r="AK82" i="17"/>
  <c r="K82" i="17"/>
  <c r="T82" i="17"/>
  <c r="AC82" i="17"/>
  <c r="AY82" i="17"/>
  <c r="Z82" i="17"/>
  <c r="L26" i="17"/>
  <c r="P26" i="17" s="1"/>
  <c r="AC26" i="17"/>
  <c r="AY26" i="17"/>
  <c r="K26" i="17"/>
  <c r="Z26" i="17"/>
  <c r="AT20" i="17"/>
  <c r="BH20" i="17" s="1"/>
  <c r="R20" i="17"/>
  <c r="V20" i="17" s="1"/>
  <c r="BG65" i="17"/>
  <c r="L14" i="17"/>
  <c r="P14" i="17" s="1"/>
  <c r="AC14" i="17"/>
  <c r="T14" i="17"/>
  <c r="BH17" i="17"/>
  <c r="T79" i="17"/>
  <c r="AC79" i="17"/>
  <c r="AY79" i="17"/>
  <c r="Z79" i="17"/>
  <c r="P79" i="17"/>
  <c r="L79" i="17"/>
  <c r="AK79" i="17"/>
  <c r="BH16" i="17"/>
  <c r="AK13" i="17"/>
  <c r="T13" i="17"/>
  <c r="AC13" i="17"/>
  <c r="AY21" i="17"/>
  <c r="Z21" i="17"/>
  <c r="T21" i="17"/>
  <c r="AK21" i="17"/>
  <c r="L21" i="17"/>
  <c r="P21" i="17" s="1"/>
  <c r="BH26" i="17"/>
  <c r="L29" i="17"/>
  <c r="P29" i="17" s="1"/>
  <c r="AK29" i="17"/>
  <c r="T29" i="17"/>
  <c r="L37" i="17"/>
  <c r="P37" i="17" s="1"/>
  <c r="P40" i="17"/>
  <c r="AK40" i="17"/>
  <c r="L40" i="17"/>
  <c r="K40" i="17"/>
  <c r="AF63" i="17"/>
  <c r="W63" i="17" s="1"/>
  <c r="AE63" i="17"/>
  <c r="V26" i="17"/>
  <c r="AT26" i="17"/>
  <c r="T45" i="17"/>
  <c r="L45" i="17"/>
  <c r="AK45" i="17"/>
  <c r="Z45" i="17"/>
  <c r="AY45" i="17"/>
  <c r="AC45" i="17"/>
  <c r="L31" i="17"/>
  <c r="P31" i="17" s="1"/>
  <c r="AC31" i="17"/>
  <c r="T31" i="17"/>
  <c r="AK28" i="17"/>
  <c r="T28" i="17"/>
  <c r="K36" i="17"/>
  <c r="AY36" i="17"/>
  <c r="AK36" i="17"/>
  <c r="AJ65" i="17"/>
  <c r="L36" i="17"/>
  <c r="P36" i="17" s="1"/>
  <c r="R46" i="17"/>
  <c r="V46" i="17" s="1"/>
  <c r="AK81" i="17"/>
  <c r="T81" i="17"/>
  <c r="AC81" i="17"/>
  <c r="AY81" i="17"/>
  <c r="Z81" i="17"/>
  <c r="L81" i="17"/>
  <c r="P81" i="17" s="1"/>
  <c r="Z14" i="17"/>
  <c r="K20" i="17"/>
  <c r="AC20" i="17"/>
  <c r="AY20" i="17"/>
  <c r="Z20" i="17"/>
  <c r="L20" i="17"/>
  <c r="P20" i="17" s="1"/>
  <c r="L28" i="17"/>
  <c r="P28" i="17" s="1"/>
  <c r="AY32" i="17"/>
  <c r="Z32" i="17"/>
  <c r="P32" i="17"/>
  <c r="T32" i="17"/>
  <c r="AC32" i="17"/>
  <c r="K32" i="17"/>
  <c r="AK32" i="17"/>
  <c r="Z40" i="17"/>
  <c r="R52" i="17"/>
  <c r="V52" i="17" s="1"/>
  <c r="AT52" i="17"/>
  <c r="BH52" i="17"/>
  <c r="T80" i="17"/>
  <c r="AC80" i="17"/>
  <c r="AY80" i="17"/>
  <c r="Z80" i="17"/>
  <c r="P80" i="17"/>
  <c r="L80" i="17"/>
  <c r="K80" i="17"/>
  <c r="AK80" i="17"/>
  <c r="AX65" i="17"/>
  <c r="AT15" i="17"/>
  <c r="BH15" i="17" s="1"/>
  <c r="R15" i="17"/>
  <c r="V15" i="17" s="1"/>
  <c r="AC21" i="17"/>
  <c r="AT22" i="17"/>
  <c r="BH22" i="17" s="1"/>
  <c r="BH24" i="17"/>
  <c r="T26" i="17"/>
  <c r="AC27" i="17"/>
  <c r="T27" i="17"/>
  <c r="Z27" i="17"/>
  <c r="AK27" i="17"/>
  <c r="Z29" i="17"/>
  <c r="AK30" i="17"/>
  <c r="AY30" i="17"/>
  <c r="Z30" i="17"/>
  <c r="L30" i="17"/>
  <c r="P30" i="17" s="1"/>
  <c r="K30" i="17"/>
  <c r="T30" i="17"/>
  <c r="L32" i="17"/>
  <c r="AK61" i="17"/>
  <c r="T61" i="17"/>
  <c r="AC61" i="17"/>
  <c r="L61" i="17"/>
  <c r="P61" i="17" s="1"/>
  <c r="Z61" i="17"/>
  <c r="AY61" i="17"/>
  <c r="F65" i="17"/>
  <c r="AY16" i="17"/>
  <c r="Z16" i="17"/>
  <c r="P16" i="17"/>
  <c r="T16" i="17"/>
  <c r="T23" i="17"/>
  <c r="AK23" i="17"/>
  <c r="L24" i="17"/>
  <c r="K24" i="17"/>
  <c r="AC24" i="17"/>
  <c r="AK41" i="17"/>
  <c r="AC41" i="17"/>
  <c r="L41" i="17"/>
  <c r="P41" i="17" s="1"/>
  <c r="T41" i="17"/>
  <c r="Z41" i="17"/>
  <c r="P44" i="17"/>
  <c r="AY46" i="17"/>
  <c r="BH46" i="17" s="1"/>
  <c r="Z46" i="17"/>
  <c r="K46" i="17"/>
  <c r="AY49" i="17"/>
  <c r="Z49" i="17"/>
  <c r="P49" i="17"/>
  <c r="AK49" i="17"/>
  <c r="T55" i="17"/>
  <c r="AC55" i="17"/>
  <c r="L55" i="17"/>
  <c r="AK55" i="17"/>
  <c r="AY55" i="17"/>
  <c r="AY84" i="17"/>
  <c r="Z84" i="17"/>
  <c r="L84" i="17"/>
  <c r="P84" i="17" s="1"/>
  <c r="AK84" i="17"/>
  <c r="K84" i="17"/>
  <c r="T84" i="17"/>
  <c r="AC85" i="17"/>
  <c r="AY85" i="17"/>
  <c r="Z85" i="17"/>
  <c r="L85" i="17"/>
  <c r="P85" i="17" s="1"/>
  <c r="AK85" i="17"/>
  <c r="T85" i="17"/>
  <c r="AY76" i="17"/>
  <c r="Z76" i="17"/>
  <c r="L76" i="17"/>
  <c r="P76" i="17" s="1"/>
  <c r="AK76" i="17"/>
  <c r="K76" i="17"/>
  <c r="T76" i="17"/>
  <c r="AC76" i="17"/>
  <c r="AC15" i="17"/>
  <c r="AY15" i="17"/>
  <c r="AC23" i="17"/>
  <c r="J12" i="17"/>
  <c r="L15" i="17"/>
  <c r="P15" i="17" s="1"/>
  <c r="K16" i="17"/>
  <c r="AC16" i="17"/>
  <c r="L17" i="17"/>
  <c r="P17" i="17" s="1"/>
  <c r="Z17" i="17"/>
  <c r="T18" i="17"/>
  <c r="K18" i="17"/>
  <c r="AK18" i="17"/>
  <c r="AC18" i="17"/>
  <c r="AK19" i="17"/>
  <c r="AY19" i="17"/>
  <c r="Z19" i="17"/>
  <c r="P19" i="17"/>
  <c r="L19" i="17"/>
  <c r="L23" i="17"/>
  <c r="P23" i="17" s="1"/>
  <c r="P24" i="17"/>
  <c r="AC25" i="17"/>
  <c r="AY25" i="17"/>
  <c r="Z25" i="17"/>
  <c r="P25" i="17"/>
  <c r="BH33" i="17"/>
  <c r="AY41" i="17"/>
  <c r="AY43" i="17"/>
  <c r="Z43" i="17"/>
  <c r="P43" i="17"/>
  <c r="AK43" i="17"/>
  <c r="T43" i="17"/>
  <c r="L46" i="17"/>
  <c r="P46" i="17" s="1"/>
  <c r="AK47" i="17"/>
  <c r="AC47" i="17"/>
  <c r="L47" i="17"/>
  <c r="P47" i="17"/>
  <c r="AY47" i="17"/>
  <c r="T47" i="17"/>
  <c r="L49" i="17"/>
  <c r="P55" i="17"/>
  <c r="AY83" i="17"/>
  <c r="Z83" i="17"/>
  <c r="P83" i="17"/>
  <c r="L83" i="17"/>
  <c r="AK83" i="17"/>
  <c r="T83" i="17"/>
  <c r="AC44" i="17"/>
  <c r="AK44" i="17"/>
  <c r="T44" i="17"/>
  <c r="T78" i="17"/>
  <c r="AC78" i="17"/>
  <c r="AY78" i="17"/>
  <c r="Z78" i="17"/>
  <c r="P78" i="17"/>
  <c r="L78" i="17"/>
  <c r="AK78" i="17"/>
  <c r="K78" i="17"/>
  <c r="U65" i="17"/>
  <c r="AC22" i="17"/>
  <c r="T22" i="17"/>
  <c r="V22" i="17" s="1"/>
  <c r="AY24" i="17"/>
  <c r="L33" i="17"/>
  <c r="P33" i="17" s="1"/>
  <c r="Z33" i="17"/>
  <c r="T34" i="17"/>
  <c r="K34" i="17"/>
  <c r="AK34" i="17"/>
  <c r="AC34" i="17"/>
  <c r="AC35" i="17"/>
  <c r="AK35" i="17"/>
  <c r="AY35" i="17"/>
  <c r="Z35" i="17"/>
  <c r="L35" i="17"/>
  <c r="P35" i="17" s="1"/>
  <c r="L39" i="17"/>
  <c r="P39" i="17" s="1"/>
  <c r="T39" i="17"/>
  <c r="AC39" i="17"/>
  <c r="Z39" i="17"/>
  <c r="AK39" i="17"/>
  <c r="K44" i="17"/>
  <c r="AC54" i="17"/>
  <c r="L54" i="17"/>
  <c r="P54" i="17" s="1"/>
  <c r="AK54" i="17"/>
  <c r="T54" i="17"/>
  <c r="AY54" i="17"/>
  <c r="Z54" i="17"/>
  <c r="AC77" i="17"/>
  <c r="AY77" i="17"/>
  <c r="Z77" i="17"/>
  <c r="P77" i="17"/>
  <c r="L77" i="17"/>
  <c r="AK77" i="17"/>
  <c r="T51" i="17"/>
  <c r="AC51" i="17"/>
  <c r="L51" i="17"/>
  <c r="P51" i="17" s="1"/>
  <c r="AK51" i="17"/>
  <c r="AF52" i="17"/>
  <c r="W52" i="17" s="1"/>
  <c r="AK56" i="17"/>
  <c r="T56" i="17"/>
  <c r="AC56" i="17"/>
  <c r="L56" i="17"/>
  <c r="P56" i="17" s="1"/>
  <c r="BH63" i="17"/>
  <c r="AC50" i="17"/>
  <c r="L50" i="17"/>
  <c r="P50" i="17" s="1"/>
  <c r="AK50" i="17"/>
  <c r="T50" i="17"/>
  <c r="AK38" i="17"/>
  <c r="AC38" i="17"/>
  <c r="AE52" i="17"/>
  <c r="X52" i="17" s="1"/>
  <c r="L53" i="17"/>
  <c r="P53" i="17" s="1"/>
  <c r="AK53" i="17"/>
  <c r="T53" i="17"/>
  <c r="AC53" i="17"/>
  <c r="L57" i="17"/>
  <c r="P57" i="17" s="1"/>
  <c r="AK57" i="17"/>
  <c r="T57" i="17"/>
  <c r="AC57" i="17"/>
  <c r="AK62" i="17"/>
  <c r="AC52" i="17"/>
  <c r="AK58" i="17"/>
  <c r="K62" i="17"/>
  <c r="L62" i="17"/>
  <c r="P62" i="17"/>
  <c r="Z62" i="17"/>
  <c r="AY62" i="17"/>
  <c r="BF75" i="16"/>
  <c r="BE75" i="16"/>
  <c r="BD75" i="16"/>
  <c r="BC75" i="16"/>
  <c r="BB75" i="16"/>
  <c r="BA75" i="16"/>
  <c r="AZ75" i="16"/>
  <c r="AW75" i="16"/>
  <c r="AV75" i="16"/>
  <c r="AU75" i="16"/>
  <c r="AS75" i="16"/>
  <c r="AR75" i="16"/>
  <c r="AQ75" i="16"/>
  <c r="AP75" i="16"/>
  <c r="AO75" i="16"/>
  <c r="AN75" i="16"/>
  <c r="AM75" i="16"/>
  <c r="AL75" i="16"/>
  <c r="AD75" i="16"/>
  <c r="AB75" i="16"/>
  <c r="AA75" i="16"/>
  <c r="Q75" i="16"/>
  <c r="I75" i="16"/>
  <c r="H75" i="16"/>
  <c r="G75" i="16"/>
  <c r="E75" i="16"/>
  <c r="D75" i="16"/>
  <c r="W74" i="16"/>
  <c r="BG73" i="16"/>
  <c r="AY73" i="16"/>
  <c r="AX73" i="16"/>
  <c r="AT73" i="16"/>
  <c r="BH73" i="16" s="1"/>
  <c r="AK73" i="16"/>
  <c r="AC73" i="16"/>
  <c r="Z73" i="16"/>
  <c r="U73" i="16"/>
  <c r="T73" i="16"/>
  <c r="S73" i="16"/>
  <c r="R73" i="16"/>
  <c r="V73" i="16" s="1"/>
  <c r="AF73" i="16" s="1"/>
  <c r="W73" i="16" s="1"/>
  <c r="L73" i="16"/>
  <c r="P73" i="16" s="1"/>
  <c r="BG72" i="16"/>
  <c r="AX72" i="16"/>
  <c r="AK72" i="16"/>
  <c r="AJ72" i="16"/>
  <c r="AC72" i="16"/>
  <c r="Y72" i="16"/>
  <c r="U72" i="16"/>
  <c r="T72" i="16"/>
  <c r="S72" i="16"/>
  <c r="K72" i="16"/>
  <c r="F72" i="16"/>
  <c r="J72" i="16" s="1"/>
  <c r="L72" i="16" s="1"/>
  <c r="BG71" i="16"/>
  <c r="AX71" i="16"/>
  <c r="AJ71" i="16"/>
  <c r="U71" i="16"/>
  <c r="T71" i="16"/>
  <c r="S71" i="16"/>
  <c r="F71" i="16"/>
  <c r="J71" i="16" s="1"/>
  <c r="AY71" i="16" s="1"/>
  <c r="BG70" i="16"/>
  <c r="AX70" i="16"/>
  <c r="AK70" i="16"/>
  <c r="AT70" i="16" s="1"/>
  <c r="AJ70" i="16"/>
  <c r="Y70" i="16"/>
  <c r="U70" i="16"/>
  <c r="S70" i="16"/>
  <c r="R70" i="16"/>
  <c r="F70" i="16"/>
  <c r="J70" i="16" s="1"/>
  <c r="AX69" i="16"/>
  <c r="AJ69" i="16"/>
  <c r="S69" i="16"/>
  <c r="J69" i="16"/>
  <c r="F69" i="16"/>
  <c r="BG68" i="16"/>
  <c r="AY68" i="16"/>
  <c r="AX68" i="16"/>
  <c r="AJ68" i="16"/>
  <c r="Y68" i="16"/>
  <c r="U68" i="16"/>
  <c r="T68" i="16"/>
  <c r="S68" i="16"/>
  <c r="L68" i="16"/>
  <c r="J68" i="16"/>
  <c r="F68" i="16"/>
  <c r="BG67" i="16"/>
  <c r="AX67" i="16"/>
  <c r="AJ67" i="16"/>
  <c r="Z67" i="16"/>
  <c r="U67" i="16"/>
  <c r="S67" i="16"/>
  <c r="J67" i="16"/>
  <c r="F67" i="16"/>
  <c r="BG66" i="16"/>
  <c r="AX66" i="16"/>
  <c r="AJ66" i="16"/>
  <c r="AC66" i="16"/>
  <c r="Z66" i="16"/>
  <c r="Y66" i="16"/>
  <c r="U66" i="16"/>
  <c r="T66" i="16"/>
  <c r="S66" i="16"/>
  <c r="P66" i="16"/>
  <c r="L66" i="16"/>
  <c r="J66" i="16"/>
  <c r="BG65" i="16"/>
  <c r="AX65" i="16"/>
  <c r="AJ65" i="16"/>
  <c r="U65" i="16"/>
  <c r="S65" i="16"/>
  <c r="F65" i="16"/>
  <c r="J65" i="16" s="1"/>
  <c r="BG64" i="16"/>
  <c r="AX64" i="16"/>
  <c r="AJ64" i="16"/>
  <c r="U64" i="16"/>
  <c r="S64" i="16"/>
  <c r="J64" i="16"/>
  <c r="AC64" i="16" s="1"/>
  <c r="F64" i="16"/>
  <c r="BG63" i="16"/>
  <c r="AX63" i="16"/>
  <c r="AK63" i="16"/>
  <c r="AJ63" i="16"/>
  <c r="AC63" i="16"/>
  <c r="U63" i="16"/>
  <c r="T63" i="16"/>
  <c r="S63" i="16"/>
  <c r="F63" i="16"/>
  <c r="J63" i="16" s="1"/>
  <c r="BG62" i="16"/>
  <c r="AX62" i="16"/>
  <c r="AK62" i="16"/>
  <c r="AJ62" i="16"/>
  <c r="AC62" i="16"/>
  <c r="Z62" i="16"/>
  <c r="U62" i="16"/>
  <c r="T62" i="16"/>
  <c r="S62" i="16"/>
  <c r="L62" i="16"/>
  <c r="P62" i="16" s="1"/>
  <c r="F62" i="16"/>
  <c r="J62" i="16" s="1"/>
  <c r="AY62" i="16" s="1"/>
  <c r="BG61" i="16"/>
  <c r="AX61" i="16"/>
  <c r="AJ61" i="16"/>
  <c r="Z61" i="16"/>
  <c r="U61" i="16"/>
  <c r="S61" i="16"/>
  <c r="J61" i="16"/>
  <c r="F61" i="16"/>
  <c r="BG60" i="16"/>
  <c r="AX60" i="16"/>
  <c r="AJ60" i="16"/>
  <c r="Y60" i="16"/>
  <c r="U60" i="16"/>
  <c r="S60" i="16"/>
  <c r="J60" i="16"/>
  <c r="BG59" i="16"/>
  <c r="AX59" i="16"/>
  <c r="AJ59" i="16"/>
  <c r="U59" i="16"/>
  <c r="S59" i="16"/>
  <c r="F59" i="16"/>
  <c r="J59" i="16" s="1"/>
  <c r="BG58" i="16"/>
  <c r="AX58" i="16"/>
  <c r="AJ58" i="16"/>
  <c r="Z58" i="16"/>
  <c r="Y58" i="16"/>
  <c r="U58" i="16"/>
  <c r="S58" i="16"/>
  <c r="F58" i="16"/>
  <c r="J58" i="16" s="1"/>
  <c r="BG57" i="16"/>
  <c r="AY57" i="16"/>
  <c r="AX57" i="16"/>
  <c r="AJ57" i="16"/>
  <c r="AC57" i="16"/>
  <c r="Z57" i="16"/>
  <c r="U57" i="16"/>
  <c r="S57" i="16"/>
  <c r="J57" i="16"/>
  <c r="F57" i="16"/>
  <c r="BG56" i="16"/>
  <c r="AX56" i="16"/>
  <c r="AJ56" i="16"/>
  <c r="AC56" i="16"/>
  <c r="Z56" i="16"/>
  <c r="Y56" i="16"/>
  <c r="U56" i="16"/>
  <c r="T56" i="16"/>
  <c r="S56" i="16"/>
  <c r="P56" i="16"/>
  <c r="L56" i="16"/>
  <c r="J56" i="16"/>
  <c r="F56" i="16"/>
  <c r="BG55" i="16"/>
  <c r="AY55" i="16"/>
  <c r="AX55" i="16"/>
  <c r="AJ55" i="16"/>
  <c r="AC55" i="16"/>
  <c r="U55" i="16"/>
  <c r="S55" i="16"/>
  <c r="L55" i="16"/>
  <c r="J55" i="16"/>
  <c r="F55" i="16"/>
  <c r="BG54" i="16"/>
  <c r="AX54" i="16"/>
  <c r="AJ54" i="16"/>
  <c r="Y54" i="16"/>
  <c r="U54" i="16"/>
  <c r="S54" i="16"/>
  <c r="F54" i="16"/>
  <c r="J54" i="16" s="1"/>
  <c r="K54" i="16" s="1"/>
  <c r="BG53" i="16"/>
  <c r="AX53" i="16"/>
  <c r="AJ53" i="16"/>
  <c r="U53" i="16"/>
  <c r="S53" i="16"/>
  <c r="J53" i="16"/>
  <c r="F53" i="16"/>
  <c r="BG52" i="16"/>
  <c r="AX52" i="16"/>
  <c r="AJ52" i="16"/>
  <c r="Y52" i="16"/>
  <c r="U52" i="16"/>
  <c r="S52" i="16"/>
  <c r="F52" i="16"/>
  <c r="J52" i="16" s="1"/>
  <c r="BG51" i="16"/>
  <c r="AX51" i="16"/>
  <c r="AJ51" i="16"/>
  <c r="U51" i="16"/>
  <c r="S51" i="16"/>
  <c r="F51" i="16"/>
  <c r="J51" i="16" s="1"/>
  <c r="BG50" i="16"/>
  <c r="AX50" i="16"/>
  <c r="AJ50" i="16"/>
  <c r="AC50" i="16"/>
  <c r="Y50" i="16"/>
  <c r="U50" i="16"/>
  <c r="T50" i="16"/>
  <c r="S50" i="16"/>
  <c r="K50" i="16"/>
  <c r="J50" i="16"/>
  <c r="AK50" i="16" s="1"/>
  <c r="F50" i="16"/>
  <c r="BG49" i="16"/>
  <c r="AX49" i="16"/>
  <c r="AK49" i="16"/>
  <c r="AT49" i="16" s="1"/>
  <c r="AJ49" i="16"/>
  <c r="U49" i="16"/>
  <c r="T49" i="16"/>
  <c r="S49" i="16"/>
  <c r="R49" i="16"/>
  <c r="V49" i="16" s="1"/>
  <c r="L49" i="16"/>
  <c r="F49" i="16"/>
  <c r="J49" i="16" s="1"/>
  <c r="BG48" i="16"/>
  <c r="AX48" i="16"/>
  <c r="AJ48" i="16"/>
  <c r="Y48" i="16"/>
  <c r="U48" i="16"/>
  <c r="S48" i="16"/>
  <c r="L48" i="16"/>
  <c r="P48" i="16" s="1"/>
  <c r="J48" i="16"/>
  <c r="F48" i="16"/>
  <c r="BG47" i="16"/>
  <c r="AX47" i="16"/>
  <c r="AJ47" i="16"/>
  <c r="U47" i="16"/>
  <c r="S47" i="16"/>
  <c r="J47" i="16"/>
  <c r="Z47" i="16" s="1"/>
  <c r="F47" i="16"/>
  <c r="BG46" i="16"/>
  <c r="AX46" i="16"/>
  <c r="AJ46" i="16"/>
  <c r="Z46" i="16"/>
  <c r="Y46" i="16"/>
  <c r="U46" i="16"/>
  <c r="S46" i="16"/>
  <c r="J46" i="16"/>
  <c r="F46" i="16"/>
  <c r="BG45" i="16"/>
  <c r="AX45" i="16"/>
  <c r="AJ45" i="16"/>
  <c r="U45" i="16"/>
  <c r="S45" i="16"/>
  <c r="J45" i="16"/>
  <c r="F45" i="16"/>
  <c r="BG44" i="16"/>
  <c r="AY44" i="16"/>
  <c r="AX44" i="16"/>
  <c r="AJ44" i="16"/>
  <c r="Z44" i="16"/>
  <c r="Y44" i="16"/>
  <c r="U44" i="16"/>
  <c r="S44" i="16"/>
  <c r="J44" i="16"/>
  <c r="T44" i="16" s="1"/>
  <c r="F44" i="16"/>
  <c r="BG43" i="16"/>
  <c r="AX43" i="16"/>
  <c r="AJ43" i="16"/>
  <c r="U43" i="16"/>
  <c r="S43" i="16"/>
  <c r="J43" i="16"/>
  <c r="F43" i="16"/>
  <c r="BG42" i="16"/>
  <c r="AX42" i="16"/>
  <c r="AJ42" i="16"/>
  <c r="AC42" i="16"/>
  <c r="Y42" i="16"/>
  <c r="U42" i="16"/>
  <c r="S42" i="16"/>
  <c r="J42" i="16"/>
  <c r="F42" i="16"/>
  <c r="BG41" i="16"/>
  <c r="AX41" i="16"/>
  <c r="AJ41" i="16"/>
  <c r="U41" i="16"/>
  <c r="S41" i="16"/>
  <c r="L41" i="16"/>
  <c r="J41" i="16"/>
  <c r="F41" i="16"/>
  <c r="BG40" i="16"/>
  <c r="AX40" i="16"/>
  <c r="AJ40" i="16"/>
  <c r="Z40" i="16"/>
  <c r="Y40" i="16"/>
  <c r="U40" i="16"/>
  <c r="S40" i="16"/>
  <c r="K40" i="16"/>
  <c r="J40" i="16"/>
  <c r="AC40" i="16" s="1"/>
  <c r="F40" i="16"/>
  <c r="BG39" i="16"/>
  <c r="AY39" i="16"/>
  <c r="AX39" i="16"/>
  <c r="AK39" i="16"/>
  <c r="R39" i="16" s="1"/>
  <c r="AJ39" i="16"/>
  <c r="Z39" i="16"/>
  <c r="U39" i="16"/>
  <c r="S39" i="16"/>
  <c r="L39" i="16"/>
  <c r="P39" i="16" s="1"/>
  <c r="J39" i="16"/>
  <c r="F39" i="16"/>
  <c r="BG38" i="16"/>
  <c r="AX38" i="16"/>
  <c r="AJ38" i="16"/>
  <c r="Y38" i="16"/>
  <c r="U38" i="16"/>
  <c r="S38" i="16"/>
  <c r="J38" i="16"/>
  <c r="AY38" i="16" s="1"/>
  <c r="F38" i="16"/>
  <c r="BG37" i="16"/>
  <c r="AX37" i="16"/>
  <c r="AJ37" i="16"/>
  <c r="U37" i="16"/>
  <c r="S37" i="16"/>
  <c r="J37" i="16"/>
  <c r="F37" i="16"/>
  <c r="BG36" i="16"/>
  <c r="AY36" i="16"/>
  <c r="AX36" i="16"/>
  <c r="AJ36" i="16"/>
  <c r="AC36" i="16"/>
  <c r="Y36" i="16"/>
  <c r="U36" i="16"/>
  <c r="S36" i="16"/>
  <c r="F36" i="16"/>
  <c r="J36" i="16" s="1"/>
  <c r="T36" i="16" s="1"/>
  <c r="BG35" i="16"/>
  <c r="AY35" i="16"/>
  <c r="AX35" i="16"/>
  <c r="AJ35" i="16"/>
  <c r="AC35" i="16"/>
  <c r="Z35" i="16"/>
  <c r="U35" i="16"/>
  <c r="S35" i="16"/>
  <c r="J35" i="16"/>
  <c r="T35" i="16" s="1"/>
  <c r="F35" i="16"/>
  <c r="BG34" i="16"/>
  <c r="AX34" i="16"/>
  <c r="AJ34" i="16"/>
  <c r="Y34" i="16"/>
  <c r="U34" i="16"/>
  <c r="T34" i="16"/>
  <c r="S34" i="16"/>
  <c r="J34" i="16"/>
  <c r="AY34" i="16" s="1"/>
  <c r="F34" i="16"/>
  <c r="BG33" i="16"/>
  <c r="AY33" i="16"/>
  <c r="AX33" i="16"/>
  <c r="AJ33" i="16"/>
  <c r="U33" i="16"/>
  <c r="T33" i="16"/>
  <c r="S33" i="16"/>
  <c r="F33" i="16"/>
  <c r="J33" i="16" s="1"/>
  <c r="AK33" i="16" s="1"/>
  <c r="AT33" i="16" s="1"/>
  <c r="BH33" i="16" s="1"/>
  <c r="BG32" i="16"/>
  <c r="AX32" i="16"/>
  <c r="AJ32" i="16"/>
  <c r="Y32" i="16"/>
  <c r="U32" i="16"/>
  <c r="S32" i="16"/>
  <c r="F32" i="16"/>
  <c r="J32" i="16" s="1"/>
  <c r="BG31" i="16"/>
  <c r="AX31" i="16"/>
  <c r="AK31" i="16"/>
  <c r="AT31" i="16" s="1"/>
  <c r="AJ31" i="16"/>
  <c r="U31" i="16"/>
  <c r="T31" i="16"/>
  <c r="S31" i="16"/>
  <c r="R31" i="16"/>
  <c r="V31" i="16" s="1"/>
  <c r="L31" i="16"/>
  <c r="F31" i="16"/>
  <c r="J31" i="16" s="1"/>
  <c r="BG30" i="16"/>
  <c r="AX30" i="16"/>
  <c r="AJ30" i="16"/>
  <c r="Y30" i="16"/>
  <c r="U30" i="16"/>
  <c r="S30" i="16"/>
  <c r="J30" i="16"/>
  <c r="AY30" i="16" s="1"/>
  <c r="F30" i="16"/>
  <c r="BG29" i="16"/>
  <c r="AY29" i="16"/>
  <c r="AX29" i="16"/>
  <c r="AJ29" i="16"/>
  <c r="U29" i="16"/>
  <c r="S29" i="16"/>
  <c r="F29" i="16"/>
  <c r="J29" i="16" s="1"/>
  <c r="BG28" i="16"/>
  <c r="AY28" i="16"/>
  <c r="AX28" i="16"/>
  <c r="AJ28" i="16"/>
  <c r="AC28" i="16"/>
  <c r="Z28" i="16"/>
  <c r="Y28" i="16"/>
  <c r="U28" i="16"/>
  <c r="S28" i="16"/>
  <c r="P28" i="16"/>
  <c r="F28" i="16"/>
  <c r="J28" i="16" s="1"/>
  <c r="L28" i="16" s="1"/>
  <c r="BG27" i="16"/>
  <c r="AX27" i="16"/>
  <c r="AT27" i="16"/>
  <c r="AK27" i="16"/>
  <c r="R27" i="16" s="1"/>
  <c r="AJ27" i="16"/>
  <c r="U27" i="16"/>
  <c r="S27" i="16"/>
  <c r="F27" i="16"/>
  <c r="J27" i="16" s="1"/>
  <c r="BG26" i="16"/>
  <c r="AX26" i="16"/>
  <c r="AJ26" i="16"/>
  <c r="Y26" i="16"/>
  <c r="U26" i="16"/>
  <c r="S26" i="16"/>
  <c r="L26" i="16"/>
  <c r="P26" i="16" s="1"/>
  <c r="F26" i="16"/>
  <c r="J26" i="16" s="1"/>
  <c r="AC26" i="16" s="1"/>
  <c r="BG25" i="16"/>
  <c r="AX25" i="16"/>
  <c r="AJ25" i="16"/>
  <c r="U25" i="16"/>
  <c r="S25" i="16"/>
  <c r="F25" i="16"/>
  <c r="J25" i="16" s="1"/>
  <c r="AK25" i="16" s="1"/>
  <c r="BG24" i="16"/>
  <c r="AX24" i="16"/>
  <c r="AJ24" i="16"/>
  <c r="Y24" i="16"/>
  <c r="U24" i="16"/>
  <c r="S24" i="16"/>
  <c r="L24" i="16"/>
  <c r="K24" i="16"/>
  <c r="F24" i="16"/>
  <c r="J24" i="16" s="1"/>
  <c r="BG23" i="16"/>
  <c r="AX23" i="16"/>
  <c r="AK23" i="16"/>
  <c r="R23" i="16" s="1"/>
  <c r="AJ23" i="16"/>
  <c r="U23" i="16"/>
  <c r="S23" i="16"/>
  <c r="J23" i="16"/>
  <c r="L23" i="16" s="1"/>
  <c r="F23" i="16"/>
  <c r="BG22" i="16"/>
  <c r="AX22" i="16"/>
  <c r="AJ22" i="16"/>
  <c r="Y22" i="16"/>
  <c r="U22" i="16"/>
  <c r="S22" i="16"/>
  <c r="F22" i="16"/>
  <c r="J22" i="16" s="1"/>
  <c r="AC22" i="16" s="1"/>
  <c r="BG21" i="16"/>
  <c r="AX21" i="16"/>
  <c r="AT21" i="16"/>
  <c r="AJ21" i="16"/>
  <c r="AC21" i="16"/>
  <c r="Z21" i="16"/>
  <c r="U21" i="16"/>
  <c r="T21" i="16"/>
  <c r="S21" i="16"/>
  <c r="R21" i="16"/>
  <c r="L21" i="16"/>
  <c r="P21" i="16" s="1"/>
  <c r="J21" i="16"/>
  <c r="AK21" i="16" s="1"/>
  <c r="F21" i="16"/>
  <c r="BG20" i="16"/>
  <c r="AX20" i="16"/>
  <c r="AJ20" i="16"/>
  <c r="AC20" i="16"/>
  <c r="Y20" i="16"/>
  <c r="U20" i="16"/>
  <c r="T20" i="16"/>
  <c r="S20" i="16"/>
  <c r="J20" i="16"/>
  <c r="Z20" i="16" s="1"/>
  <c r="F20" i="16"/>
  <c r="BG19" i="16"/>
  <c r="AX19" i="16"/>
  <c r="AJ19" i="16"/>
  <c r="AC19" i="16"/>
  <c r="Z19" i="16"/>
  <c r="U19" i="16"/>
  <c r="S19" i="16"/>
  <c r="L19" i="16"/>
  <c r="F19" i="16"/>
  <c r="J19" i="16" s="1"/>
  <c r="P19" i="16" s="1"/>
  <c r="BG18" i="16"/>
  <c r="AX18" i="16"/>
  <c r="AJ18" i="16"/>
  <c r="Y18" i="16"/>
  <c r="U18" i="16"/>
  <c r="S18" i="16"/>
  <c r="K18" i="16"/>
  <c r="J18" i="16"/>
  <c r="F18" i="16"/>
  <c r="BG17" i="16"/>
  <c r="AX17" i="16"/>
  <c r="AK17" i="16"/>
  <c r="AJ17" i="16"/>
  <c r="U17" i="16"/>
  <c r="T17" i="16"/>
  <c r="S17" i="16"/>
  <c r="F17" i="16"/>
  <c r="J17" i="16" s="1"/>
  <c r="BG16" i="16"/>
  <c r="AY16" i="16"/>
  <c r="AX16" i="16"/>
  <c r="AJ16" i="16"/>
  <c r="AC16" i="16"/>
  <c r="Z16" i="16"/>
  <c r="Y16" i="16"/>
  <c r="U16" i="16"/>
  <c r="S16" i="16"/>
  <c r="J16" i="16"/>
  <c r="T16" i="16" s="1"/>
  <c r="BG15" i="16"/>
  <c r="AX15" i="16"/>
  <c r="AK15" i="16"/>
  <c r="AJ15" i="16"/>
  <c r="AC15" i="16"/>
  <c r="Z15" i="16"/>
  <c r="U15" i="16"/>
  <c r="T15" i="16"/>
  <c r="S15" i="16"/>
  <c r="L15" i="16"/>
  <c r="P15" i="16" s="1"/>
  <c r="F15" i="16"/>
  <c r="J15" i="16" s="1"/>
  <c r="AY15" i="16" s="1"/>
  <c r="BG14" i="16"/>
  <c r="AX14" i="16"/>
  <c r="AJ14" i="16"/>
  <c r="AC14" i="16"/>
  <c r="U14" i="16"/>
  <c r="S14" i="16"/>
  <c r="J14" i="16"/>
  <c r="AY14" i="16" s="1"/>
  <c r="F14" i="16"/>
  <c r="BG13" i="16"/>
  <c r="AX13" i="16"/>
  <c r="AJ13" i="16"/>
  <c r="U13" i="16"/>
  <c r="S13" i="16"/>
  <c r="F13" i="16"/>
  <c r="J13" i="16" s="1"/>
  <c r="BG12" i="16"/>
  <c r="AX12" i="16"/>
  <c r="AJ12" i="16"/>
  <c r="Y12" i="16"/>
  <c r="U12" i="16"/>
  <c r="S12" i="16"/>
  <c r="F12" i="16"/>
  <c r="F75" i="16" s="1"/>
  <c r="Y11" i="16"/>
  <c r="BF75" i="15"/>
  <c r="BE75" i="15"/>
  <c r="BD75" i="15"/>
  <c r="BC75" i="15"/>
  <c r="BB75" i="15"/>
  <c r="BA75" i="15"/>
  <c r="AZ75" i="15"/>
  <c r="AW75" i="15"/>
  <c r="AV75" i="15"/>
  <c r="AU75" i="15"/>
  <c r="AS75" i="15"/>
  <c r="AR75" i="15"/>
  <c r="AQ75" i="15"/>
  <c r="AP75" i="15"/>
  <c r="AO75" i="15"/>
  <c r="AN75" i="15"/>
  <c r="AM75" i="15"/>
  <c r="AL75" i="15"/>
  <c r="AD75" i="15"/>
  <c r="AB75" i="15"/>
  <c r="AA75" i="15"/>
  <c r="Q75" i="15"/>
  <c r="I75" i="15"/>
  <c r="H75" i="15"/>
  <c r="G75" i="15"/>
  <c r="E75" i="15"/>
  <c r="D75" i="15"/>
  <c r="W74" i="15"/>
  <c r="BH73" i="15"/>
  <c r="BG73" i="15"/>
  <c r="AY73" i="15"/>
  <c r="AX73" i="15"/>
  <c r="AT73" i="15"/>
  <c r="AK73" i="15"/>
  <c r="AC73" i="15"/>
  <c r="Z73" i="15"/>
  <c r="U73" i="15"/>
  <c r="T73" i="15"/>
  <c r="S73" i="15"/>
  <c r="R73" i="15"/>
  <c r="V73" i="15" s="1"/>
  <c r="AE73" i="15" s="1"/>
  <c r="L73" i="15"/>
  <c r="P73" i="15" s="1"/>
  <c r="BG72" i="15"/>
  <c r="AX72" i="15"/>
  <c r="AT72" i="15"/>
  <c r="AK72" i="15"/>
  <c r="R72" i="15" s="1"/>
  <c r="AJ72" i="15"/>
  <c r="Y72" i="15"/>
  <c r="U72" i="15"/>
  <c r="S72" i="15"/>
  <c r="L72" i="15"/>
  <c r="K72" i="15"/>
  <c r="F72" i="15"/>
  <c r="J72" i="15" s="1"/>
  <c r="BG71" i="15"/>
  <c r="AX71" i="15"/>
  <c r="AJ71" i="15"/>
  <c r="U71" i="15"/>
  <c r="S71" i="15"/>
  <c r="J71" i="15"/>
  <c r="AK71" i="15" s="1"/>
  <c r="F71" i="15"/>
  <c r="BG70" i="15"/>
  <c r="AX70" i="15"/>
  <c r="AJ70" i="15"/>
  <c r="Y70" i="15"/>
  <c r="U70" i="15"/>
  <c r="S70" i="15"/>
  <c r="F70" i="15"/>
  <c r="J70" i="15" s="1"/>
  <c r="AX69" i="15"/>
  <c r="AJ69" i="15"/>
  <c r="AC69" i="15"/>
  <c r="S69" i="15"/>
  <c r="J69" i="15"/>
  <c r="AY69" i="15" s="1"/>
  <c r="F69" i="15"/>
  <c r="BG68" i="15"/>
  <c r="AX68" i="15"/>
  <c r="AJ68" i="15"/>
  <c r="Y68" i="15"/>
  <c r="U68" i="15"/>
  <c r="S68" i="15"/>
  <c r="L68" i="15"/>
  <c r="P68" i="15" s="1"/>
  <c r="J68" i="15"/>
  <c r="AK68" i="15" s="1"/>
  <c r="R68" i="15" s="1"/>
  <c r="F68" i="15"/>
  <c r="BG67" i="15"/>
  <c r="AX67" i="15"/>
  <c r="AJ67" i="15"/>
  <c r="U67" i="15"/>
  <c r="S67" i="15"/>
  <c r="J67" i="15"/>
  <c r="F67" i="15"/>
  <c r="BG66" i="15"/>
  <c r="AX66" i="15"/>
  <c r="AJ66" i="15"/>
  <c r="Y66" i="15"/>
  <c r="U66" i="15"/>
  <c r="S66" i="15"/>
  <c r="K66" i="15"/>
  <c r="J66" i="15"/>
  <c r="BG65" i="15"/>
  <c r="AX65" i="15"/>
  <c r="AJ65" i="15"/>
  <c r="U65" i="15"/>
  <c r="T65" i="15"/>
  <c r="S65" i="15"/>
  <c r="F65" i="15"/>
  <c r="J65" i="15" s="1"/>
  <c r="BG64" i="15"/>
  <c r="AX64" i="15"/>
  <c r="AJ64" i="15"/>
  <c r="U64" i="15"/>
  <c r="S64" i="15"/>
  <c r="F64" i="15"/>
  <c r="J64" i="15" s="1"/>
  <c r="AC64" i="15" s="1"/>
  <c r="BG63" i="15"/>
  <c r="AX63" i="15"/>
  <c r="AJ63" i="15"/>
  <c r="U63" i="15"/>
  <c r="S63" i="15"/>
  <c r="F63" i="15"/>
  <c r="J63" i="15" s="1"/>
  <c r="Z63" i="15" s="1"/>
  <c r="BG62" i="15"/>
  <c r="AX62" i="15"/>
  <c r="AK62" i="15"/>
  <c r="R62" i="15" s="1"/>
  <c r="AJ62" i="15"/>
  <c r="U62" i="15"/>
  <c r="S62" i="15"/>
  <c r="J62" i="15"/>
  <c r="F62" i="15"/>
  <c r="BG61" i="15"/>
  <c r="AX61" i="15"/>
  <c r="AJ61" i="15"/>
  <c r="U61" i="15"/>
  <c r="T61" i="15"/>
  <c r="S61" i="15"/>
  <c r="F61" i="15"/>
  <c r="J61" i="15" s="1"/>
  <c r="BG60" i="15"/>
  <c r="AX60" i="15"/>
  <c r="AJ60" i="15"/>
  <c r="AC60" i="15"/>
  <c r="Y60" i="15"/>
  <c r="U60" i="15"/>
  <c r="T60" i="15"/>
  <c r="S60" i="15"/>
  <c r="K60" i="15"/>
  <c r="J60" i="15"/>
  <c r="AY60" i="15" s="1"/>
  <c r="BG59" i="15"/>
  <c r="AY59" i="15"/>
  <c r="AX59" i="15"/>
  <c r="AJ59" i="15"/>
  <c r="AC59" i="15"/>
  <c r="Z59" i="15"/>
  <c r="U59" i="15"/>
  <c r="S59" i="15"/>
  <c r="F59" i="15"/>
  <c r="J59" i="15" s="1"/>
  <c r="BG58" i="15"/>
  <c r="AX58" i="15"/>
  <c r="AJ58" i="15"/>
  <c r="Y58" i="15"/>
  <c r="U58" i="15"/>
  <c r="S58" i="15"/>
  <c r="F58" i="15"/>
  <c r="J58" i="15" s="1"/>
  <c r="L58" i="15" s="1"/>
  <c r="BG57" i="15"/>
  <c r="AX57" i="15"/>
  <c r="AJ57" i="15"/>
  <c r="U57" i="15"/>
  <c r="S57" i="15"/>
  <c r="J57" i="15"/>
  <c r="F57" i="15"/>
  <c r="BG56" i="15"/>
  <c r="AX56" i="15"/>
  <c r="AJ56" i="15"/>
  <c r="Y56" i="15"/>
  <c r="U56" i="15"/>
  <c r="S56" i="15"/>
  <c r="K56" i="15"/>
  <c r="J56" i="15"/>
  <c r="F56" i="15"/>
  <c r="BG55" i="15"/>
  <c r="AX55" i="15"/>
  <c r="AJ55" i="15"/>
  <c r="U55" i="15"/>
  <c r="S55" i="15"/>
  <c r="F55" i="15"/>
  <c r="J55" i="15" s="1"/>
  <c r="BG54" i="15"/>
  <c r="AX54" i="15"/>
  <c r="AJ54" i="15"/>
  <c r="Y54" i="15"/>
  <c r="U54" i="15"/>
  <c r="S54" i="15"/>
  <c r="F54" i="15"/>
  <c r="J54" i="15" s="1"/>
  <c r="BG53" i="15"/>
  <c r="AX53" i="15"/>
  <c r="AJ53" i="15"/>
  <c r="U53" i="15"/>
  <c r="T53" i="15"/>
  <c r="S53" i="15"/>
  <c r="F53" i="15"/>
  <c r="J53" i="15" s="1"/>
  <c r="BG52" i="15"/>
  <c r="AX52" i="15"/>
  <c r="AJ52" i="15"/>
  <c r="AC52" i="15"/>
  <c r="Y52" i="15"/>
  <c r="U52" i="15"/>
  <c r="T52" i="15"/>
  <c r="S52" i="15"/>
  <c r="F52" i="15"/>
  <c r="J52" i="15" s="1"/>
  <c r="BG51" i="15"/>
  <c r="AX51" i="15"/>
  <c r="AJ51" i="15"/>
  <c r="AC51" i="15"/>
  <c r="U51" i="15"/>
  <c r="S51" i="15"/>
  <c r="J51" i="15"/>
  <c r="AY51" i="15" s="1"/>
  <c r="F51" i="15"/>
  <c r="BG50" i="15"/>
  <c r="AY50" i="15"/>
  <c r="AX50" i="15"/>
  <c r="AJ50" i="15"/>
  <c r="Z50" i="15"/>
  <c r="Y50" i="15"/>
  <c r="U50" i="15"/>
  <c r="S50" i="15"/>
  <c r="K50" i="15"/>
  <c r="J50" i="15"/>
  <c r="L50" i="15" s="1"/>
  <c r="P50" i="15" s="1"/>
  <c r="F50" i="15"/>
  <c r="BG49" i="15"/>
  <c r="AX49" i="15"/>
  <c r="AJ49" i="15"/>
  <c r="U49" i="15"/>
  <c r="S49" i="15"/>
  <c r="F49" i="15"/>
  <c r="J49" i="15" s="1"/>
  <c r="BG48" i="15"/>
  <c r="AX48" i="15"/>
  <c r="AK48" i="15"/>
  <c r="AJ48" i="15"/>
  <c r="Y48" i="15"/>
  <c r="U48" i="15"/>
  <c r="S48" i="15"/>
  <c r="F48" i="15"/>
  <c r="J48" i="15" s="1"/>
  <c r="BG47" i="15"/>
  <c r="AX47" i="15"/>
  <c r="AJ47" i="15"/>
  <c r="U47" i="15"/>
  <c r="S47" i="15"/>
  <c r="F47" i="15"/>
  <c r="J47" i="15" s="1"/>
  <c r="BG46" i="15"/>
  <c r="AY46" i="15"/>
  <c r="AX46" i="15"/>
  <c r="AJ46" i="15"/>
  <c r="AC46" i="15"/>
  <c r="Z46" i="15"/>
  <c r="Y46" i="15"/>
  <c r="U46" i="15"/>
  <c r="S46" i="15"/>
  <c r="F46" i="15"/>
  <c r="J46" i="15" s="1"/>
  <c r="BG45" i="15"/>
  <c r="AY45" i="15"/>
  <c r="AX45" i="15"/>
  <c r="AJ45" i="15"/>
  <c r="AC45" i="15"/>
  <c r="Z45" i="15"/>
  <c r="U45" i="15"/>
  <c r="S45" i="15"/>
  <c r="F45" i="15"/>
  <c r="J45" i="15" s="1"/>
  <c r="BG44" i="15"/>
  <c r="AX44" i="15"/>
  <c r="AJ44" i="15"/>
  <c r="Y44" i="15"/>
  <c r="U44" i="15"/>
  <c r="S44" i="15"/>
  <c r="F44" i="15"/>
  <c r="J44" i="15" s="1"/>
  <c r="BG43" i="15"/>
  <c r="AX43" i="15"/>
  <c r="AJ43" i="15"/>
  <c r="U43" i="15"/>
  <c r="S43" i="15"/>
  <c r="L43" i="15"/>
  <c r="J43" i="15"/>
  <c r="F43" i="15"/>
  <c r="BG42" i="15"/>
  <c r="AX42" i="15"/>
  <c r="AJ42" i="15"/>
  <c r="Y42" i="15"/>
  <c r="U42" i="15"/>
  <c r="S42" i="15"/>
  <c r="J42" i="15"/>
  <c r="F42" i="15"/>
  <c r="BG41" i="15"/>
  <c r="AX41" i="15"/>
  <c r="AJ41" i="15"/>
  <c r="U41" i="15"/>
  <c r="S41" i="15"/>
  <c r="F41" i="15"/>
  <c r="J41" i="15" s="1"/>
  <c r="AK41" i="15" s="1"/>
  <c r="BG40" i="15"/>
  <c r="AX40" i="15"/>
  <c r="AJ40" i="15"/>
  <c r="Y40" i="15"/>
  <c r="U40" i="15"/>
  <c r="T40" i="15"/>
  <c r="S40" i="15"/>
  <c r="F40" i="15"/>
  <c r="J40" i="15" s="1"/>
  <c r="BG39" i="15"/>
  <c r="AX39" i="15"/>
  <c r="AJ39" i="15"/>
  <c r="U39" i="15"/>
  <c r="S39" i="15"/>
  <c r="F39" i="15"/>
  <c r="J39" i="15" s="1"/>
  <c r="BG38" i="15"/>
  <c r="AY38" i="15"/>
  <c r="AX38" i="15"/>
  <c r="AJ38" i="15"/>
  <c r="Y38" i="15"/>
  <c r="U38" i="15"/>
  <c r="S38" i="15"/>
  <c r="F38" i="15"/>
  <c r="J38" i="15" s="1"/>
  <c r="AC38" i="15" s="1"/>
  <c r="BG37" i="15"/>
  <c r="AY37" i="15"/>
  <c r="AX37" i="15"/>
  <c r="AJ37" i="15"/>
  <c r="AC37" i="15"/>
  <c r="Z37" i="15"/>
  <c r="U37" i="15"/>
  <c r="S37" i="15"/>
  <c r="F37" i="15"/>
  <c r="J37" i="15" s="1"/>
  <c r="BG36" i="15"/>
  <c r="AX36" i="15"/>
  <c r="AJ36" i="15"/>
  <c r="Y36" i="15"/>
  <c r="U36" i="15"/>
  <c r="S36" i="15"/>
  <c r="L36" i="15"/>
  <c r="P36" i="15" s="1"/>
  <c r="F36" i="15"/>
  <c r="J36" i="15" s="1"/>
  <c r="BG35" i="15"/>
  <c r="AX35" i="15"/>
  <c r="AJ35" i="15"/>
  <c r="U35" i="15"/>
  <c r="S35" i="15"/>
  <c r="L35" i="15"/>
  <c r="F35" i="15"/>
  <c r="J35" i="15" s="1"/>
  <c r="BG34" i="15"/>
  <c r="AX34" i="15"/>
  <c r="AJ34" i="15"/>
  <c r="Y34" i="15"/>
  <c r="U34" i="15"/>
  <c r="S34" i="15"/>
  <c r="F34" i="15"/>
  <c r="J34" i="15" s="1"/>
  <c r="AK34" i="15" s="1"/>
  <c r="BG33" i="15"/>
  <c r="AX33" i="15"/>
  <c r="AK33" i="15"/>
  <c r="AJ33" i="15"/>
  <c r="U33" i="15"/>
  <c r="S33" i="15"/>
  <c r="F33" i="15"/>
  <c r="J33" i="15" s="1"/>
  <c r="BG32" i="15"/>
  <c r="AX32" i="15"/>
  <c r="AJ32" i="15"/>
  <c r="Y32" i="15"/>
  <c r="U32" i="15"/>
  <c r="S32" i="15"/>
  <c r="F32" i="15"/>
  <c r="J32" i="15" s="1"/>
  <c r="BG31" i="15"/>
  <c r="AY31" i="15"/>
  <c r="AX31" i="15"/>
  <c r="AJ31" i="15"/>
  <c r="AC31" i="15"/>
  <c r="Z31" i="15"/>
  <c r="U31" i="15"/>
  <c r="T31" i="15"/>
  <c r="S31" i="15"/>
  <c r="L31" i="15"/>
  <c r="P31" i="15" s="1"/>
  <c r="J31" i="15"/>
  <c r="AK31" i="15" s="1"/>
  <c r="F31" i="15"/>
  <c r="BG30" i="15"/>
  <c r="AX30" i="15"/>
  <c r="AK30" i="15"/>
  <c r="R30" i="15" s="1"/>
  <c r="V30" i="15" s="1"/>
  <c r="AJ30" i="15"/>
  <c r="AC30" i="15"/>
  <c r="Y30" i="15"/>
  <c r="U30" i="15"/>
  <c r="T30" i="15"/>
  <c r="S30" i="15"/>
  <c r="L30" i="15"/>
  <c r="P30" i="15" s="1"/>
  <c r="K30" i="15"/>
  <c r="J30" i="15"/>
  <c r="AY30" i="15" s="1"/>
  <c r="F30" i="15"/>
  <c r="BG29" i="15"/>
  <c r="AX29" i="15"/>
  <c r="AJ29" i="15"/>
  <c r="U29" i="15"/>
  <c r="S29" i="15"/>
  <c r="F29" i="15"/>
  <c r="J29" i="15" s="1"/>
  <c r="BG28" i="15"/>
  <c r="AX28" i="15"/>
  <c r="AJ28" i="15"/>
  <c r="Y28" i="15"/>
  <c r="U28" i="15"/>
  <c r="S28" i="15"/>
  <c r="F28" i="15"/>
  <c r="J28" i="15" s="1"/>
  <c r="BG27" i="15"/>
  <c r="AX27" i="15"/>
  <c r="AJ27" i="15"/>
  <c r="U27" i="15"/>
  <c r="S27" i="15"/>
  <c r="F27" i="15"/>
  <c r="J27" i="15" s="1"/>
  <c r="BG26" i="15"/>
  <c r="AX26" i="15"/>
  <c r="AJ26" i="15"/>
  <c r="Y26" i="15"/>
  <c r="U26" i="15"/>
  <c r="S26" i="15"/>
  <c r="K26" i="15"/>
  <c r="F26" i="15"/>
  <c r="J26" i="15" s="1"/>
  <c r="AK26" i="15" s="1"/>
  <c r="BG25" i="15"/>
  <c r="AX25" i="15"/>
  <c r="AJ25" i="15"/>
  <c r="U25" i="15"/>
  <c r="S25" i="15"/>
  <c r="F25" i="15"/>
  <c r="J25" i="15" s="1"/>
  <c r="AK25" i="15" s="1"/>
  <c r="BG24" i="15"/>
  <c r="AX24" i="15"/>
  <c r="AJ24" i="15"/>
  <c r="Y24" i="15"/>
  <c r="U24" i="15"/>
  <c r="S24" i="15"/>
  <c r="F24" i="15"/>
  <c r="J24" i="15" s="1"/>
  <c r="BG23" i="15"/>
  <c r="AY23" i="15"/>
  <c r="AX23" i="15"/>
  <c r="AJ23" i="15"/>
  <c r="AC23" i="15"/>
  <c r="Z23" i="15"/>
  <c r="U23" i="15"/>
  <c r="T23" i="15"/>
  <c r="S23" i="15"/>
  <c r="L23" i="15"/>
  <c r="P23" i="15" s="1"/>
  <c r="J23" i="15"/>
  <c r="AK23" i="15" s="1"/>
  <c r="F23" i="15"/>
  <c r="BG22" i="15"/>
  <c r="AX22" i="15"/>
  <c r="AK22" i="15"/>
  <c r="R22" i="15" s="1"/>
  <c r="AJ22" i="15"/>
  <c r="AC22" i="15"/>
  <c r="Y22" i="15"/>
  <c r="U22" i="15"/>
  <c r="T22" i="15"/>
  <c r="S22" i="15"/>
  <c r="L22" i="15"/>
  <c r="P22" i="15" s="1"/>
  <c r="K22" i="15"/>
  <c r="J22" i="15"/>
  <c r="AY22" i="15" s="1"/>
  <c r="F22" i="15"/>
  <c r="BG21" i="15"/>
  <c r="AX21" i="15"/>
  <c r="AJ21" i="15"/>
  <c r="AC21" i="15"/>
  <c r="U21" i="15"/>
  <c r="S21" i="15"/>
  <c r="F21" i="15"/>
  <c r="J21" i="15" s="1"/>
  <c r="BG20" i="15"/>
  <c r="AX20" i="15"/>
  <c r="AJ20" i="15"/>
  <c r="Y20" i="15"/>
  <c r="U20" i="15"/>
  <c r="S20" i="15"/>
  <c r="F20" i="15"/>
  <c r="J20" i="15" s="1"/>
  <c r="BG19" i="15"/>
  <c r="AX19" i="15"/>
  <c r="AJ19" i="15"/>
  <c r="U19" i="15"/>
  <c r="S19" i="15"/>
  <c r="L19" i="15"/>
  <c r="F19" i="15"/>
  <c r="J19" i="15" s="1"/>
  <c r="BG18" i="15"/>
  <c r="AX18" i="15"/>
  <c r="AK18" i="15"/>
  <c r="AJ18" i="15"/>
  <c r="Y18" i="15"/>
  <c r="U18" i="15"/>
  <c r="S18" i="15"/>
  <c r="F18" i="15"/>
  <c r="J18" i="15" s="1"/>
  <c r="BG17" i="15"/>
  <c r="AX17" i="15"/>
  <c r="AK17" i="15"/>
  <c r="AJ17" i="15"/>
  <c r="U17" i="15"/>
  <c r="S17" i="15"/>
  <c r="F17" i="15"/>
  <c r="J17" i="15" s="1"/>
  <c r="BG16" i="15"/>
  <c r="AX16" i="15"/>
  <c r="AJ16" i="15"/>
  <c r="Y16" i="15"/>
  <c r="U16" i="15"/>
  <c r="S16" i="15"/>
  <c r="J16" i="15"/>
  <c r="T16" i="15" s="1"/>
  <c r="BG15" i="15"/>
  <c r="AX15" i="15"/>
  <c r="AJ15" i="15"/>
  <c r="U15" i="15"/>
  <c r="T15" i="15"/>
  <c r="S15" i="15"/>
  <c r="J15" i="15"/>
  <c r="AC15" i="15" s="1"/>
  <c r="F15" i="15"/>
  <c r="BG14" i="15"/>
  <c r="AY14" i="15"/>
  <c r="AX14" i="15"/>
  <c r="AJ14" i="15"/>
  <c r="AC14" i="15"/>
  <c r="Z14" i="15"/>
  <c r="U14" i="15"/>
  <c r="S14" i="15"/>
  <c r="J14" i="15"/>
  <c r="L14" i="15" s="1"/>
  <c r="P14" i="15" s="1"/>
  <c r="F14" i="15"/>
  <c r="BG13" i="15"/>
  <c r="AX13" i="15"/>
  <c r="AJ13" i="15"/>
  <c r="U13" i="15"/>
  <c r="S13" i="15"/>
  <c r="J13" i="15"/>
  <c r="F13" i="15"/>
  <c r="BG12" i="15"/>
  <c r="AX12" i="15"/>
  <c r="AJ12" i="15"/>
  <c r="Y12" i="15"/>
  <c r="U12" i="15"/>
  <c r="S12" i="15"/>
  <c r="J12" i="15"/>
  <c r="F12" i="15"/>
  <c r="Y11" i="15"/>
  <c r="R60" i="14"/>
  <c r="BF75" i="14"/>
  <c r="BE75" i="14"/>
  <c r="BD75" i="14"/>
  <c r="BC75" i="14"/>
  <c r="BB75" i="14"/>
  <c r="BA75" i="14"/>
  <c r="AZ75" i="14"/>
  <c r="AW75" i="14"/>
  <c r="AV75" i="14"/>
  <c r="AU75" i="14"/>
  <c r="AS75" i="14"/>
  <c r="AR75" i="14"/>
  <c r="AQ75" i="14"/>
  <c r="AP75" i="14"/>
  <c r="AO75" i="14"/>
  <c r="AN75" i="14"/>
  <c r="AM75" i="14"/>
  <c r="AL75" i="14"/>
  <c r="AD75" i="14"/>
  <c r="AB75" i="14"/>
  <c r="AA75" i="14"/>
  <c r="Q75" i="14"/>
  <c r="I75" i="14"/>
  <c r="H75" i="14"/>
  <c r="G75" i="14"/>
  <c r="E75" i="14"/>
  <c r="D75" i="14"/>
  <c r="W74" i="14"/>
  <c r="BG73" i="14"/>
  <c r="AY73" i="14"/>
  <c r="AX73" i="14"/>
  <c r="AK73" i="14"/>
  <c r="AT73" i="14" s="1"/>
  <c r="AC73" i="14"/>
  <c r="Z73" i="14"/>
  <c r="U73" i="14"/>
  <c r="T73" i="14"/>
  <c r="S73" i="14"/>
  <c r="R73" i="14"/>
  <c r="V73" i="14" s="1"/>
  <c r="L73" i="14"/>
  <c r="P73" i="14" s="1"/>
  <c r="BG72" i="14"/>
  <c r="AX72" i="14"/>
  <c r="AJ72" i="14"/>
  <c r="Z72" i="14"/>
  <c r="Y72" i="14"/>
  <c r="U72" i="14"/>
  <c r="S72" i="14"/>
  <c r="F72" i="14"/>
  <c r="J72" i="14" s="1"/>
  <c r="BG71" i="14"/>
  <c r="AX71" i="14"/>
  <c r="AJ71" i="14"/>
  <c r="U71" i="14"/>
  <c r="S71" i="14"/>
  <c r="F71" i="14"/>
  <c r="J71" i="14" s="1"/>
  <c r="T71" i="14" s="1"/>
  <c r="BG70" i="14"/>
  <c r="AX70" i="14"/>
  <c r="AJ70" i="14"/>
  <c r="AC70" i="14"/>
  <c r="Y70" i="14"/>
  <c r="U70" i="14"/>
  <c r="T70" i="14"/>
  <c r="S70" i="14"/>
  <c r="F70" i="14"/>
  <c r="J70" i="14" s="1"/>
  <c r="AX69" i="14"/>
  <c r="AJ69" i="14"/>
  <c r="S69" i="14"/>
  <c r="F69" i="14"/>
  <c r="J69" i="14" s="1"/>
  <c r="BG68" i="14"/>
  <c r="AX68" i="14"/>
  <c r="AJ68" i="14"/>
  <c r="Y68" i="14"/>
  <c r="U68" i="14"/>
  <c r="S68" i="14"/>
  <c r="F68" i="14"/>
  <c r="J68" i="14" s="1"/>
  <c r="AC68" i="14" s="1"/>
  <c r="BG67" i="14"/>
  <c r="AX67" i="14"/>
  <c r="AK67" i="14"/>
  <c r="AT67" i="14" s="1"/>
  <c r="AJ67" i="14"/>
  <c r="U67" i="14"/>
  <c r="S67" i="14"/>
  <c r="F67" i="14"/>
  <c r="J67" i="14" s="1"/>
  <c r="BG66" i="14"/>
  <c r="AX66" i="14"/>
  <c r="AJ66" i="14"/>
  <c r="Y66" i="14"/>
  <c r="U66" i="14"/>
  <c r="S66" i="14"/>
  <c r="J66" i="14"/>
  <c r="Z66" i="14" s="1"/>
  <c r="BG65" i="14"/>
  <c r="AX65" i="14"/>
  <c r="AJ65" i="14"/>
  <c r="U65" i="14"/>
  <c r="S65" i="14"/>
  <c r="F65" i="14"/>
  <c r="J65" i="14" s="1"/>
  <c r="BG64" i="14"/>
  <c r="AX64" i="14"/>
  <c r="AK64" i="14"/>
  <c r="AT64" i="14" s="1"/>
  <c r="AJ64" i="14"/>
  <c r="U64" i="14"/>
  <c r="S64" i="14"/>
  <c r="F64" i="14"/>
  <c r="J64" i="14" s="1"/>
  <c r="AY64" i="14" s="1"/>
  <c r="BG63" i="14"/>
  <c r="AX63" i="14"/>
  <c r="AJ63" i="14"/>
  <c r="U63" i="14"/>
  <c r="S63" i="14"/>
  <c r="J63" i="14"/>
  <c r="AK63" i="14" s="1"/>
  <c r="F63" i="14"/>
  <c r="BG62" i="14"/>
  <c r="AX62" i="14"/>
  <c r="AJ62" i="14"/>
  <c r="AC62" i="14"/>
  <c r="Z62" i="14"/>
  <c r="U62" i="14"/>
  <c r="S62" i="14"/>
  <c r="F62" i="14"/>
  <c r="J62" i="14" s="1"/>
  <c r="BG61" i="14"/>
  <c r="AX61" i="14"/>
  <c r="AJ61" i="14"/>
  <c r="U61" i="14"/>
  <c r="S61" i="14"/>
  <c r="F61" i="14"/>
  <c r="J61" i="14" s="1"/>
  <c r="BG60" i="14"/>
  <c r="AX60" i="14"/>
  <c r="AK60" i="14"/>
  <c r="AT60" i="14" s="1"/>
  <c r="AJ60" i="14"/>
  <c r="Y60" i="14"/>
  <c r="U60" i="14"/>
  <c r="S60" i="14"/>
  <c r="J60" i="14"/>
  <c r="K60" i="14" s="1"/>
  <c r="BG59" i="14"/>
  <c r="AX59" i="14"/>
  <c r="AJ59" i="14"/>
  <c r="U59" i="14"/>
  <c r="S59" i="14"/>
  <c r="J59" i="14"/>
  <c r="T59" i="14" s="1"/>
  <c r="F59" i="14"/>
  <c r="BG58" i="14"/>
  <c r="AX58" i="14"/>
  <c r="AJ58" i="14"/>
  <c r="AC58" i="14"/>
  <c r="Y58" i="14"/>
  <c r="U58" i="14"/>
  <c r="S58" i="14"/>
  <c r="L58" i="14"/>
  <c r="J58" i="14"/>
  <c r="K58" i="14" s="1"/>
  <c r="F58" i="14"/>
  <c r="BG57" i="14"/>
  <c r="AX57" i="14"/>
  <c r="AJ57" i="14"/>
  <c r="U57" i="14"/>
  <c r="S57" i="14"/>
  <c r="F57" i="14"/>
  <c r="J57" i="14" s="1"/>
  <c r="BG56" i="14"/>
  <c r="AX56" i="14"/>
  <c r="AJ56" i="14"/>
  <c r="Y56" i="14"/>
  <c r="U56" i="14"/>
  <c r="S56" i="14"/>
  <c r="F56" i="14"/>
  <c r="J56" i="14" s="1"/>
  <c r="BG55" i="14"/>
  <c r="AX55" i="14"/>
  <c r="AJ55" i="14"/>
  <c r="U55" i="14"/>
  <c r="S55" i="14"/>
  <c r="F55" i="14"/>
  <c r="J55" i="14" s="1"/>
  <c r="BG54" i="14"/>
  <c r="AX54" i="14"/>
  <c r="AJ54" i="14"/>
  <c r="Y54" i="14"/>
  <c r="U54" i="14"/>
  <c r="S54" i="14"/>
  <c r="F54" i="14"/>
  <c r="J54" i="14" s="1"/>
  <c r="T54" i="14" s="1"/>
  <c r="BG53" i="14"/>
  <c r="AX53" i="14"/>
  <c r="AJ53" i="14"/>
  <c r="U53" i="14"/>
  <c r="S53" i="14"/>
  <c r="F53" i="14"/>
  <c r="J53" i="14" s="1"/>
  <c r="BG52" i="14"/>
  <c r="AX52" i="14"/>
  <c r="AJ52" i="14"/>
  <c r="Y52" i="14"/>
  <c r="U52" i="14"/>
  <c r="S52" i="14"/>
  <c r="F52" i="14"/>
  <c r="J52" i="14" s="1"/>
  <c r="BG51" i="14"/>
  <c r="AX51" i="14"/>
  <c r="AJ51" i="14"/>
  <c r="U51" i="14"/>
  <c r="S51" i="14"/>
  <c r="F51" i="14"/>
  <c r="J51" i="14" s="1"/>
  <c r="Z51" i="14" s="1"/>
  <c r="BG50" i="14"/>
  <c r="AX50" i="14"/>
  <c r="AJ50" i="14"/>
  <c r="Y50" i="14"/>
  <c r="U50" i="14"/>
  <c r="S50" i="14"/>
  <c r="F50" i="14"/>
  <c r="J50" i="14" s="1"/>
  <c r="BG49" i="14"/>
  <c r="AX49" i="14"/>
  <c r="AJ49" i="14"/>
  <c r="U49" i="14"/>
  <c r="S49" i="14"/>
  <c r="F49" i="14"/>
  <c r="J49" i="14" s="1"/>
  <c r="BG48" i="14"/>
  <c r="AX48" i="14"/>
  <c r="AJ48" i="14"/>
  <c r="Y48" i="14"/>
  <c r="U48" i="14"/>
  <c r="S48" i="14"/>
  <c r="F48" i="14"/>
  <c r="J48" i="14" s="1"/>
  <c r="BG47" i="14"/>
  <c r="AX47" i="14"/>
  <c r="AJ47" i="14"/>
  <c r="U47" i="14"/>
  <c r="S47" i="14"/>
  <c r="F47" i="14"/>
  <c r="J47" i="14" s="1"/>
  <c r="Z47" i="14" s="1"/>
  <c r="BG46" i="14"/>
  <c r="AY46" i="14"/>
  <c r="AX46" i="14"/>
  <c r="AJ46" i="14"/>
  <c r="Y46" i="14"/>
  <c r="U46" i="14"/>
  <c r="S46" i="14"/>
  <c r="F46" i="14"/>
  <c r="J46" i="14" s="1"/>
  <c r="L46" i="14" s="1"/>
  <c r="BG45" i="14"/>
  <c r="AX45" i="14"/>
  <c r="AJ45" i="14"/>
  <c r="U45" i="14"/>
  <c r="S45" i="14"/>
  <c r="F45" i="14"/>
  <c r="J45" i="14" s="1"/>
  <c r="T45" i="14" s="1"/>
  <c r="BG44" i="14"/>
  <c r="AX44" i="14"/>
  <c r="AJ44" i="14"/>
  <c r="Y44" i="14"/>
  <c r="U44" i="14"/>
  <c r="S44" i="14"/>
  <c r="J44" i="14"/>
  <c r="L44" i="14" s="1"/>
  <c r="F44" i="14"/>
  <c r="BG43" i="14"/>
  <c r="AX43" i="14"/>
  <c r="AJ43" i="14"/>
  <c r="U43" i="14"/>
  <c r="S43" i="14"/>
  <c r="F43" i="14"/>
  <c r="J43" i="14" s="1"/>
  <c r="AK43" i="14" s="1"/>
  <c r="BG42" i="14"/>
  <c r="AX42" i="14"/>
  <c r="AJ42" i="14"/>
  <c r="Y42" i="14"/>
  <c r="U42" i="14"/>
  <c r="S42" i="14"/>
  <c r="J42" i="14"/>
  <c r="T42" i="14" s="1"/>
  <c r="F42" i="14"/>
  <c r="BG41" i="14"/>
  <c r="AX41" i="14"/>
  <c r="AJ41" i="14"/>
  <c r="U41" i="14"/>
  <c r="S41" i="14"/>
  <c r="F41" i="14"/>
  <c r="J41" i="14" s="1"/>
  <c r="BG40" i="14"/>
  <c r="AY40" i="14"/>
  <c r="AX40" i="14"/>
  <c r="AK40" i="14"/>
  <c r="R40" i="14" s="1"/>
  <c r="AJ40" i="14"/>
  <c r="Y40" i="14"/>
  <c r="U40" i="14"/>
  <c r="T40" i="14"/>
  <c r="S40" i="14"/>
  <c r="L40" i="14"/>
  <c r="P40" i="14" s="1"/>
  <c r="J40" i="14"/>
  <c r="Z40" i="14" s="1"/>
  <c r="F40" i="14"/>
  <c r="BG39" i="14"/>
  <c r="AX39" i="14"/>
  <c r="AJ39" i="14"/>
  <c r="U39" i="14"/>
  <c r="S39" i="14"/>
  <c r="F39" i="14"/>
  <c r="J39" i="14" s="1"/>
  <c r="BG38" i="14"/>
  <c r="AX38" i="14"/>
  <c r="AJ38" i="14"/>
  <c r="Y38" i="14"/>
  <c r="U38" i="14"/>
  <c r="S38" i="14"/>
  <c r="F38" i="14"/>
  <c r="J38" i="14" s="1"/>
  <c r="BG37" i="14"/>
  <c r="AX37" i="14"/>
  <c r="AJ37" i="14"/>
  <c r="U37" i="14"/>
  <c r="S37" i="14"/>
  <c r="F37" i="14"/>
  <c r="J37" i="14" s="1"/>
  <c r="Z37" i="14" s="1"/>
  <c r="BG36" i="14"/>
  <c r="AX36" i="14"/>
  <c r="AJ36" i="14"/>
  <c r="Y36" i="14"/>
  <c r="U36" i="14"/>
  <c r="S36" i="14"/>
  <c r="F36" i="14"/>
  <c r="J36" i="14" s="1"/>
  <c r="BG35" i="14"/>
  <c r="AX35" i="14"/>
  <c r="AJ35" i="14"/>
  <c r="U35" i="14"/>
  <c r="S35" i="14"/>
  <c r="F35" i="14"/>
  <c r="J35" i="14" s="1"/>
  <c r="BG34" i="14"/>
  <c r="AX34" i="14"/>
  <c r="AJ34" i="14"/>
  <c r="Y34" i="14"/>
  <c r="U34" i="14"/>
  <c r="S34" i="14"/>
  <c r="F34" i="14"/>
  <c r="J34" i="14" s="1"/>
  <c r="BG33" i="14"/>
  <c r="AX33" i="14"/>
  <c r="AJ33" i="14"/>
  <c r="U33" i="14"/>
  <c r="S33" i="14"/>
  <c r="F33" i="14"/>
  <c r="J33" i="14" s="1"/>
  <c r="BG32" i="14"/>
  <c r="AX32" i="14"/>
  <c r="AJ32" i="14"/>
  <c r="Y32" i="14"/>
  <c r="U32" i="14"/>
  <c r="S32" i="14"/>
  <c r="F32" i="14"/>
  <c r="J32" i="14" s="1"/>
  <c r="T32" i="14" s="1"/>
  <c r="BG31" i="14"/>
  <c r="AX31" i="14"/>
  <c r="AJ31" i="14"/>
  <c r="U31" i="14"/>
  <c r="S31" i="14"/>
  <c r="J31" i="14"/>
  <c r="AY31" i="14" s="1"/>
  <c r="F31" i="14"/>
  <c r="BG30" i="14"/>
  <c r="AX30" i="14"/>
  <c r="AJ30" i="14"/>
  <c r="Y30" i="14"/>
  <c r="U30" i="14"/>
  <c r="S30" i="14"/>
  <c r="F30" i="14"/>
  <c r="J30" i="14" s="1"/>
  <c r="BG29" i="14"/>
  <c r="AX29" i="14"/>
  <c r="AJ29" i="14"/>
  <c r="U29" i="14"/>
  <c r="S29" i="14"/>
  <c r="F29" i="14"/>
  <c r="J29" i="14" s="1"/>
  <c r="AC29" i="14" s="1"/>
  <c r="BG28" i="14"/>
  <c r="AX28" i="14"/>
  <c r="AJ28" i="14"/>
  <c r="Y28" i="14"/>
  <c r="U28" i="14"/>
  <c r="S28" i="14"/>
  <c r="F28" i="14"/>
  <c r="J28" i="14" s="1"/>
  <c r="AK28" i="14" s="1"/>
  <c r="BG27" i="14"/>
  <c r="AX27" i="14"/>
  <c r="AJ27" i="14"/>
  <c r="U27" i="14"/>
  <c r="S27" i="14"/>
  <c r="F27" i="14"/>
  <c r="J27" i="14" s="1"/>
  <c r="AY27" i="14" s="1"/>
  <c r="BG26" i="14"/>
  <c r="AX26" i="14"/>
  <c r="AJ26" i="14"/>
  <c r="Y26" i="14"/>
  <c r="U26" i="14"/>
  <c r="S26" i="14"/>
  <c r="F26" i="14"/>
  <c r="J26" i="14" s="1"/>
  <c r="BG25" i="14"/>
  <c r="AX25" i="14"/>
  <c r="AJ25" i="14"/>
  <c r="U25" i="14"/>
  <c r="S25" i="14"/>
  <c r="F25" i="14"/>
  <c r="J25" i="14" s="1"/>
  <c r="BG24" i="14"/>
  <c r="AX24" i="14"/>
  <c r="AJ24" i="14"/>
  <c r="Y24" i="14"/>
  <c r="U24" i="14"/>
  <c r="S24" i="14"/>
  <c r="F24" i="14"/>
  <c r="J24" i="14" s="1"/>
  <c r="BG23" i="14"/>
  <c r="AY23" i="14"/>
  <c r="AX23" i="14"/>
  <c r="AJ23" i="14"/>
  <c r="U23" i="14"/>
  <c r="S23" i="14"/>
  <c r="J23" i="14"/>
  <c r="AK23" i="14" s="1"/>
  <c r="AT23" i="14" s="1"/>
  <c r="F23" i="14"/>
  <c r="BG22" i="14"/>
  <c r="AX22" i="14"/>
  <c r="AJ22" i="14"/>
  <c r="Y22" i="14"/>
  <c r="U22" i="14"/>
  <c r="S22" i="14"/>
  <c r="F22" i="14"/>
  <c r="J22" i="14" s="1"/>
  <c r="BG21" i="14"/>
  <c r="AX21" i="14"/>
  <c r="AJ21" i="14"/>
  <c r="U21" i="14"/>
  <c r="S21" i="14"/>
  <c r="F21" i="14"/>
  <c r="J21" i="14" s="1"/>
  <c r="AY21" i="14" s="1"/>
  <c r="BG20" i="14"/>
  <c r="AY20" i="14"/>
  <c r="AX20" i="14"/>
  <c r="AJ20" i="14"/>
  <c r="Z20" i="14"/>
  <c r="Y20" i="14"/>
  <c r="U20" i="14"/>
  <c r="T20" i="14"/>
  <c r="S20" i="14"/>
  <c r="L20" i="14"/>
  <c r="P20" i="14" s="1"/>
  <c r="F20" i="14"/>
  <c r="J20" i="14" s="1"/>
  <c r="BG19" i="14"/>
  <c r="AX19" i="14"/>
  <c r="AJ19" i="14"/>
  <c r="U19" i="14"/>
  <c r="S19" i="14"/>
  <c r="F19" i="14"/>
  <c r="J19" i="14" s="1"/>
  <c r="BG18" i="14"/>
  <c r="AX18" i="14"/>
  <c r="AJ18" i="14"/>
  <c r="Y18" i="14"/>
  <c r="U18" i="14"/>
  <c r="S18" i="14"/>
  <c r="F18" i="14"/>
  <c r="J18" i="14" s="1"/>
  <c r="BG17" i="14"/>
  <c r="AX17" i="14"/>
  <c r="AJ17" i="14"/>
  <c r="U17" i="14"/>
  <c r="S17" i="14"/>
  <c r="F17" i="14"/>
  <c r="J17" i="14" s="1"/>
  <c r="AC17" i="14" s="1"/>
  <c r="BG16" i="14"/>
  <c r="AX16" i="14"/>
  <c r="AJ16" i="14"/>
  <c r="Y16" i="14"/>
  <c r="U16" i="14"/>
  <c r="S16" i="14"/>
  <c r="J16" i="14"/>
  <c r="AY16" i="14" s="1"/>
  <c r="BG15" i="14"/>
  <c r="AX15" i="14"/>
  <c r="AJ15" i="14"/>
  <c r="U15" i="14"/>
  <c r="S15" i="14"/>
  <c r="F15" i="14"/>
  <c r="J15" i="14" s="1"/>
  <c r="AC15" i="14" s="1"/>
  <c r="BG14" i="14"/>
  <c r="AX14" i="14"/>
  <c r="AJ14" i="14"/>
  <c r="U14" i="14"/>
  <c r="S14" i="14"/>
  <c r="F14" i="14"/>
  <c r="J14" i="14" s="1"/>
  <c r="AK14" i="14" s="1"/>
  <c r="AT14" i="14" s="1"/>
  <c r="BG13" i="14"/>
  <c r="AX13" i="14"/>
  <c r="AJ13" i="14"/>
  <c r="U13" i="14"/>
  <c r="S13" i="14"/>
  <c r="F13" i="14"/>
  <c r="J13" i="14" s="1"/>
  <c r="BG12" i="14"/>
  <c r="AX12" i="14"/>
  <c r="AJ12" i="14"/>
  <c r="Y12" i="14"/>
  <c r="U12" i="14"/>
  <c r="S12" i="14"/>
  <c r="F12" i="14"/>
  <c r="Y11" i="14"/>
  <c r="AE81" i="17" l="1"/>
  <c r="AF31" i="17"/>
  <c r="W31" i="17" s="1"/>
  <c r="AF51" i="17"/>
  <c r="W51" i="17" s="1"/>
  <c r="AE41" i="17"/>
  <c r="AF22" i="17"/>
  <c r="W22" i="17" s="1"/>
  <c r="AE22" i="17"/>
  <c r="X22" i="17" s="1"/>
  <c r="AF76" i="17"/>
  <c r="W76" i="17" s="1"/>
  <c r="AF20" i="17"/>
  <c r="W20" i="17" s="1"/>
  <c r="AE20" i="17"/>
  <c r="AE59" i="17"/>
  <c r="AE56" i="17"/>
  <c r="AF21" i="17"/>
  <c r="W21" i="17" s="1"/>
  <c r="AF46" i="17"/>
  <c r="W46" i="17" s="1"/>
  <c r="AE46" i="17"/>
  <c r="X46" i="17" s="1"/>
  <c r="AE84" i="17"/>
  <c r="AF30" i="17"/>
  <c r="W30" i="17" s="1"/>
  <c r="AF85" i="17"/>
  <c r="W85" i="17" s="1"/>
  <c r="AE36" i="17"/>
  <c r="AE37" i="17"/>
  <c r="X37" i="17" s="1"/>
  <c r="AF37" i="17"/>
  <c r="W37" i="17" s="1"/>
  <c r="AE14" i="17"/>
  <c r="AE26" i="17"/>
  <c r="AF26" i="17"/>
  <c r="W26" i="17" s="1"/>
  <c r="R58" i="17"/>
  <c r="V58" i="17" s="1"/>
  <c r="AT58" i="17"/>
  <c r="BH58" i="17" s="1"/>
  <c r="R39" i="17"/>
  <c r="V39" i="17" s="1"/>
  <c r="AT39" i="17"/>
  <c r="BH39" i="17" s="1"/>
  <c r="AT30" i="17"/>
  <c r="BH30" i="17" s="1"/>
  <c r="R30" i="17"/>
  <c r="V30" i="17" s="1"/>
  <c r="AE30" i="17" s="1"/>
  <c r="X30" i="17" s="1"/>
  <c r="R37" i="17"/>
  <c r="V37" i="17" s="1"/>
  <c r="AT37" i="17"/>
  <c r="BH37" i="17" s="1"/>
  <c r="R77" i="17"/>
  <c r="V77" i="17" s="1"/>
  <c r="AT77" i="17"/>
  <c r="BH77" i="17" s="1"/>
  <c r="R35" i="17"/>
  <c r="V35" i="17" s="1"/>
  <c r="AE35" i="17" s="1"/>
  <c r="AT35" i="17"/>
  <c r="BH35" i="17" s="1"/>
  <c r="R78" i="17"/>
  <c r="V78" i="17" s="1"/>
  <c r="AE78" i="17" s="1"/>
  <c r="X78" i="17" s="1"/>
  <c r="AT78" i="17"/>
  <c r="BH78" i="17" s="1"/>
  <c r="AF25" i="17"/>
  <c r="W25" i="17" s="1"/>
  <c r="AE25" i="17"/>
  <c r="X25" i="17" s="1"/>
  <c r="AE17" i="17"/>
  <c r="AF17" i="17"/>
  <c r="W17" i="17" s="1"/>
  <c r="R55" i="17"/>
  <c r="V55" i="17" s="1"/>
  <c r="AF55" i="17" s="1"/>
  <c r="W55" i="17" s="1"/>
  <c r="AT55" i="17"/>
  <c r="BH55" i="17" s="1"/>
  <c r="R45" i="17"/>
  <c r="V45" i="17" s="1"/>
  <c r="AF45" i="17" s="1"/>
  <c r="W45" i="17" s="1"/>
  <c r="AT45" i="17"/>
  <c r="BH45" i="17" s="1"/>
  <c r="R79" i="17"/>
  <c r="V79" i="17" s="1"/>
  <c r="AT79" i="17"/>
  <c r="BH79" i="17" s="1"/>
  <c r="V31" i="17"/>
  <c r="AE31" i="17" s="1"/>
  <c r="X31" i="17" s="1"/>
  <c r="AE33" i="17"/>
  <c r="X33" i="17" s="1"/>
  <c r="AF33" i="17"/>
  <c r="W33" i="17" s="1"/>
  <c r="R80" i="17"/>
  <c r="V80" i="17" s="1"/>
  <c r="AT80" i="17"/>
  <c r="BH80" i="17" s="1"/>
  <c r="AT32" i="17"/>
  <c r="BH32" i="17" s="1"/>
  <c r="R32" i="17"/>
  <c r="V32" i="17" s="1"/>
  <c r="R28" i="17"/>
  <c r="V28" i="17" s="1"/>
  <c r="AE28" i="17" s="1"/>
  <c r="AT28" i="17"/>
  <c r="BH28" i="17" s="1"/>
  <c r="R60" i="17"/>
  <c r="V60" i="17" s="1"/>
  <c r="AF60" i="17" s="1"/>
  <c r="W60" i="17" s="1"/>
  <c r="AT60" i="17"/>
  <c r="BH60" i="17" s="1"/>
  <c r="AE45" i="17"/>
  <c r="R62" i="17"/>
  <c r="V62" i="17" s="1"/>
  <c r="AT62" i="17"/>
  <c r="BH62" i="17" s="1"/>
  <c r="R53" i="17"/>
  <c r="V53" i="17" s="1"/>
  <c r="AF53" i="17" s="1"/>
  <c r="W53" i="17" s="1"/>
  <c r="AT53" i="17"/>
  <c r="BH53" i="17" s="1"/>
  <c r="AT83" i="17"/>
  <c r="BH83" i="17" s="1"/>
  <c r="R83" i="17"/>
  <c r="V83" i="17" s="1"/>
  <c r="AF83" i="17" s="1"/>
  <c r="W83" i="17" s="1"/>
  <c r="AT43" i="17"/>
  <c r="BH43" i="17" s="1"/>
  <c r="R43" i="17"/>
  <c r="V43" i="17" s="1"/>
  <c r="AE43" i="17" s="1"/>
  <c r="X43" i="17" s="1"/>
  <c r="R41" i="17"/>
  <c r="V41" i="17" s="1"/>
  <c r="AF41" i="17" s="1"/>
  <c r="W41" i="17" s="1"/>
  <c r="AT41" i="17"/>
  <c r="BH41" i="17" s="1"/>
  <c r="AF16" i="17"/>
  <c r="W16" i="17" s="1"/>
  <c r="AE16" i="17"/>
  <c r="AT29" i="17"/>
  <c r="BH29" i="17" s="1"/>
  <c r="R29" i="17"/>
  <c r="V29" i="17" s="1"/>
  <c r="AF29" i="17" s="1"/>
  <c r="W29" i="17" s="1"/>
  <c r="R59" i="17"/>
  <c r="V59" i="17" s="1"/>
  <c r="AF59" i="17" s="1"/>
  <c r="W59" i="17" s="1"/>
  <c r="AT59" i="17"/>
  <c r="BH59" i="17" s="1"/>
  <c r="V14" i="17"/>
  <c r="AF14" i="17" s="1"/>
  <c r="W14" i="17" s="1"/>
  <c r="AE53" i="17"/>
  <c r="R56" i="17"/>
  <c r="V56" i="17" s="1"/>
  <c r="AF56" i="17" s="1"/>
  <c r="W56" i="17" s="1"/>
  <c r="AT56" i="17"/>
  <c r="BH56" i="17" s="1"/>
  <c r="AE77" i="17"/>
  <c r="X77" i="17" s="1"/>
  <c r="AF77" i="17"/>
  <c r="W77" i="17" s="1"/>
  <c r="R54" i="17"/>
  <c r="V54" i="17" s="1"/>
  <c r="AF54" i="17" s="1"/>
  <c r="W54" i="17" s="1"/>
  <c r="AT54" i="17"/>
  <c r="BH54" i="17" s="1"/>
  <c r="AF78" i="17"/>
  <c r="W78" i="17" s="1"/>
  <c r="AF43" i="17"/>
  <c r="W43" i="17" s="1"/>
  <c r="R19" i="17"/>
  <c r="V19" i="17" s="1"/>
  <c r="AF19" i="17" s="1"/>
  <c r="W19" i="17" s="1"/>
  <c r="AT19" i="17"/>
  <c r="BH19" i="17" s="1"/>
  <c r="R85" i="17"/>
  <c r="V85" i="17" s="1"/>
  <c r="AE85" i="17" s="1"/>
  <c r="X85" i="17" s="1"/>
  <c r="AT85" i="17"/>
  <c r="BH85" i="17" s="1"/>
  <c r="R84" i="17"/>
  <c r="V84" i="17" s="1"/>
  <c r="AF84" i="17" s="1"/>
  <c r="W84" i="17" s="1"/>
  <c r="AT84" i="17"/>
  <c r="BH84" i="17" s="1"/>
  <c r="R27" i="17"/>
  <c r="V27" i="17" s="1"/>
  <c r="AT27" i="17"/>
  <c r="BH27" i="17" s="1"/>
  <c r="AF80" i="17"/>
  <c r="W80" i="17" s="1"/>
  <c r="AE80" i="17"/>
  <c r="AT40" i="17"/>
  <c r="BH40" i="17" s="1"/>
  <c r="R40" i="17"/>
  <c r="V40" i="17" s="1"/>
  <c r="AF79" i="17"/>
  <c r="W79" i="17" s="1"/>
  <c r="AE79" i="17"/>
  <c r="X79" i="17" s="1"/>
  <c r="R50" i="17"/>
  <c r="V50" i="17" s="1"/>
  <c r="AT50" i="17"/>
  <c r="BH50" i="17" s="1"/>
  <c r="AE54" i="17"/>
  <c r="AF39" i="17"/>
  <c r="W39" i="17" s="1"/>
  <c r="AE39" i="17"/>
  <c r="AT34" i="17"/>
  <c r="BH34" i="17" s="1"/>
  <c r="R34" i="17"/>
  <c r="V34" i="17" s="1"/>
  <c r="R44" i="17"/>
  <c r="V44" i="17" s="1"/>
  <c r="AT44" i="17"/>
  <c r="BH44" i="17" s="1"/>
  <c r="AE83" i="17"/>
  <c r="AE15" i="17"/>
  <c r="X15" i="17" s="1"/>
  <c r="AF15" i="17"/>
  <c r="W15" i="17" s="1"/>
  <c r="R76" i="17"/>
  <c r="V76" i="17" s="1"/>
  <c r="AE76" i="17" s="1"/>
  <c r="X76" i="17" s="1"/>
  <c r="AT76" i="17"/>
  <c r="BH76" i="17" s="1"/>
  <c r="AF32" i="17"/>
  <c r="W32" i="17" s="1"/>
  <c r="AE32" i="17"/>
  <c r="X32" i="17" s="1"/>
  <c r="AT36" i="17"/>
  <c r="BH36" i="17" s="1"/>
  <c r="R36" i="17"/>
  <c r="V36" i="17" s="1"/>
  <c r="AF36" i="17" s="1"/>
  <c r="W36" i="17" s="1"/>
  <c r="AE40" i="17"/>
  <c r="X40" i="17" s="1"/>
  <c r="AF40" i="17"/>
  <c r="W40" i="17" s="1"/>
  <c r="AT82" i="17"/>
  <c r="BH82" i="17" s="1"/>
  <c r="R82" i="17"/>
  <c r="V82" i="17" s="1"/>
  <c r="AF82" i="17" s="1"/>
  <c r="W82" i="17" s="1"/>
  <c r="AT42" i="17"/>
  <c r="BH42" i="17" s="1"/>
  <c r="R42" i="17"/>
  <c r="V42" i="17" s="1"/>
  <c r="AE42" i="17" s="1"/>
  <c r="AE62" i="17"/>
  <c r="X62" i="17" s="1"/>
  <c r="AF62" i="17"/>
  <c r="W62" i="17" s="1"/>
  <c r="AF50" i="17"/>
  <c r="W50" i="17" s="1"/>
  <c r="AE50" i="17"/>
  <c r="R51" i="17"/>
  <c r="V51" i="17" s="1"/>
  <c r="AE51" i="17" s="1"/>
  <c r="X51" i="17" s="1"/>
  <c r="AT51" i="17"/>
  <c r="BH51" i="17" s="1"/>
  <c r="AE24" i="17"/>
  <c r="AF24" i="17"/>
  <c r="W24" i="17" s="1"/>
  <c r="AT18" i="17"/>
  <c r="BH18" i="17" s="1"/>
  <c r="R18" i="17"/>
  <c r="V18" i="17" s="1"/>
  <c r="J65" i="17"/>
  <c r="AY12" i="17"/>
  <c r="AY65" i="17" s="1"/>
  <c r="Z12" i="17"/>
  <c r="Z65" i="17" s="1"/>
  <c r="T12" i="17"/>
  <c r="T65" i="17" s="1"/>
  <c r="AK12" i="17"/>
  <c r="L12" i="17"/>
  <c r="L65" i="17" s="1"/>
  <c r="AC12" i="17"/>
  <c r="AC65" i="17" s="1"/>
  <c r="K12" i="17"/>
  <c r="K65" i="17" s="1"/>
  <c r="AT49" i="17"/>
  <c r="BH49" i="17" s="1"/>
  <c r="R49" i="17"/>
  <c r="V49" i="17" s="1"/>
  <c r="AF44" i="17"/>
  <c r="W44" i="17" s="1"/>
  <c r="AE44" i="17"/>
  <c r="AT61" i="17"/>
  <c r="R61" i="17"/>
  <c r="V61" i="17" s="1"/>
  <c r="AF61" i="17" s="1"/>
  <c r="W61" i="17" s="1"/>
  <c r="R57" i="17"/>
  <c r="V57" i="17" s="1"/>
  <c r="AE57" i="17" s="1"/>
  <c r="X57" i="17" s="1"/>
  <c r="AT57" i="17"/>
  <c r="BH57" i="17" s="1"/>
  <c r="R38" i="17"/>
  <c r="V38" i="17" s="1"/>
  <c r="AT38" i="17"/>
  <c r="BH38" i="17" s="1"/>
  <c r="AF23" i="17"/>
  <c r="W23" i="17" s="1"/>
  <c r="AE49" i="17"/>
  <c r="X49" i="17" s="1"/>
  <c r="AF49" i="17"/>
  <c r="W49" i="17" s="1"/>
  <c r="AT23" i="17"/>
  <c r="BH23" i="17" s="1"/>
  <c r="R23" i="17"/>
  <c r="V23" i="17" s="1"/>
  <c r="AE23" i="17" s="1"/>
  <c r="X23" i="17" s="1"/>
  <c r="AT81" i="17"/>
  <c r="BH81" i="17" s="1"/>
  <c r="R81" i="17"/>
  <c r="V81" i="17" s="1"/>
  <c r="AF81" i="17" s="1"/>
  <c r="W81" i="17" s="1"/>
  <c r="AF57" i="17"/>
  <c r="W57" i="17" s="1"/>
  <c r="R47" i="17"/>
  <c r="V47" i="17" s="1"/>
  <c r="AE47" i="17" s="1"/>
  <c r="AT47" i="17"/>
  <c r="BH47" i="17" s="1"/>
  <c r="X63" i="17"/>
  <c r="R21" i="17"/>
  <c r="V21" i="17" s="1"/>
  <c r="AE21" i="17" s="1"/>
  <c r="X21" i="17" s="1"/>
  <c r="AT21" i="17"/>
  <c r="BH21" i="17" s="1"/>
  <c r="R13" i="17"/>
  <c r="V13" i="17" s="1"/>
  <c r="AT13" i="17"/>
  <c r="BH13" i="17" s="1"/>
  <c r="AT48" i="17"/>
  <c r="BH48" i="17" s="1"/>
  <c r="R48" i="17"/>
  <c r="V48" i="17" s="1"/>
  <c r="AE48" i="17" s="1"/>
  <c r="AY32" i="16"/>
  <c r="Z32" i="16"/>
  <c r="T32" i="16"/>
  <c r="AK32" i="16"/>
  <c r="P32" i="16"/>
  <c r="AC32" i="16"/>
  <c r="L32" i="16"/>
  <c r="K32" i="16"/>
  <c r="AK13" i="16"/>
  <c r="T13" i="16"/>
  <c r="AC13" i="16"/>
  <c r="Z13" i="16"/>
  <c r="P13" i="16"/>
  <c r="AY13" i="16"/>
  <c r="L13" i="16"/>
  <c r="R25" i="16"/>
  <c r="AT25" i="16"/>
  <c r="BH25" i="16" s="1"/>
  <c r="V70" i="16"/>
  <c r="T27" i="16"/>
  <c r="V27" i="16" s="1"/>
  <c r="AC27" i="16"/>
  <c r="Z27" i="16"/>
  <c r="AY27" i="16"/>
  <c r="L27" i="16"/>
  <c r="P27" i="16" s="1"/>
  <c r="K38" i="16"/>
  <c r="AY51" i="16"/>
  <c r="Z51" i="16"/>
  <c r="P51" i="16"/>
  <c r="AK51" i="16"/>
  <c r="T51" i="16"/>
  <c r="AK42" i="16"/>
  <c r="K42" i="16"/>
  <c r="T42" i="16"/>
  <c r="Z42" i="16"/>
  <c r="L42" i="16"/>
  <c r="P42" i="16" s="1"/>
  <c r="AY42" i="16"/>
  <c r="L45" i="16"/>
  <c r="P45" i="16" s="1"/>
  <c r="AC45" i="16"/>
  <c r="AK45" i="16"/>
  <c r="T45" i="16"/>
  <c r="Z45" i="16"/>
  <c r="AY45" i="16"/>
  <c r="AY60" i="16"/>
  <c r="Z60" i="16"/>
  <c r="T60" i="16"/>
  <c r="AK60" i="16"/>
  <c r="K60" i="16"/>
  <c r="P60" i="16"/>
  <c r="AC60" i="16"/>
  <c r="L60" i="16"/>
  <c r="Z26" i="16"/>
  <c r="AF39" i="16"/>
  <c r="W39" i="16" s="1"/>
  <c r="AE39" i="16"/>
  <c r="X39" i="16" s="1"/>
  <c r="AC46" i="16"/>
  <c r="K46" i="16"/>
  <c r="AY46" i="16"/>
  <c r="AK46" i="16"/>
  <c r="T46" i="16"/>
  <c r="AK58" i="16"/>
  <c r="K58" i="16"/>
  <c r="AC58" i="16"/>
  <c r="AY58" i="16"/>
  <c r="T58" i="16"/>
  <c r="L58" i="16"/>
  <c r="P58" i="16" s="1"/>
  <c r="L59" i="16"/>
  <c r="P59" i="16" s="1"/>
  <c r="AC59" i="16"/>
  <c r="AY59" i="16"/>
  <c r="Z59" i="16"/>
  <c r="T59" i="16"/>
  <c r="AK59" i="16"/>
  <c r="AC61" i="16"/>
  <c r="AK61" i="16"/>
  <c r="T61" i="16"/>
  <c r="AY61" i="16"/>
  <c r="L61" i="16"/>
  <c r="P61" i="16" s="1"/>
  <c r="AC17" i="16"/>
  <c r="Z17" i="16"/>
  <c r="L17" i="16"/>
  <c r="P17" i="16" s="1"/>
  <c r="AY17" i="16"/>
  <c r="Z22" i="16"/>
  <c r="AY24" i="16"/>
  <c r="Z24" i="16"/>
  <c r="P24" i="16"/>
  <c r="AK24" i="16"/>
  <c r="T24" i="16"/>
  <c r="AC24" i="16"/>
  <c r="L46" i="16"/>
  <c r="P46" i="16" s="1"/>
  <c r="AC51" i="16"/>
  <c r="AT63" i="16"/>
  <c r="R63" i="16"/>
  <c r="V63" i="16" s="1"/>
  <c r="BH70" i="16"/>
  <c r="AJ75" i="16"/>
  <c r="AC18" i="16"/>
  <c r="T18" i="16"/>
  <c r="Z18" i="16"/>
  <c r="AY18" i="16"/>
  <c r="L18" i="16"/>
  <c r="P18" i="16" s="1"/>
  <c r="AK18" i="16"/>
  <c r="T26" i="16"/>
  <c r="K26" i="16"/>
  <c r="AY26" i="16"/>
  <c r="AK26" i="16"/>
  <c r="AK43" i="16"/>
  <c r="L43" i="16"/>
  <c r="P43" i="16"/>
  <c r="Z43" i="16"/>
  <c r="AC43" i="16"/>
  <c r="AY43" i="16"/>
  <c r="T43" i="16"/>
  <c r="AT50" i="16"/>
  <c r="R50" i="16"/>
  <c r="V50" i="16" s="1"/>
  <c r="BH50" i="16"/>
  <c r="AT15" i="16"/>
  <c r="BH15" i="16" s="1"/>
  <c r="R15" i="16"/>
  <c r="V15" i="16" s="1"/>
  <c r="AF15" i="16" s="1"/>
  <c r="W15" i="16" s="1"/>
  <c r="AK22" i="16"/>
  <c r="K22" i="16"/>
  <c r="AY22" i="16"/>
  <c r="L22" i="16"/>
  <c r="P22" i="16" s="1"/>
  <c r="T22" i="16"/>
  <c r="T25" i="16"/>
  <c r="AC25" i="16"/>
  <c r="Z25" i="16"/>
  <c r="L25" i="16"/>
  <c r="P25" i="16" s="1"/>
  <c r="AY25" i="16"/>
  <c r="BH27" i="16"/>
  <c r="AC65" i="16"/>
  <c r="AY65" i="16"/>
  <c r="T65" i="16"/>
  <c r="AK65" i="16"/>
  <c r="L65" i="16"/>
  <c r="P65" i="16" s="1"/>
  <c r="Z65" i="16"/>
  <c r="AT72" i="16"/>
  <c r="R72" i="16"/>
  <c r="V72" i="16" s="1"/>
  <c r="J12" i="16"/>
  <c r="L37" i="16"/>
  <c r="P37" i="16" s="1"/>
  <c r="AC37" i="16"/>
  <c r="Z37" i="16"/>
  <c r="AY37" i="16"/>
  <c r="T37" i="16"/>
  <c r="AK37" i="16"/>
  <c r="AC38" i="16"/>
  <c r="T38" i="16"/>
  <c r="AK38" i="16"/>
  <c r="Z38" i="16"/>
  <c r="L38" i="16"/>
  <c r="P38" i="16" s="1"/>
  <c r="BH31" i="16"/>
  <c r="AY52" i="16"/>
  <c r="Z52" i="16"/>
  <c r="T52" i="16"/>
  <c r="AK52" i="16"/>
  <c r="AC52" i="16"/>
  <c r="L52" i="16"/>
  <c r="P52" i="16" s="1"/>
  <c r="U75" i="16"/>
  <c r="R17" i="16"/>
  <c r="V17" i="16" s="1"/>
  <c r="AT17" i="16"/>
  <c r="BH17" i="16" s="1"/>
  <c r="T19" i="16"/>
  <c r="AY19" i="16"/>
  <c r="AK19" i="16"/>
  <c r="AT23" i="16"/>
  <c r="T41" i="16"/>
  <c r="AK41" i="16"/>
  <c r="P41" i="16"/>
  <c r="AC41" i="16"/>
  <c r="Z41" i="16"/>
  <c r="AY41" i="16"/>
  <c r="L51" i="16"/>
  <c r="K52" i="16"/>
  <c r="Z53" i="16"/>
  <c r="AY53" i="16"/>
  <c r="L53" i="16"/>
  <c r="P53" i="16" s="1"/>
  <c r="AK53" i="16"/>
  <c r="T53" i="16"/>
  <c r="AC53" i="16"/>
  <c r="T14" i="16"/>
  <c r="AY21" i="16"/>
  <c r="BH21" i="16" s="1"/>
  <c r="AK30" i="16"/>
  <c r="T40" i="16"/>
  <c r="AK40" i="16"/>
  <c r="AK48" i="16"/>
  <c r="K48" i="16"/>
  <c r="Z48" i="16"/>
  <c r="T55" i="16"/>
  <c r="AK55" i="16"/>
  <c r="P55" i="16"/>
  <c r="Z55" i="16"/>
  <c r="AK57" i="16"/>
  <c r="L57" i="16"/>
  <c r="P57" i="16" s="1"/>
  <c r="T57" i="16"/>
  <c r="AT62" i="16"/>
  <c r="BH62" i="16" s="1"/>
  <c r="R62" i="16"/>
  <c r="V62" i="16" s="1"/>
  <c r="AE62" i="16" s="1"/>
  <c r="AK68" i="16"/>
  <c r="K68" i="16"/>
  <c r="P68" i="16"/>
  <c r="AC68" i="16"/>
  <c r="Z68" i="16"/>
  <c r="AY72" i="16"/>
  <c r="T54" i="16"/>
  <c r="AC54" i="16"/>
  <c r="L54" i="16"/>
  <c r="P54" i="16" s="1"/>
  <c r="AK20" i="16"/>
  <c r="Z23" i="16"/>
  <c r="AY23" i="16"/>
  <c r="T28" i="16"/>
  <c r="Z29" i="16"/>
  <c r="L29" i="16"/>
  <c r="P29" i="16" s="1"/>
  <c r="AC29" i="16"/>
  <c r="Z33" i="16"/>
  <c r="AC47" i="16"/>
  <c r="T47" i="16"/>
  <c r="AK47" i="16"/>
  <c r="AK67" i="16"/>
  <c r="L67" i="16"/>
  <c r="P67" i="16" s="1"/>
  <c r="T67" i="16"/>
  <c r="AC67" i="16"/>
  <c r="AY69" i="16"/>
  <c r="Z69" i="16"/>
  <c r="L69" i="16"/>
  <c r="P69" i="16" s="1"/>
  <c r="AC69" i="16"/>
  <c r="AK69" i="16"/>
  <c r="AX75" i="16"/>
  <c r="AK14" i="16"/>
  <c r="K20" i="16"/>
  <c r="P23" i="16"/>
  <c r="AC23" i="16"/>
  <c r="L33" i="16"/>
  <c r="AC33" i="16"/>
  <c r="AY40" i="16"/>
  <c r="L47" i="16"/>
  <c r="AK54" i="16"/>
  <c r="Z72" i="16"/>
  <c r="Z54" i="16"/>
  <c r="AK16" i="16"/>
  <c r="L20" i="16"/>
  <c r="P20" i="16" s="1"/>
  <c r="V21" i="16"/>
  <c r="AF21" i="16" s="1"/>
  <c r="W21" i="16" s="1"/>
  <c r="AK28" i="16"/>
  <c r="L30" i="16"/>
  <c r="P30" i="16" s="1"/>
  <c r="T30" i="16"/>
  <c r="P33" i="16"/>
  <c r="AK34" i="16"/>
  <c r="K34" i="16"/>
  <c r="L34" i="16"/>
  <c r="P47" i="16"/>
  <c r="AY64" i="16"/>
  <c r="Z64" i="16"/>
  <c r="AK64" i="16"/>
  <c r="T64" i="16"/>
  <c r="L64" i="16"/>
  <c r="P64" i="16" s="1"/>
  <c r="AK71" i="16"/>
  <c r="Z71" i="16"/>
  <c r="L71" i="16"/>
  <c r="AC71" i="16"/>
  <c r="S75" i="16"/>
  <c r="BG75" i="16"/>
  <c r="L14" i="16"/>
  <c r="P14" i="16" s="1"/>
  <c r="K16" i="16"/>
  <c r="AY20" i="16"/>
  <c r="K28" i="16"/>
  <c r="K30" i="16"/>
  <c r="Z30" i="16"/>
  <c r="R33" i="16"/>
  <c r="V33" i="16" s="1"/>
  <c r="P34" i="16"/>
  <c r="Z34" i="16"/>
  <c r="AK36" i="16"/>
  <c r="K36" i="16"/>
  <c r="AT39" i="16"/>
  <c r="BH39" i="16" s="1"/>
  <c r="L40" i="16"/>
  <c r="P40" i="16" s="1"/>
  <c r="AK44" i="16"/>
  <c r="K44" i="16"/>
  <c r="AC44" i="16"/>
  <c r="AY54" i="16"/>
  <c r="AY63" i="16"/>
  <c r="Z63" i="16"/>
  <c r="AY67" i="16"/>
  <c r="T69" i="16"/>
  <c r="T70" i="16"/>
  <c r="AY70" i="16"/>
  <c r="K70" i="16"/>
  <c r="AC70" i="16"/>
  <c r="Z70" i="16"/>
  <c r="P71" i="16"/>
  <c r="P72" i="16"/>
  <c r="Z14" i="16"/>
  <c r="L16" i="16"/>
  <c r="P16" i="16" s="1"/>
  <c r="T23" i="16"/>
  <c r="V23" i="16" s="1"/>
  <c r="T29" i="16"/>
  <c r="AK29" i="16"/>
  <c r="AC30" i="16"/>
  <c r="AY31" i="16"/>
  <c r="Z31" i="16"/>
  <c r="P31" i="16"/>
  <c r="AC31" i="16"/>
  <c r="AC34" i="16"/>
  <c r="AK35" i="16"/>
  <c r="L35" i="16"/>
  <c r="P35" i="16" s="1"/>
  <c r="L36" i="16"/>
  <c r="P36" i="16" s="1"/>
  <c r="Z36" i="16"/>
  <c r="L44" i="16"/>
  <c r="P44" i="16" s="1"/>
  <c r="AY47" i="16"/>
  <c r="L50" i="16"/>
  <c r="P50" i="16" s="1"/>
  <c r="AY50" i="16"/>
  <c r="Z50" i="16"/>
  <c r="L63" i="16"/>
  <c r="P63" i="16" s="1"/>
  <c r="L70" i="16"/>
  <c r="P70" i="16" s="1"/>
  <c r="AC39" i="16"/>
  <c r="T39" i="16"/>
  <c r="V39" i="16" s="1"/>
  <c r="AY49" i="16"/>
  <c r="BH49" i="16" s="1"/>
  <c r="Z49" i="16"/>
  <c r="P49" i="16"/>
  <c r="AC49" i="16"/>
  <c r="AK56" i="16"/>
  <c r="K56" i="16"/>
  <c r="AY56" i="16"/>
  <c r="AK66" i="16"/>
  <c r="K66" i="16"/>
  <c r="AY66" i="16"/>
  <c r="AE73" i="16"/>
  <c r="X73" i="16" s="1"/>
  <c r="AE30" i="15"/>
  <c r="AT26" i="15"/>
  <c r="R26" i="15"/>
  <c r="R25" i="15"/>
  <c r="V25" i="15" s="1"/>
  <c r="AT25" i="15"/>
  <c r="R34" i="15"/>
  <c r="AT34" i="15"/>
  <c r="BH34" i="15" s="1"/>
  <c r="R31" i="15"/>
  <c r="V31" i="15" s="1"/>
  <c r="AE31" i="15" s="1"/>
  <c r="AT31" i="15"/>
  <c r="AT18" i="15"/>
  <c r="BH18" i="15" s="1"/>
  <c r="R18" i="15"/>
  <c r="AK27" i="15"/>
  <c r="Z27" i="15"/>
  <c r="P27" i="15"/>
  <c r="T27" i="15"/>
  <c r="AY27" i="15"/>
  <c r="AC27" i="15"/>
  <c r="L28" i="15"/>
  <c r="AK28" i="15"/>
  <c r="K28" i="15"/>
  <c r="Z28" i="15"/>
  <c r="T28" i="15"/>
  <c r="AY28" i="15"/>
  <c r="AC28" i="15"/>
  <c r="AY29" i="15"/>
  <c r="Z29" i="15"/>
  <c r="L29" i="15"/>
  <c r="P29" i="15" s="1"/>
  <c r="AK29" i="15"/>
  <c r="T29" i="15"/>
  <c r="R33" i="15"/>
  <c r="AT33" i="15"/>
  <c r="T17" i="15"/>
  <c r="AC17" i="15"/>
  <c r="AY17" i="15"/>
  <c r="Z17" i="15"/>
  <c r="L17" i="15"/>
  <c r="P17" i="15" s="1"/>
  <c r="T18" i="15"/>
  <c r="AC18" i="15"/>
  <c r="AY18" i="15"/>
  <c r="Z18" i="15"/>
  <c r="L18" i="15"/>
  <c r="P18" i="15" s="1"/>
  <c r="L27" i="15"/>
  <c r="P28" i="15"/>
  <c r="K18" i="15"/>
  <c r="R23" i="15"/>
  <c r="V23" i="15" s="1"/>
  <c r="AF23" i="15" s="1"/>
  <c r="W23" i="15" s="1"/>
  <c r="AT23" i="15"/>
  <c r="BH23" i="15"/>
  <c r="BH31" i="15"/>
  <c r="T12" i="15"/>
  <c r="AK12" i="15"/>
  <c r="AC12" i="15"/>
  <c r="AY12" i="15"/>
  <c r="Z12" i="15"/>
  <c r="J75" i="15"/>
  <c r="P12" i="15"/>
  <c r="L12" i="15"/>
  <c r="K12" i="15"/>
  <c r="AY19" i="15"/>
  <c r="AK19" i="15"/>
  <c r="Z19" i="15"/>
  <c r="T19" i="15"/>
  <c r="P19" i="15"/>
  <c r="AC19" i="15"/>
  <c r="L20" i="15"/>
  <c r="P20" i="15" s="1"/>
  <c r="AK20" i="15"/>
  <c r="K20" i="15"/>
  <c r="T20" i="15"/>
  <c r="AY20" i="15"/>
  <c r="Z20" i="15"/>
  <c r="AC20" i="15"/>
  <c r="AY21" i="15"/>
  <c r="Z21" i="15"/>
  <c r="L21" i="15"/>
  <c r="P21" i="15" s="1"/>
  <c r="AK21" i="15"/>
  <c r="T21" i="15"/>
  <c r="AE23" i="15"/>
  <c r="T32" i="15"/>
  <c r="AC32" i="15"/>
  <c r="AY32" i="15"/>
  <c r="Z32" i="15"/>
  <c r="L32" i="15"/>
  <c r="P32" i="15" s="1"/>
  <c r="AK32" i="15"/>
  <c r="K32" i="15"/>
  <c r="T33" i="15"/>
  <c r="AC33" i="15"/>
  <c r="AY33" i="15"/>
  <c r="Z33" i="15"/>
  <c r="L33" i="15"/>
  <c r="P33" i="15" s="1"/>
  <c r="T34" i="15"/>
  <c r="AC34" i="15"/>
  <c r="AY34" i="15"/>
  <c r="Z34" i="15"/>
  <c r="L34" i="15"/>
  <c r="P34" i="15" s="1"/>
  <c r="S75" i="15"/>
  <c r="AK13" i="15"/>
  <c r="T13" i="15"/>
  <c r="L13" i="15"/>
  <c r="AC13" i="15"/>
  <c r="AY13" i="15"/>
  <c r="Z13" i="15"/>
  <c r="P13" i="15"/>
  <c r="AC29" i="15"/>
  <c r="AF30" i="15"/>
  <c r="W30" i="15" s="1"/>
  <c r="X30" i="15" s="1"/>
  <c r="K34" i="15"/>
  <c r="X73" i="15"/>
  <c r="AJ75" i="15"/>
  <c r="AK35" i="15"/>
  <c r="AC35" i="15"/>
  <c r="Z35" i="15"/>
  <c r="AY35" i="15"/>
  <c r="P35" i="15"/>
  <c r="T35" i="15"/>
  <c r="R41" i="15"/>
  <c r="V41" i="15" s="1"/>
  <c r="AT41" i="15"/>
  <c r="BH41" i="15" s="1"/>
  <c r="T54" i="15"/>
  <c r="AC54" i="15"/>
  <c r="AY54" i="15"/>
  <c r="Z54" i="15"/>
  <c r="L54" i="15"/>
  <c r="P54" i="15" s="1"/>
  <c r="AK54" i="15"/>
  <c r="K54" i="15"/>
  <c r="T70" i="15"/>
  <c r="AC70" i="15"/>
  <c r="AY70" i="15"/>
  <c r="Z70" i="15"/>
  <c r="L70" i="15"/>
  <c r="P70" i="15" s="1"/>
  <c r="AK70" i="15"/>
  <c r="K70" i="15"/>
  <c r="R71" i="15"/>
  <c r="AT71" i="15"/>
  <c r="R17" i="15"/>
  <c r="V17" i="15" s="1"/>
  <c r="AT17" i="15"/>
  <c r="V22" i="15"/>
  <c r="AE22" i="15" s="1"/>
  <c r="T24" i="15"/>
  <c r="AC24" i="15"/>
  <c r="AY24" i="15"/>
  <c r="Z24" i="15"/>
  <c r="L24" i="15"/>
  <c r="P24" i="15" s="1"/>
  <c r="AK24" i="15"/>
  <c r="K24" i="15"/>
  <c r="T25" i="15"/>
  <c r="AC25" i="15"/>
  <c r="AY25" i="15"/>
  <c r="Z25" i="15"/>
  <c r="L25" i="15"/>
  <c r="P25" i="15" s="1"/>
  <c r="T26" i="15"/>
  <c r="AC26" i="15"/>
  <c r="AY26" i="15"/>
  <c r="Z26" i="15"/>
  <c r="L26" i="15"/>
  <c r="P26" i="15" s="1"/>
  <c r="AC39" i="15"/>
  <c r="AY39" i="15"/>
  <c r="Z39" i="15"/>
  <c r="P39" i="15"/>
  <c r="L39" i="15"/>
  <c r="AK39" i="15"/>
  <c r="T39" i="15"/>
  <c r="L49" i="15"/>
  <c r="P49" i="15" s="1"/>
  <c r="K16" i="15"/>
  <c r="AK16" i="15"/>
  <c r="L37" i="15"/>
  <c r="P37" i="15" s="1"/>
  <c r="AK37" i="15"/>
  <c r="T37" i="15"/>
  <c r="Z38" i="15"/>
  <c r="AC40" i="15"/>
  <c r="AY40" i="15"/>
  <c r="Z40" i="15"/>
  <c r="L40" i="15"/>
  <c r="P40" i="15" s="1"/>
  <c r="AK40" i="15"/>
  <c r="K40" i="15"/>
  <c r="AK43" i="15"/>
  <c r="T43" i="15"/>
  <c r="AC43" i="15"/>
  <c r="AY43" i="15"/>
  <c r="Z43" i="15"/>
  <c r="P43" i="15"/>
  <c r="L46" i="15"/>
  <c r="P46" i="15" s="1"/>
  <c r="AK46" i="15"/>
  <c r="K46" i="15"/>
  <c r="T46" i="15"/>
  <c r="T56" i="15"/>
  <c r="AC56" i="15"/>
  <c r="AY56" i="15"/>
  <c r="Z56" i="15"/>
  <c r="L56" i="15"/>
  <c r="P56" i="15" s="1"/>
  <c r="AK56" i="15"/>
  <c r="P58" i="15"/>
  <c r="AC61" i="15"/>
  <c r="AY61" i="15"/>
  <c r="Z61" i="15"/>
  <c r="L61" i="15"/>
  <c r="P61" i="15" s="1"/>
  <c r="AK61" i="15"/>
  <c r="AT62" i="15"/>
  <c r="BH62" i="15" s="1"/>
  <c r="AC65" i="15"/>
  <c r="AY65" i="15"/>
  <c r="Z65" i="15"/>
  <c r="L65" i="15"/>
  <c r="P65" i="15" s="1"/>
  <c r="AK65" i="15"/>
  <c r="T66" i="15"/>
  <c r="AC66" i="15"/>
  <c r="AY66" i="15"/>
  <c r="Z66" i="15"/>
  <c r="P66" i="15"/>
  <c r="L66" i="15"/>
  <c r="AK66" i="15"/>
  <c r="T72" i="15"/>
  <c r="AC72" i="15"/>
  <c r="AY72" i="15"/>
  <c r="BH72" i="15" s="1"/>
  <c r="Z72" i="15"/>
  <c r="P72" i="15"/>
  <c r="AK49" i="15"/>
  <c r="T49" i="15"/>
  <c r="AC49" i="15"/>
  <c r="AX75" i="15"/>
  <c r="T14" i="15"/>
  <c r="AK15" i="15"/>
  <c r="L16" i="15"/>
  <c r="P16" i="15" s="1"/>
  <c r="AY52" i="15"/>
  <c r="Z52" i="15"/>
  <c r="L52" i="15"/>
  <c r="P52" i="15" s="1"/>
  <c r="AK52" i="15"/>
  <c r="K52" i="15"/>
  <c r="L59" i="15"/>
  <c r="P59" i="15" s="1"/>
  <c r="AK59" i="15"/>
  <c r="T59" i="15"/>
  <c r="T62" i="15"/>
  <c r="V62" i="15" s="1"/>
  <c r="AC62" i="15"/>
  <c r="AY62" i="15"/>
  <c r="Z62" i="15"/>
  <c r="L62" i="15"/>
  <c r="P62" i="15" s="1"/>
  <c r="V72" i="15"/>
  <c r="AY49" i="15"/>
  <c r="AT68" i="15"/>
  <c r="AK44" i="15"/>
  <c r="K44" i="15"/>
  <c r="T44" i="15"/>
  <c r="AC44" i="15"/>
  <c r="AY44" i="15"/>
  <c r="Z44" i="15"/>
  <c r="BG75" i="15"/>
  <c r="AK14" i="15"/>
  <c r="L15" i="15"/>
  <c r="P15" i="15" s="1"/>
  <c r="Z16" i="15"/>
  <c r="AY16" i="15"/>
  <c r="AT22" i="15"/>
  <c r="BH22" i="15" s="1"/>
  <c r="AT30" i="15"/>
  <c r="BH30" i="15" s="1"/>
  <c r="L38" i="15"/>
  <c r="P38" i="15" s="1"/>
  <c r="AK38" i="15"/>
  <c r="K38" i="15"/>
  <c r="T38" i="15"/>
  <c r="T41" i="15"/>
  <c r="AC41" i="15"/>
  <c r="AY41" i="15"/>
  <c r="Z41" i="15"/>
  <c r="L41" i="15"/>
  <c r="P41" i="15" s="1"/>
  <c r="L44" i="15"/>
  <c r="AC47" i="15"/>
  <c r="AY47" i="15"/>
  <c r="Z47" i="15"/>
  <c r="L47" i="15"/>
  <c r="P47" i="15" s="1"/>
  <c r="AK47" i="15"/>
  <c r="R48" i="15"/>
  <c r="V48" i="15" s="1"/>
  <c r="AT48" i="15"/>
  <c r="BH48" i="15" s="1"/>
  <c r="AK63" i="15"/>
  <c r="T63" i="15"/>
  <c r="AC63" i="15"/>
  <c r="BH71" i="15"/>
  <c r="AK58" i="15"/>
  <c r="K58" i="15"/>
  <c r="T58" i="15"/>
  <c r="AC58" i="15"/>
  <c r="AY58" i="15"/>
  <c r="Z58" i="15"/>
  <c r="AY64" i="15"/>
  <c r="Z64" i="15"/>
  <c r="L64" i="15"/>
  <c r="P64" i="15" s="1"/>
  <c r="AK64" i="15"/>
  <c r="T64" i="15"/>
  <c r="T55" i="15"/>
  <c r="AC55" i="15"/>
  <c r="AY55" i="15"/>
  <c r="Z55" i="15"/>
  <c r="L55" i="15"/>
  <c r="P55" i="15" s="1"/>
  <c r="Z15" i="15"/>
  <c r="AY15" i="15"/>
  <c r="AC16" i="15"/>
  <c r="T42" i="15"/>
  <c r="AC42" i="15"/>
  <c r="AY42" i="15"/>
  <c r="Z42" i="15"/>
  <c r="L42" i="15"/>
  <c r="P42" i="15" s="1"/>
  <c r="AK42" i="15"/>
  <c r="P44" i="15"/>
  <c r="Z49" i="15"/>
  <c r="AC53" i="15"/>
  <c r="AY53" i="15"/>
  <c r="Z53" i="15"/>
  <c r="L53" i="15"/>
  <c r="P53" i="15" s="1"/>
  <c r="AK53" i="15"/>
  <c r="AK55" i="15"/>
  <c r="AK57" i="15"/>
  <c r="T57" i="15"/>
  <c r="AC57" i="15"/>
  <c r="AY57" i="15"/>
  <c r="Z57" i="15"/>
  <c r="L63" i="15"/>
  <c r="P63" i="15" s="1"/>
  <c r="AY63" i="15"/>
  <c r="AK67" i="15"/>
  <c r="T67" i="15"/>
  <c r="AC67" i="15"/>
  <c r="AY67" i="15"/>
  <c r="Z67" i="15"/>
  <c r="T71" i="15"/>
  <c r="AC71" i="15"/>
  <c r="AY71" i="15"/>
  <c r="Z71" i="15"/>
  <c r="L71" i="15"/>
  <c r="P71" i="15" s="1"/>
  <c r="F75" i="15"/>
  <c r="U75" i="15"/>
  <c r="Z22" i="15"/>
  <c r="Z30" i="15"/>
  <c r="AK36" i="15"/>
  <c r="K36" i="15"/>
  <c r="T36" i="15"/>
  <c r="AC36" i="15"/>
  <c r="AY36" i="15"/>
  <c r="Z36" i="15"/>
  <c r="K42" i="15"/>
  <c r="L45" i="15"/>
  <c r="P45" i="15" s="1"/>
  <c r="AK45" i="15"/>
  <c r="T45" i="15"/>
  <c r="T47" i="15"/>
  <c r="Z48" i="15"/>
  <c r="L48" i="15"/>
  <c r="P48" i="15" s="1"/>
  <c r="K48" i="15"/>
  <c r="L57" i="15"/>
  <c r="P57" i="15" s="1"/>
  <c r="L67" i="15"/>
  <c r="P67" i="15" s="1"/>
  <c r="AF73" i="15"/>
  <c r="W73" i="15" s="1"/>
  <c r="AC50" i="15"/>
  <c r="T51" i="15"/>
  <c r="Z68" i="15"/>
  <c r="AY68" i="15"/>
  <c r="BH68" i="15" s="1"/>
  <c r="T50" i="15"/>
  <c r="AC68" i="15"/>
  <c r="T69" i="15"/>
  <c r="AK51" i="15"/>
  <c r="AK60" i="15"/>
  <c r="T68" i="15"/>
  <c r="V68" i="15" s="1"/>
  <c r="AK69" i="15"/>
  <c r="L60" i="15"/>
  <c r="P60" i="15" s="1"/>
  <c r="AK50" i="15"/>
  <c r="L51" i="15"/>
  <c r="P51" i="15"/>
  <c r="Z51" i="15"/>
  <c r="Z60" i="15"/>
  <c r="K68" i="15"/>
  <c r="L69" i="15"/>
  <c r="P69" i="15" s="1"/>
  <c r="Z69" i="15"/>
  <c r="AC55" i="14"/>
  <c r="Z55" i="14"/>
  <c r="AY55" i="14"/>
  <c r="L55" i="14"/>
  <c r="P55" i="14" s="1"/>
  <c r="T55" i="14"/>
  <c r="T65" i="14"/>
  <c r="AC65" i="14"/>
  <c r="AC41" i="14"/>
  <c r="AY41" i="14"/>
  <c r="T41" i="14"/>
  <c r="Z41" i="14"/>
  <c r="L41" i="14"/>
  <c r="P41" i="14" s="1"/>
  <c r="Z48" i="14"/>
  <c r="L48" i="14"/>
  <c r="K48" i="14"/>
  <c r="L53" i="14"/>
  <c r="T53" i="14"/>
  <c r="AC53" i="14"/>
  <c r="AK69" i="14"/>
  <c r="L69" i="14"/>
  <c r="AC69" i="14"/>
  <c r="P69" i="14"/>
  <c r="L30" i="14"/>
  <c r="P30" i="14" s="1"/>
  <c r="AK30" i="14"/>
  <c r="R30" i="14" s="1"/>
  <c r="V30" i="14" s="1"/>
  <c r="AC30" i="14"/>
  <c r="T30" i="14"/>
  <c r="L36" i="14"/>
  <c r="AK36" i="14"/>
  <c r="K36" i="14"/>
  <c r="AC36" i="14"/>
  <c r="T36" i="14"/>
  <c r="AK52" i="14"/>
  <c r="Z52" i="14"/>
  <c r="AC61" i="14"/>
  <c r="T61" i="14"/>
  <c r="AK22" i="14"/>
  <c r="AT22" i="14" s="1"/>
  <c r="L22" i="14"/>
  <c r="P22" i="14" s="1"/>
  <c r="K22" i="14"/>
  <c r="Z22" i="14"/>
  <c r="AC35" i="14"/>
  <c r="AK35" i="14"/>
  <c r="R35" i="14" s="1"/>
  <c r="BG75" i="14"/>
  <c r="R14" i="14"/>
  <c r="BH23" i="14"/>
  <c r="AC40" i="14"/>
  <c r="AC44" i="14"/>
  <c r="AC47" i="14"/>
  <c r="AK51" i="14"/>
  <c r="AT51" i="14" s="1"/>
  <c r="AK58" i="14"/>
  <c r="BH73" i="14"/>
  <c r="AC14" i="14"/>
  <c r="AK29" i="14"/>
  <c r="K40" i="14"/>
  <c r="Z59" i="14"/>
  <c r="R67" i="14"/>
  <c r="P14" i="14"/>
  <c r="L51" i="14"/>
  <c r="P51" i="14" s="1"/>
  <c r="AY59" i="14"/>
  <c r="T63" i="14"/>
  <c r="L14" i="14"/>
  <c r="AY14" i="14"/>
  <c r="BH14" i="14" s="1"/>
  <c r="T44" i="14"/>
  <c r="Z29" i="14"/>
  <c r="Z42" i="14"/>
  <c r="AY60" i="14"/>
  <c r="BH60" i="14" s="1"/>
  <c r="T14" i="14"/>
  <c r="AY71" i="14"/>
  <c r="AC19" i="14"/>
  <c r="AK19" i="14"/>
  <c r="T19" i="14"/>
  <c r="AY19" i="14"/>
  <c r="L19" i="14"/>
  <c r="P19" i="14" s="1"/>
  <c r="Z19" i="14"/>
  <c r="AT28" i="14"/>
  <c r="R28" i="14"/>
  <c r="R43" i="14"/>
  <c r="AT43" i="14"/>
  <c r="Z13" i="14"/>
  <c r="AY13" i="14"/>
  <c r="AK13" i="14"/>
  <c r="T13" i="14"/>
  <c r="AC13" i="14"/>
  <c r="L13" i="14"/>
  <c r="P13" i="14" s="1"/>
  <c r="AC18" i="14"/>
  <c r="AY18" i="14"/>
  <c r="Z18" i="14"/>
  <c r="K18" i="14"/>
  <c r="AK18" i="14"/>
  <c r="T18" i="14"/>
  <c r="L18" i="14"/>
  <c r="P18" i="14" s="1"/>
  <c r="L26" i="14"/>
  <c r="P26" i="14" s="1"/>
  <c r="K26" i="14"/>
  <c r="T26" i="14"/>
  <c r="AC26" i="14"/>
  <c r="Z26" i="14"/>
  <c r="AY26" i="14"/>
  <c r="AK26" i="14"/>
  <c r="R22" i="14"/>
  <c r="AC34" i="14"/>
  <c r="L34" i="14"/>
  <c r="P34" i="14" s="1"/>
  <c r="AY34" i="14"/>
  <c r="K34" i="14"/>
  <c r="Z34" i="14"/>
  <c r="T34" i="14"/>
  <c r="AK34" i="14"/>
  <c r="L25" i="14"/>
  <c r="P25" i="14" s="1"/>
  <c r="AK25" i="14"/>
  <c r="AC25" i="14"/>
  <c r="Z25" i="14"/>
  <c r="AY25" i="14"/>
  <c r="T25" i="14"/>
  <c r="AC49" i="14"/>
  <c r="AY49" i="14"/>
  <c r="Z49" i="14"/>
  <c r="L49" i="14"/>
  <c r="P49" i="14" s="1"/>
  <c r="T49" i="14"/>
  <c r="AK49" i="14"/>
  <c r="AK24" i="14"/>
  <c r="K24" i="14"/>
  <c r="AC24" i="14"/>
  <c r="Z24" i="14"/>
  <c r="P24" i="14"/>
  <c r="AY24" i="14"/>
  <c r="T24" i="14"/>
  <c r="L24" i="14"/>
  <c r="AC33" i="14"/>
  <c r="Z33" i="14"/>
  <c r="L33" i="14"/>
  <c r="AK33" i="14"/>
  <c r="T33" i="14"/>
  <c r="AY33" i="14"/>
  <c r="P33" i="14"/>
  <c r="L39" i="14"/>
  <c r="P39" i="14" s="1"/>
  <c r="T39" i="14"/>
  <c r="AY39" i="14"/>
  <c r="AC39" i="14"/>
  <c r="Z39" i="14"/>
  <c r="AK39" i="14"/>
  <c r="AK38" i="14"/>
  <c r="K38" i="14"/>
  <c r="T38" i="14"/>
  <c r="AC38" i="14"/>
  <c r="AY38" i="14"/>
  <c r="Z38" i="14"/>
  <c r="L38" i="14"/>
  <c r="P38" i="14" s="1"/>
  <c r="AC56" i="14"/>
  <c r="L56" i="14"/>
  <c r="P56" i="14" s="1"/>
  <c r="AK56" i="14"/>
  <c r="K56" i="14"/>
  <c r="T56" i="14"/>
  <c r="Z56" i="14"/>
  <c r="AY56" i="14"/>
  <c r="R63" i="14"/>
  <c r="V63" i="14" s="1"/>
  <c r="AT63" i="14"/>
  <c r="T57" i="14"/>
  <c r="AY57" i="14"/>
  <c r="Z57" i="14"/>
  <c r="L57" i="14"/>
  <c r="P57" i="14" s="1"/>
  <c r="AC57" i="14"/>
  <c r="AK57" i="14"/>
  <c r="L17" i="14"/>
  <c r="P17" i="14" s="1"/>
  <c r="AY17" i="14"/>
  <c r="Z17" i="14"/>
  <c r="Z23" i="14"/>
  <c r="L28" i="14"/>
  <c r="AJ75" i="14"/>
  <c r="T15" i="14"/>
  <c r="F75" i="14"/>
  <c r="AK17" i="14"/>
  <c r="T29" i="14"/>
  <c r="AY29" i="14"/>
  <c r="AC43" i="14"/>
  <c r="L45" i="14"/>
  <c r="L47" i="14"/>
  <c r="T47" i="14"/>
  <c r="P47" i="14"/>
  <c r="AK47" i="14"/>
  <c r="L62" i="14"/>
  <c r="P62" i="14" s="1"/>
  <c r="AY62" i="14"/>
  <c r="T62" i="14"/>
  <c r="AK62" i="14"/>
  <c r="T68" i="14"/>
  <c r="AT69" i="14"/>
  <c r="R69" i="14"/>
  <c r="J12" i="14"/>
  <c r="T17" i="14"/>
  <c r="R23" i="14"/>
  <c r="V23" i="14" s="1"/>
  <c r="L29" i="14"/>
  <c r="P29" i="14" s="1"/>
  <c r="Z30" i="14"/>
  <c r="AY30" i="14"/>
  <c r="BH30" i="14" s="1"/>
  <c r="AK37" i="14"/>
  <c r="AC37" i="14"/>
  <c r="AY37" i="14"/>
  <c r="T37" i="14"/>
  <c r="V40" i="14"/>
  <c r="AE40" i="14" s="1"/>
  <c r="AY45" i="14"/>
  <c r="L52" i="14"/>
  <c r="P52" i="14" s="1"/>
  <c r="T52" i="14"/>
  <c r="AY52" i="14"/>
  <c r="AC52" i="14"/>
  <c r="R64" i="14"/>
  <c r="AX75" i="14"/>
  <c r="Z14" i="14"/>
  <c r="AC20" i="14"/>
  <c r="K20" i="14"/>
  <c r="AK20" i="14"/>
  <c r="K30" i="14"/>
  <c r="L37" i="14"/>
  <c r="P37" i="14" s="1"/>
  <c r="AT40" i="14"/>
  <c r="BH40" i="14" s="1"/>
  <c r="AY47" i="14"/>
  <c r="K52" i="14"/>
  <c r="AY58" i="14"/>
  <c r="Z58" i="14"/>
  <c r="P58" i="14"/>
  <c r="T58" i="14"/>
  <c r="AK59" i="14"/>
  <c r="AC59" i="14"/>
  <c r="L59" i="14"/>
  <c r="P59" i="14" s="1"/>
  <c r="T67" i="14"/>
  <c r="AY67" i="14"/>
  <c r="BH67" i="14" s="1"/>
  <c r="Z67" i="14"/>
  <c r="L67" i="14"/>
  <c r="P67" i="14" s="1"/>
  <c r="AC67" i="14"/>
  <c r="Z69" i="14"/>
  <c r="T69" i="14"/>
  <c r="AY69" i="14"/>
  <c r="T22" i="14"/>
  <c r="AC22" i="14"/>
  <c r="AY22" i="14"/>
  <c r="T23" i="14"/>
  <c r="T43" i="14"/>
  <c r="AY43" i="14"/>
  <c r="Z43" i="14"/>
  <c r="L43" i="14"/>
  <c r="P43" i="14" s="1"/>
  <c r="AK46" i="14"/>
  <c r="K46" i="14"/>
  <c r="T46" i="14"/>
  <c r="AC46" i="14"/>
  <c r="P46" i="14"/>
  <c r="Z46" i="14"/>
  <c r="T51" i="14"/>
  <c r="AY51" i="14"/>
  <c r="AC51" i="14"/>
  <c r="V67" i="14"/>
  <c r="AK15" i="14"/>
  <c r="Z15" i="14"/>
  <c r="AY15" i="14"/>
  <c r="L15" i="14"/>
  <c r="P15" i="14" s="1"/>
  <c r="T21" i="14"/>
  <c r="AC21" i="14"/>
  <c r="Z21" i="14"/>
  <c r="L21" i="14"/>
  <c r="P21" i="14" s="1"/>
  <c r="AC27" i="14"/>
  <c r="Z27" i="14"/>
  <c r="AC28" i="14"/>
  <c r="T28" i="14"/>
  <c r="AK31" i="14"/>
  <c r="T31" i="14"/>
  <c r="Z31" i="14"/>
  <c r="BH51" i="14"/>
  <c r="AY54" i="14"/>
  <c r="Z54" i="14"/>
  <c r="AK54" i="14"/>
  <c r="K54" i="14"/>
  <c r="AC54" i="14"/>
  <c r="AC63" i="14"/>
  <c r="AY63" i="14"/>
  <c r="Z63" i="14"/>
  <c r="L63" i="14"/>
  <c r="P63" i="14" s="1"/>
  <c r="AK16" i="14"/>
  <c r="K16" i="14"/>
  <c r="T16" i="14"/>
  <c r="L16" i="14"/>
  <c r="P16" i="14" s="1"/>
  <c r="Z16" i="14"/>
  <c r="AK21" i="14"/>
  <c r="L27" i="14"/>
  <c r="P27" i="14" s="1"/>
  <c r="K28" i="14"/>
  <c r="AY28" i="14"/>
  <c r="L31" i="14"/>
  <c r="P31" i="14" s="1"/>
  <c r="AC31" i="14"/>
  <c r="AK32" i="14"/>
  <c r="K32" i="14"/>
  <c r="AY32" i="14"/>
  <c r="L32" i="14"/>
  <c r="P32" i="14" s="1"/>
  <c r="Z32" i="14"/>
  <c r="AT35" i="14"/>
  <c r="AC42" i="14"/>
  <c r="L42" i="14"/>
  <c r="P42" i="14" s="1"/>
  <c r="AK42" i="14"/>
  <c r="K42" i="14"/>
  <c r="AY42" i="14"/>
  <c r="L54" i="14"/>
  <c r="P54" i="14" s="1"/>
  <c r="BH64" i="14"/>
  <c r="AY68" i="14"/>
  <c r="Z68" i="14"/>
  <c r="P68" i="14"/>
  <c r="K68" i="14"/>
  <c r="AC16" i="14"/>
  <c r="AK27" i="14"/>
  <c r="AC32" i="14"/>
  <c r="T35" i="14"/>
  <c r="AY35" i="14"/>
  <c r="BH35" i="14" s="1"/>
  <c r="Z35" i="14"/>
  <c r="L35" i="14"/>
  <c r="P35" i="14" s="1"/>
  <c r="AC50" i="14"/>
  <c r="AY50" i="14"/>
  <c r="Z50" i="14"/>
  <c r="K50" i="14"/>
  <c r="AK50" i="14"/>
  <c r="T50" i="14"/>
  <c r="AC66" i="14"/>
  <c r="L66" i="14"/>
  <c r="P66" i="14" s="1"/>
  <c r="AK66" i="14"/>
  <c r="K66" i="14"/>
  <c r="AY66" i="14"/>
  <c r="T66" i="14"/>
  <c r="L68" i="14"/>
  <c r="AK68" i="14"/>
  <c r="AC71" i="14"/>
  <c r="L71" i="14"/>
  <c r="P71" i="14" s="1"/>
  <c r="AK71" i="14"/>
  <c r="Z71" i="14"/>
  <c r="S75" i="14"/>
  <c r="U75" i="14"/>
  <c r="AC23" i="14"/>
  <c r="T27" i="14"/>
  <c r="P28" i="14"/>
  <c r="Z28" i="14"/>
  <c r="AT30" i="14"/>
  <c r="AK45" i="14"/>
  <c r="AC45" i="14"/>
  <c r="P45" i="14"/>
  <c r="Z45" i="14"/>
  <c r="L50" i="14"/>
  <c r="P50" i="14" s="1"/>
  <c r="AY53" i="14"/>
  <c r="Z53" i="14"/>
  <c r="P53" i="14"/>
  <c r="AK53" i="14"/>
  <c r="T64" i="14"/>
  <c r="AC64" i="14"/>
  <c r="L64" i="14"/>
  <c r="P64" i="14" s="1"/>
  <c r="Z64" i="14"/>
  <c r="L23" i="14"/>
  <c r="P23" i="14" s="1"/>
  <c r="AF73" i="14"/>
  <c r="W73" i="14" s="1"/>
  <c r="AE73" i="14"/>
  <c r="X73" i="14" s="1"/>
  <c r="AY44" i="14"/>
  <c r="Z44" i="14"/>
  <c r="P44" i="14"/>
  <c r="AK44" i="14"/>
  <c r="AY61" i="14"/>
  <c r="Z61" i="14"/>
  <c r="AK61" i="14"/>
  <c r="L61" i="14"/>
  <c r="P61" i="14" s="1"/>
  <c r="AY65" i="14"/>
  <c r="Z65" i="14"/>
  <c r="AK65" i="14"/>
  <c r="L65" i="14"/>
  <c r="P65" i="14" s="1"/>
  <c r="AY70" i="14"/>
  <c r="Z70" i="14"/>
  <c r="AK70" i="14"/>
  <c r="K70" i="14"/>
  <c r="L70" i="14"/>
  <c r="P70" i="14" s="1"/>
  <c r="T72" i="14"/>
  <c r="AC72" i="14"/>
  <c r="L72" i="14"/>
  <c r="P72" i="14" s="1"/>
  <c r="AY72" i="14"/>
  <c r="K44" i="14"/>
  <c r="L60" i="14"/>
  <c r="P60" i="14" s="1"/>
  <c r="T60" i="14"/>
  <c r="AC60" i="14"/>
  <c r="Z60" i="14"/>
  <c r="K72" i="14"/>
  <c r="AK72" i="14"/>
  <c r="AY36" i="14"/>
  <c r="Z36" i="14"/>
  <c r="P36" i="14"/>
  <c r="AK41" i="14"/>
  <c r="AK48" i="14"/>
  <c r="AK55" i="14"/>
  <c r="P48" i="14"/>
  <c r="AY47" i="13"/>
  <c r="BF75" i="13"/>
  <c r="BE75" i="13"/>
  <c r="BD75" i="13"/>
  <c r="BC75" i="13"/>
  <c r="BB75" i="13"/>
  <c r="BA75" i="13"/>
  <c r="AZ75" i="13"/>
  <c r="AW75" i="13"/>
  <c r="AV75" i="13"/>
  <c r="AU75" i="13"/>
  <c r="AS75" i="13"/>
  <c r="AR75" i="13"/>
  <c r="AQ75" i="13"/>
  <c r="AP75" i="13"/>
  <c r="AO75" i="13"/>
  <c r="AN75" i="13"/>
  <c r="AM75" i="13"/>
  <c r="AL75" i="13"/>
  <c r="AD75" i="13"/>
  <c r="AB75" i="13"/>
  <c r="AA75" i="13"/>
  <c r="Q75" i="13"/>
  <c r="I75" i="13"/>
  <c r="H75" i="13"/>
  <c r="G75" i="13"/>
  <c r="E75" i="13"/>
  <c r="D75" i="13"/>
  <c r="W74" i="13"/>
  <c r="BG73" i="13"/>
  <c r="AY73" i="13"/>
  <c r="AX73" i="13"/>
  <c r="AK73" i="13"/>
  <c r="AT73" i="13" s="1"/>
  <c r="AC73" i="13"/>
  <c r="Z73" i="13"/>
  <c r="U73" i="13"/>
  <c r="T73" i="13"/>
  <c r="S73" i="13"/>
  <c r="R73" i="13"/>
  <c r="L73" i="13"/>
  <c r="P73" i="13" s="1"/>
  <c r="BG72" i="13"/>
  <c r="AX72" i="13"/>
  <c r="AJ72" i="13"/>
  <c r="Y72" i="13"/>
  <c r="U72" i="13"/>
  <c r="S72" i="13"/>
  <c r="F72" i="13"/>
  <c r="J72" i="13" s="1"/>
  <c r="AK72" i="13" s="1"/>
  <c r="BG71" i="13"/>
  <c r="AX71" i="13"/>
  <c r="AJ71" i="13"/>
  <c r="U71" i="13"/>
  <c r="S71" i="13"/>
  <c r="F71" i="13"/>
  <c r="J71" i="13" s="1"/>
  <c r="BG70" i="13"/>
  <c r="AX70" i="13"/>
  <c r="AJ70" i="13"/>
  <c r="Y70" i="13"/>
  <c r="U70" i="13"/>
  <c r="S70" i="13"/>
  <c r="F70" i="13"/>
  <c r="J70" i="13" s="1"/>
  <c r="AX69" i="13"/>
  <c r="AJ69" i="13"/>
  <c r="S69" i="13"/>
  <c r="F69" i="13"/>
  <c r="J69" i="13" s="1"/>
  <c r="AY69" i="13" s="1"/>
  <c r="BG68" i="13"/>
  <c r="AX68" i="13"/>
  <c r="AJ68" i="13"/>
  <c r="Y68" i="13"/>
  <c r="U68" i="13"/>
  <c r="S68" i="13"/>
  <c r="F68" i="13"/>
  <c r="J68" i="13" s="1"/>
  <c r="AK68" i="13" s="1"/>
  <c r="R68" i="13" s="1"/>
  <c r="BG67" i="13"/>
  <c r="AX67" i="13"/>
  <c r="AJ67" i="13"/>
  <c r="U67" i="13"/>
  <c r="S67" i="13"/>
  <c r="F67" i="13"/>
  <c r="J67" i="13" s="1"/>
  <c r="L67" i="13" s="1"/>
  <c r="BG66" i="13"/>
  <c r="AX66" i="13"/>
  <c r="AJ66" i="13"/>
  <c r="Y66" i="13"/>
  <c r="U66" i="13"/>
  <c r="S66" i="13"/>
  <c r="J66" i="13"/>
  <c r="AK66" i="13" s="1"/>
  <c r="BG65" i="13"/>
  <c r="AX65" i="13"/>
  <c r="AK65" i="13"/>
  <c r="AJ65" i="13"/>
  <c r="U65" i="13"/>
  <c r="S65" i="13"/>
  <c r="F65" i="13"/>
  <c r="J65" i="13" s="1"/>
  <c r="BG64" i="13"/>
  <c r="AX64" i="13"/>
  <c r="AJ64" i="13"/>
  <c r="U64" i="13"/>
  <c r="S64" i="13"/>
  <c r="F64" i="13"/>
  <c r="J64" i="13" s="1"/>
  <c r="T64" i="13" s="1"/>
  <c r="BG63" i="13"/>
  <c r="AX63" i="13"/>
  <c r="AJ63" i="13"/>
  <c r="U63" i="13"/>
  <c r="S63" i="13"/>
  <c r="F63" i="13"/>
  <c r="J63" i="13" s="1"/>
  <c r="BG62" i="13"/>
  <c r="AX62" i="13"/>
  <c r="AJ62" i="13"/>
  <c r="U62" i="13"/>
  <c r="S62" i="13"/>
  <c r="F62" i="13"/>
  <c r="J62" i="13" s="1"/>
  <c r="BG61" i="13"/>
  <c r="AX61" i="13"/>
  <c r="AJ61" i="13"/>
  <c r="U61" i="13"/>
  <c r="S61" i="13"/>
  <c r="F61" i="13"/>
  <c r="J61" i="13" s="1"/>
  <c r="AK61" i="13" s="1"/>
  <c r="BG60" i="13"/>
  <c r="AX60" i="13"/>
  <c r="AJ60" i="13"/>
  <c r="Y60" i="13"/>
  <c r="U60" i="13"/>
  <c r="S60" i="13"/>
  <c r="J60" i="13"/>
  <c r="K60" i="13" s="1"/>
  <c r="BG59" i="13"/>
  <c r="AX59" i="13"/>
  <c r="AJ59" i="13"/>
  <c r="U59" i="13"/>
  <c r="S59" i="13"/>
  <c r="F59" i="13"/>
  <c r="J59" i="13" s="1"/>
  <c r="BG58" i="13"/>
  <c r="AX58" i="13"/>
  <c r="AJ58" i="13"/>
  <c r="Y58" i="13"/>
  <c r="U58" i="13"/>
  <c r="S58" i="13"/>
  <c r="F58" i="13"/>
  <c r="J58" i="13" s="1"/>
  <c r="BG57" i="13"/>
  <c r="AX57" i="13"/>
  <c r="AJ57" i="13"/>
  <c r="U57" i="13"/>
  <c r="S57" i="13"/>
  <c r="F57" i="13"/>
  <c r="J57" i="13" s="1"/>
  <c r="BG56" i="13"/>
  <c r="AX56" i="13"/>
  <c r="AJ56" i="13"/>
  <c r="Y56" i="13"/>
  <c r="U56" i="13"/>
  <c r="S56" i="13"/>
  <c r="F56" i="13"/>
  <c r="J56" i="13" s="1"/>
  <c r="BG55" i="13"/>
  <c r="AX55" i="13"/>
  <c r="AJ55" i="13"/>
  <c r="U55" i="13"/>
  <c r="S55" i="13"/>
  <c r="F55" i="13"/>
  <c r="J55" i="13" s="1"/>
  <c r="AC55" i="13" s="1"/>
  <c r="BG54" i="13"/>
  <c r="AX54" i="13"/>
  <c r="AJ54" i="13"/>
  <c r="Y54" i="13"/>
  <c r="U54" i="13"/>
  <c r="S54" i="13"/>
  <c r="F54" i="13"/>
  <c r="J54" i="13" s="1"/>
  <c r="AY54" i="13" s="1"/>
  <c r="BG53" i="13"/>
  <c r="AX53" i="13"/>
  <c r="AK53" i="13"/>
  <c r="AJ53" i="13"/>
  <c r="U53" i="13"/>
  <c r="S53" i="13"/>
  <c r="F53" i="13"/>
  <c r="J53" i="13" s="1"/>
  <c r="Z53" i="13" s="1"/>
  <c r="BG52" i="13"/>
  <c r="AX52" i="13"/>
  <c r="AJ52" i="13"/>
  <c r="Y52" i="13"/>
  <c r="U52" i="13"/>
  <c r="S52" i="13"/>
  <c r="F52" i="13"/>
  <c r="J52" i="13" s="1"/>
  <c r="BG51" i="13"/>
  <c r="AX51" i="13"/>
  <c r="AJ51" i="13"/>
  <c r="U51" i="13"/>
  <c r="S51" i="13"/>
  <c r="F51" i="13"/>
  <c r="J51" i="13" s="1"/>
  <c r="T51" i="13" s="1"/>
  <c r="BG50" i="13"/>
  <c r="AX50" i="13"/>
  <c r="AJ50" i="13"/>
  <c r="Y50" i="13"/>
  <c r="U50" i="13"/>
  <c r="S50" i="13"/>
  <c r="J50" i="13"/>
  <c r="T50" i="13" s="1"/>
  <c r="F50" i="13"/>
  <c r="BG49" i="13"/>
  <c r="AX49" i="13"/>
  <c r="AJ49" i="13"/>
  <c r="U49" i="13"/>
  <c r="S49" i="13"/>
  <c r="F49" i="13"/>
  <c r="J49" i="13" s="1"/>
  <c r="BG48" i="13"/>
  <c r="AX48" i="13"/>
  <c r="AJ48" i="13"/>
  <c r="Y48" i="13"/>
  <c r="U48" i="13"/>
  <c r="S48" i="13"/>
  <c r="F48" i="13"/>
  <c r="J48" i="13" s="1"/>
  <c r="BG47" i="13"/>
  <c r="AX47" i="13"/>
  <c r="AJ47" i="13"/>
  <c r="U47" i="13"/>
  <c r="S47" i="13"/>
  <c r="F47" i="13"/>
  <c r="J47" i="13" s="1"/>
  <c r="L47" i="13" s="1"/>
  <c r="P47" i="13" s="1"/>
  <c r="BG46" i="13"/>
  <c r="AX46" i="13"/>
  <c r="AJ46" i="13"/>
  <c r="Y46" i="13"/>
  <c r="U46" i="13"/>
  <c r="S46" i="13"/>
  <c r="L46" i="13"/>
  <c r="F46" i="13"/>
  <c r="J46" i="13" s="1"/>
  <c r="AY46" i="13" s="1"/>
  <c r="BG45" i="13"/>
  <c r="AX45" i="13"/>
  <c r="AJ45" i="13"/>
  <c r="U45" i="13"/>
  <c r="S45" i="13"/>
  <c r="F45" i="13"/>
  <c r="J45" i="13" s="1"/>
  <c r="BG44" i="13"/>
  <c r="AX44" i="13"/>
  <c r="AJ44" i="13"/>
  <c r="Y44" i="13"/>
  <c r="U44" i="13"/>
  <c r="S44" i="13"/>
  <c r="F44" i="13"/>
  <c r="J44" i="13" s="1"/>
  <c r="BG43" i="13"/>
  <c r="AX43" i="13"/>
  <c r="AJ43" i="13"/>
  <c r="U43" i="13"/>
  <c r="S43" i="13"/>
  <c r="J43" i="13"/>
  <c r="T43" i="13" s="1"/>
  <c r="F43" i="13"/>
  <c r="BG42" i="13"/>
  <c r="AX42" i="13"/>
  <c r="AJ42" i="13"/>
  <c r="Y42" i="13"/>
  <c r="U42" i="13"/>
  <c r="S42" i="13"/>
  <c r="F42" i="13"/>
  <c r="J42" i="13" s="1"/>
  <c r="BG41" i="13"/>
  <c r="AX41" i="13"/>
  <c r="AJ41" i="13"/>
  <c r="U41" i="13"/>
  <c r="S41" i="13"/>
  <c r="F41" i="13"/>
  <c r="J41" i="13" s="1"/>
  <c r="AK41" i="13" s="1"/>
  <c r="BG40" i="13"/>
  <c r="AX40" i="13"/>
  <c r="AJ40" i="13"/>
  <c r="Y40" i="13"/>
  <c r="U40" i="13"/>
  <c r="S40" i="13"/>
  <c r="F40" i="13"/>
  <c r="J40" i="13" s="1"/>
  <c r="T40" i="13" s="1"/>
  <c r="BG39" i="13"/>
  <c r="AX39" i="13"/>
  <c r="AJ39" i="13"/>
  <c r="U39" i="13"/>
  <c r="S39" i="13"/>
  <c r="F39" i="13"/>
  <c r="J39" i="13" s="1"/>
  <c r="BG38" i="13"/>
  <c r="AX38" i="13"/>
  <c r="AJ38" i="13"/>
  <c r="Y38" i="13"/>
  <c r="U38" i="13"/>
  <c r="S38" i="13"/>
  <c r="F38" i="13"/>
  <c r="J38" i="13" s="1"/>
  <c r="AK38" i="13" s="1"/>
  <c r="BG37" i="13"/>
  <c r="AX37" i="13"/>
  <c r="AJ37" i="13"/>
  <c r="U37" i="13"/>
  <c r="S37" i="13"/>
  <c r="J37" i="13"/>
  <c r="AC37" i="13" s="1"/>
  <c r="F37" i="13"/>
  <c r="BG36" i="13"/>
  <c r="AX36" i="13"/>
  <c r="AJ36" i="13"/>
  <c r="Y36" i="13"/>
  <c r="U36" i="13"/>
  <c r="S36" i="13"/>
  <c r="F36" i="13"/>
  <c r="J36" i="13" s="1"/>
  <c r="T36" i="13" s="1"/>
  <c r="BG35" i="13"/>
  <c r="AX35" i="13"/>
  <c r="AJ35" i="13"/>
  <c r="U35" i="13"/>
  <c r="S35" i="13"/>
  <c r="F35" i="13"/>
  <c r="J35" i="13" s="1"/>
  <c r="BG34" i="13"/>
  <c r="AX34" i="13"/>
  <c r="AJ34" i="13"/>
  <c r="Y34" i="13"/>
  <c r="U34" i="13"/>
  <c r="S34" i="13"/>
  <c r="F34" i="13"/>
  <c r="J34" i="13" s="1"/>
  <c r="AY34" i="13" s="1"/>
  <c r="BG33" i="13"/>
  <c r="AX33" i="13"/>
  <c r="AJ33" i="13"/>
  <c r="U33" i="13"/>
  <c r="S33" i="13"/>
  <c r="F33" i="13"/>
  <c r="J33" i="13" s="1"/>
  <c r="BG32" i="13"/>
  <c r="AX32" i="13"/>
  <c r="AJ32" i="13"/>
  <c r="Y32" i="13"/>
  <c r="U32" i="13"/>
  <c r="T32" i="13"/>
  <c r="S32" i="13"/>
  <c r="F32" i="13"/>
  <c r="J32" i="13" s="1"/>
  <c r="L32" i="13" s="1"/>
  <c r="P32" i="13" s="1"/>
  <c r="BG31" i="13"/>
  <c r="AX31" i="13"/>
  <c r="AJ31" i="13"/>
  <c r="U31" i="13"/>
  <c r="S31" i="13"/>
  <c r="F31" i="13"/>
  <c r="J31" i="13" s="1"/>
  <c r="BG30" i="13"/>
  <c r="AX30" i="13"/>
  <c r="AJ30" i="13"/>
  <c r="Y30" i="13"/>
  <c r="U30" i="13"/>
  <c r="S30" i="13"/>
  <c r="F30" i="13"/>
  <c r="J30" i="13" s="1"/>
  <c r="BG29" i="13"/>
  <c r="AX29" i="13"/>
  <c r="AJ29" i="13"/>
  <c r="U29" i="13"/>
  <c r="S29" i="13"/>
  <c r="F29" i="13"/>
  <c r="J29" i="13" s="1"/>
  <c r="Z29" i="13" s="1"/>
  <c r="BG28" i="13"/>
  <c r="AX28" i="13"/>
  <c r="AK28" i="13"/>
  <c r="R28" i="13" s="1"/>
  <c r="AJ28" i="13"/>
  <c r="Y28" i="13"/>
  <c r="U28" i="13"/>
  <c r="S28" i="13"/>
  <c r="F28" i="13"/>
  <c r="J28" i="13" s="1"/>
  <c r="T28" i="13" s="1"/>
  <c r="BG27" i="13"/>
  <c r="AX27" i="13"/>
  <c r="AJ27" i="13"/>
  <c r="U27" i="13"/>
  <c r="S27" i="13"/>
  <c r="F27" i="13"/>
  <c r="J27" i="13" s="1"/>
  <c r="BG26" i="13"/>
  <c r="AX26" i="13"/>
  <c r="AJ26" i="13"/>
  <c r="Y26" i="13"/>
  <c r="U26" i="13"/>
  <c r="S26" i="13"/>
  <c r="F26" i="13"/>
  <c r="J26" i="13" s="1"/>
  <c r="BG25" i="13"/>
  <c r="AX25" i="13"/>
  <c r="AJ25" i="13"/>
  <c r="U25" i="13"/>
  <c r="S25" i="13"/>
  <c r="F25" i="13"/>
  <c r="J25" i="13" s="1"/>
  <c r="BG24" i="13"/>
  <c r="AX24" i="13"/>
  <c r="AJ24" i="13"/>
  <c r="Y24" i="13"/>
  <c r="U24" i="13"/>
  <c r="S24" i="13"/>
  <c r="F24" i="13"/>
  <c r="J24" i="13" s="1"/>
  <c r="BG23" i="13"/>
  <c r="AX23" i="13"/>
  <c r="AJ23" i="13"/>
  <c r="U23" i="13"/>
  <c r="S23" i="13"/>
  <c r="F23" i="13"/>
  <c r="J23" i="13" s="1"/>
  <c r="BG22" i="13"/>
  <c r="AX22" i="13"/>
  <c r="AJ22" i="13"/>
  <c r="Y22" i="13"/>
  <c r="U22" i="13"/>
  <c r="S22" i="13"/>
  <c r="F22" i="13"/>
  <c r="J22" i="13" s="1"/>
  <c r="BG21" i="13"/>
  <c r="AX21" i="13"/>
  <c r="AJ21" i="13"/>
  <c r="U21" i="13"/>
  <c r="T21" i="13"/>
  <c r="S21" i="13"/>
  <c r="F21" i="13"/>
  <c r="J21" i="13" s="1"/>
  <c r="AK21" i="13" s="1"/>
  <c r="BG20" i="13"/>
  <c r="AX20" i="13"/>
  <c r="AJ20" i="13"/>
  <c r="Z20" i="13"/>
  <c r="Y20" i="13"/>
  <c r="U20" i="13"/>
  <c r="S20" i="13"/>
  <c r="K20" i="13"/>
  <c r="F20" i="13"/>
  <c r="J20" i="13" s="1"/>
  <c r="AC20" i="13" s="1"/>
  <c r="BG19" i="13"/>
  <c r="AX19" i="13"/>
  <c r="AJ19" i="13"/>
  <c r="U19" i="13"/>
  <c r="S19" i="13"/>
  <c r="F19" i="13"/>
  <c r="J19" i="13" s="1"/>
  <c r="BG18" i="13"/>
  <c r="AX18" i="13"/>
  <c r="AJ18" i="13"/>
  <c r="Y18" i="13"/>
  <c r="U18" i="13"/>
  <c r="S18" i="13"/>
  <c r="F18" i="13"/>
  <c r="J18" i="13" s="1"/>
  <c r="AC18" i="13" s="1"/>
  <c r="BG17" i="13"/>
  <c r="AX17" i="13"/>
  <c r="AJ17" i="13"/>
  <c r="U17" i="13"/>
  <c r="S17" i="13"/>
  <c r="F17" i="13"/>
  <c r="J17" i="13" s="1"/>
  <c r="BG16" i="13"/>
  <c r="AX16" i="13"/>
  <c r="AJ16" i="13"/>
  <c r="Y16" i="13"/>
  <c r="U16" i="13"/>
  <c r="S16" i="13"/>
  <c r="J16" i="13"/>
  <c r="T16" i="13" s="1"/>
  <c r="F16" i="13"/>
  <c r="BG15" i="13"/>
  <c r="AX15" i="13"/>
  <c r="AJ15" i="13"/>
  <c r="U15" i="13"/>
  <c r="S15" i="13"/>
  <c r="F15" i="13"/>
  <c r="J15" i="13" s="1"/>
  <c r="BG14" i="13"/>
  <c r="AX14" i="13"/>
  <c r="AJ14" i="13"/>
  <c r="U14" i="13"/>
  <c r="S14" i="13"/>
  <c r="F14" i="13"/>
  <c r="J14" i="13" s="1"/>
  <c r="Z14" i="13" s="1"/>
  <c r="BG13" i="13"/>
  <c r="AX13" i="13"/>
  <c r="AJ13" i="13"/>
  <c r="U13" i="13"/>
  <c r="S13" i="13"/>
  <c r="J13" i="13"/>
  <c r="Z13" i="13" s="1"/>
  <c r="F13" i="13"/>
  <c r="BG12" i="13"/>
  <c r="AX12" i="13"/>
  <c r="AJ12" i="13"/>
  <c r="Y12" i="13"/>
  <c r="U12" i="13"/>
  <c r="S12" i="13"/>
  <c r="F12" i="13"/>
  <c r="Y11" i="13"/>
  <c r="J14" i="12"/>
  <c r="J15" i="12"/>
  <c r="Z15" i="12" s="1"/>
  <c r="J20" i="12"/>
  <c r="AK20" i="12" s="1"/>
  <c r="J22" i="12"/>
  <c r="AY22" i="12" s="1"/>
  <c r="J23" i="12"/>
  <c r="Z23" i="12" s="1"/>
  <c r="J28" i="12"/>
  <c r="J30" i="12"/>
  <c r="AC30" i="12" s="1"/>
  <c r="J31" i="12"/>
  <c r="T31" i="12" s="1"/>
  <c r="J36" i="12"/>
  <c r="J38" i="12"/>
  <c r="J39" i="12"/>
  <c r="J44" i="12"/>
  <c r="J46" i="12"/>
  <c r="AC46" i="12" s="1"/>
  <c r="J47" i="12"/>
  <c r="AY47" i="12" s="1"/>
  <c r="J52" i="12"/>
  <c r="J54" i="12"/>
  <c r="K54" i="12" s="1"/>
  <c r="J55" i="12"/>
  <c r="Z55" i="12" s="1"/>
  <c r="J60" i="12"/>
  <c r="J62" i="12"/>
  <c r="J63" i="12"/>
  <c r="AY63" i="12" s="1"/>
  <c r="J68" i="12"/>
  <c r="J70" i="12"/>
  <c r="AK70" i="12" s="1"/>
  <c r="J71" i="12"/>
  <c r="Z71" i="12" s="1"/>
  <c r="G75" i="12"/>
  <c r="F13" i="12"/>
  <c r="J13" i="12" s="1"/>
  <c r="AC13" i="12" s="1"/>
  <c r="F14" i="12"/>
  <c r="F15" i="12"/>
  <c r="F16" i="12"/>
  <c r="J16" i="12" s="1"/>
  <c r="AK16" i="12" s="1"/>
  <c r="F17" i="12"/>
  <c r="J17" i="12" s="1"/>
  <c r="AK17" i="12" s="1"/>
  <c r="F18" i="12"/>
  <c r="J18" i="12" s="1"/>
  <c r="AK18" i="12" s="1"/>
  <c r="F19" i="12"/>
  <c r="J19" i="12" s="1"/>
  <c r="AY19" i="12" s="1"/>
  <c r="F20" i="12"/>
  <c r="F21" i="12"/>
  <c r="J21" i="12" s="1"/>
  <c r="Z21" i="12" s="1"/>
  <c r="F22" i="12"/>
  <c r="F23" i="12"/>
  <c r="F24" i="12"/>
  <c r="J24" i="12" s="1"/>
  <c r="AK24" i="12" s="1"/>
  <c r="F25" i="12"/>
  <c r="J25" i="12" s="1"/>
  <c r="AY25" i="12" s="1"/>
  <c r="F26" i="12"/>
  <c r="J26" i="12" s="1"/>
  <c r="F27" i="12"/>
  <c r="J27" i="12" s="1"/>
  <c r="AY27" i="12" s="1"/>
  <c r="F28" i="12"/>
  <c r="F29" i="12"/>
  <c r="J29" i="12" s="1"/>
  <c r="AY29" i="12" s="1"/>
  <c r="F30" i="12"/>
  <c r="F31" i="12"/>
  <c r="F32" i="12"/>
  <c r="J32" i="12" s="1"/>
  <c r="K32" i="12" s="1"/>
  <c r="F33" i="12"/>
  <c r="J33" i="12" s="1"/>
  <c r="AY33" i="12" s="1"/>
  <c r="F34" i="12"/>
  <c r="J34" i="12" s="1"/>
  <c r="AC34" i="12" s="1"/>
  <c r="F35" i="12"/>
  <c r="J35" i="12" s="1"/>
  <c r="AC35" i="12" s="1"/>
  <c r="F36" i="12"/>
  <c r="F37" i="12"/>
  <c r="J37" i="12" s="1"/>
  <c r="AY37" i="12" s="1"/>
  <c r="F38" i="12"/>
  <c r="F39" i="12"/>
  <c r="F40" i="12"/>
  <c r="J40" i="12" s="1"/>
  <c r="L40" i="12" s="1"/>
  <c r="P40" i="12" s="1"/>
  <c r="F41" i="12"/>
  <c r="J41" i="12" s="1"/>
  <c r="AK41" i="12" s="1"/>
  <c r="R41" i="12" s="1"/>
  <c r="F42" i="12"/>
  <c r="J42" i="12" s="1"/>
  <c r="AC42" i="12" s="1"/>
  <c r="F43" i="12"/>
  <c r="J43" i="12" s="1"/>
  <c r="Z43" i="12" s="1"/>
  <c r="F44" i="12"/>
  <c r="F45" i="12"/>
  <c r="J45" i="12" s="1"/>
  <c r="T45" i="12" s="1"/>
  <c r="F46" i="12"/>
  <c r="F47" i="12"/>
  <c r="F48" i="12"/>
  <c r="J48" i="12" s="1"/>
  <c r="L48" i="12" s="1"/>
  <c r="P48" i="12" s="1"/>
  <c r="F49" i="12"/>
  <c r="J49" i="12" s="1"/>
  <c r="Z49" i="12" s="1"/>
  <c r="F50" i="12"/>
  <c r="J50" i="12" s="1"/>
  <c r="AC50" i="12" s="1"/>
  <c r="F51" i="12"/>
  <c r="J51" i="12" s="1"/>
  <c r="Z51" i="12" s="1"/>
  <c r="F52" i="12"/>
  <c r="F53" i="12"/>
  <c r="J53" i="12" s="1"/>
  <c r="Z53" i="12" s="1"/>
  <c r="F54" i="12"/>
  <c r="F55" i="12"/>
  <c r="F56" i="12"/>
  <c r="J56" i="12" s="1"/>
  <c r="AY56" i="12" s="1"/>
  <c r="F57" i="12"/>
  <c r="J57" i="12" s="1"/>
  <c r="AY57" i="12" s="1"/>
  <c r="F58" i="12"/>
  <c r="J58" i="12" s="1"/>
  <c r="AK58" i="12" s="1"/>
  <c r="F59" i="12"/>
  <c r="J59" i="12" s="1"/>
  <c r="F60" i="12"/>
  <c r="F61" i="12"/>
  <c r="J61" i="12" s="1"/>
  <c r="AY61" i="12" s="1"/>
  <c r="F62" i="12"/>
  <c r="F63" i="12"/>
  <c r="F64" i="12"/>
  <c r="J64" i="12" s="1"/>
  <c r="AK64" i="12" s="1"/>
  <c r="R64" i="12" s="1"/>
  <c r="F65" i="12"/>
  <c r="J65" i="12" s="1"/>
  <c r="T65" i="12" s="1"/>
  <c r="F66" i="12"/>
  <c r="J66" i="12" s="1"/>
  <c r="AC66" i="12" s="1"/>
  <c r="F67" i="12"/>
  <c r="J67" i="12" s="1"/>
  <c r="F68" i="12"/>
  <c r="F69" i="12"/>
  <c r="J69" i="12" s="1"/>
  <c r="AK69" i="12" s="1"/>
  <c r="AT69" i="12" s="1"/>
  <c r="F70" i="12"/>
  <c r="F71" i="12"/>
  <c r="F72" i="12"/>
  <c r="J72" i="12" s="1"/>
  <c r="T72" i="12" s="1"/>
  <c r="F12" i="12"/>
  <c r="J12" i="12" s="1"/>
  <c r="L12" i="12" s="1"/>
  <c r="E75" i="12"/>
  <c r="BF75" i="12"/>
  <c r="BE75" i="12"/>
  <c r="BD75" i="12"/>
  <c r="BC75" i="12"/>
  <c r="BB75" i="12"/>
  <c r="BA75" i="12"/>
  <c r="AZ75" i="12"/>
  <c r="AW75" i="12"/>
  <c r="AV75" i="12"/>
  <c r="AU75" i="12"/>
  <c r="AS75" i="12"/>
  <c r="AR75" i="12"/>
  <c r="AQ75" i="12"/>
  <c r="AP75" i="12"/>
  <c r="AO75" i="12"/>
  <c r="AN75" i="12"/>
  <c r="AM75" i="12"/>
  <c r="AL75" i="12"/>
  <c r="AD75" i="12"/>
  <c r="AB75" i="12"/>
  <c r="AA75" i="12"/>
  <c r="Q75" i="12"/>
  <c r="I75" i="12"/>
  <c r="H75" i="12"/>
  <c r="D75" i="12"/>
  <c r="W74" i="12"/>
  <c r="BG73" i="12"/>
  <c r="AY73" i="12"/>
  <c r="AX73" i="12"/>
  <c r="AK73" i="12"/>
  <c r="AT73" i="12" s="1"/>
  <c r="AC73" i="12"/>
  <c r="Z73" i="12"/>
  <c r="U73" i="12"/>
  <c r="T73" i="12"/>
  <c r="S73" i="12"/>
  <c r="L73" i="12"/>
  <c r="P73" i="12" s="1"/>
  <c r="BG72" i="12"/>
  <c r="AX72" i="12"/>
  <c r="AJ72" i="12"/>
  <c r="Y72" i="12"/>
  <c r="U72" i="12"/>
  <c r="S72" i="12"/>
  <c r="BG71" i="12"/>
  <c r="AX71" i="12"/>
  <c r="AJ71" i="12"/>
  <c r="U71" i="12"/>
  <c r="S71" i="12"/>
  <c r="BG70" i="12"/>
  <c r="AX70" i="12"/>
  <c r="AJ70" i="12"/>
  <c r="Y70" i="12"/>
  <c r="U70" i="12"/>
  <c r="S70" i="12"/>
  <c r="AX69" i="12"/>
  <c r="AJ69" i="12"/>
  <c r="S69" i="12"/>
  <c r="BG68" i="12"/>
  <c r="AX68" i="12"/>
  <c r="AJ68" i="12"/>
  <c r="Y68" i="12"/>
  <c r="U68" i="12"/>
  <c r="S68" i="12"/>
  <c r="BG67" i="12"/>
  <c r="AX67" i="12"/>
  <c r="AJ67" i="12"/>
  <c r="U67" i="12"/>
  <c r="S67" i="12"/>
  <c r="BG66" i="12"/>
  <c r="AX66" i="12"/>
  <c r="AJ66" i="12"/>
  <c r="Y66" i="12"/>
  <c r="U66" i="12"/>
  <c r="S66" i="12"/>
  <c r="BG65" i="12"/>
  <c r="AX65" i="12"/>
  <c r="AJ65" i="12"/>
  <c r="U65" i="12"/>
  <c r="S65" i="12"/>
  <c r="BG64" i="12"/>
  <c r="AX64" i="12"/>
  <c r="AJ64" i="12"/>
  <c r="U64" i="12"/>
  <c r="S64" i="12"/>
  <c r="BG63" i="12"/>
  <c r="AX63" i="12"/>
  <c r="AJ63" i="12"/>
  <c r="U63" i="12"/>
  <c r="S63" i="12"/>
  <c r="BG62" i="12"/>
  <c r="AX62" i="12"/>
  <c r="AJ62" i="12"/>
  <c r="U62" i="12"/>
  <c r="S62" i="12"/>
  <c r="AY62" i="12"/>
  <c r="BG61" i="12"/>
  <c r="AX61" i="12"/>
  <c r="AJ61" i="12"/>
  <c r="U61" i="12"/>
  <c r="S61" i="12"/>
  <c r="BG60" i="12"/>
  <c r="AX60" i="12"/>
  <c r="AJ60" i="12"/>
  <c r="Y60" i="12"/>
  <c r="U60" i="12"/>
  <c r="S60" i="12"/>
  <c r="BG59" i="12"/>
  <c r="AX59" i="12"/>
  <c r="AJ59" i="12"/>
  <c r="U59" i="12"/>
  <c r="S59" i="12"/>
  <c r="BG58" i="12"/>
  <c r="AX58" i="12"/>
  <c r="AJ58" i="12"/>
  <c r="Y58" i="12"/>
  <c r="U58" i="12"/>
  <c r="S58" i="12"/>
  <c r="BG57" i="12"/>
  <c r="AX57" i="12"/>
  <c r="AJ57" i="12"/>
  <c r="U57" i="12"/>
  <c r="S57" i="12"/>
  <c r="BG56" i="12"/>
  <c r="AX56" i="12"/>
  <c r="AJ56" i="12"/>
  <c r="Y56" i="12"/>
  <c r="U56" i="12"/>
  <c r="S56" i="12"/>
  <c r="BG55" i="12"/>
  <c r="AX55" i="12"/>
  <c r="AJ55" i="12"/>
  <c r="U55" i="12"/>
  <c r="S55" i="12"/>
  <c r="BG54" i="12"/>
  <c r="AX54" i="12"/>
  <c r="AJ54" i="12"/>
  <c r="Y54" i="12"/>
  <c r="U54" i="12"/>
  <c r="S54" i="12"/>
  <c r="BG53" i="12"/>
  <c r="AX53" i="12"/>
  <c r="AJ53" i="12"/>
  <c r="U53" i="12"/>
  <c r="S53" i="12"/>
  <c r="BG52" i="12"/>
  <c r="AX52" i="12"/>
  <c r="AJ52" i="12"/>
  <c r="Y52" i="12"/>
  <c r="U52" i="12"/>
  <c r="S52" i="12"/>
  <c r="BG51" i="12"/>
  <c r="AX51" i="12"/>
  <c r="AJ51" i="12"/>
  <c r="U51" i="12"/>
  <c r="S51" i="12"/>
  <c r="BG50" i="12"/>
  <c r="AX50" i="12"/>
  <c r="AJ50" i="12"/>
  <c r="Y50" i="12"/>
  <c r="U50" i="12"/>
  <c r="S50" i="12"/>
  <c r="BG49" i="12"/>
  <c r="AX49" i="12"/>
  <c r="AJ49" i="12"/>
  <c r="U49" i="12"/>
  <c r="S49" i="12"/>
  <c r="BG48" i="12"/>
  <c r="AX48" i="12"/>
  <c r="AJ48" i="12"/>
  <c r="Y48" i="12"/>
  <c r="U48" i="12"/>
  <c r="S48" i="12"/>
  <c r="BG47" i="12"/>
  <c r="AX47" i="12"/>
  <c r="AJ47" i="12"/>
  <c r="U47" i="12"/>
  <c r="S47" i="12"/>
  <c r="BG46" i="12"/>
  <c r="AX46" i="12"/>
  <c r="AJ46" i="12"/>
  <c r="Y46" i="12"/>
  <c r="U46" i="12"/>
  <c r="S46" i="12"/>
  <c r="BG45" i="12"/>
  <c r="AX45" i="12"/>
  <c r="AJ45" i="12"/>
  <c r="U45" i="12"/>
  <c r="S45" i="12"/>
  <c r="BG44" i="12"/>
  <c r="AX44" i="12"/>
  <c r="AJ44" i="12"/>
  <c r="Y44" i="12"/>
  <c r="U44" i="12"/>
  <c r="S44" i="12"/>
  <c r="AY44" i="12"/>
  <c r="BG43" i="12"/>
  <c r="AX43" i="12"/>
  <c r="AJ43" i="12"/>
  <c r="U43" i="12"/>
  <c r="S43" i="12"/>
  <c r="BG42" i="12"/>
  <c r="AX42" i="12"/>
  <c r="AJ42" i="12"/>
  <c r="Y42" i="12"/>
  <c r="U42" i="12"/>
  <c r="S42" i="12"/>
  <c r="BG41" i="12"/>
  <c r="AX41" i="12"/>
  <c r="AJ41" i="12"/>
  <c r="U41" i="12"/>
  <c r="S41" i="12"/>
  <c r="BG40" i="12"/>
  <c r="AX40" i="12"/>
  <c r="AJ40" i="12"/>
  <c r="Y40" i="12"/>
  <c r="U40" i="12"/>
  <c r="S40" i="12"/>
  <c r="BG39" i="12"/>
  <c r="AX39" i="12"/>
  <c r="AJ39" i="12"/>
  <c r="U39" i="12"/>
  <c r="S39" i="12"/>
  <c r="Z39" i="12"/>
  <c r="BG38" i="12"/>
  <c r="AX38" i="12"/>
  <c r="AJ38" i="12"/>
  <c r="Y38" i="12"/>
  <c r="U38" i="12"/>
  <c r="S38" i="12"/>
  <c r="AK38" i="12"/>
  <c r="BG37" i="12"/>
  <c r="AX37" i="12"/>
  <c r="AJ37" i="12"/>
  <c r="U37" i="12"/>
  <c r="S37" i="12"/>
  <c r="BG36" i="12"/>
  <c r="AX36" i="12"/>
  <c r="AJ36" i="12"/>
  <c r="Y36" i="12"/>
  <c r="U36" i="12"/>
  <c r="S36" i="12"/>
  <c r="BG35" i="12"/>
  <c r="AX35" i="12"/>
  <c r="AJ35" i="12"/>
  <c r="U35" i="12"/>
  <c r="S35" i="12"/>
  <c r="BG34" i="12"/>
  <c r="AX34" i="12"/>
  <c r="AJ34" i="12"/>
  <c r="Y34" i="12"/>
  <c r="U34" i="12"/>
  <c r="S34" i="12"/>
  <c r="BG33" i="12"/>
  <c r="AX33" i="12"/>
  <c r="AJ33" i="12"/>
  <c r="U33" i="12"/>
  <c r="S33" i="12"/>
  <c r="BG32" i="12"/>
  <c r="AX32" i="12"/>
  <c r="AJ32" i="12"/>
  <c r="Y32" i="12"/>
  <c r="U32" i="12"/>
  <c r="S32" i="12"/>
  <c r="BG31" i="12"/>
  <c r="AX31" i="12"/>
  <c r="AJ31" i="12"/>
  <c r="U31" i="12"/>
  <c r="S31" i="12"/>
  <c r="BG30" i="12"/>
  <c r="AX30" i="12"/>
  <c r="AJ30" i="12"/>
  <c r="Y30" i="12"/>
  <c r="U30" i="12"/>
  <c r="S30" i="12"/>
  <c r="BG29" i="12"/>
  <c r="AX29" i="12"/>
  <c r="AJ29" i="12"/>
  <c r="U29" i="12"/>
  <c r="S29" i="12"/>
  <c r="BG28" i="12"/>
  <c r="AX28" i="12"/>
  <c r="AJ28" i="12"/>
  <c r="Y28" i="12"/>
  <c r="U28" i="12"/>
  <c r="S28" i="12"/>
  <c r="BG27" i="12"/>
  <c r="AX27" i="12"/>
  <c r="AJ27" i="12"/>
  <c r="U27" i="12"/>
  <c r="S27" i="12"/>
  <c r="BG26" i="12"/>
  <c r="AX26" i="12"/>
  <c r="AJ26" i="12"/>
  <c r="Y26" i="12"/>
  <c r="U26" i="12"/>
  <c r="S26" i="12"/>
  <c r="BG25" i="12"/>
  <c r="AX25" i="12"/>
  <c r="AJ25" i="12"/>
  <c r="U25" i="12"/>
  <c r="S25" i="12"/>
  <c r="BG24" i="12"/>
  <c r="AX24" i="12"/>
  <c r="AJ24" i="12"/>
  <c r="Y24" i="12"/>
  <c r="U24" i="12"/>
  <c r="S24" i="12"/>
  <c r="BG23" i="12"/>
  <c r="AX23" i="12"/>
  <c r="AJ23" i="12"/>
  <c r="U23" i="12"/>
  <c r="S23" i="12"/>
  <c r="BG22" i="12"/>
  <c r="AX22" i="12"/>
  <c r="AJ22" i="12"/>
  <c r="Y22" i="12"/>
  <c r="U22" i="12"/>
  <c r="S22" i="12"/>
  <c r="BG21" i="12"/>
  <c r="AX21" i="12"/>
  <c r="AJ21" i="12"/>
  <c r="U21" i="12"/>
  <c r="S21" i="12"/>
  <c r="BG20" i="12"/>
  <c r="AX20" i="12"/>
  <c r="AJ20" i="12"/>
  <c r="Y20" i="12"/>
  <c r="U20" i="12"/>
  <c r="S20" i="12"/>
  <c r="BG19" i="12"/>
  <c r="AX19" i="12"/>
  <c r="AJ19" i="12"/>
  <c r="U19" i="12"/>
  <c r="S19" i="12"/>
  <c r="BG18" i="12"/>
  <c r="AX18" i="12"/>
  <c r="AJ18" i="12"/>
  <c r="Y18" i="12"/>
  <c r="U18" i="12"/>
  <c r="S18" i="12"/>
  <c r="BG17" i="12"/>
  <c r="AX17" i="12"/>
  <c r="AJ17" i="12"/>
  <c r="U17" i="12"/>
  <c r="S17" i="12"/>
  <c r="BG16" i="12"/>
  <c r="AX16" i="12"/>
  <c r="AJ16" i="12"/>
  <c r="Y16" i="12"/>
  <c r="U16" i="12"/>
  <c r="S16" i="12"/>
  <c r="BG15" i="12"/>
  <c r="AX15" i="12"/>
  <c r="AJ15" i="12"/>
  <c r="U15" i="12"/>
  <c r="S15" i="12"/>
  <c r="BG14" i="12"/>
  <c r="AX14" i="12"/>
  <c r="AJ14" i="12"/>
  <c r="U14" i="12"/>
  <c r="S14" i="12"/>
  <c r="AK14" i="12"/>
  <c r="BG13" i="12"/>
  <c r="AX13" i="12"/>
  <c r="AJ13" i="12"/>
  <c r="U13" i="12"/>
  <c r="S13" i="12"/>
  <c r="BG12" i="12"/>
  <c r="AX12" i="12"/>
  <c r="AJ12" i="12"/>
  <c r="Y12" i="12"/>
  <c r="U12" i="12"/>
  <c r="S12" i="12"/>
  <c r="Y11" i="12"/>
  <c r="X48" i="17" l="1"/>
  <c r="X28" i="17"/>
  <c r="X42" i="17"/>
  <c r="AF38" i="17"/>
  <c r="W38" i="17" s="1"/>
  <c r="AE38" i="17"/>
  <c r="X38" i="17" s="1"/>
  <c r="X50" i="17"/>
  <c r="AE34" i="17"/>
  <c r="AF34" i="17"/>
  <c r="W34" i="17" s="1"/>
  <c r="AE55" i="17"/>
  <c r="X55" i="17" s="1"/>
  <c r="AF42" i="17"/>
  <c r="W42" i="17" s="1"/>
  <c r="AE82" i="17"/>
  <c r="X82" i="17" s="1"/>
  <c r="AF35" i="17"/>
  <c r="W35" i="17" s="1"/>
  <c r="X35" i="17" s="1"/>
  <c r="X20" i="17"/>
  <c r="AF28" i="17"/>
  <c r="W28" i="17" s="1"/>
  <c r="X45" i="17"/>
  <c r="AF18" i="17"/>
  <c r="W18" i="17" s="1"/>
  <c r="AE18" i="17"/>
  <c r="AF47" i="17"/>
  <c r="W47" i="17" s="1"/>
  <c r="X47" i="17" s="1"/>
  <c r="X39" i="17"/>
  <c r="AE60" i="17"/>
  <c r="X60" i="17" s="1"/>
  <c r="X80" i="17"/>
  <c r="AE19" i="17"/>
  <c r="X19" i="17" s="1"/>
  <c r="AF48" i="17"/>
  <c r="W48" i="17" s="1"/>
  <c r="X36" i="17"/>
  <c r="AK65" i="17"/>
  <c r="AT12" i="17"/>
  <c r="R12" i="17"/>
  <c r="X83" i="17"/>
  <c r="X54" i="17"/>
  <c r="AE61" i="17"/>
  <c r="X61" i="17" s="1"/>
  <c r="X84" i="17"/>
  <c r="X56" i="17"/>
  <c r="X44" i="17"/>
  <c r="X24" i="17"/>
  <c r="AF27" i="17"/>
  <c r="W27" i="17" s="1"/>
  <c r="AE27" i="17"/>
  <c r="X16" i="17"/>
  <c r="X17" i="17"/>
  <c r="X26" i="17"/>
  <c r="P12" i="17"/>
  <c r="AE29" i="17"/>
  <c r="X29" i="17" s="1"/>
  <c r="X53" i="17"/>
  <c r="X14" i="17"/>
  <c r="X59" i="17"/>
  <c r="X41" i="17"/>
  <c r="X81" i="17"/>
  <c r="AE13" i="17"/>
  <c r="AF13" i="17"/>
  <c r="W13" i="17" s="1"/>
  <c r="AE58" i="17"/>
  <c r="AF58" i="17"/>
  <c r="W58" i="17" s="1"/>
  <c r="AE70" i="16"/>
  <c r="AF70" i="16"/>
  <c r="W70" i="16" s="1"/>
  <c r="AF63" i="16"/>
  <c r="W63" i="16" s="1"/>
  <c r="AE63" i="16"/>
  <c r="X63" i="16" s="1"/>
  <c r="AE64" i="16"/>
  <c r="AF64" i="16"/>
  <c r="W64" i="16" s="1"/>
  <c r="AE46" i="16"/>
  <c r="AE27" i="16"/>
  <c r="AF27" i="16"/>
  <c r="W27" i="16" s="1"/>
  <c r="AF17" i="16"/>
  <c r="W17" i="16" s="1"/>
  <c r="AE17" i="16"/>
  <c r="X17" i="16" s="1"/>
  <c r="AF40" i="16"/>
  <c r="W40" i="16" s="1"/>
  <c r="AE40" i="16"/>
  <c r="X40" i="16" s="1"/>
  <c r="AE53" i="16"/>
  <c r="AF53" i="16"/>
  <c r="W53" i="16" s="1"/>
  <c r="AF25" i="16"/>
  <c r="W25" i="16" s="1"/>
  <c r="AF20" i="16"/>
  <c r="W20" i="16" s="1"/>
  <c r="AE20" i="16"/>
  <c r="AE18" i="16"/>
  <c r="AF59" i="16"/>
  <c r="W59" i="16" s="1"/>
  <c r="AE59" i="16"/>
  <c r="X59" i="16" s="1"/>
  <c r="AF49" i="16"/>
  <c r="W49" i="16" s="1"/>
  <c r="AE49" i="16"/>
  <c r="X49" i="16" s="1"/>
  <c r="AT53" i="16"/>
  <c r="BH53" i="16" s="1"/>
  <c r="R53" i="16"/>
  <c r="V53" i="16" s="1"/>
  <c r="AT66" i="16"/>
  <c r="BH66" i="16" s="1"/>
  <c r="R66" i="16"/>
  <c r="V66" i="16" s="1"/>
  <c r="R35" i="16"/>
  <c r="V35" i="16" s="1"/>
  <c r="AE35" i="16" s="1"/>
  <c r="AT35" i="16"/>
  <c r="BH35" i="16" s="1"/>
  <c r="AT29" i="16"/>
  <c r="BH29" i="16" s="1"/>
  <c r="R29" i="16"/>
  <c r="V29" i="16" s="1"/>
  <c r="AF29" i="16" s="1"/>
  <c r="W29" i="16" s="1"/>
  <c r="AT16" i="16"/>
  <c r="BH16" i="16" s="1"/>
  <c r="R16" i="16"/>
  <c r="V16" i="16" s="1"/>
  <c r="AF16" i="16" s="1"/>
  <c r="W16" i="16" s="1"/>
  <c r="AT14" i="16"/>
  <c r="BH14" i="16" s="1"/>
  <c r="R14" i="16"/>
  <c r="V14" i="16" s="1"/>
  <c r="AF14" i="16" s="1"/>
  <c r="W14" i="16" s="1"/>
  <c r="X62" i="16"/>
  <c r="R55" i="16"/>
  <c r="V55" i="16" s="1"/>
  <c r="AT55" i="16"/>
  <c r="BH55" i="16" s="1"/>
  <c r="R65" i="16"/>
  <c r="V65" i="16" s="1"/>
  <c r="AE65" i="16" s="1"/>
  <c r="AT65" i="16"/>
  <c r="BH65" i="16" s="1"/>
  <c r="AT24" i="16"/>
  <c r="BH24" i="16" s="1"/>
  <c r="R24" i="16"/>
  <c r="V24" i="16" s="1"/>
  <c r="AF24" i="16" s="1"/>
  <c r="W24" i="16" s="1"/>
  <c r="AT46" i="16"/>
  <c r="BH46" i="16" s="1"/>
  <c r="R46" i="16"/>
  <c r="V46" i="16" s="1"/>
  <c r="AF46" i="16" s="1"/>
  <c r="W46" i="16" s="1"/>
  <c r="R45" i="16"/>
  <c r="V45" i="16" s="1"/>
  <c r="AE45" i="16" s="1"/>
  <c r="AT45" i="16"/>
  <c r="BH45" i="16" s="1"/>
  <c r="AT42" i="16"/>
  <c r="BH42" i="16" s="1"/>
  <c r="R42" i="16"/>
  <c r="V42" i="16" s="1"/>
  <c r="R52" i="16"/>
  <c r="V52" i="16" s="1"/>
  <c r="AE52" i="16" s="1"/>
  <c r="AT52" i="16"/>
  <c r="BH52" i="16" s="1"/>
  <c r="AF42" i="16"/>
  <c r="W42" i="16" s="1"/>
  <c r="AE42" i="16"/>
  <c r="AE13" i="16"/>
  <c r="R68" i="16"/>
  <c r="V68" i="16" s="1"/>
  <c r="AF68" i="16" s="1"/>
  <c r="W68" i="16" s="1"/>
  <c r="AT68" i="16"/>
  <c r="BH68" i="16" s="1"/>
  <c r="AE50" i="16"/>
  <c r="AF50" i="16"/>
  <c r="W50" i="16" s="1"/>
  <c r="AT34" i="16"/>
  <c r="BH34" i="16" s="1"/>
  <c r="R34" i="16"/>
  <c r="V34" i="16" s="1"/>
  <c r="AT30" i="16"/>
  <c r="BH30" i="16" s="1"/>
  <c r="R30" i="16"/>
  <c r="V30" i="16" s="1"/>
  <c r="AT22" i="16"/>
  <c r="BH22" i="16" s="1"/>
  <c r="R22" i="16"/>
  <c r="V22" i="16" s="1"/>
  <c r="AF22" i="16" s="1"/>
  <c r="W22" i="16" s="1"/>
  <c r="BH63" i="16"/>
  <c r="R60" i="16"/>
  <c r="V60" i="16" s="1"/>
  <c r="AF60" i="16" s="1"/>
  <c r="W60" i="16" s="1"/>
  <c r="AT60" i="16"/>
  <c r="BH60" i="16" s="1"/>
  <c r="V25" i="16"/>
  <c r="AE25" i="16" s="1"/>
  <c r="X25" i="16" s="1"/>
  <c r="AT51" i="16"/>
  <c r="BH51" i="16" s="1"/>
  <c r="R51" i="16"/>
  <c r="V51" i="16" s="1"/>
  <c r="AF51" i="16" s="1"/>
  <c r="W51" i="16" s="1"/>
  <c r="AT64" i="16"/>
  <c r="BH64" i="16" s="1"/>
  <c r="R64" i="16"/>
  <c r="V64" i="16" s="1"/>
  <c r="AF33" i="16"/>
  <c r="W33" i="16" s="1"/>
  <c r="AE33" i="16"/>
  <c r="X33" i="16" s="1"/>
  <c r="AT41" i="16"/>
  <c r="BH41" i="16" s="1"/>
  <c r="R41" i="16"/>
  <c r="V41" i="16" s="1"/>
  <c r="AF41" i="16" s="1"/>
  <c r="W41" i="16" s="1"/>
  <c r="AT26" i="16"/>
  <c r="BH26" i="16" s="1"/>
  <c r="R26" i="16"/>
  <c r="V26" i="16" s="1"/>
  <c r="AF62" i="16"/>
  <c r="W62" i="16" s="1"/>
  <c r="R59" i="16"/>
  <c r="V59" i="16" s="1"/>
  <c r="AT59" i="16"/>
  <c r="BH59" i="16" s="1"/>
  <c r="R13" i="16"/>
  <c r="V13" i="16" s="1"/>
  <c r="AF13" i="16" s="1"/>
  <c r="W13" i="16" s="1"/>
  <c r="AT13" i="16"/>
  <c r="BH13" i="16" s="1"/>
  <c r="AF34" i="16"/>
  <c r="W34" i="16" s="1"/>
  <c r="AE34" i="16"/>
  <c r="X34" i="16" s="1"/>
  <c r="AF23" i="16"/>
  <c r="W23" i="16" s="1"/>
  <c r="AE23" i="16"/>
  <c r="X23" i="16" s="1"/>
  <c r="R18" i="16"/>
  <c r="V18" i="16" s="1"/>
  <c r="AF18" i="16" s="1"/>
  <c r="W18" i="16" s="1"/>
  <c r="AT18" i="16"/>
  <c r="BH18" i="16" s="1"/>
  <c r="R61" i="16"/>
  <c r="V61" i="16" s="1"/>
  <c r="AE61" i="16" s="1"/>
  <c r="AT61" i="16"/>
  <c r="BH61" i="16" s="1"/>
  <c r="AT56" i="16"/>
  <c r="BH56" i="16" s="1"/>
  <c r="R56" i="16"/>
  <c r="V56" i="16" s="1"/>
  <c r="AF31" i="16"/>
  <c r="W31" i="16" s="1"/>
  <c r="AE31" i="16"/>
  <c r="X31" i="16" s="1"/>
  <c r="R69" i="16"/>
  <c r="V69" i="16" s="1"/>
  <c r="AT69" i="16"/>
  <c r="AT67" i="16"/>
  <c r="BH67" i="16" s="1"/>
  <c r="R67" i="16"/>
  <c r="V67" i="16" s="1"/>
  <c r="AE67" i="16" s="1"/>
  <c r="R47" i="16"/>
  <c r="V47" i="16" s="1"/>
  <c r="AT47" i="16"/>
  <c r="BH47" i="16" s="1"/>
  <c r="J75" i="16"/>
  <c r="T12" i="16"/>
  <c r="T75" i="16" s="1"/>
  <c r="AC12" i="16"/>
  <c r="AC75" i="16" s="1"/>
  <c r="AY12" i="16"/>
  <c r="AY75" i="16" s="1"/>
  <c r="Z12" i="16"/>
  <c r="Z75" i="16" s="1"/>
  <c r="L12" i="16"/>
  <c r="L75" i="16" s="1"/>
  <c r="AK12" i="16"/>
  <c r="K12" i="16"/>
  <c r="K75" i="16" s="1"/>
  <c r="AT54" i="16"/>
  <c r="BH54" i="16" s="1"/>
  <c r="R54" i="16"/>
  <c r="V54" i="16" s="1"/>
  <c r="AE54" i="16" s="1"/>
  <c r="AT48" i="16"/>
  <c r="BH48" i="16" s="1"/>
  <c r="R48" i="16"/>
  <c r="V48" i="16" s="1"/>
  <c r="AT38" i="16"/>
  <c r="BH38" i="16" s="1"/>
  <c r="R38" i="16"/>
  <c r="V38" i="16" s="1"/>
  <c r="AF38" i="16" s="1"/>
  <c r="W38" i="16" s="1"/>
  <c r="AF32" i="16"/>
  <c r="W32" i="16" s="1"/>
  <c r="AT44" i="16"/>
  <c r="BH44" i="16" s="1"/>
  <c r="R44" i="16"/>
  <c r="V44" i="16" s="1"/>
  <c r="AE44" i="16" s="1"/>
  <c r="AF55" i="16"/>
  <c r="W55" i="16" s="1"/>
  <c r="AE55" i="16"/>
  <c r="X55" i="16" s="1"/>
  <c r="AE60" i="16"/>
  <c r="R32" i="16"/>
  <c r="V32" i="16" s="1"/>
  <c r="AE32" i="16" s="1"/>
  <c r="X32" i="16" s="1"/>
  <c r="AT32" i="16"/>
  <c r="BH32" i="16" s="1"/>
  <c r="R43" i="16"/>
  <c r="V43" i="16" s="1"/>
  <c r="AE43" i="16" s="1"/>
  <c r="X43" i="16" s="1"/>
  <c r="AT43" i="16"/>
  <c r="BH43" i="16" s="1"/>
  <c r="AT36" i="16"/>
  <c r="BH36" i="16" s="1"/>
  <c r="R36" i="16"/>
  <c r="V36" i="16" s="1"/>
  <c r="AE36" i="16" s="1"/>
  <c r="AE57" i="16"/>
  <c r="BH23" i="16"/>
  <c r="AE15" i="16"/>
  <c r="X15" i="16" s="1"/>
  <c r="AE21" i="16"/>
  <c r="X21" i="16" s="1"/>
  <c r="AE72" i="16"/>
  <c r="AF72" i="16"/>
  <c r="W72" i="16" s="1"/>
  <c r="AF47" i="16"/>
  <c r="W47" i="16" s="1"/>
  <c r="AE47" i="16"/>
  <c r="R20" i="16"/>
  <c r="V20" i="16" s="1"/>
  <c r="AT20" i="16"/>
  <c r="BH20" i="16" s="1"/>
  <c r="AF43" i="16"/>
  <c r="W43" i="16" s="1"/>
  <c r="R58" i="16"/>
  <c r="V58" i="16" s="1"/>
  <c r="AE58" i="16" s="1"/>
  <c r="AT58" i="16"/>
  <c r="BH58" i="16" s="1"/>
  <c r="AF30" i="16"/>
  <c r="W30" i="16" s="1"/>
  <c r="AE30" i="16"/>
  <c r="AT40" i="16"/>
  <c r="BH40" i="16" s="1"/>
  <c r="R40" i="16"/>
  <c r="V40" i="16" s="1"/>
  <c r="AT71" i="16"/>
  <c r="BH71" i="16" s="1"/>
  <c r="R71" i="16"/>
  <c r="V71" i="16" s="1"/>
  <c r="AE71" i="16" s="1"/>
  <c r="AT28" i="16"/>
  <c r="BH28" i="16" s="1"/>
  <c r="R28" i="16"/>
  <c r="V28" i="16" s="1"/>
  <c r="AE69" i="16"/>
  <c r="X69" i="16" s="1"/>
  <c r="AF69" i="16"/>
  <c r="W69" i="16" s="1"/>
  <c r="AT57" i="16"/>
  <c r="BH57" i="16" s="1"/>
  <c r="R57" i="16"/>
  <c r="V57" i="16" s="1"/>
  <c r="AF57" i="16" s="1"/>
  <c r="W57" i="16" s="1"/>
  <c r="AT19" i="16"/>
  <c r="BH19" i="16" s="1"/>
  <c r="R19" i="16"/>
  <c r="V19" i="16" s="1"/>
  <c r="R37" i="16"/>
  <c r="V37" i="16" s="1"/>
  <c r="AE37" i="16" s="1"/>
  <c r="AT37" i="16"/>
  <c r="BH37" i="16" s="1"/>
  <c r="BH72" i="16"/>
  <c r="AF46" i="15"/>
  <c r="W46" i="15" s="1"/>
  <c r="AE46" i="15"/>
  <c r="X46" i="15" s="1"/>
  <c r="AF68" i="15"/>
  <c r="W68" i="15" s="1"/>
  <c r="AE68" i="15"/>
  <c r="AF41" i="15"/>
  <c r="W41" i="15" s="1"/>
  <c r="AE41" i="15"/>
  <c r="X41" i="15" s="1"/>
  <c r="AF38" i="15"/>
  <c r="W38" i="15" s="1"/>
  <c r="AE38" i="15"/>
  <c r="AE40" i="15"/>
  <c r="AF40" i="15"/>
  <c r="W40" i="15" s="1"/>
  <c r="AE53" i="15"/>
  <c r="AF65" i="15"/>
  <c r="W65" i="15" s="1"/>
  <c r="AF17" i="15"/>
  <c r="W17" i="15" s="1"/>
  <c r="AE17" i="15"/>
  <c r="AE55" i="15"/>
  <c r="AE49" i="15"/>
  <c r="AF26" i="15"/>
  <c r="W26" i="15" s="1"/>
  <c r="AF48" i="15"/>
  <c r="W48" i="15" s="1"/>
  <c r="AE48" i="15"/>
  <c r="X48" i="15" s="1"/>
  <c r="AE33" i="15"/>
  <c r="AT50" i="15"/>
  <c r="BH50" i="15" s="1"/>
  <c r="R50" i="15"/>
  <c r="V50" i="15" s="1"/>
  <c r="R65" i="15"/>
  <c r="V65" i="15" s="1"/>
  <c r="AE65" i="15" s="1"/>
  <c r="X65" i="15" s="1"/>
  <c r="AT65" i="15"/>
  <c r="BH65" i="15" s="1"/>
  <c r="AT46" i="15"/>
  <c r="BH46" i="15" s="1"/>
  <c r="R46" i="15"/>
  <c r="V46" i="15" s="1"/>
  <c r="R43" i="15"/>
  <c r="V43" i="15" s="1"/>
  <c r="AT43" i="15"/>
  <c r="BH43" i="15" s="1"/>
  <c r="Z75" i="15"/>
  <c r="AT27" i="15"/>
  <c r="BH27" i="15" s="1"/>
  <c r="R27" i="15"/>
  <c r="V27" i="15" s="1"/>
  <c r="AF27" i="15" s="1"/>
  <c r="W27" i="15" s="1"/>
  <c r="V34" i="15"/>
  <c r="AF34" i="15" s="1"/>
  <c r="W34" i="15" s="1"/>
  <c r="AT38" i="15"/>
  <c r="BH38" i="15" s="1"/>
  <c r="R38" i="15"/>
  <c r="V38" i="15" s="1"/>
  <c r="R44" i="15"/>
  <c r="V44" i="15" s="1"/>
  <c r="AT44" i="15"/>
  <c r="BH44" i="15" s="1"/>
  <c r="R24" i="15"/>
  <c r="V24" i="15" s="1"/>
  <c r="AE24" i="15" s="1"/>
  <c r="AT24" i="15"/>
  <c r="BH24" i="15" s="1"/>
  <c r="AF60" i="15"/>
  <c r="W60" i="15" s="1"/>
  <c r="AE71" i="15"/>
  <c r="AF42" i="15"/>
  <c r="W42" i="15" s="1"/>
  <c r="AT63" i="15"/>
  <c r="BH63" i="15" s="1"/>
  <c r="R63" i="15"/>
  <c r="V63" i="15" s="1"/>
  <c r="AE63" i="15" s="1"/>
  <c r="AT59" i="15"/>
  <c r="BH59" i="15" s="1"/>
  <c r="R59" i="15"/>
  <c r="V59" i="15" s="1"/>
  <c r="R66" i="15"/>
  <c r="V66" i="15" s="1"/>
  <c r="AT66" i="15"/>
  <c r="BH66" i="15" s="1"/>
  <c r="AE61" i="15"/>
  <c r="X61" i="15" s="1"/>
  <c r="AF61" i="15"/>
  <c r="W61" i="15" s="1"/>
  <c r="R39" i="15"/>
  <c r="V39" i="15" s="1"/>
  <c r="AF39" i="15" s="1"/>
  <c r="W39" i="15" s="1"/>
  <c r="AT39" i="15"/>
  <c r="BH39" i="15" s="1"/>
  <c r="AF31" i="15"/>
  <c r="W31" i="15" s="1"/>
  <c r="X31" i="15" s="1"/>
  <c r="AF25" i="15"/>
  <c r="W25" i="15" s="1"/>
  <c r="AE25" i="15"/>
  <c r="X25" i="15" s="1"/>
  <c r="AF24" i="15"/>
  <c r="W24" i="15" s="1"/>
  <c r="AE70" i="15"/>
  <c r="X70" i="15" s="1"/>
  <c r="AF70" i="15"/>
  <c r="W70" i="15" s="1"/>
  <c r="AT21" i="15"/>
  <c r="BH21" i="15" s="1"/>
  <c r="R21" i="15"/>
  <c r="V21" i="15" s="1"/>
  <c r="AE21" i="15" s="1"/>
  <c r="X21" i="15" s="1"/>
  <c r="AT19" i="15"/>
  <c r="BH19" i="15" s="1"/>
  <c r="R19" i="15"/>
  <c r="V19" i="15" s="1"/>
  <c r="AE19" i="15" s="1"/>
  <c r="AY75" i="15"/>
  <c r="AF29" i="15"/>
  <c r="W29" i="15" s="1"/>
  <c r="AT28" i="15"/>
  <c r="BH28" i="15" s="1"/>
  <c r="R28" i="15"/>
  <c r="V28" i="15" s="1"/>
  <c r="BH25" i="15"/>
  <c r="AF51" i="15"/>
  <c r="W51" i="15" s="1"/>
  <c r="AE51" i="15"/>
  <c r="P75" i="15"/>
  <c r="AF57" i="15"/>
  <c r="W57" i="15" s="1"/>
  <c r="AE57" i="15"/>
  <c r="R61" i="15"/>
  <c r="V61" i="15" s="1"/>
  <c r="AT61" i="15"/>
  <c r="BH61" i="15" s="1"/>
  <c r="R70" i="15"/>
  <c r="V70" i="15" s="1"/>
  <c r="AT70" i="15"/>
  <c r="BH70" i="15" s="1"/>
  <c r="AT69" i="15"/>
  <c r="R69" i="15"/>
  <c r="V69" i="15" s="1"/>
  <c r="AF69" i="15" s="1"/>
  <c r="W69" i="15" s="1"/>
  <c r="AF59" i="15"/>
  <c r="W59" i="15" s="1"/>
  <c r="AE59" i="15"/>
  <c r="X59" i="15" s="1"/>
  <c r="R40" i="15"/>
  <c r="V40" i="15" s="1"/>
  <c r="AT40" i="15"/>
  <c r="BH40" i="15" s="1"/>
  <c r="AT37" i="15"/>
  <c r="BH37" i="15" s="1"/>
  <c r="R37" i="15"/>
  <c r="V37" i="15" s="1"/>
  <c r="AF37" i="15" s="1"/>
  <c r="W37" i="15" s="1"/>
  <c r="AC75" i="15"/>
  <c r="BH33" i="15"/>
  <c r="AF44" i="15"/>
  <c r="W44" i="15" s="1"/>
  <c r="AE44" i="15"/>
  <c r="X44" i="15" s="1"/>
  <c r="R42" i="15"/>
  <c r="V42" i="15" s="1"/>
  <c r="AE42" i="15" s="1"/>
  <c r="AT42" i="15"/>
  <c r="BH42" i="15" s="1"/>
  <c r="R54" i="15"/>
  <c r="V54" i="15" s="1"/>
  <c r="AE54" i="15" s="1"/>
  <c r="AT54" i="15"/>
  <c r="BH54" i="15" s="1"/>
  <c r="AT29" i="15"/>
  <c r="BH29" i="15" s="1"/>
  <c r="R29" i="15"/>
  <c r="V29" i="15" s="1"/>
  <c r="AE29" i="15" s="1"/>
  <c r="AT45" i="15"/>
  <c r="BH45" i="15" s="1"/>
  <c r="R45" i="15"/>
  <c r="V45" i="15" s="1"/>
  <c r="AF45" i="15" s="1"/>
  <c r="W45" i="15" s="1"/>
  <c r="R36" i="15"/>
  <c r="V36" i="15" s="1"/>
  <c r="AT36" i="15"/>
  <c r="BH36" i="15" s="1"/>
  <c r="AT64" i="15"/>
  <c r="BH64" i="15" s="1"/>
  <c r="R64" i="15"/>
  <c r="V64" i="15" s="1"/>
  <c r="AE64" i="15" s="1"/>
  <c r="AF62" i="15"/>
  <c r="W62" i="15" s="1"/>
  <c r="AE62" i="15"/>
  <c r="X62" i="15" s="1"/>
  <c r="AT49" i="15"/>
  <c r="BH49" i="15" s="1"/>
  <c r="R49" i="15"/>
  <c r="V49" i="15" s="1"/>
  <c r="AF49" i="15" s="1"/>
  <c r="W49" i="15" s="1"/>
  <c r="AF66" i="15"/>
  <c r="W66" i="15" s="1"/>
  <c r="AE66" i="15"/>
  <c r="AF43" i="15"/>
  <c r="W43" i="15" s="1"/>
  <c r="AE43" i="15"/>
  <c r="AF21" i="15"/>
  <c r="W21" i="15" s="1"/>
  <c r="AT20" i="15"/>
  <c r="BH20" i="15" s="1"/>
  <c r="R20" i="15"/>
  <c r="V20" i="15" s="1"/>
  <c r="AF20" i="15" s="1"/>
  <c r="W20" i="15" s="1"/>
  <c r="AK75" i="15"/>
  <c r="R12" i="15"/>
  <c r="AT12" i="15"/>
  <c r="AF28" i="15"/>
  <c r="W28" i="15" s="1"/>
  <c r="AE28" i="15"/>
  <c r="V33" i="15"/>
  <c r="AF33" i="15" s="1"/>
  <c r="W33" i="15" s="1"/>
  <c r="V18" i="15"/>
  <c r="AF18" i="15" s="1"/>
  <c r="W18" i="15" s="1"/>
  <c r="R56" i="15"/>
  <c r="V56" i="15" s="1"/>
  <c r="AF56" i="15" s="1"/>
  <c r="W56" i="15" s="1"/>
  <c r="AT56" i="15"/>
  <c r="BH56" i="15" s="1"/>
  <c r="BH17" i="15"/>
  <c r="R60" i="15"/>
  <c r="V60" i="15" s="1"/>
  <c r="AE60" i="15" s="1"/>
  <c r="AT60" i="15"/>
  <c r="BH60" i="15" s="1"/>
  <c r="AE45" i="15"/>
  <c r="R67" i="15"/>
  <c r="V67" i="15" s="1"/>
  <c r="AF67" i="15" s="1"/>
  <c r="W67" i="15" s="1"/>
  <c r="AT67" i="15"/>
  <c r="BH67" i="15" s="1"/>
  <c r="R57" i="15"/>
  <c r="V57" i="15" s="1"/>
  <c r="AT57" i="15"/>
  <c r="BH57" i="15" s="1"/>
  <c r="R15" i="15"/>
  <c r="V15" i="15" s="1"/>
  <c r="AF15" i="15" s="1"/>
  <c r="W15" i="15" s="1"/>
  <c r="AT15" i="15"/>
  <c r="BH15" i="15" s="1"/>
  <c r="AF72" i="15"/>
  <c r="W72" i="15" s="1"/>
  <c r="AE72" i="15"/>
  <c r="X72" i="15" s="1"/>
  <c r="AE20" i="15"/>
  <c r="K75" i="15"/>
  <c r="T75" i="15"/>
  <c r="V26" i="15"/>
  <c r="AE26" i="15" s="1"/>
  <c r="X26" i="15" s="1"/>
  <c r="R53" i="15"/>
  <c r="V53" i="15" s="1"/>
  <c r="AF53" i="15" s="1"/>
  <c r="W53" i="15" s="1"/>
  <c r="AT53" i="15"/>
  <c r="BH53" i="15" s="1"/>
  <c r="R47" i="15"/>
  <c r="V47" i="15" s="1"/>
  <c r="AF47" i="15" s="1"/>
  <c r="W47" i="15" s="1"/>
  <c r="AT47" i="15"/>
  <c r="BH47" i="15" s="1"/>
  <c r="AT14" i="15"/>
  <c r="BH14" i="15" s="1"/>
  <c r="R14" i="15"/>
  <c r="V14" i="15" s="1"/>
  <c r="R32" i="15"/>
  <c r="V32" i="15" s="1"/>
  <c r="AE32" i="15" s="1"/>
  <c r="AT32" i="15"/>
  <c r="BH32" i="15" s="1"/>
  <c r="AF22" i="15"/>
  <c r="W22" i="15" s="1"/>
  <c r="X22" i="15" s="1"/>
  <c r="AE27" i="15"/>
  <c r="X23" i="15"/>
  <c r="AT51" i="15"/>
  <c r="BH51" i="15" s="1"/>
  <c r="R51" i="15"/>
  <c r="V51" i="15" s="1"/>
  <c r="R55" i="15"/>
  <c r="V55" i="15" s="1"/>
  <c r="AF55" i="15" s="1"/>
  <c r="W55" i="15" s="1"/>
  <c r="AT55" i="15"/>
  <c r="BH55" i="15" s="1"/>
  <c r="R58" i="15"/>
  <c r="V58" i="15" s="1"/>
  <c r="AF58" i="15" s="1"/>
  <c r="W58" i="15" s="1"/>
  <c r="AT58" i="15"/>
  <c r="BH58" i="15" s="1"/>
  <c r="R52" i="15"/>
  <c r="V52" i="15" s="1"/>
  <c r="AE52" i="15" s="1"/>
  <c r="AT52" i="15"/>
  <c r="BH52" i="15" s="1"/>
  <c r="R16" i="15"/>
  <c r="V16" i="15" s="1"/>
  <c r="AE16" i="15" s="1"/>
  <c r="AT16" i="15"/>
  <c r="BH16" i="15" s="1"/>
  <c r="V71" i="15"/>
  <c r="AF71" i="15" s="1"/>
  <c r="W71" i="15" s="1"/>
  <c r="AT35" i="15"/>
  <c r="BH35" i="15" s="1"/>
  <c r="R35" i="15"/>
  <c r="V35" i="15" s="1"/>
  <c r="AF35" i="15" s="1"/>
  <c r="W35" i="15" s="1"/>
  <c r="R13" i="15"/>
  <c r="V13" i="15" s="1"/>
  <c r="AE13" i="15" s="1"/>
  <c r="AT13" i="15"/>
  <c r="BH13" i="15" s="1"/>
  <c r="L75" i="15"/>
  <c r="BH26" i="15"/>
  <c r="L59" i="12"/>
  <c r="T59" i="12"/>
  <c r="K26" i="12"/>
  <c r="AC26" i="12"/>
  <c r="AY67" i="12"/>
  <c r="T67" i="12"/>
  <c r="L63" i="13"/>
  <c r="AC63" i="13"/>
  <c r="BH58" i="14"/>
  <c r="AK20" i="13"/>
  <c r="L54" i="13"/>
  <c r="R51" i="14"/>
  <c r="F75" i="12"/>
  <c r="BH28" i="14"/>
  <c r="R29" i="14"/>
  <c r="AT29" i="14"/>
  <c r="BH29" i="14" s="1"/>
  <c r="R36" i="14"/>
  <c r="V36" i="14" s="1"/>
  <c r="AE36" i="14" s="1"/>
  <c r="X36" i="14" s="1"/>
  <c r="AT36" i="14"/>
  <c r="L20" i="13"/>
  <c r="Z32" i="13"/>
  <c r="Z46" i="13"/>
  <c r="V35" i="14"/>
  <c r="AF35" i="14" s="1"/>
  <c r="W35" i="14" s="1"/>
  <c r="V14" i="14"/>
  <c r="AE14" i="14" s="1"/>
  <c r="F75" i="13"/>
  <c r="AC46" i="13"/>
  <c r="BH52" i="14"/>
  <c r="V29" i="14"/>
  <c r="R58" i="14"/>
  <c r="V58" i="14" s="1"/>
  <c r="AT58" i="14"/>
  <c r="BH22" i="14"/>
  <c r="K32" i="13"/>
  <c r="K46" i="13"/>
  <c r="AK46" i="13"/>
  <c r="T46" i="13"/>
  <c r="BH36" i="14"/>
  <c r="AF14" i="14"/>
  <c r="W14" i="14" s="1"/>
  <c r="AT52" i="14"/>
  <c r="R52" i="14"/>
  <c r="V52" i="14" s="1"/>
  <c r="AF52" i="14" s="1"/>
  <c r="W52" i="14" s="1"/>
  <c r="AF39" i="14"/>
  <c r="W39" i="14" s="1"/>
  <c r="AE39" i="14"/>
  <c r="X39" i="14" s="1"/>
  <c r="AF42" i="14"/>
  <c r="W42" i="14" s="1"/>
  <c r="AE42" i="14"/>
  <c r="AF29" i="14"/>
  <c r="W29" i="14" s="1"/>
  <c r="AE29" i="14"/>
  <c r="X29" i="14" s="1"/>
  <c r="AF15" i="14"/>
  <c r="W15" i="14" s="1"/>
  <c r="AE15" i="14"/>
  <c r="AF63" i="14"/>
  <c r="W63" i="14" s="1"/>
  <c r="AE63" i="14"/>
  <c r="X63" i="14" s="1"/>
  <c r="AF19" i="14"/>
  <c r="W19" i="14" s="1"/>
  <c r="AF67" i="14"/>
  <c r="W67" i="14" s="1"/>
  <c r="AE67" i="14"/>
  <c r="X67" i="14" s="1"/>
  <c r="AF56" i="14"/>
  <c r="W56" i="14" s="1"/>
  <c r="R41" i="14"/>
  <c r="V41" i="14" s="1"/>
  <c r="AT41" i="14"/>
  <c r="BH41" i="14" s="1"/>
  <c r="R61" i="14"/>
  <c r="V61" i="14" s="1"/>
  <c r="AF61" i="14" s="1"/>
  <c r="W61" i="14" s="1"/>
  <c r="AT61" i="14"/>
  <c r="BH61" i="14" s="1"/>
  <c r="AT53" i="14"/>
  <c r="BH53" i="14" s="1"/>
  <c r="R53" i="14"/>
  <c r="V53" i="14" s="1"/>
  <c r="AF53" i="14" s="1"/>
  <c r="W53" i="14" s="1"/>
  <c r="R45" i="14"/>
  <c r="V45" i="14" s="1"/>
  <c r="AE45" i="14" s="1"/>
  <c r="AT45" i="14"/>
  <c r="BH45" i="14" s="1"/>
  <c r="R68" i="14"/>
  <c r="V68" i="14" s="1"/>
  <c r="AF68" i="14" s="1"/>
  <c r="W68" i="14" s="1"/>
  <c r="AT68" i="14"/>
  <c r="BH68" i="14" s="1"/>
  <c r="AF40" i="14"/>
  <c r="W40" i="14" s="1"/>
  <c r="V51" i="14"/>
  <c r="R16" i="14"/>
  <c r="V16" i="14" s="1"/>
  <c r="AE16" i="14" s="1"/>
  <c r="AT16" i="14"/>
  <c r="BH16" i="14" s="1"/>
  <c r="R46" i="14"/>
  <c r="V46" i="14" s="1"/>
  <c r="AE46" i="14" s="1"/>
  <c r="AT46" i="14"/>
  <c r="BH46" i="14" s="1"/>
  <c r="R59" i="14"/>
  <c r="V59" i="14" s="1"/>
  <c r="AF59" i="14" s="1"/>
  <c r="W59" i="14" s="1"/>
  <c r="AT59" i="14"/>
  <c r="BH59" i="14" s="1"/>
  <c r="AT56" i="14"/>
  <c r="BH56" i="14" s="1"/>
  <c r="R56" i="14"/>
  <c r="V56" i="14" s="1"/>
  <c r="AE56" i="14" s="1"/>
  <c r="BH43" i="14"/>
  <c r="AF36" i="14"/>
  <c r="W36" i="14" s="1"/>
  <c r="AT65" i="14"/>
  <c r="BH65" i="14" s="1"/>
  <c r="R65" i="14"/>
  <c r="V65" i="14" s="1"/>
  <c r="AF65" i="14" s="1"/>
  <c r="W65" i="14" s="1"/>
  <c r="R27" i="14"/>
  <c r="V27" i="14" s="1"/>
  <c r="AF27" i="14" s="1"/>
  <c r="W27" i="14" s="1"/>
  <c r="AT27" i="14"/>
  <c r="BH27" i="14" s="1"/>
  <c r="T12" i="14"/>
  <c r="T75" i="14" s="1"/>
  <c r="Z12" i="14"/>
  <c r="Z75" i="14" s="1"/>
  <c r="AY12" i="14"/>
  <c r="AY75" i="14" s="1"/>
  <c r="L12" i="14"/>
  <c r="L75" i="14" s="1"/>
  <c r="AC12" i="14"/>
  <c r="AC75" i="14" s="1"/>
  <c r="P12" i="14"/>
  <c r="K12" i="14"/>
  <c r="K75" i="14" s="1"/>
  <c r="J75" i="14"/>
  <c r="AK12" i="14"/>
  <c r="AE62" i="14"/>
  <c r="R57" i="14"/>
  <c r="V57" i="14" s="1"/>
  <c r="AE57" i="14" s="1"/>
  <c r="AT57" i="14"/>
  <c r="BH57" i="14" s="1"/>
  <c r="BH63" i="14"/>
  <c r="AT26" i="14"/>
  <c r="BH26" i="14" s="1"/>
  <c r="R26" i="14"/>
  <c r="V26" i="14" s="1"/>
  <c r="AF26" i="14" s="1"/>
  <c r="W26" i="14" s="1"/>
  <c r="V43" i="14"/>
  <c r="AF43" i="14" s="1"/>
  <c r="W43" i="14" s="1"/>
  <c r="AE65" i="14"/>
  <c r="R44" i="14"/>
  <c r="V44" i="14" s="1"/>
  <c r="AF44" i="14" s="1"/>
  <c r="W44" i="14" s="1"/>
  <c r="AT44" i="14"/>
  <c r="BH44" i="14" s="1"/>
  <c r="R50" i="14"/>
  <c r="V50" i="14" s="1"/>
  <c r="AF50" i="14" s="1"/>
  <c r="W50" i="14" s="1"/>
  <c r="AT50" i="14"/>
  <c r="BH50" i="14" s="1"/>
  <c r="R31" i="14"/>
  <c r="V31" i="14" s="1"/>
  <c r="AE31" i="14" s="1"/>
  <c r="AT31" i="14"/>
  <c r="BH31" i="14" s="1"/>
  <c r="AT15" i="14"/>
  <c r="BH15" i="14" s="1"/>
  <c r="R15" i="14"/>
  <c r="V15" i="14" s="1"/>
  <c r="R37" i="14"/>
  <c r="V37" i="14" s="1"/>
  <c r="AE37" i="14" s="1"/>
  <c r="AT37" i="14"/>
  <c r="BH37" i="14" s="1"/>
  <c r="V69" i="14"/>
  <c r="AT38" i="14"/>
  <c r="BH38" i="14" s="1"/>
  <c r="R38" i="14"/>
  <c r="V38" i="14" s="1"/>
  <c r="AE38" i="14" s="1"/>
  <c r="R49" i="14"/>
  <c r="V49" i="14" s="1"/>
  <c r="AF49" i="14" s="1"/>
  <c r="W49" i="14" s="1"/>
  <c r="AT49" i="14"/>
  <c r="BH49" i="14" s="1"/>
  <c r="AT34" i="14"/>
  <c r="BH34" i="14" s="1"/>
  <c r="R34" i="14"/>
  <c r="V34" i="14" s="1"/>
  <c r="AE34" i="14" s="1"/>
  <c r="V28" i="14"/>
  <c r="AF28" i="14" s="1"/>
  <c r="W28" i="14" s="1"/>
  <c r="R19" i="14"/>
  <c r="V19" i="14" s="1"/>
  <c r="AE19" i="14" s="1"/>
  <c r="X19" i="14" s="1"/>
  <c r="AT19" i="14"/>
  <c r="BH19" i="14" s="1"/>
  <c r="AE44" i="14"/>
  <c r="R71" i="14"/>
  <c r="V71" i="14" s="1"/>
  <c r="AE71" i="14" s="1"/>
  <c r="AT71" i="14"/>
  <c r="BH71" i="14" s="1"/>
  <c r="AT21" i="14"/>
  <c r="BH21" i="14" s="1"/>
  <c r="R21" i="14"/>
  <c r="V21" i="14" s="1"/>
  <c r="AE21" i="14" s="1"/>
  <c r="R54" i="14"/>
  <c r="V54" i="14" s="1"/>
  <c r="AF54" i="14" s="1"/>
  <c r="W54" i="14" s="1"/>
  <c r="AT54" i="14"/>
  <c r="BH54" i="14" s="1"/>
  <c r="AE52" i="14"/>
  <c r="AF30" i="14"/>
  <c r="W30" i="14" s="1"/>
  <c r="AE30" i="14"/>
  <c r="V60" i="14"/>
  <c r="AF60" i="14" s="1"/>
  <c r="W60" i="14" s="1"/>
  <c r="R18" i="14"/>
  <c r="V18" i="14" s="1"/>
  <c r="AF18" i="14" s="1"/>
  <c r="W18" i="14" s="1"/>
  <c r="AT18" i="14"/>
  <c r="BH18" i="14" s="1"/>
  <c r="R55" i="14"/>
  <c r="V55" i="14" s="1"/>
  <c r="AT55" i="14"/>
  <c r="BH55" i="14" s="1"/>
  <c r="AT72" i="14"/>
  <c r="BH72" i="14" s="1"/>
  <c r="R72" i="14"/>
  <c r="V72" i="14" s="1"/>
  <c r="AE72" i="14" s="1"/>
  <c r="AT66" i="14"/>
  <c r="BH66" i="14" s="1"/>
  <c r="R66" i="14"/>
  <c r="V66" i="14" s="1"/>
  <c r="AE66" i="14" s="1"/>
  <c r="AT42" i="14"/>
  <c r="BH42" i="14" s="1"/>
  <c r="R42" i="14"/>
  <c r="V42" i="14" s="1"/>
  <c r="R32" i="14"/>
  <c r="V32" i="14" s="1"/>
  <c r="AE32" i="14" s="1"/>
  <c r="AT32" i="14"/>
  <c r="BH32" i="14" s="1"/>
  <c r="AF46" i="14"/>
  <c r="W46" i="14" s="1"/>
  <c r="V64" i="14"/>
  <c r="AF64" i="14" s="1"/>
  <c r="W64" i="14" s="1"/>
  <c r="R47" i="14"/>
  <c r="V47" i="14" s="1"/>
  <c r="AF47" i="14" s="1"/>
  <c r="W47" i="14" s="1"/>
  <c r="AT47" i="14"/>
  <c r="BH47" i="14" s="1"/>
  <c r="AT39" i="14"/>
  <c r="BH39" i="14" s="1"/>
  <c r="R39" i="14"/>
  <c r="V39" i="14" s="1"/>
  <c r="R33" i="14"/>
  <c r="V33" i="14" s="1"/>
  <c r="AE33" i="14" s="1"/>
  <c r="AT33" i="14"/>
  <c r="BH33" i="14" s="1"/>
  <c r="V22" i="14"/>
  <c r="AT13" i="14"/>
  <c r="BH13" i="14" s="1"/>
  <c r="R13" i="14"/>
  <c r="V13" i="14" s="1"/>
  <c r="AF13" i="14" s="1"/>
  <c r="W13" i="14" s="1"/>
  <c r="AT48" i="14"/>
  <c r="BH48" i="14" s="1"/>
  <c r="R48" i="14"/>
  <c r="V48" i="14" s="1"/>
  <c r="AE48" i="14" s="1"/>
  <c r="R70" i="14"/>
  <c r="V70" i="14" s="1"/>
  <c r="AT70" i="14"/>
  <c r="BH70" i="14" s="1"/>
  <c r="X40" i="14"/>
  <c r="AF23" i="14"/>
  <c r="W23" i="14" s="1"/>
  <c r="AE23" i="14"/>
  <c r="AE59" i="14"/>
  <c r="AT62" i="14"/>
  <c r="BH62" i="14" s="1"/>
  <c r="R62" i="14"/>
  <c r="V62" i="14" s="1"/>
  <c r="AF62" i="14" s="1"/>
  <c r="W62" i="14" s="1"/>
  <c r="R17" i="14"/>
  <c r="V17" i="14" s="1"/>
  <c r="AE17" i="14" s="1"/>
  <c r="AT17" i="14"/>
  <c r="BH17" i="14" s="1"/>
  <c r="AT25" i="14"/>
  <c r="BH25" i="14" s="1"/>
  <c r="R25" i="14"/>
  <c r="V25" i="14" s="1"/>
  <c r="AF25" i="14" s="1"/>
  <c r="W25" i="14" s="1"/>
  <c r="AF70" i="14"/>
  <c r="W70" i="14" s="1"/>
  <c r="AE70" i="14"/>
  <c r="AT20" i="14"/>
  <c r="BH20" i="14" s="1"/>
  <c r="R20" i="14"/>
  <c r="V20" i="14" s="1"/>
  <c r="R24" i="14"/>
  <c r="V24" i="14" s="1"/>
  <c r="AE24" i="14" s="1"/>
  <c r="AT24" i="14"/>
  <c r="BH24" i="14" s="1"/>
  <c r="AY27" i="13"/>
  <c r="AC27" i="13"/>
  <c r="Z27" i="13"/>
  <c r="AC35" i="13"/>
  <c r="T35" i="13"/>
  <c r="L35" i="13"/>
  <c r="P35" i="13" s="1"/>
  <c r="AY35" i="13"/>
  <c r="T17" i="13"/>
  <c r="Z17" i="13"/>
  <c r="L57" i="13"/>
  <c r="P57" i="13" s="1"/>
  <c r="AC57" i="13"/>
  <c r="Z57" i="13"/>
  <c r="T57" i="13"/>
  <c r="AY57" i="13"/>
  <c r="AC62" i="13"/>
  <c r="L62" i="13"/>
  <c r="AK25" i="13"/>
  <c r="Z25" i="13"/>
  <c r="T25" i="13"/>
  <c r="AY25" i="13"/>
  <c r="P25" i="13"/>
  <c r="L25" i="13"/>
  <c r="AC25" i="13"/>
  <c r="AY45" i="13"/>
  <c r="AC45" i="13"/>
  <c r="AK56" i="13"/>
  <c r="R56" i="13" s="1"/>
  <c r="L56" i="13"/>
  <c r="P56" i="13" s="1"/>
  <c r="AC56" i="13"/>
  <c r="T56" i="13"/>
  <c r="AC15" i="13"/>
  <c r="L15" i="13"/>
  <c r="P15" i="13" s="1"/>
  <c r="AK15" i="13"/>
  <c r="AK24" i="13"/>
  <c r="T24" i="13"/>
  <c r="R38" i="13"/>
  <c r="AT38" i="13"/>
  <c r="BH38" i="13" s="1"/>
  <c r="K42" i="13"/>
  <c r="AK42" i="13"/>
  <c r="T42" i="13"/>
  <c r="AY29" i="13"/>
  <c r="Z40" i="13"/>
  <c r="L29" i="13"/>
  <c r="P29" i="13" s="1"/>
  <c r="L43" i="13"/>
  <c r="Z47" i="13"/>
  <c r="AK54" i="13"/>
  <c r="AT54" i="13" s="1"/>
  <c r="BH54" i="13" s="1"/>
  <c r="L61" i="13"/>
  <c r="P61" i="13" s="1"/>
  <c r="BH73" i="13"/>
  <c r="AY38" i="13"/>
  <c r="AY18" i="13"/>
  <c r="K40" i="13"/>
  <c r="AY40" i="13"/>
  <c r="P63" i="13"/>
  <c r="AY63" i="13"/>
  <c r="L68" i="13"/>
  <c r="P68" i="13" s="1"/>
  <c r="Z21" i="13"/>
  <c r="V28" i="13"/>
  <c r="T63" i="13"/>
  <c r="AY20" i="13"/>
  <c r="T69" i="13"/>
  <c r="T20" i="13"/>
  <c r="Z63" i="13"/>
  <c r="AC68" i="13"/>
  <c r="AC69" i="13"/>
  <c r="V73" i="13"/>
  <c r="AE73" i="13" s="1"/>
  <c r="AK60" i="13"/>
  <c r="R60" i="13" s="1"/>
  <c r="V60" i="13" s="1"/>
  <c r="AC39" i="13"/>
  <c r="AY39" i="13"/>
  <c r="L39" i="13"/>
  <c r="P39" i="13" s="1"/>
  <c r="Z39" i="13"/>
  <c r="AK39" i="13"/>
  <c r="T39" i="13"/>
  <c r="L19" i="13"/>
  <c r="P19" i="13" s="1"/>
  <c r="Z19" i="13"/>
  <c r="AY19" i="13"/>
  <c r="T19" i="13"/>
  <c r="AK19" i="13"/>
  <c r="AC19" i="13"/>
  <c r="T26" i="13"/>
  <c r="AK26" i="13"/>
  <c r="K26" i="13"/>
  <c r="Z26" i="13"/>
  <c r="L26" i="13"/>
  <c r="P26" i="13" s="1"/>
  <c r="AY26" i="13"/>
  <c r="AC26" i="13"/>
  <c r="T52" i="13"/>
  <c r="AC52" i="13"/>
  <c r="AY52" i="13"/>
  <c r="Z52" i="13"/>
  <c r="P52" i="13"/>
  <c r="AK52" i="13"/>
  <c r="K52" i="13"/>
  <c r="L52" i="13"/>
  <c r="T71" i="13"/>
  <c r="AC71" i="13"/>
  <c r="AY71" i="13"/>
  <c r="Z71" i="13"/>
  <c r="L71" i="13"/>
  <c r="P71" i="13" s="1"/>
  <c r="AK71" i="13"/>
  <c r="L22" i="13"/>
  <c r="P22" i="13" s="1"/>
  <c r="AC22" i="13"/>
  <c r="K22" i="13"/>
  <c r="AY22" i="13"/>
  <c r="AK22" i="13"/>
  <c r="T22" i="13"/>
  <c r="Z22" i="13"/>
  <c r="AC31" i="13"/>
  <c r="Z31" i="13"/>
  <c r="T31" i="13"/>
  <c r="AY31" i="13"/>
  <c r="L31" i="13"/>
  <c r="P31" i="13" s="1"/>
  <c r="AK31" i="13"/>
  <c r="L30" i="13"/>
  <c r="P30" i="13" s="1"/>
  <c r="AC30" i="13"/>
  <c r="Z30" i="13"/>
  <c r="T30" i="13"/>
  <c r="AK30" i="13"/>
  <c r="K30" i="13"/>
  <c r="AY30" i="13"/>
  <c r="T33" i="13"/>
  <c r="Z33" i="13"/>
  <c r="L33" i="13"/>
  <c r="P33" i="13" s="1"/>
  <c r="AK33" i="13"/>
  <c r="AC33" i="13"/>
  <c r="AY33" i="13"/>
  <c r="AJ75" i="13"/>
  <c r="AT28" i="13"/>
  <c r="AT41" i="13"/>
  <c r="R41" i="13"/>
  <c r="T14" i="13"/>
  <c r="L18" i="13"/>
  <c r="P18" i="13" s="1"/>
  <c r="Z18" i="13"/>
  <c r="L27" i="13"/>
  <c r="P27" i="13" s="1"/>
  <c r="T27" i="13"/>
  <c r="T38" i="13"/>
  <c r="Z38" i="13"/>
  <c r="L38" i="13"/>
  <c r="P38" i="13" s="1"/>
  <c r="AT56" i="13"/>
  <c r="L58" i="13"/>
  <c r="P58" i="13" s="1"/>
  <c r="AK58" i="13"/>
  <c r="K58" i="13"/>
  <c r="T58" i="13"/>
  <c r="AC58" i="13"/>
  <c r="Z58" i="13"/>
  <c r="AY58" i="13"/>
  <c r="R65" i="13"/>
  <c r="AT65" i="13"/>
  <c r="BH65" i="13" s="1"/>
  <c r="S75" i="13"/>
  <c r="AY16" i="13"/>
  <c r="Z16" i="13"/>
  <c r="AC16" i="13"/>
  <c r="AK16" i="13"/>
  <c r="AC21" i="13"/>
  <c r="AY21" i="13"/>
  <c r="AY24" i="13"/>
  <c r="Z24" i="13"/>
  <c r="K28" i="13"/>
  <c r="AY28" i="13"/>
  <c r="AY36" i="13"/>
  <c r="Z36" i="13"/>
  <c r="AK36" i="13"/>
  <c r="K36" i="13"/>
  <c r="AC36" i="13"/>
  <c r="L36" i="13"/>
  <c r="P36" i="13" s="1"/>
  <c r="K38" i="13"/>
  <c r="AC38" i="13"/>
  <c r="T53" i="13"/>
  <c r="AC53" i="13"/>
  <c r="L53" i="13"/>
  <c r="P53" i="13" s="1"/>
  <c r="AY53" i="13"/>
  <c r="R72" i="13"/>
  <c r="AT72" i="13"/>
  <c r="U75" i="13"/>
  <c r="AY13" i="13"/>
  <c r="K16" i="13"/>
  <c r="AK17" i="13"/>
  <c r="AY17" i="13"/>
  <c r="AC17" i="13"/>
  <c r="L21" i="13"/>
  <c r="P21" i="13" s="1"/>
  <c r="AY23" i="13"/>
  <c r="Z23" i="13"/>
  <c r="T23" i="13"/>
  <c r="AC23" i="13"/>
  <c r="K24" i="13"/>
  <c r="L28" i="13"/>
  <c r="P28" i="13" s="1"/>
  <c r="Z28" i="13"/>
  <c r="Z35" i="13"/>
  <c r="AY41" i="13"/>
  <c r="Z41" i="13"/>
  <c r="L41" i="13"/>
  <c r="P41" i="13" s="1"/>
  <c r="T41" i="13"/>
  <c r="AC41" i="13"/>
  <c r="AC59" i="13"/>
  <c r="AY59" i="13"/>
  <c r="Z59" i="13"/>
  <c r="L59" i="13"/>
  <c r="P59" i="13" s="1"/>
  <c r="T59" i="13"/>
  <c r="AK59" i="13"/>
  <c r="R61" i="13"/>
  <c r="AT61" i="13"/>
  <c r="T72" i="13"/>
  <c r="AC72" i="13"/>
  <c r="AY72" i="13"/>
  <c r="Z72" i="13"/>
  <c r="L72" i="13"/>
  <c r="P72" i="13" s="1"/>
  <c r="BG75" i="13"/>
  <c r="AY15" i="13"/>
  <c r="Z15" i="13"/>
  <c r="T15" i="13"/>
  <c r="L16" i="13"/>
  <c r="P16" i="13" s="1"/>
  <c r="L17" i="13"/>
  <c r="P17" i="13" s="1"/>
  <c r="L23" i="13"/>
  <c r="P23" i="13" s="1"/>
  <c r="AK23" i="13"/>
  <c r="L24" i="13"/>
  <c r="P24" i="13" s="1"/>
  <c r="AC24" i="13"/>
  <c r="AK27" i="13"/>
  <c r="AC28" i="13"/>
  <c r="AC29" i="13"/>
  <c r="AK29" i="13"/>
  <c r="T29" i="13"/>
  <c r="AT46" i="13"/>
  <c r="BH46" i="13" s="1"/>
  <c r="R46" i="13"/>
  <c r="AC60" i="13"/>
  <c r="AY60" i="13"/>
  <c r="Z60" i="13"/>
  <c r="L60" i="13"/>
  <c r="P60" i="13" s="1"/>
  <c r="T60" i="13"/>
  <c r="T70" i="13"/>
  <c r="AC70" i="13"/>
  <c r="AY70" i="13"/>
  <c r="Z70" i="13"/>
  <c r="L70" i="13"/>
  <c r="P70" i="13" s="1"/>
  <c r="AK70" i="13"/>
  <c r="K70" i="13"/>
  <c r="K72" i="13"/>
  <c r="AT20" i="13"/>
  <c r="R20" i="13"/>
  <c r="AT21" i="13"/>
  <c r="R21" i="13"/>
  <c r="V21" i="13" s="1"/>
  <c r="AK35" i="13"/>
  <c r="T44" i="13"/>
  <c r="AC44" i="13"/>
  <c r="AY44" i="13"/>
  <c r="Z44" i="13"/>
  <c r="AK44" i="13"/>
  <c r="K44" i="13"/>
  <c r="L44" i="13"/>
  <c r="P44" i="13" s="1"/>
  <c r="AY50" i="13"/>
  <c r="Z50" i="13"/>
  <c r="L50" i="13"/>
  <c r="P50" i="13" s="1"/>
  <c r="AK50" i="13"/>
  <c r="K50" i="13"/>
  <c r="AC50" i="13"/>
  <c r="L13" i="13"/>
  <c r="AC13" i="13"/>
  <c r="P13" i="13"/>
  <c r="T13" i="13"/>
  <c r="AC14" i="13"/>
  <c r="AY14" i="13"/>
  <c r="L14" i="13"/>
  <c r="P14" i="13" s="1"/>
  <c r="R24" i="13"/>
  <c r="V24" i="13" s="1"/>
  <c r="AT24" i="13"/>
  <c r="L34" i="13"/>
  <c r="P34" i="13" s="1"/>
  <c r="AC34" i="13"/>
  <c r="Z34" i="13"/>
  <c r="AK34" i="13"/>
  <c r="T34" i="13"/>
  <c r="L37" i="13"/>
  <c r="P37" i="13" s="1"/>
  <c r="AK37" i="13"/>
  <c r="T37" i="13"/>
  <c r="AY37" i="13"/>
  <c r="Z37" i="13"/>
  <c r="R42" i="13"/>
  <c r="AT42" i="13"/>
  <c r="AY49" i="13"/>
  <c r="Z49" i="13"/>
  <c r="L49" i="13"/>
  <c r="P49" i="13" s="1"/>
  <c r="AK49" i="13"/>
  <c r="T49" i="13"/>
  <c r="AC49" i="13"/>
  <c r="AK55" i="13"/>
  <c r="T55" i="13"/>
  <c r="AY55" i="13"/>
  <c r="Z55" i="13"/>
  <c r="L55" i="13"/>
  <c r="P55" i="13" s="1"/>
  <c r="J12" i="13"/>
  <c r="AK14" i="13"/>
  <c r="K34" i="13"/>
  <c r="R53" i="13"/>
  <c r="AT53" i="13"/>
  <c r="T18" i="13"/>
  <c r="AK18" i="13"/>
  <c r="K18" i="13"/>
  <c r="AK67" i="13"/>
  <c r="T67" i="13"/>
  <c r="AC67" i="13"/>
  <c r="AY67" i="13"/>
  <c r="Z67" i="13"/>
  <c r="P67" i="13"/>
  <c r="AK13" i="13"/>
  <c r="T45" i="13"/>
  <c r="L45" i="13"/>
  <c r="P45" i="13" s="1"/>
  <c r="Z45" i="13"/>
  <c r="T54" i="13"/>
  <c r="AC54" i="13"/>
  <c r="P54" i="13"/>
  <c r="Z54" i="13"/>
  <c r="AC64" i="13"/>
  <c r="AY64" i="13"/>
  <c r="Z64" i="13"/>
  <c r="L64" i="13"/>
  <c r="P64" i="13" s="1"/>
  <c r="AK64" i="13"/>
  <c r="T65" i="13"/>
  <c r="AC65" i="13"/>
  <c r="AY65" i="13"/>
  <c r="Z65" i="13"/>
  <c r="L65" i="13"/>
  <c r="P65" i="13" s="1"/>
  <c r="R66" i="13"/>
  <c r="AT66" i="13"/>
  <c r="AX75" i="13"/>
  <c r="AC32" i="13"/>
  <c r="AK32" i="13"/>
  <c r="AY32" i="13"/>
  <c r="AY42" i="13"/>
  <c r="Z42" i="13"/>
  <c r="L42" i="13"/>
  <c r="P42" i="13" s="1"/>
  <c r="AC42" i="13"/>
  <c r="AC43" i="13"/>
  <c r="AY43" i="13"/>
  <c r="Z43" i="13"/>
  <c r="P43" i="13"/>
  <c r="AK43" i="13"/>
  <c r="AK45" i="13"/>
  <c r="L48" i="13"/>
  <c r="P48" i="13" s="1"/>
  <c r="AK48" i="13"/>
  <c r="K48" i="13"/>
  <c r="Z48" i="13"/>
  <c r="AC51" i="13"/>
  <c r="AY51" i="13"/>
  <c r="Z51" i="13"/>
  <c r="L51" i="13"/>
  <c r="P51" i="13" s="1"/>
  <c r="AK51" i="13"/>
  <c r="K54" i="13"/>
  <c r="AK62" i="13"/>
  <c r="T62" i="13"/>
  <c r="AY62" i="13"/>
  <c r="Z62" i="13"/>
  <c r="P62" i="13"/>
  <c r="T66" i="13"/>
  <c r="AC66" i="13"/>
  <c r="AY66" i="13"/>
  <c r="Z66" i="13"/>
  <c r="L66" i="13"/>
  <c r="P66" i="13" s="1"/>
  <c r="K66" i="13"/>
  <c r="AF73" i="13"/>
  <c r="W73" i="13" s="1"/>
  <c r="P20" i="13"/>
  <c r="AK47" i="13"/>
  <c r="T47" i="13"/>
  <c r="AC47" i="13"/>
  <c r="AT68" i="13"/>
  <c r="BH68" i="13" s="1"/>
  <c r="L40" i="13"/>
  <c r="P40" i="13" s="1"/>
  <c r="AK40" i="13"/>
  <c r="AC40" i="13"/>
  <c r="P46" i="13"/>
  <c r="T61" i="13"/>
  <c r="AC61" i="13"/>
  <c r="AY61" i="13"/>
  <c r="Z61" i="13"/>
  <c r="Z56" i="13"/>
  <c r="AY56" i="13"/>
  <c r="Z68" i="13"/>
  <c r="AY68" i="13"/>
  <c r="T68" i="13"/>
  <c r="V68" i="13" s="1"/>
  <c r="AE68" i="13" s="1"/>
  <c r="AK69" i="13"/>
  <c r="AK57" i="13"/>
  <c r="AK63" i="13"/>
  <c r="K56" i="13"/>
  <c r="K68" i="13"/>
  <c r="L69" i="13"/>
  <c r="P69" i="13" s="1"/>
  <c r="Z69" i="13"/>
  <c r="Z68" i="12"/>
  <c r="AY60" i="12"/>
  <c r="L52" i="12"/>
  <c r="P52" i="12" s="1"/>
  <c r="AY36" i="12"/>
  <c r="T28" i="12"/>
  <c r="AY41" i="12"/>
  <c r="AC61" i="12"/>
  <c r="L30" i="12"/>
  <c r="P30" i="12" s="1"/>
  <c r="AK26" i="12"/>
  <c r="R26" i="12" s="1"/>
  <c r="AK65" i="12"/>
  <c r="AT65" i="12" s="1"/>
  <c r="T41" i="12"/>
  <c r="L55" i="12"/>
  <c r="L65" i="12"/>
  <c r="P65" i="12" s="1"/>
  <c r="T69" i="12"/>
  <c r="T57" i="12"/>
  <c r="AC69" i="12"/>
  <c r="L25" i="12"/>
  <c r="P25" i="12" s="1"/>
  <c r="Z41" i="12"/>
  <c r="T27" i="12"/>
  <c r="AY49" i="12"/>
  <c r="AC56" i="12"/>
  <c r="T63" i="12"/>
  <c r="L61" i="12"/>
  <c r="P61" i="12" s="1"/>
  <c r="Z65" i="12"/>
  <c r="AY55" i="12"/>
  <c r="AC63" i="12"/>
  <c r="AY72" i="12"/>
  <c r="AC70" i="12"/>
  <c r="K70" i="12"/>
  <c r="AY68" i="12"/>
  <c r="L68" i="12"/>
  <c r="P68" i="12" s="1"/>
  <c r="AK68" i="12"/>
  <c r="AT68" i="12" s="1"/>
  <c r="T68" i="12"/>
  <c r="K68" i="12"/>
  <c r="AY64" i="12"/>
  <c r="L60" i="12"/>
  <c r="P60" i="12" s="1"/>
  <c r="AK50" i="12"/>
  <c r="R50" i="12" s="1"/>
  <c r="AY48" i="12"/>
  <c r="T48" i="12"/>
  <c r="K46" i="12"/>
  <c r="AK46" i="12"/>
  <c r="AT46" i="12" s="1"/>
  <c r="L46" i="12"/>
  <c r="P46" i="12" s="1"/>
  <c r="K42" i="12"/>
  <c r="AC40" i="12"/>
  <c r="AK40" i="12"/>
  <c r="AT40" i="12" s="1"/>
  <c r="K40" i="12"/>
  <c r="AK34" i="12"/>
  <c r="AT34" i="12" s="1"/>
  <c r="K34" i="12"/>
  <c r="L34" i="12"/>
  <c r="P34" i="12" s="1"/>
  <c r="T32" i="12"/>
  <c r="AK30" i="12"/>
  <c r="R30" i="12" s="1"/>
  <c r="K30" i="12"/>
  <c r="L26" i="12"/>
  <c r="P26" i="12" s="1"/>
  <c r="Z22" i="12"/>
  <c r="AC20" i="12"/>
  <c r="AT18" i="12"/>
  <c r="R18" i="12"/>
  <c r="T14" i="12"/>
  <c r="Z12" i="12"/>
  <c r="K44" i="12"/>
  <c r="Z52" i="12"/>
  <c r="P12" i="12"/>
  <c r="Z14" i="12"/>
  <c r="AY17" i="12"/>
  <c r="T18" i="12"/>
  <c r="AY18" i="12"/>
  <c r="AC22" i="12"/>
  <c r="Z27" i="12"/>
  <c r="T30" i="12"/>
  <c r="K36" i="12"/>
  <c r="AC36" i="12"/>
  <c r="T40" i="12"/>
  <c r="AY40" i="12"/>
  <c r="L44" i="12"/>
  <c r="P44" i="12" s="1"/>
  <c r="AC44" i="12"/>
  <c r="K52" i="12"/>
  <c r="AC52" i="12"/>
  <c r="K58" i="12"/>
  <c r="Z63" i="12"/>
  <c r="AC65" i="12"/>
  <c r="AY66" i="12"/>
  <c r="AC67" i="12"/>
  <c r="Z69" i="12"/>
  <c r="L71" i="12"/>
  <c r="P71" i="12" s="1"/>
  <c r="Z36" i="12"/>
  <c r="L43" i="12"/>
  <c r="P43" i="12" s="1"/>
  <c r="Z44" i="12"/>
  <c r="AY71" i="12"/>
  <c r="AK12" i="12"/>
  <c r="AC14" i="12"/>
  <c r="K22" i="12"/>
  <c r="AC24" i="12"/>
  <c r="T26" i="12"/>
  <c r="AY30" i="12"/>
  <c r="AY31" i="12"/>
  <c r="AC32" i="12"/>
  <c r="T34" i="12"/>
  <c r="L36" i="12"/>
  <c r="P36" i="12" s="1"/>
  <c r="AT41" i="12"/>
  <c r="Z48" i="12"/>
  <c r="K50" i="12"/>
  <c r="T55" i="12"/>
  <c r="AK61" i="12"/>
  <c r="T66" i="12"/>
  <c r="Z72" i="12"/>
  <c r="R73" i="12"/>
  <c r="V73" i="12" s="1"/>
  <c r="AF73" i="12" s="1"/>
  <c r="W73" i="12" s="1"/>
  <c r="K12" i="12"/>
  <c r="L66" i="12"/>
  <c r="P66" i="12" s="1"/>
  <c r="S75" i="12"/>
  <c r="AX75" i="12"/>
  <c r="K20" i="12"/>
  <c r="L22" i="12"/>
  <c r="P22" i="12" s="1"/>
  <c r="AK22" i="12"/>
  <c r="R22" i="12" s="1"/>
  <c r="AY26" i="12"/>
  <c r="AK33" i="12"/>
  <c r="R33" i="12" s="1"/>
  <c r="AK36" i="12"/>
  <c r="AT36" i="12" s="1"/>
  <c r="BH36" i="12" s="1"/>
  <c r="AK44" i="12"/>
  <c r="L47" i="12"/>
  <c r="P47" i="12" s="1"/>
  <c r="AC48" i="12"/>
  <c r="AK52" i="12"/>
  <c r="L56" i="12"/>
  <c r="AC57" i="12"/>
  <c r="Z64" i="12"/>
  <c r="AK67" i="12"/>
  <c r="K72" i="12"/>
  <c r="AC72" i="12"/>
  <c r="AC12" i="12"/>
  <c r="T12" i="12"/>
  <c r="AY12" i="12"/>
  <c r="K18" i="12"/>
  <c r="Z18" i="12"/>
  <c r="Z30" i="12"/>
  <c r="AK32" i="12"/>
  <c r="AT32" i="12" s="1"/>
  <c r="Z40" i="12"/>
  <c r="K48" i="12"/>
  <c r="AC55" i="12"/>
  <c r="P56" i="12"/>
  <c r="AK63" i="12"/>
  <c r="R63" i="12" s="1"/>
  <c r="L67" i="12"/>
  <c r="P67" i="12" s="1"/>
  <c r="L72" i="12"/>
  <c r="P72" i="12" s="1"/>
  <c r="AY14" i="12"/>
  <c r="L18" i="12"/>
  <c r="P18" i="12" s="1"/>
  <c r="AC18" i="12"/>
  <c r="T22" i="12"/>
  <c r="Z26" i="12"/>
  <c r="T36" i="12"/>
  <c r="T44" i="12"/>
  <c r="AK48" i="12"/>
  <c r="T52" i="12"/>
  <c r="AY52" i="12"/>
  <c r="L57" i="12"/>
  <c r="AK57" i="12"/>
  <c r="Z58" i="12"/>
  <c r="AC59" i="12"/>
  <c r="L63" i="12"/>
  <c r="P63" i="12" s="1"/>
  <c r="AY65" i="12"/>
  <c r="Z66" i="12"/>
  <c r="AY69" i="12"/>
  <c r="AK72" i="12"/>
  <c r="Z19" i="12"/>
  <c r="K24" i="12"/>
  <c r="L29" i="12"/>
  <c r="P29" i="12" s="1"/>
  <c r="L39" i="12"/>
  <c r="P39" i="12" s="1"/>
  <c r="V41" i="12"/>
  <c r="Z47" i="12"/>
  <c r="AK55" i="12"/>
  <c r="AC60" i="12"/>
  <c r="T61" i="12"/>
  <c r="L69" i="12"/>
  <c r="P69" i="12" s="1"/>
  <c r="R17" i="12"/>
  <c r="AT17" i="12"/>
  <c r="R14" i="12"/>
  <c r="AT14" i="12"/>
  <c r="AT16" i="12"/>
  <c r="R16" i="12"/>
  <c r="AT24" i="12"/>
  <c r="R24" i="12"/>
  <c r="R58" i="12"/>
  <c r="AT58" i="12"/>
  <c r="AT20" i="12"/>
  <c r="R20" i="12"/>
  <c r="R38" i="12"/>
  <c r="AT38" i="12"/>
  <c r="AY13" i="12"/>
  <c r="Z13" i="12"/>
  <c r="AC16" i="12"/>
  <c r="Z17" i="12"/>
  <c r="L35" i="12"/>
  <c r="P35" i="12" s="1"/>
  <c r="L37" i="12"/>
  <c r="P37" i="12" s="1"/>
  <c r="AC37" i="12"/>
  <c r="Z37" i="12"/>
  <c r="K38" i="12"/>
  <c r="T15" i="12"/>
  <c r="T20" i="12"/>
  <c r="AK21" i="12"/>
  <c r="AY23" i="12"/>
  <c r="AK31" i="12"/>
  <c r="L31" i="12"/>
  <c r="P31" i="12" s="1"/>
  <c r="AC31" i="12"/>
  <c r="AY35" i="12"/>
  <c r="AY53" i="12"/>
  <c r="AK59" i="12"/>
  <c r="T60" i="12"/>
  <c r="AC62" i="12"/>
  <c r="AK62" i="12"/>
  <c r="T62" i="12"/>
  <c r="Z62" i="12"/>
  <c r="L62" i="12"/>
  <c r="P62" i="12" s="1"/>
  <c r="T13" i="12"/>
  <c r="L14" i="12"/>
  <c r="P14" i="12" s="1"/>
  <c r="T16" i="12"/>
  <c r="AK27" i="12"/>
  <c r="L27" i="12"/>
  <c r="P27" i="12" s="1"/>
  <c r="AC27" i="12"/>
  <c r="L32" i="12"/>
  <c r="P32" i="12" s="1"/>
  <c r="AY32" i="12"/>
  <c r="Z32" i="12"/>
  <c r="T37" i="12"/>
  <c r="AY39" i="12"/>
  <c r="L49" i="12"/>
  <c r="P49" i="12" s="1"/>
  <c r="AC49" i="12"/>
  <c r="AK49" i="12"/>
  <c r="T49" i="12"/>
  <c r="L70" i="12"/>
  <c r="P70" i="12" s="1"/>
  <c r="T70" i="12"/>
  <c r="AY70" i="12"/>
  <c r="Z70" i="12"/>
  <c r="AK13" i="12"/>
  <c r="AY15" i="12"/>
  <c r="AK23" i="12"/>
  <c r="L23" i="12"/>
  <c r="P23" i="12" s="1"/>
  <c r="AC23" i="12"/>
  <c r="L28" i="12"/>
  <c r="P28" i="12" s="1"/>
  <c r="AY28" i="12"/>
  <c r="Z28" i="12"/>
  <c r="AC33" i="12"/>
  <c r="T33" i="12"/>
  <c r="Z33" i="12"/>
  <c r="AY59" i="12"/>
  <c r="BG75" i="12"/>
  <c r="AK19" i="12"/>
  <c r="L19" i="12"/>
  <c r="P19" i="12" s="1"/>
  <c r="AC19" i="12"/>
  <c r="AY21" i="12"/>
  <c r="L24" i="12"/>
  <c r="P24" i="12" s="1"/>
  <c r="AY24" i="12"/>
  <c r="Z24" i="12"/>
  <c r="K28" i="12"/>
  <c r="AC28" i="12"/>
  <c r="AC29" i="12"/>
  <c r="T29" i="12"/>
  <c r="Z29" i="12"/>
  <c r="L33" i="12"/>
  <c r="P33" i="12" s="1"/>
  <c r="T43" i="12"/>
  <c r="AK43" i="12"/>
  <c r="AY43" i="12"/>
  <c r="AC43" i="12"/>
  <c r="L45" i="12"/>
  <c r="P45" i="12" s="1"/>
  <c r="AC45" i="12"/>
  <c r="Z45" i="12"/>
  <c r="AK45" i="12"/>
  <c r="AY54" i="12"/>
  <c r="Z54" i="12"/>
  <c r="T54" i="12"/>
  <c r="AC54" i="12"/>
  <c r="L54" i="12"/>
  <c r="P54" i="12" s="1"/>
  <c r="AK56" i="12"/>
  <c r="K56" i="12"/>
  <c r="T56" i="12"/>
  <c r="Z56" i="12"/>
  <c r="AC58" i="12"/>
  <c r="AY58" i="12"/>
  <c r="L58" i="12"/>
  <c r="P58" i="12" s="1"/>
  <c r="AT70" i="12"/>
  <c r="R70" i="12"/>
  <c r="J75" i="12"/>
  <c r="AK15" i="12"/>
  <c r="L15" i="12"/>
  <c r="P15" i="12" s="1"/>
  <c r="AC15" i="12"/>
  <c r="L20" i="12"/>
  <c r="P20" i="12" s="1"/>
  <c r="AY20" i="12"/>
  <c r="Z20" i="12"/>
  <c r="AC25" i="12"/>
  <c r="T25" i="12"/>
  <c r="Z25" i="12"/>
  <c r="Z35" i="12"/>
  <c r="T39" i="12"/>
  <c r="AK39" i="12"/>
  <c r="AC39" i="12"/>
  <c r="AY42" i="12"/>
  <c r="Z42" i="12"/>
  <c r="T42" i="12"/>
  <c r="AK42" i="12"/>
  <c r="T51" i="12"/>
  <c r="AK51" i="12"/>
  <c r="AC51" i="12"/>
  <c r="L51" i="12"/>
  <c r="P51" i="12" s="1"/>
  <c r="Z59" i="12"/>
  <c r="AK60" i="12"/>
  <c r="K60" i="12"/>
  <c r="Z60" i="12"/>
  <c r="L16" i="12"/>
  <c r="P16" i="12" s="1"/>
  <c r="AY16" i="12"/>
  <c r="Z16" i="12"/>
  <c r="AY38" i="12"/>
  <c r="Z38" i="12"/>
  <c r="T38" i="12"/>
  <c r="L53" i="12"/>
  <c r="P53" i="12" s="1"/>
  <c r="AC53" i="12"/>
  <c r="AK53" i="12"/>
  <c r="T53" i="12"/>
  <c r="AC21" i="12"/>
  <c r="T21" i="12"/>
  <c r="K16" i="12"/>
  <c r="L21" i="12"/>
  <c r="P21" i="12" s="1"/>
  <c r="AK29" i="12"/>
  <c r="L42" i="12"/>
  <c r="P42" i="12" s="1"/>
  <c r="AY45" i="12"/>
  <c r="T35" i="12"/>
  <c r="AK35" i="12"/>
  <c r="L13" i="12"/>
  <c r="P13" i="12" s="1"/>
  <c r="AC17" i="12"/>
  <c r="T17" i="12"/>
  <c r="T23" i="12"/>
  <c r="AC38" i="12"/>
  <c r="AK54" i="12"/>
  <c r="P59" i="12"/>
  <c r="R69" i="12"/>
  <c r="U75" i="12"/>
  <c r="AJ75" i="12"/>
  <c r="L17" i="12"/>
  <c r="P17" i="12" s="1"/>
  <c r="T19" i="12"/>
  <c r="T24" i="12"/>
  <c r="AK25" i="12"/>
  <c r="AK28" i="12"/>
  <c r="Z31" i="12"/>
  <c r="AK37" i="12"/>
  <c r="L38" i="12"/>
  <c r="P38" i="12" s="1"/>
  <c r="T47" i="12"/>
  <c r="AK47" i="12"/>
  <c r="AC47" i="12"/>
  <c r="AY51" i="12"/>
  <c r="T58" i="12"/>
  <c r="AT64" i="12"/>
  <c r="BH64" i="12" s="1"/>
  <c r="AY34" i="12"/>
  <c r="Z34" i="12"/>
  <c r="L41" i="12"/>
  <c r="P41" i="12" s="1"/>
  <c r="AC41" i="12"/>
  <c r="AY46" i="12"/>
  <c r="Z46" i="12"/>
  <c r="T46" i="12"/>
  <c r="L50" i="12"/>
  <c r="P50" i="12" s="1"/>
  <c r="P55" i="12"/>
  <c r="L64" i="12"/>
  <c r="P64" i="12" s="1"/>
  <c r="T64" i="12"/>
  <c r="V64" i="12" s="1"/>
  <c r="AC64" i="12"/>
  <c r="AK66" i="12"/>
  <c r="K66" i="12"/>
  <c r="AC68" i="12"/>
  <c r="AC71" i="12"/>
  <c r="AK71" i="12"/>
  <c r="T71" i="12"/>
  <c r="BH73" i="12"/>
  <c r="AY50" i="12"/>
  <c r="Z50" i="12"/>
  <c r="T50" i="12"/>
  <c r="P57" i="12"/>
  <c r="Z57" i="12"/>
  <c r="Z61" i="12"/>
  <c r="Z67" i="12"/>
  <c r="X27" i="17" l="1"/>
  <c r="R65" i="17"/>
  <c r="V12" i="17"/>
  <c r="V65" i="17" s="1"/>
  <c r="AT65" i="17"/>
  <c r="BH12" i="17"/>
  <c r="BH65" i="17" s="1"/>
  <c r="X58" i="17"/>
  <c r="X18" i="17"/>
  <c r="AF12" i="17"/>
  <c r="P65" i="17"/>
  <c r="AE12" i="17"/>
  <c r="X13" i="17"/>
  <c r="X34" i="17"/>
  <c r="AE16" i="16"/>
  <c r="X16" i="16" s="1"/>
  <c r="X42" i="16"/>
  <c r="X20" i="16"/>
  <c r="X61" i="16"/>
  <c r="X65" i="16"/>
  <c r="X44" i="16"/>
  <c r="X71" i="16"/>
  <c r="AF19" i="16"/>
  <c r="W19" i="16" s="1"/>
  <c r="AE19" i="16"/>
  <c r="X72" i="16"/>
  <c r="AF48" i="16"/>
  <c r="W48" i="16" s="1"/>
  <c r="AE48" i="16"/>
  <c r="X48" i="16" s="1"/>
  <c r="AE41" i="16"/>
  <c r="X41" i="16" s="1"/>
  <c r="AF67" i="16"/>
  <c r="W67" i="16" s="1"/>
  <c r="X67" i="16" s="1"/>
  <c r="AF66" i="16"/>
  <c r="W66" i="16" s="1"/>
  <c r="AE66" i="16"/>
  <c r="X66" i="16" s="1"/>
  <c r="X18" i="16"/>
  <c r="AF44" i="16"/>
  <c r="W44" i="16" s="1"/>
  <c r="AE22" i="16"/>
  <c r="X22" i="16" s="1"/>
  <c r="AF37" i="16"/>
  <c r="W37" i="16" s="1"/>
  <c r="X37" i="16" s="1"/>
  <c r="AF61" i="16"/>
  <c r="W61" i="16" s="1"/>
  <c r="AE68" i="16"/>
  <c r="X68" i="16" s="1"/>
  <c r="AF35" i="16"/>
  <c r="W35" i="16" s="1"/>
  <c r="X35" i="16" s="1"/>
  <c r="AE24" i="16"/>
  <c r="X24" i="16" s="1"/>
  <c r="AF71" i="16"/>
  <c r="W71" i="16" s="1"/>
  <c r="AE51" i="16"/>
  <c r="X51" i="16" s="1"/>
  <c r="AE38" i="16"/>
  <c r="X38" i="16" s="1"/>
  <c r="AF65" i="16"/>
  <c r="W65" i="16" s="1"/>
  <c r="AF45" i="16"/>
  <c r="W45" i="16" s="1"/>
  <c r="X45" i="16" s="1"/>
  <c r="AE14" i="16"/>
  <c r="X14" i="16" s="1"/>
  <c r="AF54" i="16"/>
  <c r="W54" i="16" s="1"/>
  <c r="X54" i="16" s="1"/>
  <c r="AF52" i="16"/>
  <c r="W52" i="16" s="1"/>
  <c r="X52" i="16" s="1"/>
  <c r="AE26" i="16"/>
  <c r="AF26" i="16"/>
  <c r="W26" i="16" s="1"/>
  <c r="X30" i="16"/>
  <c r="X47" i="16"/>
  <c r="X57" i="16"/>
  <c r="X60" i="16"/>
  <c r="AK75" i="16"/>
  <c r="R12" i="16"/>
  <c r="AT12" i="16"/>
  <c r="AE56" i="16"/>
  <c r="AF56" i="16"/>
  <c r="W56" i="16" s="1"/>
  <c r="X13" i="16"/>
  <c r="AE29" i="16"/>
  <c r="X29" i="16" s="1"/>
  <c r="AF36" i="16"/>
  <c r="W36" i="16" s="1"/>
  <c r="X36" i="16" s="1"/>
  <c r="X53" i="16"/>
  <c r="X27" i="16"/>
  <c r="X64" i="16"/>
  <c r="AF28" i="16"/>
  <c r="W28" i="16" s="1"/>
  <c r="AE28" i="16"/>
  <c r="X28" i="16" s="1"/>
  <c r="P12" i="16"/>
  <c r="X50" i="16"/>
  <c r="X46" i="16"/>
  <c r="X70" i="16"/>
  <c r="AF58" i="16"/>
  <c r="W58" i="16" s="1"/>
  <c r="X58" i="16" s="1"/>
  <c r="X42" i="15"/>
  <c r="X29" i="15"/>
  <c r="X24" i="15"/>
  <c r="X68" i="15"/>
  <c r="X60" i="15"/>
  <c r="X66" i="15"/>
  <c r="AF32" i="15"/>
  <c r="W32" i="15" s="1"/>
  <c r="X32" i="15" s="1"/>
  <c r="X19" i="15"/>
  <c r="X63" i="15"/>
  <c r="AF19" i="15"/>
  <c r="W19" i="15" s="1"/>
  <c r="AF52" i="15"/>
  <c r="W52" i="15" s="1"/>
  <c r="X52" i="15" s="1"/>
  <c r="AF16" i="15"/>
  <c r="W16" i="15" s="1"/>
  <c r="X16" i="15" s="1"/>
  <c r="AT75" i="15"/>
  <c r="BH12" i="15"/>
  <c r="BH75" i="15" s="1"/>
  <c r="AE67" i="15"/>
  <c r="X67" i="15" s="1"/>
  <c r="R75" i="15"/>
  <c r="V12" i="15"/>
  <c r="AE37" i="15"/>
  <c r="X37" i="15" s="1"/>
  <c r="AE15" i="15"/>
  <c r="X15" i="15" s="1"/>
  <c r="AE58" i="15"/>
  <c r="X58" i="15" s="1"/>
  <c r="AF54" i="15"/>
  <c r="W54" i="15" s="1"/>
  <c r="X54" i="15" s="1"/>
  <c r="AF13" i="15"/>
  <c r="W13" i="15" s="1"/>
  <c r="X13" i="15" s="1"/>
  <c r="AF64" i="15"/>
  <c r="W64" i="15" s="1"/>
  <c r="X64" i="15" s="1"/>
  <c r="AE39" i="15"/>
  <c r="X39" i="15" s="1"/>
  <c r="AE35" i="15"/>
  <c r="X35" i="15" s="1"/>
  <c r="AE47" i="15"/>
  <c r="X47" i="15" s="1"/>
  <c r="AF63" i="15"/>
  <c r="W63" i="15" s="1"/>
  <c r="X71" i="15"/>
  <c r="X55" i="15"/>
  <c r="AF14" i="15"/>
  <c r="W14" i="15" s="1"/>
  <c r="AE14" i="15"/>
  <c r="AE18" i="15"/>
  <c r="X18" i="15" s="1"/>
  <c r="X17" i="15"/>
  <c r="X20" i="15"/>
  <c r="X43" i="15"/>
  <c r="X57" i="15"/>
  <c r="X51" i="15"/>
  <c r="X53" i="15"/>
  <c r="X38" i="15"/>
  <c r="AE34" i="15"/>
  <c r="X34" i="15" s="1"/>
  <c r="AE56" i="15"/>
  <c r="X56" i="15" s="1"/>
  <c r="X33" i="15"/>
  <c r="X49" i="15"/>
  <c r="X27" i="15"/>
  <c r="X45" i="15"/>
  <c r="AE69" i="15"/>
  <c r="X69" i="15" s="1"/>
  <c r="X40" i="15"/>
  <c r="X28" i="15"/>
  <c r="AE36" i="15"/>
  <c r="AF36" i="15"/>
  <c r="W36" i="15" s="1"/>
  <c r="AE50" i="15"/>
  <c r="AF50" i="15"/>
  <c r="W50" i="15" s="1"/>
  <c r="AE58" i="14"/>
  <c r="AF58" i="14"/>
  <c r="W58" i="14" s="1"/>
  <c r="X33" i="14"/>
  <c r="X52" i="14"/>
  <c r="X44" i="14"/>
  <c r="X70" i="14"/>
  <c r="X46" i="14"/>
  <c r="AE49" i="14"/>
  <c r="AF32" i="14"/>
  <c r="W32" i="14" s="1"/>
  <c r="X32" i="14" s="1"/>
  <c r="AE26" i="14"/>
  <c r="X26" i="14" s="1"/>
  <c r="AE35" i="14"/>
  <c r="X14" i="14"/>
  <c r="AF57" i="14"/>
  <c r="W57" i="14" s="1"/>
  <c r="V56" i="13"/>
  <c r="X23" i="14"/>
  <c r="AF72" i="14"/>
  <c r="W72" i="14" s="1"/>
  <c r="X57" i="14"/>
  <c r="AT50" i="12"/>
  <c r="BH56" i="13"/>
  <c r="X21" i="14"/>
  <c r="AF31" i="14"/>
  <c r="W31" i="14" s="1"/>
  <c r="X31" i="14" s="1"/>
  <c r="V50" i="12"/>
  <c r="V65" i="13"/>
  <c r="V66" i="13"/>
  <c r="AF66" i="13" s="1"/>
  <c r="W66" i="13" s="1"/>
  <c r="AE47" i="14"/>
  <c r="X47" i="14" s="1"/>
  <c r="AF45" i="14"/>
  <c r="W45" i="14" s="1"/>
  <c r="X45" i="14" s="1"/>
  <c r="AE18" i="14"/>
  <c r="X18" i="14" s="1"/>
  <c r="AF38" i="14"/>
  <c r="W38" i="14" s="1"/>
  <c r="X38" i="14" s="1"/>
  <c r="AE61" i="14"/>
  <c r="AF48" i="14"/>
  <c r="W48" i="14" s="1"/>
  <c r="R54" i="13"/>
  <c r="AE25" i="14"/>
  <c r="X25" i="14" s="1"/>
  <c r="AE53" i="14"/>
  <c r="X53" i="14" s="1"/>
  <c r="AF21" i="14"/>
  <c r="W21" i="14" s="1"/>
  <c r="X48" i="14"/>
  <c r="BH32" i="12"/>
  <c r="AF33" i="14"/>
  <c r="W33" i="14" s="1"/>
  <c r="X15" i="14"/>
  <c r="X42" i="14"/>
  <c r="X30" i="14"/>
  <c r="X16" i="14"/>
  <c r="X17" i="14"/>
  <c r="X59" i="14"/>
  <c r="AF34" i="14"/>
  <c r="W34" i="14" s="1"/>
  <c r="X34" i="14" s="1"/>
  <c r="AF37" i="14"/>
  <c r="W37" i="14" s="1"/>
  <c r="X37" i="14" s="1"/>
  <c r="AF66" i="14"/>
  <c r="W66" i="14" s="1"/>
  <c r="X66" i="14" s="1"/>
  <c r="AE27" i="14"/>
  <c r="X27" i="14" s="1"/>
  <c r="AE43" i="14"/>
  <c r="X43" i="14" s="1"/>
  <c r="AE54" i="14"/>
  <c r="X54" i="14" s="1"/>
  <c r="AE68" i="14"/>
  <c r="X68" i="14" s="1"/>
  <c r="AF16" i="14"/>
  <c r="W16" i="14" s="1"/>
  <c r="AF17" i="14"/>
  <c r="W17" i="14" s="1"/>
  <c r="AF24" i="14"/>
  <c r="W24" i="14" s="1"/>
  <c r="X24" i="14" s="1"/>
  <c r="AE28" i="14"/>
  <c r="X28" i="14" s="1"/>
  <c r="AE13" i="14"/>
  <c r="X13" i="14" s="1"/>
  <c r="X35" i="14"/>
  <c r="AE55" i="14"/>
  <c r="AF55" i="14"/>
  <c r="W55" i="14" s="1"/>
  <c r="X62" i="14"/>
  <c r="AF41" i="14"/>
  <c r="W41" i="14" s="1"/>
  <c r="AE41" i="14"/>
  <c r="X61" i="14"/>
  <c r="AF20" i="14"/>
  <c r="W20" i="14" s="1"/>
  <c r="AE20" i="14"/>
  <c r="AK75" i="14"/>
  <c r="R12" i="14"/>
  <c r="AT12" i="14"/>
  <c r="AF51" i="14"/>
  <c r="W51" i="14" s="1"/>
  <c r="AE51" i="14"/>
  <c r="X49" i="14"/>
  <c r="AF71" i="14"/>
  <c r="W71" i="14" s="1"/>
  <c r="X71" i="14" s="1"/>
  <c r="AE64" i="14"/>
  <c r="X64" i="14" s="1"/>
  <c r="AE50" i="14"/>
  <c r="X50" i="14" s="1"/>
  <c r="AE60" i="14"/>
  <c r="X60" i="14" s="1"/>
  <c r="AF69" i="14"/>
  <c r="W69" i="14" s="1"/>
  <c r="AE69" i="14"/>
  <c r="P75" i="14"/>
  <c r="X56" i="14"/>
  <c r="X65" i="14"/>
  <c r="X72" i="14"/>
  <c r="AF22" i="14"/>
  <c r="W22" i="14" s="1"/>
  <c r="AE22" i="14"/>
  <c r="X22" i="14" s="1"/>
  <c r="AF56" i="13"/>
  <c r="W56" i="13" s="1"/>
  <c r="AE56" i="13"/>
  <c r="X56" i="13" s="1"/>
  <c r="BH72" i="13"/>
  <c r="X73" i="13"/>
  <c r="AT15" i="13"/>
  <c r="BH15" i="13" s="1"/>
  <c r="R15" i="13"/>
  <c r="V15" i="13" s="1"/>
  <c r="R25" i="13"/>
  <c r="V25" i="13" s="1"/>
  <c r="AF25" i="13" s="1"/>
  <c r="W25" i="13" s="1"/>
  <c r="AT25" i="13"/>
  <c r="BH25" i="13" s="1"/>
  <c r="BH53" i="13"/>
  <c r="V20" i="13"/>
  <c r="AF20" i="13" s="1"/>
  <c r="W20" i="13" s="1"/>
  <c r="V38" i="13"/>
  <c r="V42" i="13"/>
  <c r="AF42" i="13" s="1"/>
  <c r="W42" i="13" s="1"/>
  <c r="BH20" i="13"/>
  <c r="BH61" i="13"/>
  <c r="BH66" i="13"/>
  <c r="BH24" i="13"/>
  <c r="BH21" i="13"/>
  <c r="AT60" i="13"/>
  <c r="BH60" i="13" s="1"/>
  <c r="AF68" i="13"/>
  <c r="W68" i="13" s="1"/>
  <c r="X68" i="13" s="1"/>
  <c r="AE66" i="13"/>
  <c r="AF65" i="13"/>
  <c r="W65" i="13" s="1"/>
  <c r="AE65" i="13"/>
  <c r="AF21" i="13"/>
  <c r="W21" i="13" s="1"/>
  <c r="AE21" i="13"/>
  <c r="AE28" i="13"/>
  <c r="AF28" i="13"/>
  <c r="W28" i="13" s="1"/>
  <c r="AF60" i="13"/>
  <c r="W60" i="13" s="1"/>
  <c r="AE60" i="13"/>
  <c r="AE38" i="13"/>
  <c r="AF38" i="13"/>
  <c r="W38" i="13" s="1"/>
  <c r="R51" i="13"/>
  <c r="V51" i="13" s="1"/>
  <c r="AE51" i="13" s="1"/>
  <c r="AT51" i="13"/>
  <c r="BH51" i="13" s="1"/>
  <c r="AT63" i="13"/>
  <c r="BH63" i="13" s="1"/>
  <c r="R63" i="13"/>
  <c r="V63" i="13" s="1"/>
  <c r="AT29" i="13"/>
  <c r="BH29" i="13" s="1"/>
  <c r="R29" i="13"/>
  <c r="V29" i="13" s="1"/>
  <c r="R16" i="13"/>
  <c r="V16" i="13" s="1"/>
  <c r="AE16" i="13" s="1"/>
  <c r="AT16" i="13"/>
  <c r="BH16" i="13" s="1"/>
  <c r="AT19" i="13"/>
  <c r="BH19" i="13" s="1"/>
  <c r="R19" i="13"/>
  <c r="V19" i="13" s="1"/>
  <c r="AE19" i="13" s="1"/>
  <c r="AT39" i="13"/>
  <c r="BH39" i="13" s="1"/>
  <c r="R39" i="13"/>
  <c r="V39" i="13" s="1"/>
  <c r="AF39" i="13" s="1"/>
  <c r="W39" i="13" s="1"/>
  <c r="AT57" i="13"/>
  <c r="BH57" i="13" s="1"/>
  <c r="R57" i="13"/>
  <c r="V57" i="13" s="1"/>
  <c r="AT40" i="13"/>
  <c r="BH40" i="13" s="1"/>
  <c r="R40" i="13"/>
  <c r="V40" i="13" s="1"/>
  <c r="AF40" i="13" s="1"/>
  <c r="W40" i="13" s="1"/>
  <c r="AT47" i="13"/>
  <c r="BH47" i="13" s="1"/>
  <c r="R47" i="13"/>
  <c r="V47" i="13" s="1"/>
  <c r="AT48" i="13"/>
  <c r="BH48" i="13" s="1"/>
  <c r="R48" i="13"/>
  <c r="V48" i="13" s="1"/>
  <c r="AF48" i="13" s="1"/>
  <c r="W48" i="13" s="1"/>
  <c r="R37" i="13"/>
  <c r="V37" i="13" s="1"/>
  <c r="AF37" i="13" s="1"/>
  <c r="W37" i="13" s="1"/>
  <c r="AT37" i="13"/>
  <c r="BH37" i="13" s="1"/>
  <c r="AT17" i="13"/>
  <c r="BH17" i="13" s="1"/>
  <c r="R17" i="13"/>
  <c r="V17" i="13" s="1"/>
  <c r="AE17" i="13" s="1"/>
  <c r="AT69" i="13"/>
  <c r="R69" i="13"/>
  <c r="V69" i="13" s="1"/>
  <c r="R62" i="13"/>
  <c r="V62" i="13" s="1"/>
  <c r="AE62" i="13" s="1"/>
  <c r="AT62" i="13"/>
  <c r="BH62" i="13" s="1"/>
  <c r="AE48" i="13"/>
  <c r="AT32" i="13"/>
  <c r="BH32" i="13" s="1"/>
  <c r="R32" i="13"/>
  <c r="V32" i="13" s="1"/>
  <c r="AT18" i="13"/>
  <c r="BH18" i="13" s="1"/>
  <c r="R18" i="13"/>
  <c r="V18" i="13" s="1"/>
  <c r="AT14" i="13"/>
  <c r="BH14" i="13" s="1"/>
  <c r="R14" i="13"/>
  <c r="V14" i="13" s="1"/>
  <c r="AE14" i="13" s="1"/>
  <c r="R55" i="13"/>
  <c r="V55" i="13" s="1"/>
  <c r="AF55" i="13" s="1"/>
  <c r="W55" i="13" s="1"/>
  <c r="AT55" i="13"/>
  <c r="BH55" i="13" s="1"/>
  <c r="AT26" i="13"/>
  <c r="BH26" i="13" s="1"/>
  <c r="R26" i="13"/>
  <c r="V26" i="13" s="1"/>
  <c r="AF26" i="13" s="1"/>
  <c r="W26" i="13" s="1"/>
  <c r="BH42" i="13"/>
  <c r="AT27" i="13"/>
  <c r="BH27" i="13" s="1"/>
  <c r="R27" i="13"/>
  <c r="V27" i="13" s="1"/>
  <c r="AF27" i="13" s="1"/>
  <c r="W27" i="13" s="1"/>
  <c r="V61" i="13"/>
  <c r="AF61" i="13" s="1"/>
  <c r="W61" i="13" s="1"/>
  <c r="AT30" i="13"/>
  <c r="BH30" i="13" s="1"/>
  <c r="R30" i="13"/>
  <c r="V30" i="13" s="1"/>
  <c r="AF30" i="13" s="1"/>
  <c r="W30" i="13" s="1"/>
  <c r="AT31" i="13"/>
  <c r="BH31" i="13" s="1"/>
  <c r="R31" i="13"/>
  <c r="V31" i="13" s="1"/>
  <c r="AF31" i="13" s="1"/>
  <c r="W31" i="13" s="1"/>
  <c r="R71" i="13"/>
  <c r="V71" i="13" s="1"/>
  <c r="AE71" i="13" s="1"/>
  <c r="AT71" i="13"/>
  <c r="BH71" i="13" s="1"/>
  <c r="T12" i="13"/>
  <c r="T75" i="13" s="1"/>
  <c r="AK12" i="13"/>
  <c r="K12" i="13"/>
  <c r="K75" i="13" s="1"/>
  <c r="L12" i="13"/>
  <c r="L75" i="13" s="1"/>
  <c r="J75" i="13"/>
  <c r="AC12" i="13"/>
  <c r="AC75" i="13" s="1"/>
  <c r="Z12" i="13"/>
  <c r="Z75" i="13" s="1"/>
  <c r="AY12" i="13"/>
  <c r="AY75" i="13" s="1"/>
  <c r="AT34" i="13"/>
  <c r="BH34" i="13" s="1"/>
  <c r="R34" i="13"/>
  <c r="V34" i="13" s="1"/>
  <c r="AF34" i="13" s="1"/>
  <c r="W34" i="13" s="1"/>
  <c r="V54" i="13"/>
  <c r="AF54" i="13" s="1"/>
  <c r="W54" i="13" s="1"/>
  <c r="R59" i="13"/>
  <c r="V59" i="13" s="1"/>
  <c r="AF59" i="13" s="1"/>
  <c r="W59" i="13" s="1"/>
  <c r="AT59" i="13"/>
  <c r="BH59" i="13" s="1"/>
  <c r="R36" i="13"/>
  <c r="V36" i="13" s="1"/>
  <c r="AF36" i="13" s="1"/>
  <c r="W36" i="13" s="1"/>
  <c r="AT36" i="13"/>
  <c r="BH36" i="13" s="1"/>
  <c r="R52" i="13"/>
  <c r="V52" i="13" s="1"/>
  <c r="AE52" i="13" s="1"/>
  <c r="AT52" i="13"/>
  <c r="BH52" i="13" s="1"/>
  <c r="R45" i="13"/>
  <c r="V45" i="13" s="1"/>
  <c r="AF45" i="13" s="1"/>
  <c r="W45" i="13" s="1"/>
  <c r="AT45" i="13"/>
  <c r="BH45" i="13" s="1"/>
  <c r="R35" i="13"/>
  <c r="V35" i="13" s="1"/>
  <c r="AE35" i="13" s="1"/>
  <c r="AT35" i="13"/>
  <c r="BH35" i="13" s="1"/>
  <c r="AF69" i="13"/>
  <c r="W69" i="13" s="1"/>
  <c r="AE69" i="13"/>
  <c r="R50" i="13"/>
  <c r="V50" i="13" s="1"/>
  <c r="AF50" i="13" s="1"/>
  <c r="W50" i="13" s="1"/>
  <c r="AT50" i="13"/>
  <c r="BH50" i="13" s="1"/>
  <c r="R44" i="13"/>
  <c r="V44" i="13" s="1"/>
  <c r="AE44" i="13" s="1"/>
  <c r="AT44" i="13"/>
  <c r="BH44" i="13" s="1"/>
  <c r="V46" i="13"/>
  <c r="AF46" i="13" s="1"/>
  <c r="W46" i="13" s="1"/>
  <c r="V41" i="13"/>
  <c r="AE41" i="13" s="1"/>
  <c r="AT33" i="13"/>
  <c r="BH33" i="13" s="1"/>
  <c r="R33" i="13"/>
  <c r="V33" i="13" s="1"/>
  <c r="AE33" i="13" s="1"/>
  <c r="AT22" i="13"/>
  <c r="BH22" i="13" s="1"/>
  <c r="R22" i="13"/>
  <c r="V22" i="13" s="1"/>
  <c r="AE22" i="13" s="1"/>
  <c r="R43" i="13"/>
  <c r="V43" i="13" s="1"/>
  <c r="AT43" i="13"/>
  <c r="BH43" i="13" s="1"/>
  <c r="R64" i="13"/>
  <c r="V64" i="13" s="1"/>
  <c r="AE64" i="13" s="1"/>
  <c r="AT64" i="13"/>
  <c r="BH64" i="13" s="1"/>
  <c r="V53" i="13"/>
  <c r="AF53" i="13" s="1"/>
  <c r="W53" i="13" s="1"/>
  <c r="AT49" i="13"/>
  <c r="BH49" i="13" s="1"/>
  <c r="R49" i="13"/>
  <c r="V49" i="13" s="1"/>
  <c r="AF49" i="13" s="1"/>
  <c r="W49" i="13" s="1"/>
  <c r="AF24" i="13"/>
  <c r="W24" i="13" s="1"/>
  <c r="AE24" i="13"/>
  <c r="X24" i="13" s="1"/>
  <c r="V72" i="13"/>
  <c r="AE72" i="13" s="1"/>
  <c r="AT58" i="13"/>
  <c r="BH58" i="13" s="1"/>
  <c r="R58" i="13"/>
  <c r="V58" i="13" s="1"/>
  <c r="AE58" i="13" s="1"/>
  <c r="BH41" i="13"/>
  <c r="AE43" i="13"/>
  <c r="AF43" i="13"/>
  <c r="W43" i="13" s="1"/>
  <c r="R13" i="13"/>
  <c r="V13" i="13" s="1"/>
  <c r="AF13" i="13" s="1"/>
  <c r="W13" i="13" s="1"/>
  <c r="AT13" i="13"/>
  <c r="BH13" i="13" s="1"/>
  <c r="R67" i="13"/>
  <c r="V67" i="13" s="1"/>
  <c r="AF67" i="13" s="1"/>
  <c r="W67" i="13" s="1"/>
  <c r="AT67" i="13"/>
  <c r="BH67" i="13" s="1"/>
  <c r="R70" i="13"/>
  <c r="V70" i="13" s="1"/>
  <c r="AE70" i="13" s="1"/>
  <c r="AT70" i="13"/>
  <c r="BH70" i="13" s="1"/>
  <c r="AT23" i="13"/>
  <c r="BH23" i="13" s="1"/>
  <c r="R23" i="13"/>
  <c r="V23" i="13" s="1"/>
  <c r="AF23" i="13" s="1"/>
  <c r="W23" i="13" s="1"/>
  <c r="AE59" i="13"/>
  <c r="AE18" i="13"/>
  <c r="AF18" i="13"/>
  <c r="W18" i="13" s="1"/>
  <c r="BH28" i="13"/>
  <c r="BH68" i="12"/>
  <c r="BH70" i="12"/>
  <c r="V69" i="12"/>
  <c r="AE69" i="12" s="1"/>
  <c r="BH41" i="12"/>
  <c r="AT30" i="12"/>
  <c r="BH30" i="12" s="1"/>
  <c r="AT26" i="12"/>
  <c r="BH26" i="12" s="1"/>
  <c r="R40" i="12"/>
  <c r="V40" i="12" s="1"/>
  <c r="BH65" i="12"/>
  <c r="V26" i="12"/>
  <c r="AF26" i="12" s="1"/>
  <c r="W26" i="12" s="1"/>
  <c r="AT63" i="12"/>
  <c r="BH63" i="12" s="1"/>
  <c r="R65" i="12"/>
  <c r="V65" i="12" s="1"/>
  <c r="AE65" i="12" s="1"/>
  <c r="R46" i="12"/>
  <c r="V46" i="12" s="1"/>
  <c r="AE46" i="12" s="1"/>
  <c r="BH38" i="12"/>
  <c r="V63" i="12"/>
  <c r="AF63" i="12" s="1"/>
  <c r="W63" i="12" s="1"/>
  <c r="BH40" i="12"/>
  <c r="R34" i="12"/>
  <c r="V34" i="12" s="1"/>
  <c r="AF34" i="12" s="1"/>
  <c r="W34" i="12" s="1"/>
  <c r="AE73" i="12"/>
  <c r="X73" i="12" s="1"/>
  <c r="R32" i="12"/>
  <c r="V32" i="12" s="1"/>
  <c r="AF32" i="12" s="1"/>
  <c r="W32" i="12" s="1"/>
  <c r="V22" i="12"/>
  <c r="AE22" i="12" s="1"/>
  <c r="V30" i="12"/>
  <c r="AE30" i="12" s="1"/>
  <c r="V18" i="12"/>
  <c r="AE18" i="12" s="1"/>
  <c r="BH18" i="12"/>
  <c r="V70" i="12"/>
  <c r="AE70" i="12" s="1"/>
  <c r="R68" i="12"/>
  <c r="V68" i="12" s="1"/>
  <c r="AF68" i="12" s="1"/>
  <c r="W68" i="12" s="1"/>
  <c r="BH58" i="12"/>
  <c r="BH46" i="12"/>
  <c r="AF30" i="12"/>
  <c r="W30" i="12" s="1"/>
  <c r="AT22" i="12"/>
  <c r="BH22" i="12" s="1"/>
  <c r="V20" i="12"/>
  <c r="AF20" i="12" s="1"/>
  <c r="W20" i="12" s="1"/>
  <c r="BH20" i="12"/>
  <c r="Z75" i="12"/>
  <c r="V14" i="12"/>
  <c r="AF14" i="12" s="1"/>
  <c r="W14" i="12" s="1"/>
  <c r="AT12" i="12"/>
  <c r="BH12" i="12" s="1"/>
  <c r="R12" i="12"/>
  <c r="V12" i="12" s="1"/>
  <c r="AF12" i="12" s="1"/>
  <c r="W12" i="12" s="1"/>
  <c r="AT48" i="12"/>
  <c r="BH48" i="12" s="1"/>
  <c r="R48" i="12"/>
  <c r="V48" i="12" s="1"/>
  <c r="AF48" i="12" s="1"/>
  <c r="W48" i="12" s="1"/>
  <c r="AT61" i="12"/>
  <c r="BH61" i="12" s="1"/>
  <c r="R61" i="12"/>
  <c r="V61" i="12" s="1"/>
  <c r="AF61" i="12" s="1"/>
  <c r="W61" i="12" s="1"/>
  <c r="T75" i="12"/>
  <c r="R36" i="12"/>
  <c r="V36" i="12" s="1"/>
  <c r="AF36" i="12" s="1"/>
  <c r="W36" i="12" s="1"/>
  <c r="BH14" i="12"/>
  <c r="AT52" i="12"/>
  <c r="BH52" i="12" s="1"/>
  <c r="R52" i="12"/>
  <c r="V52" i="12" s="1"/>
  <c r="AE52" i="12" s="1"/>
  <c r="BH24" i="12"/>
  <c r="V38" i="12"/>
  <c r="AF38" i="12" s="1"/>
  <c r="W38" i="12" s="1"/>
  <c r="AC75" i="12"/>
  <c r="BH50" i="12"/>
  <c r="BH17" i="12"/>
  <c r="AT55" i="12"/>
  <c r="BH55" i="12" s="1"/>
  <c r="R55" i="12"/>
  <c r="V55" i="12" s="1"/>
  <c r="AE55" i="12" s="1"/>
  <c r="AT72" i="12"/>
  <c r="BH72" i="12" s="1"/>
  <c r="R72" i="12"/>
  <c r="V72" i="12" s="1"/>
  <c r="AT57" i="12"/>
  <c r="BH57" i="12" s="1"/>
  <c r="R57" i="12"/>
  <c r="V57" i="12" s="1"/>
  <c r="AF57" i="12" s="1"/>
  <c r="W57" i="12" s="1"/>
  <c r="AF18" i="12"/>
  <c r="W18" i="12" s="1"/>
  <c r="AY75" i="12"/>
  <c r="K75" i="12"/>
  <c r="AT33" i="12"/>
  <c r="BH33" i="12" s="1"/>
  <c r="V33" i="12"/>
  <c r="AT67" i="12"/>
  <c r="BH67" i="12" s="1"/>
  <c r="R67" i="12"/>
  <c r="V67" i="12" s="1"/>
  <c r="AE67" i="12" s="1"/>
  <c r="AT44" i="12"/>
  <c r="BH44" i="12" s="1"/>
  <c r="R44" i="12"/>
  <c r="V44" i="12" s="1"/>
  <c r="AE44" i="12" s="1"/>
  <c r="R42" i="12"/>
  <c r="V42" i="12" s="1"/>
  <c r="AE42" i="12" s="1"/>
  <c r="AT42" i="12"/>
  <c r="BH42" i="12" s="1"/>
  <c r="R29" i="12"/>
  <c r="V29" i="12" s="1"/>
  <c r="AT29" i="12"/>
  <c r="BH29" i="12" s="1"/>
  <c r="AF69" i="12"/>
  <c r="W69" i="12" s="1"/>
  <c r="R51" i="12"/>
  <c r="V51" i="12" s="1"/>
  <c r="AF51" i="12" s="1"/>
  <c r="W51" i="12" s="1"/>
  <c r="AT51" i="12"/>
  <c r="BH51" i="12" s="1"/>
  <c r="R49" i="12"/>
  <c r="V49" i="12" s="1"/>
  <c r="AF49" i="12" s="1"/>
  <c r="W49" i="12" s="1"/>
  <c r="AT49" i="12"/>
  <c r="BH49" i="12" s="1"/>
  <c r="BH34" i="12"/>
  <c r="AT27" i="12"/>
  <c r="BH27" i="12" s="1"/>
  <c r="R27" i="12"/>
  <c r="V27" i="12" s="1"/>
  <c r="AF27" i="12" s="1"/>
  <c r="W27" i="12" s="1"/>
  <c r="R21" i="12"/>
  <c r="V21" i="12" s="1"/>
  <c r="AF21" i="12" s="1"/>
  <c r="W21" i="12" s="1"/>
  <c r="AT21" i="12"/>
  <c r="BH21" i="12" s="1"/>
  <c r="BH16" i="12"/>
  <c r="AT28" i="12"/>
  <c r="BH28" i="12" s="1"/>
  <c r="R28" i="12"/>
  <c r="V28" i="12" s="1"/>
  <c r="AE28" i="12" s="1"/>
  <c r="R54" i="12"/>
  <c r="V54" i="12" s="1"/>
  <c r="AE54" i="12" s="1"/>
  <c r="AT54" i="12"/>
  <c r="BH54" i="12" s="1"/>
  <c r="AT19" i="12"/>
  <c r="BH19" i="12" s="1"/>
  <c r="R19" i="12"/>
  <c r="V19" i="12" s="1"/>
  <c r="AE19" i="12" s="1"/>
  <c r="R71" i="12"/>
  <c r="V71" i="12" s="1"/>
  <c r="AT71" i="12"/>
  <c r="BH71" i="12" s="1"/>
  <c r="R25" i="12"/>
  <c r="V25" i="12" s="1"/>
  <c r="AE25" i="12" s="1"/>
  <c r="AT25" i="12"/>
  <c r="BH25" i="12" s="1"/>
  <c r="AT43" i="12"/>
  <c r="BH43" i="12" s="1"/>
  <c r="R43" i="12"/>
  <c r="V43" i="12" s="1"/>
  <c r="AT23" i="12"/>
  <c r="BH23" i="12" s="1"/>
  <c r="R23" i="12"/>
  <c r="V23" i="12" s="1"/>
  <c r="AF23" i="12" s="1"/>
  <c r="W23" i="12" s="1"/>
  <c r="AF64" i="12"/>
  <c r="W64" i="12" s="1"/>
  <c r="AE64" i="12"/>
  <c r="AE41" i="12"/>
  <c r="AF41" i="12"/>
  <c r="W41" i="12" s="1"/>
  <c r="R39" i="12"/>
  <c r="V39" i="12" s="1"/>
  <c r="AF39" i="12" s="1"/>
  <c r="W39" i="12" s="1"/>
  <c r="AT39" i="12"/>
  <c r="BH39" i="12" s="1"/>
  <c r="R45" i="12"/>
  <c r="V45" i="12" s="1"/>
  <c r="AE45" i="12" s="1"/>
  <c r="AT45" i="12"/>
  <c r="BH45" i="12" s="1"/>
  <c r="AT35" i="12"/>
  <c r="BH35" i="12" s="1"/>
  <c r="R35" i="12"/>
  <c r="V35" i="12" s="1"/>
  <c r="AF35" i="12" s="1"/>
  <c r="W35" i="12" s="1"/>
  <c r="AT60" i="12"/>
  <c r="BH60" i="12" s="1"/>
  <c r="R60" i="12"/>
  <c r="V60" i="12" s="1"/>
  <c r="AE60" i="12" s="1"/>
  <c r="AT56" i="12"/>
  <c r="BH56" i="12" s="1"/>
  <c r="R56" i="12"/>
  <c r="V56" i="12" s="1"/>
  <c r="AF33" i="12"/>
  <c r="W33" i="12" s="1"/>
  <c r="AE33" i="12"/>
  <c r="L75" i="12"/>
  <c r="R62" i="12"/>
  <c r="V62" i="12" s="1"/>
  <c r="AF62" i="12" s="1"/>
  <c r="W62" i="12" s="1"/>
  <c r="AT62" i="12"/>
  <c r="BH62" i="12" s="1"/>
  <c r="V58" i="12"/>
  <c r="AE58" i="12" s="1"/>
  <c r="AE50" i="12"/>
  <c r="AF50" i="12"/>
  <c r="W50" i="12" s="1"/>
  <c r="AT47" i="12"/>
  <c r="BH47" i="12" s="1"/>
  <c r="R47" i="12"/>
  <c r="V47" i="12" s="1"/>
  <c r="R37" i="12"/>
  <c r="V37" i="12" s="1"/>
  <c r="AF37" i="12" s="1"/>
  <c r="W37" i="12" s="1"/>
  <c r="AT37" i="12"/>
  <c r="BH37" i="12" s="1"/>
  <c r="R53" i="12"/>
  <c r="V53" i="12" s="1"/>
  <c r="AF53" i="12" s="1"/>
  <c r="W53" i="12" s="1"/>
  <c r="AT53" i="12"/>
  <c r="BH53" i="12" s="1"/>
  <c r="P75" i="12"/>
  <c r="R13" i="12"/>
  <c r="AK75" i="12"/>
  <c r="AT13" i="12"/>
  <c r="AT31" i="12"/>
  <c r="BH31" i="12" s="1"/>
  <c r="R31" i="12"/>
  <c r="V31" i="12" s="1"/>
  <c r="AF31" i="12" s="1"/>
  <c r="W31" i="12" s="1"/>
  <c r="V24" i="12"/>
  <c r="AF24" i="12" s="1"/>
  <c r="W24" i="12" s="1"/>
  <c r="V17" i="12"/>
  <c r="AF17" i="12" s="1"/>
  <c r="W17" i="12" s="1"/>
  <c r="AT66" i="12"/>
  <c r="BH66" i="12" s="1"/>
  <c r="R66" i="12"/>
  <c r="V66" i="12" s="1"/>
  <c r="AF66" i="12" s="1"/>
  <c r="W66" i="12" s="1"/>
  <c r="AT15" i="12"/>
  <c r="BH15" i="12" s="1"/>
  <c r="R15" i="12"/>
  <c r="V15" i="12" s="1"/>
  <c r="AE15" i="12" s="1"/>
  <c r="AT59" i="12"/>
  <c r="BH59" i="12" s="1"/>
  <c r="R59" i="12"/>
  <c r="V59" i="12" s="1"/>
  <c r="AE59" i="12" s="1"/>
  <c r="V16" i="12"/>
  <c r="AF16" i="12" s="1"/>
  <c r="W16" i="12" s="1"/>
  <c r="AF65" i="17" l="1"/>
  <c r="W12" i="17"/>
  <c r="W65" i="17" s="1"/>
  <c r="AE65" i="17"/>
  <c r="X12" i="17"/>
  <c r="X65" i="17" s="1"/>
  <c r="R75" i="16"/>
  <c r="V12" i="16"/>
  <c r="V75" i="16" s="1"/>
  <c r="P75" i="16"/>
  <c r="AE12" i="16"/>
  <c r="AF12" i="16"/>
  <c r="X56" i="16"/>
  <c r="AT75" i="16"/>
  <c r="BH12" i="16"/>
  <c r="BH75" i="16" s="1"/>
  <c r="X26" i="16"/>
  <c r="X19" i="16"/>
  <c r="X14" i="15"/>
  <c r="X50" i="15"/>
  <c r="X36" i="15"/>
  <c r="V75" i="15"/>
  <c r="AF12" i="15"/>
  <c r="AE12" i="15"/>
  <c r="X58" i="14"/>
  <c r="AE20" i="13"/>
  <c r="X20" i="13" s="1"/>
  <c r="X69" i="12"/>
  <c r="AF41" i="13"/>
  <c r="W41" i="13" s="1"/>
  <c r="AF65" i="12"/>
  <c r="W65" i="12" s="1"/>
  <c r="AF19" i="13"/>
  <c r="W19" i="13" s="1"/>
  <c r="X19" i="13" s="1"/>
  <c r="AE25" i="13"/>
  <c r="X25" i="13" s="1"/>
  <c r="X55" i="14"/>
  <c r="X65" i="13"/>
  <c r="AE39" i="13"/>
  <c r="X69" i="13"/>
  <c r="AE49" i="13"/>
  <c r="AT75" i="14"/>
  <c r="BH12" i="14"/>
  <c r="BH75" i="14" s="1"/>
  <c r="R75" i="14"/>
  <c r="V12" i="14"/>
  <c r="X20" i="14"/>
  <c r="X69" i="14"/>
  <c r="X51" i="14"/>
  <c r="X41" i="14"/>
  <c r="AF44" i="13"/>
  <c r="W44" i="13" s="1"/>
  <c r="X48" i="13"/>
  <c r="AF15" i="13"/>
  <c r="W15" i="13" s="1"/>
  <c r="AE15" i="13"/>
  <c r="X49" i="13"/>
  <c r="AE37" i="13"/>
  <c r="X37" i="13" s="1"/>
  <c r="AF33" i="13"/>
  <c r="W33" i="13" s="1"/>
  <c r="X33" i="13" s="1"/>
  <c r="AF58" i="13"/>
  <c r="W58" i="13" s="1"/>
  <c r="AE42" i="13"/>
  <c r="X42" i="13" s="1"/>
  <c r="AE31" i="13"/>
  <c r="X31" i="13" s="1"/>
  <c r="X21" i="13"/>
  <c r="AF64" i="13"/>
  <c r="W64" i="13" s="1"/>
  <c r="AF22" i="13"/>
  <c r="W22" i="13" s="1"/>
  <c r="X22" i="13" s="1"/>
  <c r="AE26" i="13"/>
  <c r="X26" i="13" s="1"/>
  <c r="AE27" i="13"/>
  <c r="X27" i="13" s="1"/>
  <c r="X41" i="13"/>
  <c r="AF16" i="13"/>
  <c r="W16" i="13" s="1"/>
  <c r="X16" i="13" s="1"/>
  <c r="AF14" i="13"/>
  <c r="W14" i="13" s="1"/>
  <c r="X14" i="13" s="1"/>
  <c r="X62" i="13"/>
  <c r="AE36" i="13"/>
  <c r="X36" i="13" s="1"/>
  <c r="X59" i="13"/>
  <c r="AE50" i="13"/>
  <c r="X50" i="13" s="1"/>
  <c r="AF62" i="13"/>
  <c r="W62" i="13" s="1"/>
  <c r="AF71" i="13"/>
  <c r="W71" i="13" s="1"/>
  <c r="X71" i="13" s="1"/>
  <c r="AE46" i="13"/>
  <c r="X46" i="13" s="1"/>
  <c r="AF72" i="13"/>
  <c r="W72" i="13" s="1"/>
  <c r="X72" i="13" s="1"/>
  <c r="AE54" i="13"/>
  <c r="X54" i="13" s="1"/>
  <c r="X64" i="13"/>
  <c r="X39" i="13"/>
  <c r="P12" i="13"/>
  <c r="AE53" i="13"/>
  <c r="X53" i="13" s="1"/>
  <c r="X44" i="13"/>
  <c r="X58" i="13"/>
  <c r="X18" i="13"/>
  <c r="AF52" i="13"/>
  <c r="W52" i="13" s="1"/>
  <c r="X52" i="13" s="1"/>
  <c r="R12" i="13"/>
  <c r="AK75" i="13"/>
  <c r="AT12" i="13"/>
  <c r="AF70" i="13"/>
  <c r="W70" i="13" s="1"/>
  <c r="X70" i="13" s="1"/>
  <c r="X38" i="13"/>
  <c r="X28" i="13"/>
  <c r="X43" i="13"/>
  <c r="AE67" i="13"/>
  <c r="X67" i="13" s="1"/>
  <c r="AE40" i="13"/>
  <c r="X40" i="13" s="1"/>
  <c r="AE61" i="13"/>
  <c r="X61" i="13" s="1"/>
  <c r="AF17" i="13"/>
  <c r="W17" i="13" s="1"/>
  <c r="X17" i="13" s="1"/>
  <c r="AE23" i="13"/>
  <c r="X23" i="13" s="1"/>
  <c r="AE55" i="13"/>
  <c r="X55" i="13" s="1"/>
  <c r="AE34" i="13"/>
  <c r="X34" i="13" s="1"/>
  <c r="AF51" i="13"/>
  <c r="W51" i="13" s="1"/>
  <c r="X51" i="13" s="1"/>
  <c r="AE13" i="13"/>
  <c r="X13" i="13" s="1"/>
  <c r="AF35" i="13"/>
  <c r="W35" i="13" s="1"/>
  <c r="X35" i="13" s="1"/>
  <c r="AE32" i="13"/>
  <c r="AF32" i="13"/>
  <c r="W32" i="13" s="1"/>
  <c r="AE57" i="13"/>
  <c r="AF57" i="13"/>
  <c r="W57" i="13" s="1"/>
  <c r="AF29" i="13"/>
  <c r="W29" i="13" s="1"/>
  <c r="AE29" i="13"/>
  <c r="X60" i="13"/>
  <c r="X66" i="13"/>
  <c r="AE45" i="13"/>
  <c r="X45" i="13" s="1"/>
  <c r="AF47" i="13"/>
  <c r="W47" i="13" s="1"/>
  <c r="AE47" i="13"/>
  <c r="AF63" i="13"/>
  <c r="W63" i="13" s="1"/>
  <c r="AE63" i="13"/>
  <c r="AE30" i="13"/>
  <c r="X30" i="13" s="1"/>
  <c r="AF45" i="12"/>
  <c r="W45" i="12" s="1"/>
  <c r="X45" i="12" s="1"/>
  <c r="AE32" i="12"/>
  <c r="X32" i="12" s="1"/>
  <c r="AF44" i="12"/>
  <c r="W44" i="12" s="1"/>
  <c r="X44" i="12" s="1"/>
  <c r="AE26" i="12"/>
  <c r="X26" i="12" s="1"/>
  <c r="X65" i="12"/>
  <c r="AF22" i="12"/>
  <c r="W22" i="12" s="1"/>
  <c r="X22" i="12" s="1"/>
  <c r="AE63" i="12"/>
  <c r="X63" i="12" s="1"/>
  <c r="AE21" i="12"/>
  <c r="AE34" i="12"/>
  <c r="X34" i="12" s="1"/>
  <c r="AE38" i="12"/>
  <c r="X38" i="12" s="1"/>
  <c r="AE36" i="12"/>
  <c r="X36" i="12" s="1"/>
  <c r="AE57" i="12"/>
  <c r="AF67" i="12"/>
  <c r="W67" i="12" s="1"/>
  <c r="X67" i="12" s="1"/>
  <c r="AE61" i="12"/>
  <c r="X61" i="12" s="1"/>
  <c r="AF55" i="12"/>
  <c r="W55" i="12" s="1"/>
  <c r="X55" i="12" s="1"/>
  <c r="AE68" i="12"/>
  <c r="X68" i="12" s="1"/>
  <c r="AF58" i="12"/>
  <c r="W58" i="12" s="1"/>
  <c r="X58" i="12" s="1"/>
  <c r="AE37" i="12"/>
  <c r="X37" i="12" s="1"/>
  <c r="AF28" i="12"/>
  <c r="W28" i="12" s="1"/>
  <c r="X28" i="12" s="1"/>
  <c r="X30" i="12"/>
  <c r="AF70" i="12"/>
  <c r="W70" i="12" s="1"/>
  <c r="X70" i="12" s="1"/>
  <c r="AF60" i="12"/>
  <c r="W60" i="12" s="1"/>
  <c r="X60" i="12" s="1"/>
  <c r="AF46" i="12"/>
  <c r="W46" i="12" s="1"/>
  <c r="X46" i="12" s="1"/>
  <c r="AE20" i="12"/>
  <c r="X20" i="12" s="1"/>
  <c r="AE14" i="12"/>
  <c r="X14" i="12" s="1"/>
  <c r="AE12" i="12"/>
  <c r="X12" i="12" s="1"/>
  <c r="AE48" i="12"/>
  <c r="X48" i="12" s="1"/>
  <c r="AF59" i="12"/>
  <c r="W59" i="12" s="1"/>
  <c r="X59" i="12" s="1"/>
  <c r="AF42" i="12"/>
  <c r="W42" i="12" s="1"/>
  <c r="X42" i="12" s="1"/>
  <c r="X18" i="12"/>
  <c r="AF72" i="12"/>
  <c r="W72" i="12" s="1"/>
  <c r="AE72" i="12"/>
  <c r="AE23" i="12"/>
  <c r="X23" i="12" s="1"/>
  <c r="AF19" i="12"/>
  <c r="W19" i="12" s="1"/>
  <c r="X19" i="12" s="1"/>
  <c r="AE17" i="12"/>
  <c r="X17" i="12" s="1"/>
  <c r="AE49" i="12"/>
  <c r="X49" i="12" s="1"/>
  <c r="AE53" i="12"/>
  <c r="X33" i="12"/>
  <c r="AE39" i="12"/>
  <c r="X39" i="12" s="1"/>
  <c r="AF40" i="12"/>
  <c r="W40" i="12" s="1"/>
  <c r="AE40" i="12"/>
  <c r="X57" i="12"/>
  <c r="AF52" i="12"/>
  <c r="W52" i="12" s="1"/>
  <c r="X52" i="12" s="1"/>
  <c r="BH13" i="12"/>
  <c r="BH75" i="12" s="1"/>
  <c r="AT75" i="12"/>
  <c r="AE35" i="12"/>
  <c r="X35" i="12" s="1"/>
  <c r="AF15" i="12"/>
  <c r="W15" i="12" s="1"/>
  <c r="X15" i="12" s="1"/>
  <c r="AF25" i="12"/>
  <c r="W25" i="12" s="1"/>
  <c r="X25" i="12" s="1"/>
  <c r="AE71" i="12"/>
  <c r="AF71" i="12"/>
  <c r="W71" i="12" s="1"/>
  <c r="AE16" i="12"/>
  <c r="X16" i="12" s="1"/>
  <c r="AE66" i="12"/>
  <c r="X66" i="12" s="1"/>
  <c r="AE27" i="12"/>
  <c r="X27" i="12" s="1"/>
  <c r="AE43" i="12"/>
  <c r="AF43" i="12"/>
  <c r="W43" i="12" s="1"/>
  <c r="AE51" i="12"/>
  <c r="X51" i="12" s="1"/>
  <c r="AF29" i="12"/>
  <c r="W29" i="12" s="1"/>
  <c r="AE29" i="12"/>
  <c r="X53" i="12"/>
  <c r="V13" i="12"/>
  <c r="R75" i="12"/>
  <c r="X21" i="12"/>
  <c r="AE31" i="12"/>
  <c r="X31" i="12" s="1"/>
  <c r="AF56" i="12"/>
  <c r="W56" i="12" s="1"/>
  <c r="AE56" i="12"/>
  <c r="X50" i="12"/>
  <c r="AE62" i="12"/>
  <c r="X62" i="12" s="1"/>
  <c r="AF54" i="12"/>
  <c r="W54" i="12" s="1"/>
  <c r="X54" i="12" s="1"/>
  <c r="AE47" i="12"/>
  <c r="AF47" i="12"/>
  <c r="W47" i="12" s="1"/>
  <c r="AE24" i="12"/>
  <c r="X24" i="12" s="1"/>
  <c r="X41" i="12"/>
  <c r="X64" i="12"/>
  <c r="BN46" i="17" l="1"/>
  <c r="AF75" i="16"/>
  <c r="W12" i="16"/>
  <c r="W75" i="16" s="1"/>
  <c r="AE75" i="16"/>
  <c r="X12" i="16"/>
  <c r="X75" i="16" s="1"/>
  <c r="AF75" i="15"/>
  <c r="W12" i="15"/>
  <c r="W75" i="15" s="1"/>
  <c r="AE75" i="15"/>
  <c r="X12" i="15"/>
  <c r="X75" i="15" s="1"/>
  <c r="X29" i="13"/>
  <c r="X15" i="13"/>
  <c r="X47" i="13"/>
  <c r="V75" i="14"/>
  <c r="AE12" i="14"/>
  <c r="AF12" i="14"/>
  <c r="X57" i="13"/>
  <c r="X32" i="13"/>
  <c r="AT75" i="13"/>
  <c r="BH12" i="13"/>
  <c r="BH75" i="13" s="1"/>
  <c r="P75" i="13"/>
  <c r="X63" i="13"/>
  <c r="R75" i="13"/>
  <c r="V12" i="13"/>
  <c r="V75" i="13" s="1"/>
  <c r="X72" i="12"/>
  <c r="X56" i="12"/>
  <c r="X29" i="12"/>
  <c r="X40" i="12"/>
  <c r="X43" i="12"/>
  <c r="X71" i="12"/>
  <c r="V75" i="12"/>
  <c r="AE13" i="12"/>
  <c r="AF13" i="12"/>
  <c r="X47" i="12"/>
  <c r="BN54" i="16" l="1"/>
  <c r="BN54" i="15"/>
  <c r="AE75" i="14"/>
  <c r="AF75" i="14"/>
  <c r="W12" i="14"/>
  <c r="W75" i="14" s="1"/>
  <c r="AF12" i="13"/>
  <c r="AE12" i="13"/>
  <c r="W13" i="12"/>
  <c r="W75" i="12" s="1"/>
  <c r="AF75" i="12"/>
  <c r="AE75" i="12"/>
  <c r="X12" i="14" l="1"/>
  <c r="X75" i="14" s="1"/>
  <c r="BN54" i="14" s="1"/>
  <c r="AE75" i="13"/>
  <c r="AF75" i="13"/>
  <c r="W12" i="13"/>
  <c r="W75" i="13" s="1"/>
  <c r="X13" i="12"/>
  <c r="X75" i="12" s="1"/>
  <c r="BN54" i="12" s="1"/>
  <c r="X12" i="13" l="1"/>
  <c r="X75" i="13" s="1"/>
  <c r="BN54" i="13" s="1"/>
  <c r="N75" i="16"/>
  <c r="N75" i="12"/>
  <c r="N70" i="18"/>
  <c r="Y70" i="18"/>
  <c r="Y75" i="13"/>
  <c r="N65" i="17"/>
  <c r="M70" i="18"/>
  <c r="N75" i="13"/>
  <c r="M75" i="16"/>
  <c r="O75" i="16"/>
  <c r="O75" i="13"/>
  <c r="O75" i="14"/>
  <c r="N75" i="14"/>
  <c r="O75" i="15"/>
  <c r="O75" i="12"/>
  <c r="M75" i="15"/>
  <c r="M75" i="14"/>
  <c r="Y75" i="14"/>
  <c r="O65" i="17"/>
  <c r="O70" i="18"/>
  <c r="Y75" i="16"/>
  <c r="M75" i="12"/>
  <c r="N75" i="15"/>
  <c r="Y65" i="17"/>
  <c r="M75" i="13"/>
  <c r="Y75" i="15"/>
  <c r="M65" i="17"/>
  <c r="Y7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TEODORO P. PENALBA</author>
    <author>Ulysses R. Gotera</author>
  </authors>
  <commentList>
    <comment ref="K16" authorId="0" shapeId="0" xr:uid="{211B85C3-6C6F-4B5C-8DD8-76E8E9ECA653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BE22" authorId="0" shapeId="0" xr:uid="{55D50B1C-C7BF-42D8-AA02-B55536EAA023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s</t>
        </r>
        <r>
          <rPr>
            <sz val="14"/>
            <color indexed="81"/>
            <rFont val="Tahoma"/>
            <family val="2"/>
          </rPr>
          <t>top shortterm in MTSLA</t>
        </r>
      </text>
    </comment>
    <comment ref="AW40" authorId="1" shapeId="0" xr:uid="{676F9D13-3721-4594-8BFA-2C6BFC4F5786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K79" authorId="0" shapeId="0" xr:uid="{53F2118F-4EC4-496E-B677-B18E85C4FA08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TEODORO P. PENALBA</author>
    <author>Ulysses R. Gotera</author>
  </authors>
  <commentList>
    <comment ref="K16" authorId="0" shapeId="0" xr:uid="{95CAF741-394E-48E6-8CF1-080ED38B4025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BE22" authorId="0" shapeId="0" xr:uid="{DED29574-05AD-47BD-923B-5DD875B4ECC1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s</t>
        </r>
        <r>
          <rPr>
            <sz val="14"/>
            <color indexed="81"/>
            <rFont val="Tahoma"/>
            <family val="2"/>
          </rPr>
          <t>top shortterm in MTSLA</t>
        </r>
      </text>
    </comment>
    <comment ref="AW40" authorId="1" shapeId="0" xr:uid="{0D1F61C1-C490-408E-8B80-B124801C7909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  <comment ref="K76" authorId="0" shapeId="0" xr:uid="{531191F5-DE28-46B6-AF52-8254741DE058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TEODORO P. PENALBA</author>
    <author>Ulysses R. Gotera</author>
  </authors>
  <commentList>
    <comment ref="K16" authorId="0" shapeId="0" xr:uid="{DE9277F6-787C-47D5-8317-23C6EDF5E413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K22" authorId="0" shapeId="0" xr:uid="{EF463DBB-1B38-420C-9BDA-7679A18D7470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BE26" authorId="0" shapeId="0" xr:uid="{5B999895-1842-4299-B6D6-D4E90B008072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s</t>
        </r>
        <r>
          <rPr>
            <sz val="14"/>
            <color indexed="81"/>
            <rFont val="Tahoma"/>
            <family val="2"/>
          </rPr>
          <t>top shortterm in MTSLA</t>
        </r>
      </text>
    </comment>
    <comment ref="AW48" authorId="1" shapeId="0" xr:uid="{BB570A3C-07EE-48AD-9528-1B7B70780396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TEODORO P. PENALBA</author>
    <author>Ulysses R. Gotera</author>
  </authors>
  <commentList>
    <comment ref="K16" authorId="0" shapeId="0" xr:uid="{E9FB2ECF-C251-4C4D-B63F-5DE2D5E5F7EB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K22" authorId="0" shapeId="0" xr:uid="{5752C232-F497-4128-B5D9-E5733F4B38A5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BE26" authorId="0" shapeId="0" xr:uid="{85C24CD9-64F5-4B8E-9B19-C6A918EE86B4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s</t>
        </r>
        <r>
          <rPr>
            <sz val="14"/>
            <color indexed="81"/>
            <rFont val="Tahoma"/>
            <family val="2"/>
          </rPr>
          <t>top shortterm in MTSLA</t>
        </r>
      </text>
    </comment>
    <comment ref="AW48" authorId="1" shapeId="0" xr:uid="{EB87A601-6AAC-4292-BD17-D5C71CB77FE6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TEODORO P. PENALBA</author>
    <author>Ulysses R. Gotera</author>
  </authors>
  <commentList>
    <comment ref="K16" authorId="0" shapeId="0" xr:uid="{643CF77E-16A2-42B6-B758-DDE62003300B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K22" authorId="0" shapeId="0" xr:uid="{FF090727-A81F-4962-98C9-6AA3A3BF79F8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BE26" authorId="0" shapeId="0" xr:uid="{3EFAC5B1-27C0-4B0B-89FE-AF9D06C7A707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s</t>
        </r>
        <r>
          <rPr>
            <sz val="14"/>
            <color indexed="81"/>
            <rFont val="Tahoma"/>
            <family val="2"/>
          </rPr>
          <t>top shortterm in MTSLA</t>
        </r>
      </text>
    </comment>
    <comment ref="AW48" authorId="1" shapeId="0" xr:uid="{32D3AAFD-37C8-43B0-A8C4-A0FFB73ADABE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TEODORO P. PENALBA</author>
    <author>Ulysses R. Gotera</author>
  </authors>
  <commentList>
    <comment ref="K16" authorId="0" shapeId="0" xr:uid="{09E2EE64-FDB3-41A4-B140-0167E9328221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K22" authorId="0" shapeId="0" xr:uid="{A698D30F-769D-4924-81D3-DAFA8907D7E6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BE26" authorId="0" shapeId="0" xr:uid="{3A2AEDE8-2890-4FFB-BC2E-F20D52D99B82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s</t>
        </r>
        <r>
          <rPr>
            <sz val="14"/>
            <color indexed="81"/>
            <rFont val="Tahoma"/>
            <family val="2"/>
          </rPr>
          <t>top shortterm in MTSLA</t>
        </r>
      </text>
    </comment>
    <comment ref="AW48" authorId="1" shapeId="0" xr:uid="{EF2E06B1-1A6C-42CD-9FC3-D39C5AF6AB23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TEODORO P. PENALBA</author>
    <author>Ulysses R. Gotera</author>
  </authors>
  <commentList>
    <comment ref="K16" authorId="0" shapeId="0" xr:uid="{C2750E09-E1C4-453F-A6B6-B6CAF7EBF11F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K22" authorId="0" shapeId="0" xr:uid="{8323625E-458E-4E26-A3D6-56D741A3A680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TO ADJUST BEFORE PRINTING</t>
        </r>
      </text>
    </comment>
    <comment ref="BE26" authorId="0" shapeId="0" xr:uid="{FAAE0662-C7DF-48FD-BC75-862053C95121}">
      <text>
        <r>
          <rPr>
            <b/>
            <sz val="8"/>
            <color indexed="81"/>
            <rFont val="Tahoma"/>
            <family val="2"/>
          </rPr>
          <t>TEODORO P. PENALBA:</t>
        </r>
        <r>
          <rPr>
            <sz val="8"/>
            <color indexed="81"/>
            <rFont val="Tahoma"/>
            <family val="2"/>
          </rPr>
          <t xml:space="preserve">
s</t>
        </r>
        <r>
          <rPr>
            <sz val="14"/>
            <color indexed="81"/>
            <rFont val="Tahoma"/>
            <family val="2"/>
          </rPr>
          <t>top shortterm in MTSLA</t>
        </r>
      </text>
    </comment>
    <comment ref="AW48" authorId="1" shapeId="0" xr:uid="{E3EDE88A-B867-495A-A45B-0F4B4407455A}">
      <text>
        <r>
          <rPr>
            <b/>
            <sz val="8"/>
            <color indexed="81"/>
            <rFont val="Tahoma"/>
            <family val="2"/>
          </rPr>
          <t>Ulysses R. Gotera:</t>
        </r>
        <r>
          <rPr>
            <sz val="8"/>
            <color indexed="81"/>
            <rFont val="Tahoma"/>
            <family val="2"/>
          </rPr>
          <t xml:space="preserve">
JAN 2002 1312.52</t>
        </r>
      </text>
    </comment>
  </commentList>
</comments>
</file>

<file path=xl/sharedStrings.xml><?xml version="1.0" encoding="utf-8"?>
<sst xmlns="http://schemas.openxmlformats.org/spreadsheetml/2006/main" count="1993" uniqueCount="152">
  <si>
    <t>REPUBLIC OF THE PHILIPPINES</t>
  </si>
  <si>
    <t xml:space="preserve"> </t>
  </si>
  <si>
    <t>COLLEGE OF ARTS AND SCIENCES</t>
  </si>
  <si>
    <t>RATE</t>
  </si>
  <si>
    <t xml:space="preserve">  GROSS </t>
  </si>
  <si>
    <t>NET</t>
  </si>
  <si>
    <t>WITH-</t>
  </si>
  <si>
    <t xml:space="preserve">   PERSONAL </t>
  </si>
  <si>
    <t>GSIS</t>
  </si>
  <si>
    <t>TOTAL</t>
  </si>
  <si>
    <t>PAGIBIG</t>
  </si>
  <si>
    <t>MULTI</t>
  </si>
  <si>
    <t>PHIL.</t>
  </si>
  <si>
    <t>RECEIVABLES/</t>
  </si>
  <si>
    <t>LANDBANK</t>
  </si>
  <si>
    <t>EARIST</t>
  </si>
  <si>
    <t>MTSLA</t>
  </si>
  <si>
    <t>SAVINGS</t>
  </si>
  <si>
    <t>PAY</t>
  </si>
  <si>
    <t>RT. INS.</t>
  </si>
  <si>
    <t>EC</t>
  </si>
  <si>
    <t>PHIL</t>
  </si>
  <si>
    <t>PAG-IBIG</t>
  </si>
  <si>
    <t>NO.</t>
  </si>
  <si>
    <t xml:space="preserve">NAME      </t>
  </si>
  <si>
    <t>POSITION</t>
  </si>
  <si>
    <t>NBC588</t>
  </si>
  <si>
    <t>INCREMENT</t>
  </si>
  <si>
    <t>SALARY</t>
  </si>
  <si>
    <t>ABS.</t>
  </si>
  <si>
    <t>D</t>
  </si>
  <si>
    <t>H</t>
  </si>
  <si>
    <t>M</t>
  </si>
  <si>
    <t>HOLD.</t>
  </si>
  <si>
    <t>POLICY</t>
  </si>
  <si>
    <t>ARREARS</t>
  </si>
  <si>
    <t>GFAL</t>
  </si>
  <si>
    <t>MPL</t>
  </si>
  <si>
    <t>CPL</t>
  </si>
  <si>
    <t>LOAN</t>
  </si>
  <si>
    <t>FUND</t>
  </si>
  <si>
    <t>PURP.</t>
  </si>
  <si>
    <t>HEALTH</t>
  </si>
  <si>
    <t>DIS-</t>
  </si>
  <si>
    <t>FEU</t>
  </si>
  <si>
    <t>CREDIT</t>
  </si>
  <si>
    <t>&amp; LOAN</t>
  </si>
  <si>
    <t>OTHER</t>
  </si>
  <si>
    <t>DEDUCTIONS</t>
  </si>
  <si>
    <t>1ST</t>
  </si>
  <si>
    <t>2ND</t>
  </si>
  <si>
    <t>TAX</t>
  </si>
  <si>
    <t>INS.</t>
  </si>
  <si>
    <t>(ELA)</t>
  </si>
  <si>
    <t>DEDS.</t>
  </si>
  <si>
    <t>CONT.</t>
  </si>
  <si>
    <t>ALLOWANCES</t>
  </si>
  <si>
    <t>COOP.</t>
  </si>
  <si>
    <t>(ESLAI)</t>
  </si>
  <si>
    <t xml:space="preserve">ABANTO, ROMMUEL E. </t>
  </si>
  <si>
    <t>ASST. PROF. I</t>
  </si>
  <si>
    <t>BALAYAN, ROEL P.</t>
  </si>
  <si>
    <t>ASSO. PROF. IV</t>
  </si>
  <si>
    <t>BERNARDINO, LESTER D.</t>
  </si>
  <si>
    <t>BIARES, CARLITO C.</t>
  </si>
  <si>
    <t>INSTRUCTOR III</t>
  </si>
  <si>
    <t xml:space="preserve">BOLALIN, RAYMUND B. </t>
  </si>
  <si>
    <t>ASSO. PROF. V</t>
  </si>
  <si>
    <t>BONGTIWON, DAISY MAE R.</t>
  </si>
  <si>
    <t>ASST. PROF. II</t>
  </si>
  <si>
    <t>CAPILI, NERISSA B.</t>
  </si>
  <si>
    <t>ASST. PROF. IV</t>
  </si>
  <si>
    <t>CARLOS, ERNANIE JR. M.</t>
  </si>
  <si>
    <t>INSTRUCTOR I</t>
  </si>
  <si>
    <t>CIPRIANO, ROSEL D.</t>
  </si>
  <si>
    <t>COSTALES, JEFFERSON A.</t>
  </si>
  <si>
    <t>DOCTOR, JINAMARLYN B.</t>
  </si>
  <si>
    <t>ASSO. PROF. III</t>
  </si>
  <si>
    <t>FAJARDO, JOEVELYN W.</t>
  </si>
  <si>
    <t>INSTRUCTOR II</t>
  </si>
  <si>
    <t>HABOC, BENJAMIN G.</t>
  </si>
  <si>
    <t>ASST. PROF. III</t>
  </si>
  <si>
    <t>JUSAY, LOURDES P.</t>
  </si>
  <si>
    <t>LATIP, MERLITA C.</t>
  </si>
  <si>
    <t>MANGUBAT, DENNIS D.</t>
  </si>
  <si>
    <t>MATIAS, SHEILA MARIE M.</t>
  </si>
  <si>
    <t>MENDOZA,  ERIC C.</t>
  </si>
  <si>
    <t>MORACA, JOSEPH T.</t>
  </si>
  <si>
    <t>NIETO, DOLORES A.</t>
  </si>
  <si>
    <t>NUÑEZ, DINA CARLYN E.</t>
  </si>
  <si>
    <t xml:space="preserve">OLIVEROS, RODORA T. </t>
  </si>
  <si>
    <t>REDONDO, RAYNALD C.</t>
  </si>
  <si>
    <t>INSTR. III</t>
  </si>
  <si>
    <t>RIVAS, HIROMI</t>
  </si>
  <si>
    <t>SANTIAGO, AL F.</t>
  </si>
  <si>
    <t>TAGALOG, LAREX B.</t>
  </si>
  <si>
    <t>TENDERO, EDWIN V.</t>
  </si>
  <si>
    <t>TOLENTINO, JAYSON D.</t>
  </si>
  <si>
    <t>FINAL TOTALS:</t>
  </si>
  <si>
    <t>Prepared by:</t>
  </si>
  <si>
    <t>Funds Available:</t>
  </si>
  <si>
    <t>APPROVED FOR PAYMENT:</t>
  </si>
  <si>
    <t>AMPARO M. MORALES</t>
  </si>
  <si>
    <t>YOLANDA A. LARA</t>
  </si>
  <si>
    <t>ROGELIO T. MAMARADLO</t>
  </si>
  <si>
    <t>President</t>
  </si>
  <si>
    <t>SUC VP I</t>
  </si>
  <si>
    <t>ADMIN. OFF. IV</t>
  </si>
  <si>
    <t>ASSO. PROF. I</t>
  </si>
  <si>
    <t>STATE UNIVERSITIES AND COLLEGES</t>
  </si>
  <si>
    <t>PAYROLL REGISTER FOR REGULAR EMPLOYEES</t>
  </si>
  <si>
    <t>Certified by:</t>
  </si>
  <si>
    <t>Chief, HRMS</t>
  </si>
  <si>
    <t>Director, FMS</t>
  </si>
  <si>
    <t>LIST OF REMITTANCES</t>
  </si>
  <si>
    <t>AUG 1581.61</t>
  </si>
  <si>
    <t>JC</t>
  </si>
  <si>
    <t>NBC594</t>
  </si>
  <si>
    <t>DISALLOWANCE</t>
  </si>
  <si>
    <t>60 MONTHS</t>
  </si>
  <si>
    <t>MARJORIE E. ONDRA</t>
  </si>
  <si>
    <t>Staff, HRMS</t>
  </si>
  <si>
    <t>MPL LITE</t>
  </si>
  <si>
    <t>ABDON, ROMMUEL</t>
  </si>
  <si>
    <t>RUTAQUIO, LARRY JR. T.</t>
  </si>
  <si>
    <t>SAN JOSE, DHANI I.</t>
  </si>
  <si>
    <t>INSTR. I</t>
  </si>
  <si>
    <t>MARCH 1 - 31, 2025</t>
  </si>
  <si>
    <t>FOR THE MONTH OF MARCH 2025</t>
  </si>
  <si>
    <t>RATE 'NBC594</t>
  </si>
  <si>
    <t>NBC DIFF'L 597</t>
  </si>
  <si>
    <t>APRIL 1 - 30, 2025</t>
  </si>
  <si>
    <t>MAY 1 - 31, 2025</t>
  </si>
  <si>
    <t>FOR THE MONTH OF MAY 2025</t>
  </si>
  <si>
    <t>FOR THE MONTH OF JUNE 2025</t>
  </si>
  <si>
    <t>JUNE 1 - 30, 2025</t>
  </si>
  <si>
    <t>FOR THE MONTH OF JULY 2025</t>
  </si>
  <si>
    <t>JULY 1 - 31, 2025</t>
  </si>
  <si>
    <t>WITHHOLDING</t>
  </si>
  <si>
    <t>LIFE/RET</t>
  </si>
  <si>
    <t>EMERGENCY</t>
  </si>
  <si>
    <t>AUGUST 1 - 31, 2025</t>
  </si>
  <si>
    <t>FOR THE MONTH OF AUGUST 2025</t>
  </si>
  <si>
    <t>ABDON, EUGENE S.</t>
  </si>
  <si>
    <t>WITHHOLDING TAX</t>
  </si>
  <si>
    <t>PERSONAL LIFE/RET INS.</t>
  </si>
  <si>
    <t>EMERGENCY LOAN (ELA)</t>
  </si>
  <si>
    <t>TOTAL DEDS.</t>
  </si>
  <si>
    <t>SEPTEMBER 1 - 30, 2025</t>
  </si>
  <si>
    <t>FOR THE MONTH OF SEPTEMBER 2025</t>
  </si>
  <si>
    <t>EMER.</t>
  </si>
  <si>
    <t xml:space="preserve">             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</si>
</sst>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[$-3409]mmmm\ dd\,\ yyyy;@"/>
  </numFmts>
  <fonts count="28" x14ac:knownFonts="1">
    <font>
      <sz val="10"/>
      <name val="Arial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b/>
      <sz val="18"/>
      <color theme="1"/>
      <name val="Century Gothic"/>
      <family val="2"/>
    </font>
    <font>
      <b/>
      <sz val="18"/>
      <color theme="1"/>
      <name val="Arial Narrow"/>
      <family val="2"/>
    </font>
    <font>
      <sz val="10"/>
      <name val="Arial"/>
      <family val="2"/>
    </font>
    <font>
      <b/>
      <sz val="16"/>
      <color theme="1"/>
      <name val="Arial Narrow"/>
      <family val="2"/>
    </font>
    <font>
      <b/>
      <sz val="18"/>
      <color rgb="FFFF0000"/>
      <name val="Arial Narrow"/>
      <family val="2"/>
    </font>
    <font>
      <b/>
      <sz val="14"/>
      <color theme="1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color indexed="81"/>
      <name val="Tahoma"/>
      <family val="2"/>
    </font>
    <font>
      <b/>
      <sz val="18"/>
      <name val="Arial Narrow"/>
      <family val="2"/>
    </font>
    <font>
      <b/>
      <sz val="8"/>
      <color rgb="FFFF0000"/>
      <name val="Arial Narrow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b/>
      <sz val="20"/>
      <color theme="1"/>
      <name val="Century Gothic"/>
      <family val="2"/>
    </font>
    <font>
      <sz val="20"/>
      <color rgb="FFFF0000"/>
      <name val="Arial Narrow"/>
      <family val="2"/>
    </font>
    <font>
      <sz val="20"/>
      <name val="Arial Narrow"/>
      <family val="2"/>
    </font>
    <font>
      <b/>
      <sz val="20"/>
      <color rgb="FFFF0000"/>
      <name val="Arial Narrow"/>
      <family val="2"/>
    </font>
    <font>
      <b/>
      <sz val="20"/>
      <name val="Arial Narrow"/>
      <family val="2"/>
    </font>
    <font>
      <sz val="11"/>
      <color rgb="FFFF0000"/>
      <name val="Arial Narrow"/>
      <family val="2"/>
    </font>
    <font>
      <b/>
      <sz val="16"/>
      <color rgb="FFFF0000"/>
      <name val="Arial Narrow"/>
      <family val="2"/>
    </font>
    <font>
      <sz val="11"/>
      <name val="Arial Narrow"/>
      <family val="2"/>
    </font>
    <font>
      <sz val="18"/>
      <name val="Arial Narrow"/>
      <family val="2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36">
    <xf numFmtId="0" fontId="0" fillId="0" borderId="0" xfId="0"/>
    <xf numFmtId="0" fontId="2" fillId="0" borderId="0" xfId="0" applyFont="1"/>
    <xf numFmtId="0" fontId="2" fillId="0" borderId="1" xfId="0" applyFont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2" fillId="0" borderId="0" xfId="0" applyNumberFormat="1" applyFont="1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164" fontId="1" fillId="0" borderId="0" xfId="0" applyNumberFormat="1" applyFont="1"/>
    <xf numFmtId="0" fontId="17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6" fillId="0" borderId="4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6" fillId="0" borderId="7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3" fillId="0" borderId="0" xfId="0" applyNumberFormat="1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6" fillId="2" borderId="4" xfId="0" applyFont="1" applyFill="1" applyBorder="1"/>
    <xf numFmtId="0" fontId="17" fillId="2" borderId="4" xfId="0" applyFont="1" applyFill="1" applyBorder="1" applyAlignment="1">
      <alignment horizontal="left"/>
    </xf>
    <xf numFmtId="0" fontId="10" fillId="2" borderId="4" xfId="0" applyFont="1" applyFill="1" applyBorder="1"/>
    <xf numFmtId="164" fontId="16" fillId="2" borderId="4" xfId="1" applyFont="1" applyFill="1" applyBorder="1"/>
    <xf numFmtId="164" fontId="16" fillId="2" borderId="4" xfId="0" applyNumberFormat="1" applyFont="1" applyFill="1" applyBorder="1"/>
    <xf numFmtId="164" fontId="19" fillId="2" borderId="4" xfId="1" applyFont="1" applyFill="1" applyBorder="1"/>
    <xf numFmtId="164" fontId="18" fillId="2" borderId="4" xfId="1" applyFont="1" applyFill="1" applyBorder="1"/>
    <xf numFmtId="2" fontId="16" fillId="2" borderId="4" xfId="0" applyNumberFormat="1" applyFont="1" applyFill="1" applyBorder="1"/>
    <xf numFmtId="164" fontId="19" fillId="2" borderId="4" xfId="0" applyNumberFormat="1" applyFont="1" applyFill="1" applyBorder="1"/>
    <xf numFmtId="164" fontId="19" fillId="2" borderId="8" xfId="0" applyNumberFormat="1" applyFont="1" applyFill="1" applyBorder="1"/>
    <xf numFmtId="0" fontId="9" fillId="2" borderId="4" xfId="0" applyFont="1" applyFill="1" applyBorder="1"/>
    <xf numFmtId="164" fontId="17" fillId="2" borderId="19" xfId="0" applyNumberFormat="1" applyFont="1" applyFill="1" applyBorder="1"/>
    <xf numFmtId="0" fontId="16" fillId="2" borderId="0" xfId="0" applyFont="1" applyFill="1"/>
    <xf numFmtId="0" fontId="16" fillId="2" borderId="3" xfId="0" applyFont="1" applyFill="1" applyBorder="1"/>
    <xf numFmtId="0" fontId="17" fillId="2" borderId="3" xfId="0" applyFont="1" applyFill="1" applyBorder="1"/>
    <xf numFmtId="0" fontId="10" fillId="2" borderId="3" xfId="0" applyFont="1" applyFill="1" applyBorder="1"/>
    <xf numFmtId="164" fontId="16" fillId="2" borderId="3" xfId="0" applyNumberFormat="1" applyFont="1" applyFill="1" applyBorder="1"/>
    <xf numFmtId="164" fontId="16" fillId="2" borderId="3" xfId="1" applyFont="1" applyFill="1" applyBorder="1"/>
    <xf numFmtId="0" fontId="9" fillId="2" borderId="3" xfId="0" applyFont="1" applyFill="1" applyBorder="1"/>
    <xf numFmtId="0" fontId="17" fillId="2" borderId="3" xfId="0" applyFont="1" applyFill="1" applyBorder="1" applyAlignment="1">
      <alignment horizontal="left"/>
    </xf>
    <xf numFmtId="0" fontId="17" fillId="2" borderId="4" xfId="0" quotePrefix="1" applyFont="1" applyFill="1" applyBorder="1" applyAlignment="1">
      <alignment horizontal="left"/>
    </xf>
    <xf numFmtId="164" fontId="17" fillId="2" borderId="4" xfId="0" applyNumberFormat="1" applyFont="1" applyFill="1" applyBorder="1"/>
    <xf numFmtId="0" fontId="10" fillId="2" borderId="4" xfId="0" quotePrefix="1" applyFont="1" applyFill="1" applyBorder="1" applyAlignment="1">
      <alignment horizontal="left"/>
    </xf>
    <xf numFmtId="164" fontId="20" fillId="2" borderId="4" xfId="1" applyFont="1" applyFill="1" applyBorder="1"/>
    <xf numFmtId="0" fontId="21" fillId="2" borderId="3" xfId="0" applyFont="1" applyFill="1" applyBorder="1"/>
    <xf numFmtId="0" fontId="17" fillId="2" borderId="4" xfId="0" applyFont="1" applyFill="1" applyBorder="1"/>
    <xf numFmtId="0" fontId="22" fillId="2" borderId="0" xfId="0" applyFont="1" applyFill="1"/>
    <xf numFmtId="164" fontId="22" fillId="2" borderId="0" xfId="1" applyFont="1" applyFill="1" applyAlignment="1">
      <alignment horizontal="left" vertical="center"/>
    </xf>
    <xf numFmtId="43" fontId="16" fillId="2" borderId="0" xfId="0" applyNumberFormat="1" applyFont="1" applyFill="1"/>
    <xf numFmtId="0" fontId="23" fillId="2" borderId="3" xfId="0" applyFont="1" applyFill="1" applyBorder="1"/>
    <xf numFmtId="0" fontId="22" fillId="2" borderId="3" xfId="0" applyFont="1" applyFill="1" applyBorder="1"/>
    <xf numFmtId="164" fontId="25" fillId="2" borderId="4" xfId="1" applyFont="1" applyFill="1" applyBorder="1"/>
    <xf numFmtId="164" fontId="16" fillId="2" borderId="8" xfId="0" applyNumberFormat="1" applyFont="1" applyFill="1" applyBorder="1"/>
    <xf numFmtId="0" fontId="16" fillId="2" borderId="13" xfId="0" applyFont="1" applyFill="1" applyBorder="1"/>
    <xf numFmtId="0" fontId="10" fillId="2" borderId="4" xfId="0" applyFont="1" applyFill="1" applyBorder="1" applyAlignment="1">
      <alignment shrinkToFit="1"/>
    </xf>
    <xf numFmtId="0" fontId="16" fillId="2" borderId="12" xfId="0" applyFont="1" applyFill="1" applyBorder="1"/>
    <xf numFmtId="0" fontId="16" fillId="2" borderId="12" xfId="0" quotePrefix="1" applyFont="1" applyFill="1" applyBorder="1" applyAlignment="1">
      <alignment horizontal="left"/>
    </xf>
    <xf numFmtId="164" fontId="16" fillId="2" borderId="12" xfId="1" applyFont="1" applyFill="1" applyBorder="1"/>
    <xf numFmtId="164" fontId="17" fillId="2" borderId="12" xfId="0" applyNumberFormat="1" applyFont="1" applyFill="1" applyBorder="1"/>
    <xf numFmtId="0" fontId="16" fillId="2" borderId="20" xfId="0" applyFont="1" applyFill="1" applyBorder="1"/>
    <xf numFmtId="164" fontId="20" fillId="2" borderId="12" xfId="1" applyFont="1" applyFill="1" applyBorder="1"/>
    <xf numFmtId="0" fontId="16" fillId="2" borderId="14" xfId="0" quotePrefix="1" applyFont="1" applyFill="1" applyBorder="1" applyAlignment="1">
      <alignment horizontal="left"/>
    </xf>
    <xf numFmtId="0" fontId="16" fillId="2" borderId="14" xfId="0" applyFont="1" applyFill="1" applyBorder="1"/>
    <xf numFmtId="164" fontId="16" fillId="2" borderId="14" xfId="1" applyFont="1" applyFill="1" applyBorder="1"/>
    <xf numFmtId="164" fontId="17" fillId="2" borderId="14" xfId="0" applyNumberFormat="1" applyFont="1" applyFill="1" applyBorder="1"/>
    <xf numFmtId="164" fontId="16" fillId="2" borderId="14" xfId="0" applyNumberFormat="1" applyFont="1" applyFill="1" applyBorder="1"/>
    <xf numFmtId="164" fontId="18" fillId="2" borderId="14" xfId="1" applyFont="1" applyFill="1" applyBorder="1"/>
    <xf numFmtId="164" fontId="16" fillId="2" borderId="16" xfId="0" applyNumberFormat="1" applyFont="1" applyFill="1" applyBorder="1"/>
    <xf numFmtId="2" fontId="16" fillId="2" borderId="14" xfId="0" applyNumberFormat="1" applyFont="1" applyFill="1" applyBorder="1"/>
    <xf numFmtId="164" fontId="20" fillId="2" borderId="14" xfId="1" applyFont="1" applyFill="1" applyBorder="1"/>
    <xf numFmtId="164" fontId="16" fillId="2" borderId="15" xfId="0" applyNumberFormat="1" applyFont="1" applyFill="1" applyBorder="1"/>
    <xf numFmtId="0" fontId="17" fillId="2" borderId="6" xfId="0" applyFont="1" applyFill="1" applyBorder="1" applyAlignment="1">
      <alignment shrinkToFit="1"/>
    </xf>
    <xf numFmtId="0" fontId="17" fillId="2" borderId="4" xfId="0" applyFont="1" applyFill="1" applyBorder="1" applyAlignment="1">
      <alignment horizontal="center" shrinkToFit="1"/>
    </xf>
    <xf numFmtId="0" fontId="17" fillId="2" borderId="4" xfId="0" applyFont="1" applyFill="1" applyBorder="1" applyAlignment="1">
      <alignment shrinkToFit="1"/>
    </xf>
    <xf numFmtId="164" fontId="17" fillId="2" borderId="4" xfId="0" applyNumberFormat="1" applyFont="1" applyFill="1" applyBorder="1" applyAlignment="1">
      <alignment shrinkToFit="1"/>
    </xf>
    <xf numFmtId="164" fontId="17" fillId="2" borderId="8" xfId="0" applyNumberFormat="1" applyFont="1" applyFill="1" applyBorder="1" applyAlignment="1">
      <alignment shrinkToFit="1"/>
    </xf>
    <xf numFmtId="164" fontId="17" fillId="2" borderId="6" xfId="0" applyNumberFormat="1" applyFont="1" applyFill="1" applyBorder="1" applyAlignment="1">
      <alignment shrinkToFit="1"/>
    </xf>
    <xf numFmtId="164" fontId="22" fillId="2" borderId="4" xfId="0" applyNumberFormat="1" applyFont="1" applyFill="1" applyBorder="1" applyAlignment="1">
      <alignment shrinkToFit="1"/>
    </xf>
    <xf numFmtId="164" fontId="17" fillId="2" borderId="19" xfId="0" applyNumberFormat="1" applyFont="1" applyFill="1" applyBorder="1" applyAlignment="1">
      <alignment shrinkToFit="1"/>
    </xf>
    <xf numFmtId="0" fontId="17" fillId="2" borderId="0" xfId="0" applyFont="1" applyFill="1" applyAlignment="1">
      <alignment shrinkToFit="1"/>
    </xf>
    <xf numFmtId="0" fontId="16" fillId="2" borderId="9" xfId="0" applyFont="1" applyFill="1" applyBorder="1"/>
    <xf numFmtId="0" fontId="16" fillId="2" borderId="7" xfId="0" applyFont="1" applyFill="1" applyBorder="1" applyAlignment="1">
      <alignment horizontal="center"/>
    </xf>
    <xf numFmtId="0" fontId="16" fillId="2" borderId="7" xfId="0" applyFont="1" applyFill="1" applyBorder="1"/>
    <xf numFmtId="164" fontId="16" fillId="2" borderId="7" xfId="0" applyNumberFormat="1" applyFont="1" applyFill="1" applyBorder="1"/>
    <xf numFmtId="164" fontId="18" fillId="2" borderId="7" xfId="0" applyNumberFormat="1" applyFont="1" applyFill="1" applyBorder="1"/>
    <xf numFmtId="164" fontId="16" fillId="2" borderId="17" xfId="0" applyNumberFormat="1" applyFont="1" applyFill="1" applyBorder="1"/>
    <xf numFmtId="164" fontId="16" fillId="2" borderId="18" xfId="0" applyNumberFormat="1" applyFont="1" applyFill="1" applyBorder="1"/>
    <xf numFmtId="164" fontId="16" fillId="2" borderId="11" xfId="0" applyNumberFormat="1" applyFont="1" applyFill="1" applyBorder="1"/>
    <xf numFmtId="164" fontId="20" fillId="2" borderId="7" xfId="0" applyNumberFormat="1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164" fontId="2" fillId="2" borderId="0" xfId="0" applyNumberFormat="1" applyFont="1" applyFill="1"/>
    <xf numFmtId="164" fontId="3" fillId="2" borderId="0" xfId="0" applyNumberFormat="1" applyFont="1" applyFill="1"/>
    <xf numFmtId="164" fontId="26" fillId="2" borderId="0" xfId="0" applyNumberFormat="1" applyFont="1" applyFill="1"/>
    <xf numFmtId="164" fontId="1" fillId="0" borderId="0" xfId="1" applyFont="1"/>
    <xf numFmtId="164" fontId="1" fillId="0" borderId="0" xfId="1" applyFont="1" applyAlignment="1">
      <alignment horizontal="center"/>
    </xf>
    <xf numFmtId="164" fontId="1" fillId="0" borderId="1" xfId="1" applyFont="1" applyBorder="1"/>
    <xf numFmtId="164" fontId="4" fillId="0" borderId="4" xfId="1" applyFont="1" applyBorder="1" applyAlignment="1">
      <alignment horizontal="center"/>
    </xf>
    <xf numFmtId="164" fontId="4" fillId="0" borderId="10" xfId="1" applyFont="1" applyBorder="1" applyAlignment="1">
      <alignment horizontal="center"/>
    </xf>
    <xf numFmtId="164" fontId="4" fillId="0" borderId="7" xfId="1" applyFont="1" applyBorder="1" applyAlignment="1">
      <alignment horizontal="center"/>
    </xf>
    <xf numFmtId="164" fontId="17" fillId="2" borderId="4" xfId="1" applyFont="1" applyFill="1" applyBorder="1" applyAlignment="1">
      <alignment shrinkToFit="1"/>
    </xf>
    <xf numFmtId="164" fontId="16" fillId="2" borderId="7" xfId="1" applyFont="1" applyFill="1" applyBorder="1"/>
    <xf numFmtId="164" fontId="1" fillId="2" borderId="0" xfId="1" applyFont="1" applyFill="1"/>
    <xf numFmtId="164" fontId="4" fillId="0" borderId="0" xfId="1" applyFont="1" applyAlignment="1">
      <alignment horizontal="left"/>
    </xf>
    <xf numFmtId="164" fontId="1" fillId="0" borderId="0" xfId="1" applyFont="1" applyAlignment="1">
      <alignment horizontal="left"/>
    </xf>
    <xf numFmtId="164" fontId="17" fillId="0" borderId="0" xfId="1" applyFont="1"/>
    <xf numFmtId="164" fontId="2" fillId="0" borderId="0" xfId="1" applyFont="1"/>
    <xf numFmtId="164" fontId="2" fillId="0" borderId="1" xfId="1" applyFont="1" applyBorder="1"/>
    <xf numFmtId="164" fontId="6" fillId="0" borderId="3" xfId="1" quotePrefix="1" applyFont="1" applyBorder="1" applyAlignment="1">
      <alignment horizontal="center"/>
    </xf>
    <xf numFmtId="164" fontId="6" fillId="0" borderId="4" xfId="1" applyFont="1" applyBorder="1" applyAlignment="1">
      <alignment horizontal="center"/>
    </xf>
    <xf numFmtId="164" fontId="6" fillId="0" borderId="7" xfId="1" applyFont="1" applyBorder="1" applyAlignment="1">
      <alignment horizontal="center"/>
    </xf>
    <xf numFmtId="164" fontId="17" fillId="2" borderId="4" xfId="1" applyFont="1" applyFill="1" applyBorder="1"/>
    <xf numFmtId="164" fontId="17" fillId="2" borderId="12" xfId="1" applyFont="1" applyFill="1" applyBorder="1"/>
    <xf numFmtId="164" fontId="17" fillId="2" borderId="14" xfId="1" applyFont="1" applyFill="1" applyBorder="1"/>
    <xf numFmtId="164" fontId="2" fillId="2" borderId="0" xfId="1" applyFont="1" applyFill="1"/>
    <xf numFmtId="164" fontId="4" fillId="0" borderId="3" xfId="1" quotePrefix="1" applyFont="1" applyBorder="1" applyAlignment="1">
      <alignment horizontal="center"/>
    </xf>
    <xf numFmtId="164" fontId="4" fillId="0" borderId="4" xfId="1" quotePrefix="1" applyFont="1" applyBorder="1" applyAlignment="1">
      <alignment horizontal="center"/>
    </xf>
    <xf numFmtId="164" fontId="1" fillId="0" borderId="7" xfId="1" applyFont="1" applyBorder="1" applyAlignment="1">
      <alignment horizontal="center"/>
    </xf>
    <xf numFmtId="164" fontId="4" fillId="0" borderId="0" xfId="1" applyFont="1"/>
    <xf numFmtId="164" fontId="6" fillId="0" borderId="3" xfId="1" applyFont="1" applyBorder="1" applyAlignment="1">
      <alignment horizontal="center"/>
    </xf>
    <xf numFmtId="164" fontId="7" fillId="0" borderId="3" xfId="1" applyFont="1" applyBorder="1" applyAlignment="1">
      <alignment horizontal="center"/>
    </xf>
    <xf numFmtId="164" fontId="7" fillId="0" borderId="4" xfId="1" applyFont="1" applyBorder="1" applyAlignment="1">
      <alignment horizontal="center"/>
    </xf>
    <xf numFmtId="164" fontId="7" fillId="0" borderId="7" xfId="1" applyFont="1" applyBorder="1" applyAlignment="1">
      <alignment horizontal="center"/>
    </xf>
    <xf numFmtId="164" fontId="16" fillId="2" borderId="15" xfId="1" applyFont="1" applyFill="1" applyBorder="1"/>
    <xf numFmtId="164" fontId="17" fillId="2" borderId="8" xfId="1" applyFont="1" applyFill="1" applyBorder="1" applyAlignment="1">
      <alignment shrinkToFit="1"/>
    </xf>
    <xf numFmtId="164" fontId="16" fillId="2" borderId="17" xfId="1" applyFont="1" applyFill="1" applyBorder="1"/>
    <xf numFmtId="164" fontId="17" fillId="2" borderId="3" xfId="1" applyFont="1" applyFill="1" applyBorder="1"/>
    <xf numFmtId="164" fontId="10" fillId="2" borderId="3" xfId="1" applyFont="1" applyFill="1" applyBorder="1"/>
    <xf numFmtId="164" fontId="19" fillId="2" borderId="8" xfId="1" applyFont="1" applyFill="1" applyBorder="1"/>
    <xf numFmtId="164" fontId="17" fillId="2" borderId="19" xfId="1" applyFont="1" applyFill="1" applyBorder="1"/>
    <xf numFmtId="164" fontId="16" fillId="2" borderId="0" xfId="1" applyFont="1" applyFill="1"/>
    <xf numFmtId="0" fontId="16" fillId="2" borderId="3" xfId="1" applyNumberFormat="1" applyFont="1" applyFill="1" applyBorder="1"/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/>
    <xf numFmtId="0" fontId="17" fillId="2" borderId="0" xfId="0" applyFont="1" applyFill="1"/>
    <xf numFmtId="0" fontId="1" fillId="2" borderId="0" xfId="0" quotePrefix="1" applyFont="1" applyFill="1" applyAlignment="1">
      <alignment horizontal="center"/>
    </xf>
    <xf numFmtId="164" fontId="1" fillId="2" borderId="0" xfId="1" applyFont="1" applyFill="1" applyBorder="1"/>
    <xf numFmtId="165" fontId="4" fillId="2" borderId="0" xfId="0" applyNumberFormat="1" applyFont="1" applyFill="1"/>
    <xf numFmtId="0" fontId="4" fillId="2" borderId="0" xfId="0" quotePrefix="1" applyFont="1" applyFill="1"/>
    <xf numFmtId="0" fontId="4" fillId="2" borderId="0" xfId="0" quotePrefix="1" applyFont="1" applyFill="1" applyAlignment="1">
      <alignment horizontal="center"/>
    </xf>
    <xf numFmtId="164" fontId="4" fillId="2" borderId="0" xfId="1" quotePrefix="1" applyFont="1" applyFill="1" applyAlignment="1">
      <alignment horizontal="center"/>
    </xf>
    <xf numFmtId="164" fontId="1" fillId="2" borderId="1" xfId="1" applyFont="1" applyFill="1" applyBorder="1"/>
    <xf numFmtId="0" fontId="1" fillId="2" borderId="1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7" fillId="2" borderId="14" xfId="0" quotePrefix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164" fontId="7" fillId="2" borderId="14" xfId="1" quotePrefix="1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7" fillId="2" borderId="4" xfId="1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7" xfId="0" quotePrefix="1" applyFont="1" applyFill="1" applyBorder="1" applyAlignment="1">
      <alignment horizontal="center"/>
    </xf>
    <xf numFmtId="164" fontId="7" fillId="2" borderId="7" xfId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6" fillId="2" borderId="7" xfId="0" quotePrefix="1" applyFont="1" applyFill="1" applyBorder="1" applyAlignment="1">
      <alignment horizontal="center"/>
    </xf>
    <xf numFmtId="0" fontId="15" fillId="2" borderId="7" xfId="0" quotePrefix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0" fillId="2" borderId="3" xfId="0" applyFont="1" applyFill="1" applyBorder="1"/>
    <xf numFmtId="0" fontId="4" fillId="2" borderId="0" xfId="0" applyFont="1" applyFill="1" applyAlignment="1">
      <alignment horizontal="left"/>
    </xf>
    <xf numFmtId="164" fontId="17" fillId="2" borderId="0" xfId="1" applyFont="1" applyFill="1"/>
    <xf numFmtId="164" fontId="20" fillId="2" borderId="0" xfId="1" applyFont="1" applyFill="1" applyBorder="1"/>
    <xf numFmtId="0" fontId="2" fillId="2" borderId="0" xfId="0" applyFont="1" applyFill="1"/>
    <xf numFmtId="0" fontId="3" fillId="2" borderId="0" xfId="0" applyFont="1" applyFill="1"/>
    <xf numFmtId="164" fontId="1" fillId="2" borderId="0" xfId="1" applyFont="1" applyFill="1" applyAlignment="1">
      <alignment horizontal="center"/>
    </xf>
    <xf numFmtId="164" fontId="2" fillId="2" borderId="1" xfId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4" fillId="2" borderId="4" xfId="1" applyFont="1" applyFill="1" applyBorder="1" applyAlignment="1">
      <alignment horizontal="center"/>
    </xf>
    <xf numFmtId="164" fontId="6" fillId="2" borderId="3" xfId="1" quotePrefix="1" applyFont="1" applyFill="1" applyBorder="1" applyAlignment="1">
      <alignment horizontal="center"/>
    </xf>
    <xf numFmtId="0" fontId="6" fillId="2" borderId="3" xfId="0" quotePrefix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4" fillId="2" borderId="3" xfId="1" quotePrefix="1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7" fillId="2" borderId="3" xfId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4" xfId="0" quotePrefix="1" applyFont="1" applyFill="1" applyBorder="1" applyAlignment="1">
      <alignment horizontal="center"/>
    </xf>
    <xf numFmtId="164" fontId="6" fillId="2" borderId="4" xfId="1" applyFont="1" applyFill="1" applyBorder="1" applyAlignment="1">
      <alignment horizontal="center"/>
    </xf>
    <xf numFmtId="0" fontId="6" fillId="2" borderId="4" xfId="0" quotePrefix="1" applyFont="1" applyFill="1" applyBorder="1" applyAlignment="1">
      <alignment horizontal="center"/>
    </xf>
    <xf numFmtId="164" fontId="4" fillId="2" borderId="4" xfId="1" quotePrefix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64" fontId="4" fillId="2" borderId="10" xfId="1" applyFont="1" applyFill="1" applyBorder="1" applyAlignment="1">
      <alignment horizontal="center"/>
    </xf>
    <xf numFmtId="164" fontId="4" fillId="2" borderId="7" xfId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4" fontId="1" fillId="2" borderId="7" xfId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4" fontId="4" fillId="2" borderId="0" xfId="1" applyFont="1" applyFill="1" applyAlignment="1">
      <alignment horizontal="left"/>
    </xf>
    <xf numFmtId="164" fontId="4" fillId="2" borderId="0" xfId="1" applyFont="1" applyFill="1"/>
    <xf numFmtId="164" fontId="1" fillId="2" borderId="0" xfId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4" fontId="6" fillId="2" borderId="13" xfId="1" applyFont="1" applyFill="1" applyBorder="1" applyAlignment="1">
      <alignment horizontal="center"/>
    </xf>
    <xf numFmtId="164" fontId="7" fillId="2" borderId="14" xfId="1" applyFont="1" applyFill="1" applyBorder="1" applyAlignment="1">
      <alignment horizontal="center"/>
    </xf>
    <xf numFmtId="164" fontId="6" fillId="2" borderId="14" xfId="1" applyFont="1" applyFill="1" applyBorder="1" applyAlignment="1">
      <alignment horizontal="center"/>
    </xf>
    <xf numFmtId="164" fontId="6" fillId="2" borderId="15" xfId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4" fontId="6" fillId="2" borderId="6" xfId="1" applyFont="1" applyFill="1" applyBorder="1" applyAlignment="1">
      <alignment horizontal="center"/>
    </xf>
    <xf numFmtId="164" fontId="6" fillId="2" borderId="19" xfId="1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164" fontId="6" fillId="2" borderId="9" xfId="1" applyFont="1" applyFill="1" applyBorder="1" applyAlignment="1">
      <alignment horizontal="center"/>
    </xf>
    <xf numFmtId="164" fontId="6" fillId="2" borderId="17" xfId="1" applyFont="1" applyFill="1" applyBorder="1" applyAlignment="1">
      <alignment horizontal="center"/>
    </xf>
    <xf numFmtId="0" fontId="16" fillId="2" borderId="27" xfId="0" applyFont="1" applyFill="1" applyBorder="1"/>
    <xf numFmtId="0" fontId="17" fillId="2" borderId="16" xfId="0" applyFont="1" applyFill="1" applyBorder="1"/>
    <xf numFmtId="0" fontId="16" fillId="2" borderId="23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left"/>
    </xf>
    <xf numFmtId="0" fontId="16" fillId="2" borderId="28" xfId="0" applyFont="1" applyFill="1" applyBorder="1" applyAlignment="1">
      <alignment horizontal="center"/>
    </xf>
    <xf numFmtId="0" fontId="17" fillId="2" borderId="24" xfId="0" applyFont="1" applyFill="1" applyBorder="1" applyAlignment="1">
      <alignment horizontal="left"/>
    </xf>
    <xf numFmtId="0" fontId="16" fillId="2" borderId="28" xfId="1" applyNumberFormat="1" applyFont="1" applyFill="1" applyBorder="1" applyAlignment="1">
      <alignment horizontal="center"/>
    </xf>
    <xf numFmtId="164" fontId="17" fillId="2" borderId="24" xfId="1" applyFont="1" applyFill="1" applyBorder="1"/>
    <xf numFmtId="0" fontId="17" fillId="2" borderId="24" xfId="0" applyFont="1" applyFill="1" applyBorder="1"/>
    <xf numFmtId="0" fontId="16" fillId="2" borderId="25" xfId="0" applyFont="1" applyFill="1" applyBorder="1" applyAlignment="1">
      <alignment horizontal="center"/>
    </xf>
    <xf numFmtId="0" fontId="17" fillId="2" borderId="16" xfId="0" quotePrefix="1" applyFont="1" applyFill="1" applyBorder="1" applyAlignment="1">
      <alignment horizontal="left"/>
    </xf>
    <xf numFmtId="0" fontId="16" fillId="2" borderId="29" xfId="0" applyFont="1" applyFill="1" applyBorder="1" applyAlignment="1">
      <alignment horizontal="center"/>
    </xf>
    <xf numFmtId="0" fontId="16" fillId="2" borderId="25" xfId="1" applyNumberFormat="1" applyFont="1" applyFill="1" applyBorder="1" applyAlignment="1">
      <alignment horizontal="center"/>
    </xf>
    <xf numFmtId="0" fontId="16" fillId="2" borderId="26" xfId="0" applyFont="1" applyFill="1" applyBorder="1"/>
    <xf numFmtId="0" fontId="16" fillId="2" borderId="30" xfId="0" quotePrefix="1" applyFont="1" applyFill="1" applyBorder="1" applyAlignment="1">
      <alignment horizontal="left"/>
    </xf>
    <xf numFmtId="0" fontId="16" fillId="2" borderId="2" xfId="0" applyFont="1" applyFill="1" applyBorder="1"/>
    <xf numFmtId="0" fontId="16" fillId="2" borderId="14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164" fontId="17" fillId="2" borderId="4" xfId="0" applyNumberFormat="1" applyFont="1" applyFill="1" applyBorder="1" applyAlignment="1">
      <alignment horizontal="center" vertical="center" shrinkToFit="1"/>
    </xf>
    <xf numFmtId="0" fontId="17" fillId="2" borderId="6" xfId="0" applyFont="1" applyFill="1" applyBorder="1" applyAlignment="1">
      <alignment horizontal="center" vertical="center" shrinkToFit="1"/>
    </xf>
    <xf numFmtId="164" fontId="16" fillId="2" borderId="7" xfId="0" applyNumberFormat="1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3" xfId="1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4" fillId="2" borderId="14" xfId="1" applyFont="1" applyFill="1" applyBorder="1" applyAlignment="1">
      <alignment horizontal="center"/>
    </xf>
    <xf numFmtId="0" fontId="4" fillId="2" borderId="14" xfId="0" quotePrefix="1" applyFont="1" applyFill="1" applyBorder="1" applyAlignment="1">
      <alignment horizontal="center"/>
    </xf>
    <xf numFmtId="164" fontId="4" fillId="2" borderId="14" xfId="1" quotePrefix="1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4" fillId="2" borderId="7" xfId="0" quotePrefix="1" applyFont="1" applyFill="1" applyBorder="1" applyAlignment="1">
      <alignment horizontal="center"/>
    </xf>
    <xf numFmtId="0" fontId="27" fillId="2" borderId="7" xfId="0" quotePrefix="1" applyFont="1" applyFill="1" applyBorder="1" applyAlignment="1">
      <alignment horizontal="center"/>
    </xf>
    <xf numFmtId="164" fontId="16" fillId="2" borderId="8" xfId="1" applyFont="1" applyFill="1" applyBorder="1"/>
    <xf numFmtId="4" fontId="16" fillId="2" borderId="4" xfId="0" applyNumberFormat="1" applyFont="1" applyFill="1" applyBorder="1" applyAlignment="1">
      <alignment vertical="center"/>
    </xf>
    <xf numFmtId="164" fontId="16" fillId="2" borderId="16" xfId="1" applyFont="1" applyFill="1" applyBorder="1"/>
    <xf numFmtId="164" fontId="16" fillId="2" borderId="5" xfId="1" applyFont="1" applyFill="1" applyBorder="1"/>
    <xf numFmtId="0" fontId="16" fillId="2" borderId="4" xfId="0" applyFont="1" applyFill="1" applyBorder="1" applyAlignment="1">
      <alignment vertical="center"/>
    </xf>
    <xf numFmtId="164" fontId="16" fillId="2" borderId="24" xfId="1" applyFont="1" applyFill="1" applyBorder="1"/>
    <xf numFmtId="0" fontId="17" fillId="2" borderId="5" xfId="0" applyFont="1" applyFill="1" applyBorder="1"/>
    <xf numFmtId="0" fontId="17" fillId="2" borderId="4" xfId="0" applyFont="1" applyFill="1" applyBorder="1" applyAlignment="1">
      <alignment vertical="center"/>
    </xf>
    <xf numFmtId="0" fontId="16" fillId="2" borderId="8" xfId="0" applyFont="1" applyFill="1" applyBorder="1"/>
    <xf numFmtId="0" fontId="16" fillId="2" borderId="16" xfId="0" applyFont="1" applyFill="1" applyBorder="1"/>
    <xf numFmtId="164" fontId="17" fillId="2" borderId="0" xfId="1" applyFont="1" applyFill="1" applyAlignment="1">
      <alignment horizontal="left" vertical="center"/>
    </xf>
    <xf numFmtId="164" fontId="16" fillId="2" borderId="0" xfId="1" applyFont="1" applyFill="1" applyBorder="1"/>
    <xf numFmtId="164" fontId="9" fillId="2" borderId="4" xfId="1" applyFont="1" applyFill="1" applyBorder="1"/>
    <xf numFmtId="0" fontId="16" fillId="2" borderId="5" xfId="0" applyFont="1" applyFill="1" applyBorder="1"/>
    <xf numFmtId="164" fontId="16" fillId="2" borderId="22" xfId="1" applyFont="1" applyFill="1" applyBorder="1"/>
    <xf numFmtId="0" fontId="17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4" fillId="2" borderId="21" xfId="0" quotePrefix="1" applyFont="1" applyFill="1" applyBorder="1" applyAlignment="1">
      <alignment horizontal="center" vertical="center" wrapText="1"/>
    </xf>
    <xf numFmtId="0" fontId="4" fillId="2" borderId="22" xfId="0" quotePrefix="1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7" fillId="2" borderId="21" xfId="0" quotePrefix="1" applyFont="1" applyFill="1" applyBorder="1" applyAlignment="1">
      <alignment horizontal="center" vertical="center" wrapText="1"/>
    </xf>
    <xf numFmtId="0" fontId="7" fillId="2" borderId="22" xfId="0" quotePrefix="1" applyFont="1" applyFill="1" applyBorder="1" applyAlignment="1">
      <alignment horizontal="center" vertical="center" wrapText="1"/>
    </xf>
    <xf numFmtId="0" fontId="7" fillId="2" borderId="10" xfId="0" quotePrefix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0</xdr:row>
      <xdr:rowOff>0</xdr:rowOff>
    </xdr:from>
    <xdr:to>
      <xdr:col>15</xdr:col>
      <xdr:colOff>936625</xdr:colOff>
      <xdr:row>4</xdr:row>
      <xdr:rowOff>224774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A892918D-174D-4794-8FB8-64C2CC39F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1225" y="0"/>
          <a:ext cx="1504950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730250</xdr:colOff>
      <xdr:row>0</xdr:row>
      <xdr:rowOff>63501</xdr:rowOff>
    </xdr:from>
    <xdr:to>
      <xdr:col>44</xdr:col>
      <xdr:colOff>460376</xdr:colOff>
      <xdr:row>5</xdr:row>
      <xdr:rowOff>95251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7F3FBB7A-942F-45DF-801D-A49CF6269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35475" y="63501"/>
          <a:ext cx="1730376" cy="146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0</xdr:row>
      <xdr:rowOff>0</xdr:rowOff>
    </xdr:from>
    <xdr:to>
      <xdr:col>15</xdr:col>
      <xdr:colOff>936625</xdr:colOff>
      <xdr:row>4</xdr:row>
      <xdr:rowOff>224774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05F857E3-C084-443A-A0BB-A97B0B0FD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5" y="0"/>
          <a:ext cx="1504950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</xdr:col>
      <xdr:colOff>730250</xdr:colOff>
      <xdr:row>0</xdr:row>
      <xdr:rowOff>63501</xdr:rowOff>
    </xdr:from>
    <xdr:to>
      <xdr:col>44</xdr:col>
      <xdr:colOff>460376</xdr:colOff>
      <xdr:row>5</xdr:row>
      <xdr:rowOff>95251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1EBD0B02-B56C-47A6-AFF1-EC886C913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78375" y="63501"/>
          <a:ext cx="1730376" cy="146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174625</xdr:colOff>
      <xdr:row>0</xdr:row>
      <xdr:rowOff>0</xdr:rowOff>
    </xdr:from>
    <xdr:to>
      <xdr:col>15</xdr:col>
      <xdr:colOff>777875</xdr:colOff>
      <xdr:row>4</xdr:row>
      <xdr:rowOff>224774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8D9CAE53-1271-412C-AA9A-7FD5D9FC9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2200" y="0"/>
          <a:ext cx="1508125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619125</xdr:colOff>
      <xdr:row>0</xdr:row>
      <xdr:rowOff>79375</xdr:rowOff>
    </xdr:from>
    <xdr:to>
      <xdr:col>44</xdr:col>
      <xdr:colOff>127000</xdr:colOff>
      <xdr:row>5</xdr:row>
      <xdr:rowOff>18399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11203F88-1703-439D-9223-4E565CDAE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43300" y="79375"/>
          <a:ext cx="2632075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174625</xdr:colOff>
      <xdr:row>0</xdr:row>
      <xdr:rowOff>0</xdr:rowOff>
    </xdr:from>
    <xdr:to>
      <xdr:col>15</xdr:col>
      <xdr:colOff>777875</xdr:colOff>
      <xdr:row>4</xdr:row>
      <xdr:rowOff>224774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FF1D767D-D0DB-4DFB-B882-24547EC13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2200" y="0"/>
          <a:ext cx="1508125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619125</xdr:colOff>
      <xdr:row>0</xdr:row>
      <xdr:rowOff>79375</xdr:rowOff>
    </xdr:from>
    <xdr:to>
      <xdr:col>44</xdr:col>
      <xdr:colOff>127000</xdr:colOff>
      <xdr:row>5</xdr:row>
      <xdr:rowOff>18399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002B78E1-9AB7-4E96-9316-049AFE0D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43300" y="79375"/>
          <a:ext cx="2632075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174625</xdr:colOff>
      <xdr:row>0</xdr:row>
      <xdr:rowOff>0</xdr:rowOff>
    </xdr:from>
    <xdr:to>
      <xdr:col>15</xdr:col>
      <xdr:colOff>777875</xdr:colOff>
      <xdr:row>4</xdr:row>
      <xdr:rowOff>224774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971A9A0D-BFFD-4C74-8B41-D15EF4DA9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2200" y="0"/>
          <a:ext cx="1508125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619125</xdr:colOff>
      <xdr:row>0</xdr:row>
      <xdr:rowOff>79375</xdr:rowOff>
    </xdr:from>
    <xdr:to>
      <xdr:col>44</xdr:col>
      <xdr:colOff>127000</xdr:colOff>
      <xdr:row>5</xdr:row>
      <xdr:rowOff>18399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5E457A9D-8D80-4F4D-AF9F-A3FBDFA57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43300" y="79375"/>
          <a:ext cx="2632075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174625</xdr:colOff>
      <xdr:row>0</xdr:row>
      <xdr:rowOff>0</xdr:rowOff>
    </xdr:from>
    <xdr:to>
      <xdr:col>15</xdr:col>
      <xdr:colOff>777875</xdr:colOff>
      <xdr:row>4</xdr:row>
      <xdr:rowOff>224774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7BD20D27-DB0B-4C7B-B8B9-4A96FF38B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6925" y="0"/>
          <a:ext cx="1508125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619125</xdr:colOff>
      <xdr:row>0</xdr:row>
      <xdr:rowOff>79375</xdr:rowOff>
    </xdr:from>
    <xdr:to>
      <xdr:col>44</xdr:col>
      <xdr:colOff>127000</xdr:colOff>
      <xdr:row>5</xdr:row>
      <xdr:rowOff>18399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E3FA1406-C95A-4565-B502-3ABEEE7B8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48025" y="79375"/>
          <a:ext cx="2632075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174625</xdr:colOff>
      <xdr:row>0</xdr:row>
      <xdr:rowOff>0</xdr:rowOff>
    </xdr:from>
    <xdr:to>
      <xdr:col>15</xdr:col>
      <xdr:colOff>777875</xdr:colOff>
      <xdr:row>4</xdr:row>
      <xdr:rowOff>224774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8879DC3A-9F13-4E1F-8936-BAB97E614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3125" y="0"/>
          <a:ext cx="1508125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619125</xdr:colOff>
      <xdr:row>0</xdr:row>
      <xdr:rowOff>79375</xdr:rowOff>
    </xdr:from>
    <xdr:to>
      <xdr:col>44</xdr:col>
      <xdr:colOff>127000</xdr:colOff>
      <xdr:row>5</xdr:row>
      <xdr:rowOff>18399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9805AD19-4105-4316-AA8B-6D7F141ED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24225" y="79375"/>
          <a:ext cx="2632075" cy="1367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C8DE-EF72-455B-B270-A3B9B9BF2C17}">
  <dimension ref="A1:JT88"/>
  <sheetViews>
    <sheetView tabSelected="1" view="pageBreakPreview" topLeftCell="AS1" zoomScale="60" zoomScaleNormal="60" workbookViewId="0">
      <selection activeCell="BM32" sqref="BM32"/>
    </sheetView>
  </sheetViews>
  <sheetFormatPr defaultColWidth="9.140625" defaultRowHeight="23.1" customHeight="1" x14ac:dyDescent="0.35"/>
  <cols>
    <col min="1" max="1" width="8.28515625" style="111" customWidth="1"/>
    <col min="2" max="2" width="42.5703125" style="111" customWidth="1"/>
    <col min="3" max="3" width="18.85546875" style="111" customWidth="1"/>
    <col min="4" max="4" width="18.5703125" style="125" hidden="1" customWidth="1"/>
    <col min="5" max="5" width="17.42578125" style="125" hidden="1" customWidth="1"/>
    <col min="6" max="6" width="21.85546875" style="125" bestFit="1" customWidth="1"/>
    <col min="7" max="7" width="17.42578125" style="125" customWidth="1"/>
    <col min="8" max="8" width="9.28515625" style="111" customWidth="1"/>
    <col min="9" max="9" width="7.5703125" style="111" customWidth="1"/>
    <col min="10" max="10" width="18.42578125" style="137" customWidth="1"/>
    <col min="11" max="11" width="17.85546875" style="198" hidden="1" customWidth="1"/>
    <col min="12" max="12" width="16.7109375" style="111" customWidth="1"/>
    <col min="13" max="13" width="4.5703125" style="111" customWidth="1"/>
    <col min="14" max="14" width="3.28515625" style="111" customWidth="1"/>
    <col min="15" max="15" width="5.7109375" style="111" customWidth="1"/>
    <col min="16" max="16" width="20.140625" style="125" customWidth="1"/>
    <col min="17" max="17" width="17.5703125" style="111" customWidth="1"/>
    <col min="18" max="18" width="17.28515625" style="111" customWidth="1"/>
    <col min="19" max="19" width="15.140625" style="111" customWidth="1"/>
    <col min="20" max="20" width="16" style="111" customWidth="1"/>
    <col min="21" max="21" width="20.42578125" style="111" customWidth="1"/>
    <col min="22" max="22" width="23.85546875" style="111" customWidth="1"/>
    <col min="23" max="23" width="21.42578125" style="199" customWidth="1"/>
    <col min="24" max="24" width="21.7109375" style="199" customWidth="1"/>
    <col min="25" max="25" width="6.5703125" style="237" customWidth="1"/>
    <col min="26" max="26" width="18.28515625" style="137" customWidth="1"/>
    <col min="27" max="27" width="18.28515625" style="137" hidden="1" customWidth="1"/>
    <col min="28" max="28" width="16.5703125" style="137" customWidth="1"/>
    <col min="29" max="29" width="16" style="137" customWidth="1"/>
    <col min="30" max="30" width="13.85546875" style="137" customWidth="1"/>
    <col min="31" max="31" width="16.85546875" style="111" customWidth="1"/>
    <col min="32" max="32" width="19.85546875" style="111" customWidth="1"/>
    <col min="33" max="33" width="6.85546875" style="237" customWidth="1"/>
    <col min="34" max="34" width="37.28515625" style="111" customWidth="1"/>
    <col min="35" max="35" width="17" style="111" customWidth="1"/>
    <col min="36" max="36" width="17.5703125" style="111" customWidth="1"/>
    <col min="37" max="37" width="22" style="111" customWidth="1"/>
    <col min="38" max="38" width="21.7109375" style="111" customWidth="1"/>
    <col min="39" max="39" width="15.7109375" style="111" customWidth="1"/>
    <col min="40" max="40" width="13.85546875" style="111" hidden="1" customWidth="1"/>
    <col min="41" max="41" width="15.85546875" style="111" customWidth="1"/>
    <col min="42" max="42" width="16.85546875" style="111" customWidth="1"/>
    <col min="43" max="43" width="14.140625" style="111" customWidth="1"/>
    <col min="44" max="44" width="15.85546875" style="111" customWidth="1"/>
    <col min="45" max="45" width="15" style="111" customWidth="1"/>
    <col min="46" max="46" width="17.28515625" style="111" customWidth="1"/>
    <col min="47" max="47" width="16.42578125" style="125" customWidth="1"/>
    <col min="48" max="48" width="16.42578125" style="111" customWidth="1"/>
    <col min="49" max="49" width="15.42578125" style="111" customWidth="1"/>
    <col min="50" max="50" width="15.140625" style="111" customWidth="1"/>
    <col min="51" max="51" width="15" style="111" customWidth="1"/>
    <col min="52" max="52" width="14.140625" style="111" hidden="1" customWidth="1"/>
    <col min="53" max="53" width="20.42578125" style="111" customWidth="1"/>
    <col min="54" max="54" width="16.140625" style="111" customWidth="1"/>
    <col min="55" max="55" width="17.140625" style="111" customWidth="1"/>
    <col min="56" max="56" width="16.85546875" style="111" customWidth="1"/>
    <col min="57" max="57" width="16.5703125" style="111" customWidth="1"/>
    <col min="58" max="58" width="20.42578125" style="111" customWidth="1"/>
    <col min="59" max="59" width="23.85546875" style="111" customWidth="1"/>
    <col min="60" max="64" width="9.140625" style="111"/>
    <col min="65" max="65" width="19" style="111" bestFit="1" customWidth="1"/>
    <col min="66" max="67" width="9.140625" style="111"/>
    <col min="68" max="16384" width="9.140625" style="7"/>
  </cols>
  <sheetData>
    <row r="1" spans="1:280" ht="23.1" customHeight="1" x14ac:dyDescent="0.35">
      <c r="Q1" s="322" t="s">
        <v>0</v>
      </c>
      <c r="R1" s="322"/>
      <c r="S1" s="322"/>
      <c r="T1" s="322"/>
      <c r="AS1" s="322" t="s">
        <v>0</v>
      </c>
      <c r="AT1" s="322"/>
      <c r="AU1" s="322"/>
      <c r="AV1" s="322"/>
      <c r="AW1" s="322"/>
    </row>
    <row r="2" spans="1:280" ht="23.1" customHeight="1" x14ac:dyDescent="0.35">
      <c r="D2" s="200"/>
      <c r="E2" s="200"/>
      <c r="F2" s="200"/>
      <c r="G2" s="200"/>
      <c r="H2" s="281"/>
      <c r="I2" s="281"/>
      <c r="Q2" s="322" t="s">
        <v>109</v>
      </c>
      <c r="R2" s="322"/>
      <c r="S2" s="322"/>
      <c r="T2" s="322"/>
      <c r="V2" s="111" t="s">
        <v>1</v>
      </c>
      <c r="AL2" s="162"/>
      <c r="AS2" s="323" t="s">
        <v>109</v>
      </c>
      <c r="AT2" s="323"/>
      <c r="AU2" s="323"/>
      <c r="AV2" s="323"/>
      <c r="AW2" s="323"/>
      <c r="BG2" s="111" t="s">
        <v>1</v>
      </c>
    </row>
    <row r="3" spans="1:280" ht="23.1" customHeight="1" x14ac:dyDescent="0.35">
      <c r="N3" s="281"/>
      <c r="O3" s="281"/>
      <c r="Q3" s="324" t="s">
        <v>110</v>
      </c>
      <c r="R3" s="324"/>
      <c r="S3" s="324"/>
      <c r="T3" s="324"/>
      <c r="AS3" s="325" t="s">
        <v>114</v>
      </c>
      <c r="AT3" s="325"/>
      <c r="AU3" s="325"/>
      <c r="AV3" s="325"/>
      <c r="AW3" s="325"/>
      <c r="BA3" s="163"/>
      <c r="BB3" s="163"/>
    </row>
    <row r="4" spans="1:280" ht="23.1" customHeight="1" x14ac:dyDescent="0.35">
      <c r="Q4" s="309" t="s">
        <v>148</v>
      </c>
      <c r="R4" s="309"/>
      <c r="S4" s="309"/>
      <c r="T4" s="309"/>
      <c r="AL4" s="164"/>
      <c r="AM4" s="164"/>
      <c r="AN4" s="164"/>
      <c r="AO4" s="164"/>
      <c r="AP4" s="164"/>
      <c r="AS4" s="305" t="s">
        <v>149</v>
      </c>
      <c r="AT4" s="305"/>
      <c r="AU4" s="305"/>
      <c r="AV4" s="305"/>
      <c r="AW4" s="305"/>
    </row>
    <row r="5" spans="1:280" ht="23.1" customHeight="1" x14ac:dyDescent="0.35">
      <c r="Q5" s="309" t="s">
        <v>2</v>
      </c>
      <c r="R5" s="309"/>
      <c r="S5" s="309"/>
      <c r="T5" s="309"/>
      <c r="AL5" s="160"/>
      <c r="AS5" s="305" t="s">
        <v>2</v>
      </c>
      <c r="AT5" s="305"/>
      <c r="AU5" s="305"/>
      <c r="AV5" s="305"/>
      <c r="AW5" s="305"/>
      <c r="AX5" s="165"/>
      <c r="AY5" s="165"/>
    </row>
    <row r="6" spans="1:280" ht="23.1" customHeight="1" x14ac:dyDescent="0.35">
      <c r="Q6" s="155"/>
      <c r="R6" s="155"/>
      <c r="S6" s="155"/>
      <c r="T6" s="155"/>
      <c r="AL6" s="160"/>
      <c r="AT6" s="166"/>
      <c r="AU6" s="167"/>
      <c r="AV6" s="166"/>
      <c r="AW6" s="166"/>
      <c r="AX6" s="165"/>
      <c r="AY6" s="165"/>
    </row>
    <row r="7" spans="1:280" s="9" customFormat="1" ht="23.1" customHeight="1" thickBot="1" x14ac:dyDescent="0.4">
      <c r="A7" s="156"/>
      <c r="B7" s="156"/>
      <c r="C7" s="156"/>
      <c r="D7" s="168"/>
      <c r="E7" s="168"/>
      <c r="F7" s="168"/>
      <c r="G7" s="168"/>
      <c r="H7" s="156"/>
      <c r="I7" s="156"/>
      <c r="J7" s="201"/>
      <c r="K7" s="202"/>
      <c r="L7" s="156"/>
      <c r="M7" s="156"/>
      <c r="N7" s="156"/>
      <c r="O7" s="156"/>
      <c r="P7" s="168"/>
      <c r="Q7" s="156"/>
      <c r="R7" s="156"/>
      <c r="S7" s="156"/>
      <c r="T7" s="156"/>
      <c r="U7" s="156"/>
      <c r="V7" s="156"/>
      <c r="W7" s="203"/>
      <c r="X7" s="203"/>
      <c r="Y7" s="238"/>
      <c r="Z7" s="201"/>
      <c r="AA7" s="201"/>
      <c r="AB7" s="201"/>
      <c r="AC7" s="201"/>
      <c r="AD7" s="201"/>
      <c r="AE7" s="156" t="s">
        <v>1</v>
      </c>
      <c r="AF7" s="156"/>
      <c r="AG7" s="238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68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11"/>
      <c r="BI7" s="111"/>
      <c r="BJ7" s="111"/>
      <c r="BK7" s="111"/>
      <c r="BL7" s="111"/>
      <c r="BM7" s="111"/>
      <c r="BN7" s="111"/>
      <c r="BO7" s="111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</row>
    <row r="8" spans="1:280" s="157" customFormat="1" ht="23.1" customHeight="1" x14ac:dyDescent="0.35">
      <c r="A8" s="239"/>
      <c r="B8" s="240"/>
      <c r="D8" s="206" t="s">
        <v>3</v>
      </c>
      <c r="E8" s="206"/>
      <c r="F8" s="310" t="s">
        <v>129</v>
      </c>
      <c r="G8" s="313" t="s">
        <v>130</v>
      </c>
      <c r="J8" s="207" t="s">
        <v>4</v>
      </c>
      <c r="K8" s="208" t="s">
        <v>4</v>
      </c>
      <c r="L8" s="209"/>
      <c r="M8" s="209"/>
      <c r="N8" s="209"/>
      <c r="O8" s="209"/>
      <c r="Q8" s="157" t="s">
        <v>6</v>
      </c>
      <c r="R8" s="157" t="s">
        <v>9</v>
      </c>
      <c r="S8" s="157" t="s">
        <v>9</v>
      </c>
      <c r="T8" s="209" t="s">
        <v>12</v>
      </c>
      <c r="U8" s="157" t="s">
        <v>9</v>
      </c>
      <c r="V8" s="157" t="s">
        <v>9</v>
      </c>
      <c r="W8" s="212" t="s">
        <v>18</v>
      </c>
      <c r="X8" s="212" t="s">
        <v>18</v>
      </c>
      <c r="Y8" s="239"/>
      <c r="Z8" s="241" t="s">
        <v>19</v>
      </c>
      <c r="AA8" s="282" t="s">
        <v>8</v>
      </c>
      <c r="AB8" s="243" t="s">
        <v>20</v>
      </c>
      <c r="AC8" s="243" t="s">
        <v>21</v>
      </c>
      <c r="AD8" s="244" t="s">
        <v>22</v>
      </c>
      <c r="AE8" s="210" t="s">
        <v>5</v>
      </c>
      <c r="AF8" s="215"/>
      <c r="AG8" s="239"/>
      <c r="AH8" s="169"/>
      <c r="AI8" s="170"/>
      <c r="AJ8" s="313" t="s">
        <v>144</v>
      </c>
      <c r="AK8" s="319" t="s">
        <v>145</v>
      </c>
      <c r="AL8" s="170" t="s">
        <v>8</v>
      </c>
      <c r="AM8" s="170" t="s">
        <v>8</v>
      </c>
      <c r="AN8" s="170" t="s">
        <v>8</v>
      </c>
      <c r="AO8" s="170"/>
      <c r="AP8" s="170"/>
      <c r="AQ8" s="170"/>
      <c r="AR8" s="316" t="s">
        <v>122</v>
      </c>
      <c r="AS8" s="170" t="s">
        <v>150</v>
      </c>
      <c r="AT8" s="170" t="s">
        <v>9</v>
      </c>
      <c r="AU8" s="284" t="s">
        <v>10</v>
      </c>
      <c r="AV8" s="283" t="s">
        <v>10</v>
      </c>
      <c r="AW8" s="170" t="s">
        <v>11</v>
      </c>
      <c r="AX8" s="170" t="s">
        <v>9</v>
      </c>
      <c r="AY8" s="175" t="s">
        <v>12</v>
      </c>
      <c r="AZ8" s="285" t="s">
        <v>13</v>
      </c>
      <c r="BA8" s="170"/>
      <c r="BB8" s="170"/>
      <c r="BC8" s="170" t="s">
        <v>14</v>
      </c>
      <c r="BD8" s="170" t="s">
        <v>15</v>
      </c>
      <c r="BE8" s="170" t="s">
        <v>16</v>
      </c>
      <c r="BF8" s="170" t="s">
        <v>9</v>
      </c>
      <c r="BG8" s="170" t="s">
        <v>147</v>
      </c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  <c r="DB8" s="155"/>
      <c r="DC8" s="155"/>
      <c r="DD8" s="155"/>
      <c r="DE8" s="155"/>
      <c r="DF8" s="155"/>
      <c r="DG8" s="155"/>
      <c r="DH8" s="155"/>
      <c r="DI8" s="155"/>
      <c r="DJ8" s="155"/>
      <c r="DK8" s="155"/>
      <c r="DL8" s="155"/>
      <c r="DM8" s="155"/>
      <c r="DN8" s="155"/>
      <c r="DO8" s="155"/>
      <c r="DP8" s="155"/>
      <c r="DQ8" s="155"/>
      <c r="DR8" s="155"/>
      <c r="DS8" s="155"/>
      <c r="DT8" s="155"/>
      <c r="DU8" s="155"/>
      <c r="DV8" s="155"/>
      <c r="DW8" s="155"/>
      <c r="DX8" s="155"/>
      <c r="DY8" s="155"/>
      <c r="DZ8" s="155"/>
      <c r="EA8" s="155"/>
      <c r="EB8" s="155"/>
      <c r="EC8" s="155"/>
      <c r="ED8" s="155"/>
      <c r="EE8" s="155"/>
      <c r="EF8" s="155"/>
      <c r="EG8" s="155"/>
      <c r="EH8" s="155"/>
      <c r="EI8" s="155"/>
      <c r="EJ8" s="155"/>
      <c r="EK8" s="155"/>
      <c r="EL8" s="155"/>
      <c r="EM8" s="155"/>
      <c r="EN8" s="155"/>
      <c r="EO8" s="155"/>
      <c r="EP8" s="155"/>
      <c r="EQ8" s="155"/>
      <c r="ER8" s="155"/>
      <c r="ES8" s="155"/>
      <c r="ET8" s="155"/>
      <c r="EU8" s="155"/>
      <c r="EV8" s="155"/>
      <c r="EW8" s="155"/>
      <c r="EX8" s="155"/>
      <c r="EY8" s="155"/>
      <c r="EZ8" s="155"/>
      <c r="FA8" s="155"/>
      <c r="FB8" s="155"/>
      <c r="FC8" s="155"/>
      <c r="FD8" s="155"/>
      <c r="FE8" s="155"/>
      <c r="FF8" s="155"/>
      <c r="FG8" s="155"/>
      <c r="FH8" s="155"/>
      <c r="FI8" s="155"/>
      <c r="FJ8" s="155"/>
      <c r="FK8" s="155"/>
      <c r="FL8" s="155"/>
      <c r="FM8" s="155"/>
      <c r="FN8" s="155"/>
      <c r="FO8" s="155"/>
      <c r="FP8" s="155"/>
      <c r="FQ8" s="155"/>
      <c r="FR8" s="155"/>
      <c r="FS8" s="155"/>
      <c r="FT8" s="155"/>
      <c r="FU8" s="155"/>
      <c r="FV8" s="155"/>
      <c r="FW8" s="155"/>
      <c r="FX8" s="155"/>
      <c r="FY8" s="155"/>
      <c r="FZ8" s="155"/>
      <c r="GA8" s="155"/>
      <c r="GB8" s="155"/>
      <c r="GC8" s="155"/>
      <c r="GD8" s="155"/>
      <c r="GE8" s="155"/>
      <c r="GF8" s="155"/>
      <c r="GG8" s="155"/>
      <c r="GH8" s="155"/>
      <c r="GI8" s="155"/>
      <c r="GJ8" s="155"/>
      <c r="GK8" s="155"/>
      <c r="GL8" s="155"/>
      <c r="GM8" s="155"/>
      <c r="GN8" s="155"/>
      <c r="GO8" s="155"/>
      <c r="GP8" s="155"/>
      <c r="GQ8" s="155"/>
      <c r="GR8" s="155"/>
      <c r="GS8" s="155"/>
      <c r="GT8" s="155"/>
      <c r="GU8" s="155"/>
      <c r="GV8" s="155"/>
      <c r="GW8" s="155"/>
      <c r="GX8" s="155"/>
      <c r="GY8" s="155"/>
      <c r="GZ8" s="155"/>
      <c r="HA8" s="155"/>
      <c r="HB8" s="155"/>
      <c r="HC8" s="155"/>
      <c r="HD8" s="155"/>
      <c r="HE8" s="155"/>
      <c r="HF8" s="155"/>
      <c r="HG8" s="155"/>
      <c r="HH8" s="155"/>
      <c r="HI8" s="155"/>
      <c r="HJ8" s="155"/>
      <c r="HK8" s="155"/>
      <c r="HL8" s="155"/>
      <c r="HM8" s="155"/>
      <c r="HN8" s="155"/>
      <c r="HO8" s="155"/>
      <c r="HP8" s="155"/>
      <c r="HQ8" s="155"/>
      <c r="HR8" s="155"/>
      <c r="HS8" s="155"/>
      <c r="HT8" s="155"/>
      <c r="HU8" s="155"/>
      <c r="HV8" s="155"/>
      <c r="HW8" s="155"/>
      <c r="HX8" s="155"/>
      <c r="HY8" s="155"/>
      <c r="HZ8" s="155"/>
      <c r="IA8" s="155"/>
      <c r="IB8" s="155"/>
      <c r="IC8" s="155"/>
      <c r="ID8" s="155"/>
      <c r="IE8" s="155"/>
      <c r="IF8" s="155"/>
      <c r="IG8" s="155"/>
      <c r="IH8" s="155"/>
      <c r="II8" s="155"/>
      <c r="IJ8" s="155"/>
      <c r="IK8" s="155"/>
      <c r="IL8" s="155"/>
      <c r="IM8" s="155"/>
      <c r="IN8" s="155"/>
      <c r="IO8" s="155"/>
      <c r="IP8" s="155"/>
      <c r="IQ8" s="155"/>
      <c r="IR8" s="155"/>
      <c r="IS8" s="155"/>
      <c r="IT8" s="155"/>
      <c r="IU8" s="155"/>
      <c r="IV8" s="155"/>
      <c r="IW8" s="155"/>
      <c r="IX8" s="155"/>
      <c r="IY8" s="155"/>
      <c r="IZ8" s="155"/>
      <c r="JA8" s="155"/>
      <c r="JB8" s="155"/>
      <c r="JC8" s="155"/>
      <c r="JD8" s="155"/>
      <c r="JE8" s="155"/>
      <c r="JF8" s="155"/>
      <c r="JG8" s="155"/>
      <c r="JH8" s="155"/>
      <c r="JI8" s="155"/>
      <c r="JJ8" s="155"/>
      <c r="JK8" s="155"/>
      <c r="JL8" s="155"/>
      <c r="JM8" s="155"/>
      <c r="JN8" s="155"/>
      <c r="JO8" s="155"/>
      <c r="JP8" s="155"/>
      <c r="JQ8" s="155"/>
      <c r="JR8" s="155"/>
      <c r="JS8" s="155"/>
      <c r="JT8" s="155"/>
    </row>
    <row r="9" spans="1:280" s="158" customFormat="1" ht="23.1" customHeight="1" x14ac:dyDescent="0.35">
      <c r="A9" s="245" t="s">
        <v>23</v>
      </c>
      <c r="B9" s="246" t="s">
        <v>24</v>
      </c>
      <c r="C9" s="158" t="s">
        <v>25</v>
      </c>
      <c r="D9" s="206" t="s">
        <v>26</v>
      </c>
      <c r="E9" s="206" t="s">
        <v>117</v>
      </c>
      <c r="F9" s="311"/>
      <c r="G9" s="314"/>
      <c r="H9" s="158" t="s">
        <v>116</v>
      </c>
      <c r="I9" s="218" t="s">
        <v>27</v>
      </c>
      <c r="J9" s="219" t="s">
        <v>28</v>
      </c>
      <c r="K9" s="182" t="s">
        <v>28</v>
      </c>
      <c r="L9" s="220" t="s">
        <v>29</v>
      </c>
      <c r="M9" s="182" t="s">
        <v>30</v>
      </c>
      <c r="N9" s="182" t="s">
        <v>31</v>
      </c>
      <c r="O9" s="182" t="s">
        <v>32</v>
      </c>
      <c r="Q9" s="158" t="s">
        <v>33</v>
      </c>
      <c r="R9" s="158" t="s">
        <v>8</v>
      </c>
      <c r="S9" s="158" t="s">
        <v>10</v>
      </c>
      <c r="T9" s="182" t="s">
        <v>42</v>
      </c>
      <c r="U9" s="158" t="s">
        <v>47</v>
      </c>
      <c r="V9" s="222" t="s">
        <v>48</v>
      </c>
      <c r="W9" s="223" t="s">
        <v>49</v>
      </c>
      <c r="X9" s="223" t="s">
        <v>50</v>
      </c>
      <c r="Y9" s="245" t="s">
        <v>23</v>
      </c>
      <c r="Z9" s="247"/>
      <c r="AA9" s="206" t="s">
        <v>35</v>
      </c>
      <c r="AB9" s="219"/>
      <c r="AC9" s="219" t="s">
        <v>42</v>
      </c>
      <c r="AD9" s="248"/>
      <c r="AE9" s="221" t="s">
        <v>28</v>
      </c>
      <c r="AF9" s="224"/>
      <c r="AG9" s="245" t="s">
        <v>23</v>
      </c>
      <c r="AH9" s="178" t="s">
        <v>24</v>
      </c>
      <c r="AI9" s="158" t="s">
        <v>25</v>
      </c>
      <c r="AJ9" s="314"/>
      <c r="AK9" s="320"/>
      <c r="AL9" s="158" t="s">
        <v>28</v>
      </c>
      <c r="AM9" s="158" t="s">
        <v>34</v>
      </c>
      <c r="AN9" s="158" t="s">
        <v>35</v>
      </c>
      <c r="AO9" s="158" t="s">
        <v>36</v>
      </c>
      <c r="AP9" s="158" t="s">
        <v>37</v>
      </c>
      <c r="AQ9" s="158" t="s">
        <v>38</v>
      </c>
      <c r="AR9" s="317"/>
      <c r="AS9" s="158" t="s">
        <v>39</v>
      </c>
      <c r="AT9" s="158" t="s">
        <v>8</v>
      </c>
      <c r="AU9" s="206" t="s">
        <v>40</v>
      </c>
      <c r="AV9" s="158" t="s">
        <v>40</v>
      </c>
      <c r="AW9" s="158" t="s">
        <v>41</v>
      </c>
      <c r="AX9" s="158" t="s">
        <v>10</v>
      </c>
      <c r="AY9" s="182" t="s">
        <v>42</v>
      </c>
      <c r="AZ9" s="286" t="s">
        <v>43</v>
      </c>
      <c r="BA9" s="287" t="s">
        <v>118</v>
      </c>
      <c r="BB9" s="158" t="s">
        <v>44</v>
      </c>
      <c r="BC9" s="158" t="s">
        <v>28</v>
      </c>
      <c r="BD9" s="158" t="s">
        <v>45</v>
      </c>
      <c r="BE9" s="158" t="s">
        <v>28</v>
      </c>
      <c r="BF9" s="158" t="s">
        <v>47</v>
      </c>
      <c r="BG9" s="18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  <c r="BV9" s="155"/>
      <c r="BW9" s="155"/>
      <c r="BX9" s="155"/>
      <c r="BY9" s="155"/>
      <c r="BZ9" s="155"/>
      <c r="CA9" s="155"/>
      <c r="CB9" s="155"/>
      <c r="CC9" s="155"/>
      <c r="CD9" s="155"/>
      <c r="CE9" s="155"/>
      <c r="CF9" s="155"/>
      <c r="CG9" s="155"/>
      <c r="CH9" s="155"/>
      <c r="CI9" s="155"/>
      <c r="CJ9" s="155"/>
      <c r="CK9" s="155"/>
      <c r="CL9" s="155"/>
      <c r="CM9" s="155"/>
      <c r="CN9" s="155"/>
      <c r="CO9" s="155"/>
      <c r="CP9" s="155"/>
      <c r="CQ9" s="155"/>
      <c r="CR9" s="155"/>
      <c r="CS9" s="155"/>
      <c r="CT9" s="155"/>
      <c r="CU9" s="155"/>
      <c r="CV9" s="155"/>
      <c r="CW9" s="155"/>
      <c r="CX9" s="155"/>
      <c r="CY9" s="155"/>
      <c r="CZ9" s="155"/>
      <c r="DA9" s="155"/>
      <c r="DB9" s="155"/>
      <c r="DC9" s="155"/>
      <c r="DD9" s="155"/>
      <c r="DE9" s="155"/>
      <c r="DF9" s="155"/>
      <c r="DG9" s="155"/>
      <c r="DH9" s="155"/>
      <c r="DI9" s="155"/>
      <c r="DJ9" s="155"/>
      <c r="DK9" s="155"/>
      <c r="DL9" s="155"/>
      <c r="DM9" s="155"/>
      <c r="DN9" s="155"/>
      <c r="DO9" s="155"/>
      <c r="DP9" s="155"/>
      <c r="DQ9" s="155"/>
      <c r="DR9" s="155"/>
      <c r="DS9" s="155"/>
      <c r="DT9" s="155"/>
      <c r="DU9" s="155"/>
      <c r="DV9" s="155"/>
      <c r="DW9" s="155"/>
      <c r="DX9" s="155"/>
      <c r="DY9" s="155"/>
      <c r="DZ9" s="155"/>
      <c r="EA9" s="155"/>
      <c r="EB9" s="155"/>
      <c r="EC9" s="155"/>
      <c r="ED9" s="155"/>
      <c r="EE9" s="155"/>
      <c r="EF9" s="155"/>
      <c r="EG9" s="155"/>
      <c r="EH9" s="155"/>
      <c r="EI9" s="155"/>
      <c r="EJ9" s="155"/>
      <c r="EK9" s="155"/>
      <c r="EL9" s="155"/>
      <c r="EM9" s="155"/>
      <c r="EN9" s="155"/>
      <c r="EO9" s="155"/>
      <c r="EP9" s="155"/>
      <c r="EQ9" s="155"/>
      <c r="ER9" s="155"/>
      <c r="ES9" s="155"/>
      <c r="ET9" s="155"/>
      <c r="EU9" s="155"/>
      <c r="EV9" s="155"/>
      <c r="EW9" s="155"/>
      <c r="EX9" s="155"/>
      <c r="EY9" s="155"/>
      <c r="EZ9" s="155"/>
      <c r="FA9" s="155"/>
      <c r="FB9" s="155"/>
      <c r="FC9" s="155"/>
      <c r="FD9" s="155"/>
      <c r="FE9" s="155"/>
      <c r="FF9" s="155"/>
      <c r="FG9" s="155"/>
      <c r="FH9" s="155"/>
      <c r="FI9" s="155"/>
      <c r="FJ9" s="155"/>
      <c r="FK9" s="155"/>
      <c r="FL9" s="155"/>
      <c r="FM9" s="155"/>
      <c r="FN9" s="155"/>
      <c r="FO9" s="155"/>
      <c r="FP9" s="155"/>
      <c r="FQ9" s="155"/>
      <c r="FR9" s="155"/>
      <c r="FS9" s="155"/>
      <c r="FT9" s="155"/>
      <c r="FU9" s="155"/>
      <c r="FV9" s="155"/>
      <c r="FW9" s="155"/>
      <c r="FX9" s="155"/>
      <c r="FY9" s="155"/>
      <c r="FZ9" s="155"/>
      <c r="GA9" s="155"/>
      <c r="GB9" s="155"/>
      <c r="GC9" s="155"/>
      <c r="GD9" s="155"/>
      <c r="GE9" s="155"/>
      <c r="GF9" s="155"/>
      <c r="GG9" s="155"/>
      <c r="GH9" s="155"/>
      <c r="GI9" s="155"/>
      <c r="GJ9" s="155"/>
      <c r="GK9" s="155"/>
      <c r="GL9" s="155"/>
      <c r="GM9" s="155"/>
      <c r="GN9" s="155"/>
      <c r="GO9" s="155"/>
      <c r="GP9" s="155"/>
      <c r="GQ9" s="155"/>
      <c r="GR9" s="155"/>
      <c r="GS9" s="155"/>
      <c r="GT9" s="155"/>
      <c r="GU9" s="155"/>
      <c r="GV9" s="155"/>
      <c r="GW9" s="155"/>
      <c r="GX9" s="155"/>
      <c r="GY9" s="155"/>
      <c r="GZ9" s="155"/>
      <c r="HA9" s="155"/>
      <c r="HB9" s="155"/>
      <c r="HC9" s="155"/>
      <c r="HD9" s="155"/>
      <c r="HE9" s="155"/>
      <c r="HF9" s="155"/>
      <c r="HG9" s="155"/>
      <c r="HH9" s="155"/>
      <c r="HI9" s="155"/>
      <c r="HJ9" s="155"/>
      <c r="HK9" s="155"/>
      <c r="HL9" s="155"/>
      <c r="HM9" s="155"/>
      <c r="HN9" s="155"/>
      <c r="HO9" s="155"/>
      <c r="HP9" s="155"/>
      <c r="HQ9" s="155"/>
      <c r="HR9" s="155"/>
      <c r="HS9" s="155"/>
      <c r="HT9" s="155"/>
      <c r="HU9" s="155"/>
      <c r="HV9" s="155"/>
      <c r="HW9" s="155"/>
      <c r="HX9" s="155"/>
      <c r="HY9" s="155"/>
      <c r="HZ9" s="155"/>
      <c r="IA9" s="155"/>
      <c r="IB9" s="155"/>
      <c r="IC9" s="155"/>
      <c r="ID9" s="155"/>
      <c r="IE9" s="155"/>
      <c r="IF9" s="155"/>
      <c r="IG9" s="155"/>
      <c r="IH9" s="155"/>
      <c r="II9" s="155"/>
      <c r="IJ9" s="155"/>
      <c r="IK9" s="155"/>
      <c r="IL9" s="155"/>
      <c r="IM9" s="155"/>
      <c r="IN9" s="155"/>
      <c r="IO9" s="155"/>
      <c r="IP9" s="155"/>
      <c r="IQ9" s="155"/>
      <c r="IR9" s="155"/>
      <c r="IS9" s="155"/>
      <c r="IT9" s="155"/>
      <c r="IU9" s="155"/>
      <c r="IV9" s="155"/>
      <c r="IW9" s="155"/>
      <c r="IX9" s="155"/>
      <c r="IY9" s="155"/>
      <c r="IZ9" s="155"/>
      <c r="JA9" s="155"/>
      <c r="JB9" s="155"/>
      <c r="JC9" s="155"/>
      <c r="JD9" s="155"/>
      <c r="JE9" s="155"/>
      <c r="JF9" s="155"/>
      <c r="JG9" s="155"/>
      <c r="JH9" s="155"/>
      <c r="JI9" s="155"/>
      <c r="JJ9" s="155"/>
      <c r="JK9" s="155"/>
      <c r="JL9" s="155"/>
      <c r="JM9" s="155"/>
      <c r="JN9" s="155"/>
      <c r="JO9" s="155"/>
      <c r="JP9" s="155"/>
      <c r="JQ9" s="155"/>
      <c r="JR9" s="155"/>
      <c r="JS9" s="155"/>
      <c r="JT9" s="155"/>
    </row>
    <row r="10" spans="1:280" s="159" customFormat="1" ht="23.1" customHeight="1" thickBot="1" x14ac:dyDescent="0.4">
      <c r="A10" s="249"/>
      <c r="B10" s="250"/>
      <c r="D10" s="226"/>
      <c r="E10" s="227"/>
      <c r="F10" s="312"/>
      <c r="G10" s="315"/>
      <c r="J10" s="228"/>
      <c r="K10" s="229"/>
      <c r="L10" s="229"/>
      <c r="M10" s="229"/>
      <c r="N10" s="229"/>
      <c r="O10" s="229"/>
      <c r="Q10" s="159" t="s">
        <v>51</v>
      </c>
      <c r="R10" s="159" t="s">
        <v>54</v>
      </c>
      <c r="S10" s="159" t="s">
        <v>54</v>
      </c>
      <c r="T10" s="191"/>
      <c r="U10" s="159" t="s">
        <v>54</v>
      </c>
      <c r="V10" s="186"/>
      <c r="W10" s="231"/>
      <c r="X10" s="231"/>
      <c r="Y10" s="249"/>
      <c r="Z10" s="251"/>
      <c r="AA10" s="227"/>
      <c r="AB10" s="228"/>
      <c r="AC10" s="228"/>
      <c r="AD10" s="252"/>
      <c r="AE10" s="230"/>
      <c r="AF10" s="232"/>
      <c r="AG10" s="249"/>
      <c r="AH10" s="186"/>
      <c r="AJ10" s="315"/>
      <c r="AK10" s="321"/>
      <c r="AL10" s="159" t="s">
        <v>39</v>
      </c>
      <c r="AM10" s="159" t="s">
        <v>39</v>
      </c>
      <c r="AR10" s="318"/>
      <c r="AS10" s="288" t="s">
        <v>53</v>
      </c>
      <c r="AT10" s="159" t="s">
        <v>54</v>
      </c>
      <c r="AU10" s="227" t="s">
        <v>55</v>
      </c>
      <c r="AV10" s="159">
        <v>2</v>
      </c>
      <c r="AW10" s="159" t="s">
        <v>39</v>
      </c>
      <c r="AX10" s="159" t="s">
        <v>54</v>
      </c>
      <c r="AY10" s="191"/>
      <c r="AZ10" s="289" t="s">
        <v>56</v>
      </c>
      <c r="BC10" s="159" t="s">
        <v>39</v>
      </c>
      <c r="BD10" s="159" t="s">
        <v>57</v>
      </c>
      <c r="BE10" s="159" t="s">
        <v>39</v>
      </c>
      <c r="BF10" s="159" t="s">
        <v>54</v>
      </c>
      <c r="BG10" s="193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5"/>
      <c r="DH10" s="155"/>
      <c r="DI10" s="155"/>
      <c r="DJ10" s="155"/>
      <c r="DK10" s="155"/>
      <c r="DL10" s="155"/>
      <c r="DM10" s="155"/>
      <c r="DN10" s="155"/>
      <c r="DO10" s="155"/>
      <c r="DP10" s="155"/>
      <c r="DQ10" s="155"/>
      <c r="DR10" s="155"/>
      <c r="DS10" s="155"/>
      <c r="DT10" s="155"/>
      <c r="DU10" s="155"/>
      <c r="DV10" s="155"/>
      <c r="DW10" s="155"/>
      <c r="DX10" s="155"/>
      <c r="DY10" s="155"/>
      <c r="DZ10" s="155"/>
      <c r="EA10" s="155"/>
      <c r="EB10" s="155"/>
      <c r="EC10" s="155"/>
      <c r="ED10" s="155"/>
      <c r="EE10" s="155"/>
      <c r="EF10" s="155"/>
      <c r="EG10" s="155"/>
      <c r="EH10" s="155"/>
      <c r="EI10" s="155"/>
      <c r="EJ10" s="155"/>
      <c r="EK10" s="155"/>
      <c r="EL10" s="155"/>
      <c r="EM10" s="155"/>
      <c r="EN10" s="155"/>
      <c r="EO10" s="155"/>
      <c r="EP10" s="155"/>
      <c r="EQ10" s="155"/>
      <c r="ER10" s="155"/>
      <c r="ES10" s="155"/>
      <c r="ET10" s="155"/>
      <c r="EU10" s="155"/>
      <c r="EV10" s="155"/>
      <c r="EW10" s="155"/>
      <c r="EX10" s="155"/>
      <c r="EY10" s="155"/>
      <c r="EZ10" s="155"/>
      <c r="FA10" s="155"/>
      <c r="FB10" s="155"/>
      <c r="FC10" s="155"/>
      <c r="FD10" s="155"/>
      <c r="FE10" s="155"/>
      <c r="FF10" s="155"/>
      <c r="FG10" s="155"/>
      <c r="FH10" s="155"/>
      <c r="FI10" s="155"/>
      <c r="FJ10" s="155"/>
      <c r="FK10" s="155"/>
      <c r="FL10" s="155"/>
      <c r="FM10" s="155"/>
      <c r="FN10" s="155"/>
      <c r="FO10" s="155"/>
      <c r="FP10" s="155"/>
      <c r="FQ10" s="155"/>
      <c r="FR10" s="155"/>
      <c r="FS10" s="155"/>
      <c r="FT10" s="155"/>
      <c r="FU10" s="155"/>
      <c r="FV10" s="155"/>
      <c r="FW10" s="155"/>
      <c r="FX10" s="155"/>
      <c r="FY10" s="155"/>
      <c r="FZ10" s="155"/>
      <c r="GA10" s="155"/>
      <c r="GB10" s="155"/>
      <c r="GC10" s="155"/>
      <c r="GD10" s="155"/>
      <c r="GE10" s="155"/>
      <c r="GF10" s="155"/>
      <c r="GG10" s="155"/>
      <c r="GH10" s="155"/>
      <c r="GI10" s="155"/>
      <c r="GJ10" s="155"/>
      <c r="GK10" s="155"/>
      <c r="GL10" s="155"/>
      <c r="GM10" s="155"/>
      <c r="GN10" s="155"/>
      <c r="GO10" s="155"/>
      <c r="GP10" s="155"/>
      <c r="GQ10" s="155"/>
      <c r="GR10" s="155"/>
      <c r="GS10" s="155"/>
      <c r="GT10" s="155"/>
      <c r="GU10" s="155"/>
      <c r="GV10" s="155"/>
      <c r="GW10" s="155"/>
      <c r="GX10" s="155"/>
      <c r="GY10" s="155"/>
      <c r="GZ10" s="155"/>
      <c r="HA10" s="155"/>
      <c r="HB10" s="155"/>
      <c r="HC10" s="155"/>
      <c r="HD10" s="155"/>
      <c r="HE10" s="155"/>
      <c r="HF10" s="155"/>
      <c r="HG10" s="155"/>
      <c r="HH10" s="155"/>
      <c r="HI10" s="155"/>
      <c r="HJ10" s="155"/>
      <c r="HK10" s="155"/>
      <c r="HL10" s="155"/>
      <c r="HM10" s="155"/>
      <c r="HN10" s="155"/>
      <c r="HO10" s="155"/>
      <c r="HP10" s="155"/>
      <c r="HQ10" s="155"/>
      <c r="HR10" s="155"/>
      <c r="HS10" s="155"/>
      <c r="HT10" s="155"/>
      <c r="HU10" s="155"/>
      <c r="HV10" s="155"/>
      <c r="HW10" s="155"/>
      <c r="HX10" s="155"/>
      <c r="HY10" s="155"/>
      <c r="HZ10" s="155"/>
      <c r="IA10" s="155"/>
      <c r="IB10" s="155"/>
      <c r="IC10" s="155"/>
      <c r="ID10" s="155"/>
      <c r="IE10" s="155"/>
      <c r="IF10" s="155"/>
      <c r="IG10" s="155"/>
      <c r="IH10" s="155"/>
      <c r="II10" s="155"/>
      <c r="IJ10" s="155"/>
      <c r="IK10" s="155"/>
      <c r="IL10" s="155"/>
      <c r="IM10" s="155"/>
      <c r="IN10" s="155"/>
      <c r="IO10" s="155"/>
      <c r="IP10" s="155"/>
      <c r="IQ10" s="155"/>
      <c r="IR10" s="155"/>
      <c r="IS10" s="155"/>
      <c r="IT10" s="155"/>
      <c r="IU10" s="155"/>
      <c r="IV10" s="155"/>
      <c r="IW10" s="155"/>
      <c r="IX10" s="155"/>
      <c r="IY10" s="155"/>
      <c r="IZ10" s="155"/>
      <c r="JA10" s="155"/>
      <c r="JB10" s="155"/>
      <c r="JC10" s="155"/>
      <c r="JD10" s="155"/>
      <c r="JE10" s="155"/>
      <c r="JF10" s="155"/>
      <c r="JG10" s="155"/>
      <c r="JH10" s="155"/>
      <c r="JI10" s="155"/>
      <c r="JJ10" s="155"/>
      <c r="JK10" s="155"/>
      <c r="JL10" s="155"/>
      <c r="JM10" s="155"/>
      <c r="JN10" s="155"/>
      <c r="JO10" s="155"/>
      <c r="JP10" s="155"/>
      <c r="JQ10" s="155"/>
      <c r="JR10" s="155"/>
      <c r="JS10" s="155"/>
      <c r="JT10" s="155"/>
    </row>
    <row r="11" spans="1:280" s="42" customFormat="1" ht="23.1" customHeight="1" thickBot="1" x14ac:dyDescent="0.4">
      <c r="A11" s="253" t="s">
        <v>1</v>
      </c>
      <c r="B11" s="254"/>
      <c r="C11" s="44"/>
      <c r="D11" s="45"/>
      <c r="E11" s="45"/>
      <c r="F11" s="45"/>
      <c r="G11" s="45"/>
      <c r="H11" s="45"/>
      <c r="I11" s="45"/>
      <c r="J11" s="134"/>
      <c r="K11" s="63"/>
      <c r="L11" s="45"/>
      <c r="M11" s="42" t="s">
        <v>1</v>
      </c>
      <c r="N11" s="42" t="s">
        <v>1</v>
      </c>
      <c r="O11" s="42" t="s">
        <v>1</v>
      </c>
      <c r="P11" s="45" t="s">
        <v>1</v>
      </c>
      <c r="Q11" s="45"/>
      <c r="R11" s="45"/>
      <c r="S11" s="45"/>
      <c r="T11" s="45"/>
      <c r="U11" s="45"/>
      <c r="V11" s="46"/>
      <c r="W11" s="48"/>
      <c r="X11" s="48"/>
      <c r="Y11" s="253" t="s">
        <v>1</v>
      </c>
      <c r="Z11" s="45" t="s">
        <v>1</v>
      </c>
      <c r="AA11" s="45"/>
      <c r="AB11" s="45"/>
      <c r="AC11" s="45"/>
      <c r="AD11" s="45"/>
      <c r="AE11" s="46"/>
      <c r="AF11" s="74"/>
      <c r="AG11" s="253" t="s">
        <v>1</v>
      </c>
      <c r="AH11" s="67"/>
      <c r="AI11" s="52"/>
      <c r="AJ11" s="45"/>
      <c r="AK11" s="45"/>
      <c r="AL11" s="45"/>
      <c r="AM11" s="45" t="s">
        <v>1</v>
      </c>
      <c r="AN11" s="45" t="s">
        <v>1</v>
      </c>
      <c r="AO11" s="45" t="s">
        <v>1</v>
      </c>
      <c r="AP11" s="45"/>
      <c r="AQ11" s="45"/>
      <c r="AR11" s="45"/>
      <c r="AS11" s="45"/>
      <c r="AT11" s="45"/>
      <c r="AU11" s="45"/>
      <c r="AV11" s="49"/>
      <c r="AW11" s="45"/>
      <c r="AX11" s="45"/>
      <c r="AY11" s="45"/>
      <c r="AZ11" s="45"/>
      <c r="BA11" s="45"/>
      <c r="BB11" s="45"/>
      <c r="BC11" s="79"/>
      <c r="BD11" s="45"/>
      <c r="BE11" s="45"/>
      <c r="BF11" s="45"/>
      <c r="BG11" s="53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</row>
    <row r="12" spans="1:280" s="42" customFormat="1" ht="23.1" customHeight="1" x14ac:dyDescent="0.35">
      <c r="A12" s="255">
        <v>1</v>
      </c>
      <c r="B12" s="256" t="s">
        <v>59</v>
      </c>
      <c r="C12" s="44" t="s">
        <v>60</v>
      </c>
      <c r="D12" s="45">
        <v>36619</v>
      </c>
      <c r="E12" s="45">
        <v>1794</v>
      </c>
      <c r="F12" s="45">
        <f>SUM(D12:E12)</f>
        <v>38413</v>
      </c>
      <c r="G12" s="45">
        <v>1795</v>
      </c>
      <c r="H12" s="45"/>
      <c r="I12" s="45"/>
      <c r="J12" s="45">
        <f>SUM(F12:I12)</f>
        <v>40208</v>
      </c>
      <c r="K12" s="46">
        <f>J12</f>
        <v>40208</v>
      </c>
      <c r="L12" s="45">
        <f>ROUND(J12/6/31/60*(O12+N12*60+M12*6*60),2)</f>
        <v>0</v>
      </c>
      <c r="M12" s="42">
        <v>0</v>
      </c>
      <c r="N12" s="42">
        <v>0</v>
      </c>
      <c r="O12" s="42">
        <v>0</v>
      </c>
      <c r="P12" s="45">
        <f>J12-L12</f>
        <v>40208</v>
      </c>
      <c r="Q12" s="45">
        <v>2285.15</v>
      </c>
      <c r="R12" s="45">
        <f>SUM(AK12:AS12)</f>
        <v>8331.15</v>
      </c>
      <c r="S12" s="45">
        <f>SUM(AU12:AW12)</f>
        <v>200</v>
      </c>
      <c r="T12" s="45">
        <f>ROUNDDOWN(J12*5%/2,2)</f>
        <v>1005.2</v>
      </c>
      <c r="U12" s="45">
        <f t="shared" ref="U12:U51" si="0">SUM(AZ12:BE12)</f>
        <v>3356.05</v>
      </c>
      <c r="V12" s="46">
        <f>Q12+R12+S12+T12+U12</f>
        <v>15177.55</v>
      </c>
      <c r="W12" s="48">
        <f>ROUND(AF12,0)</f>
        <v>12515</v>
      </c>
      <c r="X12" s="48">
        <f>(AE12-W12)</f>
        <v>12515.45</v>
      </c>
      <c r="Y12" s="255">
        <v>1</v>
      </c>
      <c r="Z12" s="45">
        <f>J12*12%</f>
        <v>4824.96</v>
      </c>
      <c r="AA12" s="45">
        <v>0</v>
      </c>
      <c r="AB12" s="45">
        <v>100</v>
      </c>
      <c r="AC12" s="45">
        <f>ROUNDUP(J12*5%/2,2)</f>
        <v>1005.2</v>
      </c>
      <c r="AD12" s="45">
        <v>200</v>
      </c>
      <c r="AE12" s="46">
        <f>+P12-V12</f>
        <v>25030.45</v>
      </c>
      <c r="AF12" s="74">
        <f>(+P12-V12)/2</f>
        <v>12515.225</v>
      </c>
      <c r="AG12" s="255">
        <v>1</v>
      </c>
      <c r="AH12" s="43" t="s">
        <v>59</v>
      </c>
      <c r="AI12" s="44" t="s">
        <v>60</v>
      </c>
      <c r="AJ12" s="45">
        <f>Q12</f>
        <v>2285.15</v>
      </c>
      <c r="AK12" s="45">
        <f>J12*9%</f>
        <v>3618.72</v>
      </c>
      <c r="AL12" s="45">
        <v>0</v>
      </c>
      <c r="AM12" s="45">
        <v>0</v>
      </c>
      <c r="AN12" s="45">
        <v>0</v>
      </c>
      <c r="AO12" s="45">
        <v>0</v>
      </c>
      <c r="AP12" s="45">
        <v>4712.43</v>
      </c>
      <c r="AQ12" s="45">
        <v>0</v>
      </c>
      <c r="AR12" s="45"/>
      <c r="AS12" s="45">
        <v>0</v>
      </c>
      <c r="AT12" s="45">
        <f>SUM(AK12:AS12)</f>
        <v>8331.15</v>
      </c>
      <c r="AU12" s="45">
        <v>200</v>
      </c>
      <c r="AV12" s="45">
        <v>0</v>
      </c>
      <c r="AW12" s="45">
        <v>0</v>
      </c>
      <c r="AX12" s="45">
        <f>SUM(AU12:AW12)</f>
        <v>200</v>
      </c>
      <c r="AY12" s="45">
        <f>ROUNDDOWN(J12*5%/2,2)</f>
        <v>1005.2</v>
      </c>
      <c r="AZ12" s="45"/>
      <c r="BA12" s="45"/>
      <c r="BB12" s="290">
        <v>199.3</v>
      </c>
      <c r="BC12" s="291">
        <v>3156.75</v>
      </c>
      <c r="BD12" s="292">
        <v>0</v>
      </c>
      <c r="BE12" s="45">
        <v>0</v>
      </c>
      <c r="BF12" s="45">
        <f t="shared" ref="BF12:BF51" si="1">SUM(BA12:BE12)</f>
        <v>3356.05</v>
      </c>
      <c r="BG12" s="53">
        <f t="shared" ref="BG12:BG51" si="2">AJ12+AT12+AX12+AY12+BF12</f>
        <v>15177.55</v>
      </c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</row>
    <row r="13" spans="1:280" s="55" customFormat="1" ht="23.1" customHeight="1" x14ac:dyDescent="0.35">
      <c r="A13" s="257"/>
      <c r="B13" s="258"/>
      <c r="C13" s="57"/>
      <c r="D13" s="59"/>
      <c r="E13" s="59"/>
      <c r="F13" s="45">
        <f t="shared" ref="F13:F67" si="3">SUM(D13:E13)</f>
        <v>0</v>
      </c>
      <c r="G13" s="59"/>
      <c r="H13" s="59"/>
      <c r="I13" s="59"/>
      <c r="J13" s="45">
        <f t="shared" ref="J13:J67" si="4">SUM(F13:I13)</f>
        <v>0</v>
      </c>
      <c r="K13" s="58"/>
      <c r="L13" s="45">
        <f t="shared" ref="L13:L68" si="5">ROUND(J13/6/31/60*(O13+N13*60+M13*6*60),2)</f>
        <v>0</v>
      </c>
      <c r="P13" s="45">
        <f t="shared" ref="P13:P68" si="6">J13-L13</f>
        <v>0</v>
      </c>
      <c r="Q13" s="59"/>
      <c r="R13" s="45">
        <f t="shared" ref="R13:R68" si="7">SUM(AK13:AS13)</f>
        <v>0</v>
      </c>
      <c r="S13" s="45">
        <f t="shared" ref="S13:S68" si="8">SUM(AU13:AW13)</f>
        <v>0</v>
      </c>
      <c r="T13" s="45">
        <f t="shared" ref="T13:T68" si="9">ROUNDDOWN(J13*5%/2,2)</f>
        <v>0</v>
      </c>
      <c r="U13" s="45">
        <f t="shared" si="0"/>
        <v>0</v>
      </c>
      <c r="V13" s="46">
        <f t="shared" ref="V13:V68" si="10">Q13+R13+S13+T13+U13</f>
        <v>0</v>
      </c>
      <c r="W13" s="48">
        <f t="shared" ref="W13:W68" si="11">ROUND(AF13,0)</f>
        <v>0</v>
      </c>
      <c r="X13" s="48">
        <f t="shared" ref="X13:X68" si="12">(AE13-W13)</f>
        <v>0</v>
      </c>
      <c r="Y13" s="257"/>
      <c r="Z13" s="45">
        <f t="shared" ref="Z13:Z68" si="13">J13*12%</f>
        <v>0</v>
      </c>
      <c r="AA13" s="59"/>
      <c r="AB13" s="59"/>
      <c r="AC13" s="45">
        <f t="shared" ref="AC13:AC68" si="14">ROUNDUP(J13*5%/2,2)</f>
        <v>0</v>
      </c>
      <c r="AD13" s="59"/>
      <c r="AE13" s="46">
        <f t="shared" ref="AE13:AE68" si="15">+P13-V13</f>
        <v>0</v>
      </c>
      <c r="AF13" s="74">
        <f t="shared" ref="AF13:AF68" si="16">(+P13-V13)/2</f>
        <v>0</v>
      </c>
      <c r="AG13" s="257"/>
      <c r="AH13" s="61"/>
      <c r="AI13" s="57"/>
      <c r="AJ13" s="45">
        <f t="shared" ref="AJ13:AJ67" si="17">Q13</f>
        <v>0</v>
      </c>
      <c r="AK13" s="45">
        <f t="shared" ref="AK13:AK68" si="18">J13*9%</f>
        <v>0</v>
      </c>
      <c r="AL13" s="59"/>
      <c r="AM13" s="59"/>
      <c r="AN13" s="59"/>
      <c r="AO13" s="59"/>
      <c r="AP13" s="59"/>
      <c r="AQ13" s="59"/>
      <c r="AR13" s="59"/>
      <c r="AS13" s="59"/>
      <c r="AT13" s="45">
        <f t="shared" ref="AT13:AT68" si="19">SUM(AK13:AS13)</f>
        <v>0</v>
      </c>
      <c r="AU13" s="59"/>
      <c r="AV13" s="59"/>
      <c r="AW13" s="59"/>
      <c r="AX13" s="45">
        <f t="shared" ref="AX13:AX68" si="20">SUM(AU13:AW13)</f>
        <v>0</v>
      </c>
      <c r="AY13" s="45">
        <f t="shared" ref="AY13:AY68" si="21">ROUNDDOWN(J13*5%/2,2)</f>
        <v>0</v>
      </c>
      <c r="AZ13" s="59"/>
      <c r="BA13" s="59"/>
      <c r="BB13" s="293"/>
      <c r="BC13" s="294"/>
      <c r="BD13" s="295"/>
      <c r="BE13" s="59"/>
      <c r="BF13" s="45">
        <f t="shared" si="1"/>
        <v>0</v>
      </c>
      <c r="BG13" s="53">
        <f t="shared" si="2"/>
        <v>0</v>
      </c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</row>
    <row r="14" spans="1:280" s="59" customFormat="1" ht="23.1" customHeight="1" x14ac:dyDescent="0.35">
      <c r="A14" s="259">
        <v>2</v>
      </c>
      <c r="B14" s="260" t="s">
        <v>143</v>
      </c>
      <c r="C14" s="150" t="s">
        <v>126</v>
      </c>
      <c r="D14" s="59">
        <v>29165</v>
      </c>
      <c r="E14" s="59">
        <v>1540</v>
      </c>
      <c r="F14" s="45">
        <f t="shared" si="3"/>
        <v>30705</v>
      </c>
      <c r="G14" s="59">
        <v>1540</v>
      </c>
      <c r="J14" s="45">
        <f t="shared" si="4"/>
        <v>32245</v>
      </c>
      <c r="L14" s="45">
        <f t="shared" si="5"/>
        <v>0</v>
      </c>
      <c r="M14" s="154">
        <v>0</v>
      </c>
      <c r="N14" s="154">
        <v>0</v>
      </c>
      <c r="O14" s="154">
        <v>0</v>
      </c>
      <c r="P14" s="45">
        <f t="shared" si="6"/>
        <v>32245</v>
      </c>
      <c r="Q14" s="59">
        <v>1125.52</v>
      </c>
      <c r="R14" s="45">
        <f t="shared" si="7"/>
        <v>2902.0499999999997</v>
      </c>
      <c r="S14" s="45">
        <f t="shared" si="8"/>
        <v>200</v>
      </c>
      <c r="T14" s="45">
        <f t="shared" si="9"/>
        <v>806.12</v>
      </c>
      <c r="U14" s="45">
        <f t="shared" si="0"/>
        <v>639.20000000000005</v>
      </c>
      <c r="V14" s="45">
        <f t="shared" si="10"/>
        <v>5672.8899999999994</v>
      </c>
      <c r="W14" s="48">
        <f t="shared" si="11"/>
        <v>13286</v>
      </c>
      <c r="X14" s="48">
        <f t="shared" si="12"/>
        <v>13286.11</v>
      </c>
      <c r="Y14" s="259">
        <v>2</v>
      </c>
      <c r="Z14" s="45">
        <f t="shared" si="13"/>
        <v>3869.3999999999996</v>
      </c>
      <c r="AB14" s="59">
        <v>100</v>
      </c>
      <c r="AC14" s="45">
        <f t="shared" si="14"/>
        <v>806.13</v>
      </c>
      <c r="AD14" s="59">
        <v>200</v>
      </c>
      <c r="AE14" s="45">
        <f t="shared" si="15"/>
        <v>26572.11</v>
      </c>
      <c r="AF14" s="290">
        <f t="shared" si="16"/>
        <v>13286.055</v>
      </c>
      <c r="AG14" s="259">
        <v>2</v>
      </c>
      <c r="AH14" s="149" t="s">
        <v>143</v>
      </c>
      <c r="AI14" s="150" t="s">
        <v>126</v>
      </c>
      <c r="AJ14" s="45">
        <f t="shared" si="17"/>
        <v>1125.52</v>
      </c>
      <c r="AK14" s="45">
        <f t="shared" si="18"/>
        <v>2902.0499999999997</v>
      </c>
      <c r="AL14" s="149"/>
      <c r="AM14" s="149"/>
      <c r="AN14" s="149"/>
      <c r="AO14" s="149"/>
      <c r="AP14" s="149"/>
      <c r="AQ14" s="149"/>
      <c r="AR14" s="149"/>
      <c r="AS14" s="149"/>
      <c r="AT14" s="45">
        <f t="shared" si="19"/>
        <v>2902.0499999999997</v>
      </c>
      <c r="AU14" s="59">
        <v>200</v>
      </c>
      <c r="AV14" s="149"/>
      <c r="AW14" s="149"/>
      <c r="AX14" s="45">
        <f t="shared" si="20"/>
        <v>200</v>
      </c>
      <c r="AY14" s="45">
        <f t="shared" si="21"/>
        <v>806.12</v>
      </c>
      <c r="AZ14" s="149"/>
      <c r="BA14" s="149"/>
      <c r="BB14" s="293">
        <v>139.19999999999999</v>
      </c>
      <c r="BC14" s="294"/>
      <c r="BD14" s="295">
        <v>500</v>
      </c>
      <c r="BE14" s="149"/>
      <c r="BF14" s="45">
        <f t="shared" si="1"/>
        <v>639.20000000000005</v>
      </c>
      <c r="BG14" s="152">
        <f t="shared" si="2"/>
        <v>5672.8899999999994</v>
      </c>
      <c r="BH14" s="153"/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53"/>
      <c r="CB14" s="153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3"/>
      <c r="CO14" s="153"/>
      <c r="CP14" s="153"/>
      <c r="CQ14" s="153"/>
      <c r="CR14" s="153"/>
      <c r="CS14" s="153"/>
      <c r="CT14" s="153"/>
      <c r="CU14" s="153"/>
      <c r="CV14" s="153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53"/>
      <c r="FH14" s="153"/>
      <c r="FI14" s="153"/>
      <c r="FJ14" s="153"/>
      <c r="FK14" s="153"/>
      <c r="FL14" s="153"/>
      <c r="FM14" s="153"/>
      <c r="FN14" s="153"/>
      <c r="FO14" s="153"/>
      <c r="FP14" s="153"/>
      <c r="FQ14" s="153"/>
      <c r="FR14" s="153"/>
      <c r="FS14" s="153"/>
      <c r="FT14" s="153"/>
      <c r="FU14" s="153"/>
      <c r="FV14" s="153"/>
      <c r="FW14" s="153"/>
      <c r="FX14" s="153"/>
      <c r="FY14" s="153"/>
      <c r="FZ14" s="153"/>
      <c r="GA14" s="153"/>
      <c r="GB14" s="153"/>
      <c r="GC14" s="153"/>
      <c r="GD14" s="153"/>
      <c r="GE14" s="153"/>
      <c r="GF14" s="153"/>
      <c r="GG14" s="153"/>
      <c r="GH14" s="153"/>
      <c r="GI14" s="153"/>
      <c r="GJ14" s="153"/>
      <c r="GK14" s="153"/>
      <c r="GL14" s="153"/>
      <c r="GM14" s="153"/>
      <c r="GN14" s="153"/>
      <c r="GO14" s="153"/>
      <c r="GP14" s="153"/>
      <c r="GQ14" s="153"/>
      <c r="GR14" s="153"/>
      <c r="GS14" s="153"/>
      <c r="GT14" s="153"/>
      <c r="GU14" s="153"/>
      <c r="GV14" s="153"/>
      <c r="GW14" s="153"/>
      <c r="GX14" s="153"/>
      <c r="GY14" s="153"/>
      <c r="GZ14" s="153"/>
      <c r="HA14" s="153"/>
      <c r="HB14" s="153"/>
      <c r="HC14" s="153"/>
      <c r="HD14" s="153"/>
      <c r="HE14" s="153"/>
      <c r="HF14" s="153"/>
      <c r="HG14" s="153"/>
      <c r="HH14" s="153"/>
      <c r="HI14" s="153"/>
      <c r="HJ14" s="153"/>
      <c r="HK14" s="153"/>
      <c r="HL14" s="153"/>
      <c r="HM14" s="153"/>
      <c r="HN14" s="153"/>
      <c r="HO14" s="153"/>
      <c r="HP14" s="153"/>
      <c r="HQ14" s="153"/>
      <c r="HR14" s="153"/>
      <c r="HS14" s="153"/>
      <c r="HT14" s="153"/>
      <c r="HU14" s="153"/>
      <c r="HV14" s="153"/>
      <c r="HW14" s="153"/>
      <c r="HX14" s="153"/>
      <c r="HY14" s="153"/>
      <c r="HZ14" s="153"/>
      <c r="IA14" s="153"/>
      <c r="IB14" s="153"/>
      <c r="IC14" s="153"/>
      <c r="ID14" s="153"/>
      <c r="IE14" s="153"/>
      <c r="IF14" s="153"/>
      <c r="IG14" s="153"/>
      <c r="IH14" s="153"/>
      <c r="II14" s="153"/>
      <c r="IJ14" s="153"/>
      <c r="IK14" s="153"/>
      <c r="IL14" s="153"/>
      <c r="IM14" s="153"/>
      <c r="IN14" s="153"/>
      <c r="IO14" s="153"/>
      <c r="IP14" s="153"/>
      <c r="IQ14" s="153"/>
      <c r="IR14" s="153"/>
      <c r="IS14" s="153"/>
      <c r="IT14" s="153"/>
      <c r="IU14" s="153"/>
      <c r="IV14" s="153"/>
      <c r="IW14" s="153"/>
      <c r="IX14" s="153"/>
      <c r="IY14" s="153"/>
      <c r="IZ14" s="153"/>
      <c r="JA14" s="153"/>
      <c r="JB14" s="153"/>
      <c r="JC14" s="153"/>
      <c r="JD14" s="153"/>
      <c r="JE14" s="153"/>
      <c r="JF14" s="153"/>
      <c r="JG14" s="153"/>
      <c r="JH14" s="153"/>
      <c r="JI14" s="153"/>
      <c r="JJ14" s="153"/>
      <c r="JK14" s="153"/>
      <c r="JL14" s="153"/>
      <c r="JM14" s="153"/>
      <c r="JN14" s="153"/>
      <c r="JO14" s="153"/>
      <c r="JP14" s="153"/>
      <c r="JQ14" s="153"/>
      <c r="JR14" s="153"/>
      <c r="JS14" s="153"/>
      <c r="JT14" s="153"/>
    </row>
    <row r="15" spans="1:280" s="55" customFormat="1" ht="23.1" customHeight="1" x14ac:dyDescent="0.35">
      <c r="A15" s="257"/>
      <c r="B15" s="261"/>
      <c r="C15" s="57"/>
      <c r="D15" s="59"/>
      <c r="E15" s="59"/>
      <c r="F15" s="45">
        <f t="shared" si="3"/>
        <v>0</v>
      </c>
      <c r="G15" s="59"/>
      <c r="J15" s="45">
        <f t="shared" si="4"/>
        <v>0</v>
      </c>
      <c r="L15" s="45">
        <f t="shared" si="5"/>
        <v>0</v>
      </c>
      <c r="P15" s="45">
        <f t="shared" si="6"/>
        <v>0</v>
      </c>
      <c r="Q15" s="56"/>
      <c r="R15" s="45">
        <f t="shared" si="7"/>
        <v>0</v>
      </c>
      <c r="S15" s="45">
        <f t="shared" si="8"/>
        <v>0</v>
      </c>
      <c r="T15" s="45">
        <f t="shared" si="9"/>
        <v>0</v>
      </c>
      <c r="U15" s="45">
        <f t="shared" si="0"/>
        <v>0</v>
      </c>
      <c r="V15" s="46">
        <f t="shared" si="10"/>
        <v>0</v>
      </c>
      <c r="W15" s="48">
        <f t="shared" si="11"/>
        <v>0</v>
      </c>
      <c r="X15" s="48">
        <f t="shared" si="12"/>
        <v>0</v>
      </c>
      <c r="Y15" s="257"/>
      <c r="Z15" s="45">
        <f t="shared" si="13"/>
        <v>0</v>
      </c>
      <c r="AA15" s="59"/>
      <c r="AB15" s="59"/>
      <c r="AC15" s="45">
        <f t="shared" si="14"/>
        <v>0</v>
      </c>
      <c r="AD15" s="59"/>
      <c r="AE15" s="46">
        <f t="shared" si="15"/>
        <v>0</v>
      </c>
      <c r="AF15" s="74">
        <f t="shared" si="16"/>
        <v>0</v>
      </c>
      <c r="AG15" s="257"/>
      <c r="AH15" s="56"/>
      <c r="AI15" s="57"/>
      <c r="AJ15" s="45">
        <f t="shared" si="17"/>
        <v>0</v>
      </c>
      <c r="AK15" s="45">
        <f t="shared" si="18"/>
        <v>0</v>
      </c>
      <c r="AL15" s="56"/>
      <c r="AM15" s="56"/>
      <c r="AN15" s="56"/>
      <c r="AO15" s="56"/>
      <c r="AP15" s="56"/>
      <c r="AQ15" s="56"/>
      <c r="AR15" s="56"/>
      <c r="AS15" s="56"/>
      <c r="AT15" s="45">
        <f t="shared" si="19"/>
        <v>0</v>
      </c>
      <c r="AU15" s="149"/>
      <c r="AV15" s="56"/>
      <c r="AW15" s="56"/>
      <c r="AX15" s="45">
        <f t="shared" si="20"/>
        <v>0</v>
      </c>
      <c r="AY15" s="45">
        <f t="shared" si="21"/>
        <v>0</v>
      </c>
      <c r="AZ15" s="56"/>
      <c r="BA15" s="56"/>
      <c r="BB15" s="296"/>
      <c r="BC15" s="294"/>
      <c r="BD15" s="261"/>
      <c r="BE15" s="56"/>
      <c r="BF15" s="45">
        <f t="shared" si="1"/>
        <v>0</v>
      </c>
      <c r="BG15" s="53">
        <f t="shared" si="2"/>
        <v>0</v>
      </c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54"/>
      <c r="IW15" s="54"/>
      <c r="IX15" s="54"/>
      <c r="IY15" s="54"/>
      <c r="IZ15" s="54"/>
      <c r="JA15" s="54"/>
      <c r="JB15" s="54"/>
      <c r="JC15" s="54"/>
      <c r="JD15" s="54"/>
      <c r="JE15" s="54"/>
      <c r="JF15" s="54"/>
      <c r="JG15" s="54"/>
      <c r="JH15" s="54"/>
      <c r="JI15" s="54"/>
      <c r="JJ15" s="54"/>
      <c r="JK15" s="54"/>
      <c r="JL15" s="54"/>
      <c r="JM15" s="54"/>
      <c r="JN15" s="54"/>
      <c r="JO15" s="54"/>
      <c r="JP15" s="54"/>
      <c r="JQ15" s="54"/>
      <c r="JR15" s="54"/>
      <c r="JS15" s="54"/>
      <c r="JT15" s="54"/>
    </row>
    <row r="16" spans="1:280" s="42" customFormat="1" ht="23.1" customHeight="1" x14ac:dyDescent="0.35">
      <c r="A16" s="262">
        <v>3</v>
      </c>
      <c r="B16" s="256" t="s">
        <v>61</v>
      </c>
      <c r="C16" s="44" t="s">
        <v>62</v>
      </c>
      <c r="D16" s="45">
        <v>72577</v>
      </c>
      <c r="E16" s="45">
        <v>3375</v>
      </c>
      <c r="F16" s="45">
        <v>83659</v>
      </c>
      <c r="G16" s="45">
        <v>3656</v>
      </c>
      <c r="H16" s="45"/>
      <c r="I16" s="45"/>
      <c r="J16" s="45">
        <f t="shared" si="4"/>
        <v>87315</v>
      </c>
      <c r="K16" s="46">
        <f>J16</f>
        <v>87315</v>
      </c>
      <c r="L16" s="45">
        <f t="shared" si="5"/>
        <v>0</v>
      </c>
      <c r="P16" s="45">
        <f t="shared" si="6"/>
        <v>87315</v>
      </c>
      <c r="Q16" s="45">
        <v>12839.16</v>
      </c>
      <c r="R16" s="45">
        <f t="shared" si="7"/>
        <v>23274.68</v>
      </c>
      <c r="S16" s="45">
        <f t="shared" si="8"/>
        <v>200</v>
      </c>
      <c r="T16" s="45">
        <f t="shared" si="9"/>
        <v>2182.87</v>
      </c>
      <c r="U16" s="45">
        <f t="shared" si="0"/>
        <v>24108.77</v>
      </c>
      <c r="V16" s="46">
        <f t="shared" si="10"/>
        <v>62605.479999999996</v>
      </c>
      <c r="W16" s="48">
        <f t="shared" si="11"/>
        <v>12355</v>
      </c>
      <c r="X16" s="48">
        <f t="shared" si="12"/>
        <v>12354.520000000004</v>
      </c>
      <c r="Y16" s="262">
        <v>3</v>
      </c>
      <c r="Z16" s="45">
        <f t="shared" si="13"/>
        <v>10477.799999999999</v>
      </c>
      <c r="AA16" s="45">
        <v>0</v>
      </c>
      <c r="AB16" s="45">
        <v>100</v>
      </c>
      <c r="AC16" s="45">
        <f t="shared" si="14"/>
        <v>2182.88</v>
      </c>
      <c r="AD16" s="45">
        <v>200</v>
      </c>
      <c r="AE16" s="46">
        <f t="shared" si="15"/>
        <v>24709.520000000004</v>
      </c>
      <c r="AF16" s="74">
        <f t="shared" si="16"/>
        <v>12354.760000000002</v>
      </c>
      <c r="AG16" s="262">
        <v>3</v>
      </c>
      <c r="AH16" s="43" t="s">
        <v>61</v>
      </c>
      <c r="AI16" s="44" t="s">
        <v>62</v>
      </c>
      <c r="AJ16" s="45">
        <f t="shared" si="17"/>
        <v>12839.16</v>
      </c>
      <c r="AK16" s="45">
        <f t="shared" si="18"/>
        <v>7858.3499999999995</v>
      </c>
      <c r="AL16" s="45">
        <v>5781.89</v>
      </c>
      <c r="AM16" s="45">
        <v>0</v>
      </c>
      <c r="AN16" s="45">
        <v>0</v>
      </c>
      <c r="AO16" s="45">
        <v>9634.44</v>
      </c>
      <c r="AP16" s="45">
        <v>0</v>
      </c>
      <c r="AQ16" s="45">
        <v>0</v>
      </c>
      <c r="AR16" s="45"/>
      <c r="AS16" s="45">
        <v>0</v>
      </c>
      <c r="AT16" s="45">
        <f t="shared" si="19"/>
        <v>23274.68</v>
      </c>
      <c r="AU16" s="45">
        <v>200</v>
      </c>
      <c r="AV16" s="45">
        <v>0</v>
      </c>
      <c r="AW16" s="45">
        <v>0</v>
      </c>
      <c r="AX16" s="45">
        <f t="shared" si="20"/>
        <v>200</v>
      </c>
      <c r="AY16" s="45">
        <f t="shared" si="21"/>
        <v>2182.87</v>
      </c>
      <c r="AZ16" s="45"/>
      <c r="BA16" s="45">
        <v>0</v>
      </c>
      <c r="BB16" s="290">
        <v>100</v>
      </c>
      <c r="BC16" s="291">
        <v>15783.77</v>
      </c>
      <c r="BD16" s="292">
        <v>8225</v>
      </c>
      <c r="BE16" s="45">
        <v>0</v>
      </c>
      <c r="BF16" s="45">
        <f t="shared" si="1"/>
        <v>24108.77</v>
      </c>
      <c r="BG16" s="53">
        <f t="shared" si="2"/>
        <v>62605.479999999996</v>
      </c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  <c r="IW16" s="54"/>
      <c r="IX16" s="54"/>
      <c r="IY16" s="54"/>
      <c r="IZ16" s="54"/>
      <c r="JA16" s="54"/>
      <c r="JB16" s="54"/>
      <c r="JC16" s="54"/>
      <c r="JD16" s="54"/>
      <c r="JE16" s="54"/>
      <c r="JF16" s="54"/>
      <c r="JG16" s="54"/>
      <c r="JH16" s="54"/>
      <c r="JI16" s="54"/>
      <c r="JJ16" s="54"/>
      <c r="JK16" s="54"/>
      <c r="JL16" s="54"/>
      <c r="JM16" s="54"/>
      <c r="JN16" s="54"/>
      <c r="JO16" s="54"/>
      <c r="JP16" s="54"/>
      <c r="JQ16" s="54"/>
      <c r="JR16" s="54"/>
      <c r="JS16" s="54"/>
      <c r="JT16" s="54"/>
    </row>
    <row r="17" spans="1:280" s="55" customFormat="1" ht="23.1" customHeight="1" x14ac:dyDescent="0.35">
      <c r="A17" s="257"/>
      <c r="B17" s="258"/>
      <c r="C17" s="57"/>
      <c r="D17" s="59"/>
      <c r="E17" s="59"/>
      <c r="F17" s="45">
        <f t="shared" si="3"/>
        <v>0</v>
      </c>
      <c r="G17" s="59"/>
      <c r="H17" s="59"/>
      <c r="I17" s="59"/>
      <c r="J17" s="45">
        <f t="shared" si="4"/>
        <v>0</v>
      </c>
      <c r="K17" s="58"/>
      <c r="L17" s="45">
        <f t="shared" si="5"/>
        <v>0</v>
      </c>
      <c r="P17" s="45">
        <f t="shared" si="6"/>
        <v>0</v>
      </c>
      <c r="Q17" s="59"/>
      <c r="R17" s="45">
        <f t="shared" si="7"/>
        <v>0</v>
      </c>
      <c r="S17" s="45">
        <f t="shared" si="8"/>
        <v>0</v>
      </c>
      <c r="T17" s="45">
        <f t="shared" si="9"/>
        <v>0</v>
      </c>
      <c r="U17" s="45">
        <f t="shared" si="0"/>
        <v>0</v>
      </c>
      <c r="V17" s="46">
        <f t="shared" si="10"/>
        <v>0</v>
      </c>
      <c r="W17" s="48">
        <f t="shared" si="11"/>
        <v>0</v>
      </c>
      <c r="X17" s="48">
        <f t="shared" si="12"/>
        <v>0</v>
      </c>
      <c r="Y17" s="257"/>
      <c r="Z17" s="45">
        <f t="shared" si="13"/>
        <v>0</v>
      </c>
      <c r="AA17" s="59"/>
      <c r="AB17" s="59"/>
      <c r="AC17" s="45">
        <f t="shared" si="14"/>
        <v>0</v>
      </c>
      <c r="AD17" s="59"/>
      <c r="AE17" s="46">
        <f t="shared" si="15"/>
        <v>0</v>
      </c>
      <c r="AF17" s="74">
        <f t="shared" si="16"/>
        <v>0</v>
      </c>
      <c r="AG17" s="257"/>
      <c r="AH17" s="61"/>
      <c r="AI17" s="57"/>
      <c r="AJ17" s="45">
        <f t="shared" si="17"/>
        <v>0</v>
      </c>
      <c r="AK17" s="45">
        <f t="shared" si="18"/>
        <v>0</v>
      </c>
      <c r="AL17" s="59"/>
      <c r="AM17" s="59"/>
      <c r="AN17" s="59"/>
      <c r="AO17" s="59"/>
      <c r="AP17" s="59"/>
      <c r="AQ17" s="59"/>
      <c r="AR17" s="59"/>
      <c r="AS17" s="59"/>
      <c r="AT17" s="45">
        <f t="shared" si="19"/>
        <v>0</v>
      </c>
      <c r="AU17" s="59"/>
      <c r="AV17" s="56"/>
      <c r="AW17" s="59"/>
      <c r="AX17" s="45">
        <f t="shared" si="20"/>
        <v>0</v>
      </c>
      <c r="AY17" s="45">
        <f t="shared" si="21"/>
        <v>0</v>
      </c>
      <c r="AZ17" s="59"/>
      <c r="BA17" s="59"/>
      <c r="BB17" s="293"/>
      <c r="BC17" s="294"/>
      <c r="BD17" s="295"/>
      <c r="BE17" s="59"/>
      <c r="BF17" s="45">
        <f t="shared" si="1"/>
        <v>0</v>
      </c>
      <c r="BG17" s="53">
        <f t="shared" si="2"/>
        <v>0</v>
      </c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  <c r="IW17" s="54"/>
      <c r="IX17" s="54"/>
      <c r="IY17" s="54"/>
      <c r="IZ17" s="54"/>
      <c r="JA17" s="54"/>
      <c r="JB17" s="54"/>
      <c r="JC17" s="54"/>
      <c r="JD17" s="54"/>
      <c r="JE17" s="54"/>
      <c r="JF17" s="54"/>
      <c r="JG17" s="54"/>
      <c r="JH17" s="54"/>
      <c r="JI17" s="54"/>
      <c r="JJ17" s="54"/>
      <c r="JK17" s="54"/>
      <c r="JL17" s="54"/>
      <c r="JM17" s="54"/>
      <c r="JN17" s="54"/>
      <c r="JO17" s="54"/>
      <c r="JP17" s="54"/>
      <c r="JQ17" s="54"/>
      <c r="JR17" s="54"/>
      <c r="JS17" s="54"/>
      <c r="JT17" s="54"/>
    </row>
    <row r="18" spans="1:280" s="42" customFormat="1" ht="23.1" customHeight="1" x14ac:dyDescent="0.35">
      <c r="A18" s="262">
        <v>4</v>
      </c>
      <c r="B18" s="256" t="s">
        <v>63</v>
      </c>
      <c r="C18" s="44" t="s">
        <v>81</v>
      </c>
      <c r="D18" s="45">
        <v>43030</v>
      </c>
      <c r="E18" s="45">
        <v>2108</v>
      </c>
      <c r="F18" s="45">
        <f t="shared" si="3"/>
        <v>45138</v>
      </c>
      <c r="G18" s="45">
        <v>2109</v>
      </c>
      <c r="H18" s="45"/>
      <c r="I18" s="45"/>
      <c r="J18" s="45">
        <f t="shared" si="4"/>
        <v>47247</v>
      </c>
      <c r="K18" s="46">
        <f>J18</f>
        <v>47247</v>
      </c>
      <c r="L18" s="45">
        <f t="shared" si="5"/>
        <v>0</v>
      </c>
      <c r="P18" s="45">
        <f t="shared" si="6"/>
        <v>47247</v>
      </c>
      <c r="Q18" s="45">
        <v>3605.95</v>
      </c>
      <c r="R18" s="45">
        <f t="shared" si="7"/>
        <v>4252.2299999999996</v>
      </c>
      <c r="S18" s="45">
        <f t="shared" si="8"/>
        <v>200</v>
      </c>
      <c r="T18" s="45">
        <f t="shared" si="9"/>
        <v>1181.17</v>
      </c>
      <c r="U18" s="45">
        <f t="shared" si="0"/>
        <v>100</v>
      </c>
      <c r="V18" s="46">
        <f t="shared" si="10"/>
        <v>9339.3499999999985</v>
      </c>
      <c r="W18" s="48">
        <f t="shared" si="11"/>
        <v>18954</v>
      </c>
      <c r="X18" s="48">
        <f t="shared" si="12"/>
        <v>18953.650000000001</v>
      </c>
      <c r="Y18" s="262">
        <v>4</v>
      </c>
      <c r="Z18" s="45">
        <f t="shared" si="13"/>
        <v>5669.6399999999994</v>
      </c>
      <c r="AA18" s="45">
        <v>0</v>
      </c>
      <c r="AB18" s="45">
        <v>100</v>
      </c>
      <c r="AC18" s="45">
        <f t="shared" si="14"/>
        <v>1181.18</v>
      </c>
      <c r="AD18" s="45">
        <v>200</v>
      </c>
      <c r="AE18" s="46">
        <f t="shared" si="15"/>
        <v>37907.65</v>
      </c>
      <c r="AF18" s="74">
        <f t="shared" si="16"/>
        <v>18953.825000000001</v>
      </c>
      <c r="AG18" s="262">
        <v>4</v>
      </c>
      <c r="AH18" s="43" t="s">
        <v>63</v>
      </c>
      <c r="AI18" s="44" t="s">
        <v>81</v>
      </c>
      <c r="AJ18" s="45">
        <f t="shared" si="17"/>
        <v>3605.95</v>
      </c>
      <c r="AK18" s="45">
        <f t="shared" si="18"/>
        <v>4252.2299999999996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/>
      <c r="AS18" s="45">
        <v>0</v>
      </c>
      <c r="AT18" s="45">
        <f t="shared" si="19"/>
        <v>4252.2299999999996</v>
      </c>
      <c r="AU18" s="45">
        <v>200</v>
      </c>
      <c r="AV18" s="45">
        <v>0</v>
      </c>
      <c r="AW18" s="45">
        <v>0</v>
      </c>
      <c r="AX18" s="45">
        <f t="shared" si="20"/>
        <v>200</v>
      </c>
      <c r="AY18" s="45">
        <f t="shared" si="21"/>
        <v>1181.17</v>
      </c>
      <c r="AZ18" s="45"/>
      <c r="BA18" s="45"/>
      <c r="BB18" s="290">
        <v>100</v>
      </c>
      <c r="BC18" s="294" t="s">
        <v>151</v>
      </c>
      <c r="BD18" s="292">
        <v>0</v>
      </c>
      <c r="BE18" s="45">
        <v>0</v>
      </c>
      <c r="BF18" s="45">
        <f t="shared" si="1"/>
        <v>100</v>
      </c>
      <c r="BG18" s="53">
        <f t="shared" si="2"/>
        <v>9339.3499999999985</v>
      </c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  <c r="IZ18" s="54"/>
      <c r="JA18" s="54"/>
      <c r="JB18" s="54"/>
      <c r="JC18" s="54"/>
      <c r="JD18" s="54"/>
      <c r="JE18" s="54"/>
      <c r="JF18" s="54"/>
      <c r="JG18" s="54"/>
      <c r="JH18" s="54"/>
      <c r="JI18" s="54"/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</row>
    <row r="19" spans="1:280" s="42" customFormat="1" ht="23.1" customHeight="1" x14ac:dyDescent="0.35">
      <c r="A19" s="257"/>
      <c r="B19" s="263"/>
      <c r="C19" s="44"/>
      <c r="D19" s="45"/>
      <c r="E19" s="45"/>
      <c r="F19" s="45">
        <f t="shared" si="3"/>
        <v>0</v>
      </c>
      <c r="G19" s="45"/>
      <c r="H19" s="45"/>
      <c r="I19" s="45"/>
      <c r="J19" s="45">
        <f t="shared" si="4"/>
        <v>0</v>
      </c>
      <c r="K19" s="63"/>
      <c r="L19" s="45">
        <f t="shared" si="5"/>
        <v>0</v>
      </c>
      <c r="P19" s="45">
        <f t="shared" si="6"/>
        <v>0</v>
      </c>
      <c r="Q19" s="45"/>
      <c r="R19" s="45">
        <f t="shared" si="7"/>
        <v>0</v>
      </c>
      <c r="S19" s="45">
        <f t="shared" si="8"/>
        <v>0</v>
      </c>
      <c r="T19" s="45">
        <f t="shared" si="9"/>
        <v>0</v>
      </c>
      <c r="U19" s="45">
        <f t="shared" si="0"/>
        <v>0</v>
      </c>
      <c r="V19" s="46">
        <f t="shared" si="10"/>
        <v>0</v>
      </c>
      <c r="W19" s="48">
        <f t="shared" si="11"/>
        <v>0</v>
      </c>
      <c r="X19" s="48">
        <f t="shared" si="12"/>
        <v>0</v>
      </c>
      <c r="Y19" s="257"/>
      <c r="Z19" s="45">
        <f t="shared" si="13"/>
        <v>0</v>
      </c>
      <c r="AA19" s="45"/>
      <c r="AB19" s="45"/>
      <c r="AC19" s="45">
        <f t="shared" si="14"/>
        <v>0</v>
      </c>
      <c r="AD19" s="45"/>
      <c r="AE19" s="46">
        <f t="shared" si="15"/>
        <v>0</v>
      </c>
      <c r="AF19" s="74">
        <f t="shared" si="16"/>
        <v>0</v>
      </c>
      <c r="AG19" s="257"/>
      <c r="AH19" s="62"/>
      <c r="AI19" s="44"/>
      <c r="AJ19" s="45">
        <f t="shared" si="17"/>
        <v>0</v>
      </c>
      <c r="AK19" s="45">
        <f t="shared" si="18"/>
        <v>0</v>
      </c>
      <c r="AL19" s="45"/>
      <c r="AM19" s="45"/>
      <c r="AN19" s="45"/>
      <c r="AO19" s="45"/>
      <c r="AP19" s="45"/>
      <c r="AQ19" s="45"/>
      <c r="AR19" s="45"/>
      <c r="AS19" s="45"/>
      <c r="AT19" s="45">
        <f t="shared" si="19"/>
        <v>0</v>
      </c>
      <c r="AU19" s="45"/>
      <c r="AV19" s="56"/>
      <c r="AW19" s="45"/>
      <c r="AX19" s="45">
        <f t="shared" si="20"/>
        <v>0</v>
      </c>
      <c r="AY19" s="45">
        <f t="shared" si="21"/>
        <v>0</v>
      </c>
      <c r="AZ19" s="45"/>
      <c r="BA19" s="45"/>
      <c r="BB19" s="290"/>
      <c r="BC19" s="294"/>
      <c r="BD19" s="292"/>
      <c r="BE19" s="45"/>
      <c r="BF19" s="45">
        <f t="shared" si="1"/>
        <v>0</v>
      </c>
      <c r="BG19" s="53">
        <f t="shared" si="2"/>
        <v>0</v>
      </c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</row>
    <row r="20" spans="1:280" s="42" customFormat="1" ht="23.1" customHeight="1" x14ac:dyDescent="0.35">
      <c r="A20" s="259">
        <v>5</v>
      </c>
      <c r="B20" s="256" t="s">
        <v>64</v>
      </c>
      <c r="C20" s="44" t="s">
        <v>71</v>
      </c>
      <c r="D20" s="45">
        <v>46725</v>
      </c>
      <c r="E20" s="45">
        <v>2290</v>
      </c>
      <c r="F20" s="45">
        <f t="shared" si="3"/>
        <v>49015</v>
      </c>
      <c r="G20" s="45">
        <v>2289</v>
      </c>
      <c r="H20" s="45"/>
      <c r="I20" s="45"/>
      <c r="J20" s="45">
        <f t="shared" si="4"/>
        <v>51304</v>
      </c>
      <c r="K20" s="46">
        <f>J20</f>
        <v>51304</v>
      </c>
      <c r="L20" s="45">
        <f t="shared" si="5"/>
        <v>0</v>
      </c>
      <c r="P20" s="45">
        <f t="shared" si="6"/>
        <v>51304</v>
      </c>
      <c r="Q20" s="45">
        <v>4459.28</v>
      </c>
      <c r="R20" s="45">
        <f t="shared" si="7"/>
        <v>14024.41</v>
      </c>
      <c r="S20" s="45">
        <f t="shared" si="8"/>
        <v>200</v>
      </c>
      <c r="T20" s="45">
        <f t="shared" si="9"/>
        <v>1282.5999999999999</v>
      </c>
      <c r="U20" s="45">
        <f t="shared" si="0"/>
        <v>6513.51</v>
      </c>
      <c r="V20" s="46">
        <f t="shared" si="10"/>
        <v>26479.799999999996</v>
      </c>
      <c r="W20" s="48">
        <f t="shared" si="11"/>
        <v>12412</v>
      </c>
      <c r="X20" s="48">
        <f t="shared" si="12"/>
        <v>12412.200000000004</v>
      </c>
      <c r="Y20" s="259">
        <v>5</v>
      </c>
      <c r="Z20" s="45">
        <f t="shared" si="13"/>
        <v>6156.48</v>
      </c>
      <c r="AA20" s="45">
        <v>0</v>
      </c>
      <c r="AB20" s="45">
        <v>100</v>
      </c>
      <c r="AC20" s="45">
        <f t="shared" si="14"/>
        <v>1282.5999999999999</v>
      </c>
      <c r="AD20" s="45">
        <v>200</v>
      </c>
      <c r="AE20" s="46">
        <f t="shared" si="15"/>
        <v>24824.200000000004</v>
      </c>
      <c r="AF20" s="74">
        <f t="shared" si="16"/>
        <v>12412.100000000002</v>
      </c>
      <c r="AG20" s="259">
        <v>5</v>
      </c>
      <c r="AH20" s="43" t="s">
        <v>64</v>
      </c>
      <c r="AI20" s="44" t="s">
        <v>71</v>
      </c>
      <c r="AJ20" s="45">
        <f t="shared" si="17"/>
        <v>4459.28</v>
      </c>
      <c r="AK20" s="45">
        <f t="shared" si="18"/>
        <v>4617.3599999999997</v>
      </c>
      <c r="AL20" s="45">
        <v>0</v>
      </c>
      <c r="AM20" s="45">
        <v>0</v>
      </c>
      <c r="AN20" s="45">
        <v>0</v>
      </c>
      <c r="AO20" s="45">
        <v>0</v>
      </c>
      <c r="AP20" s="45">
        <v>7073.72</v>
      </c>
      <c r="AQ20" s="45">
        <v>0</v>
      </c>
      <c r="AR20" s="45">
        <v>2333.33</v>
      </c>
      <c r="AS20" s="45">
        <v>0</v>
      </c>
      <c r="AT20" s="45">
        <f t="shared" si="19"/>
        <v>14024.41</v>
      </c>
      <c r="AU20" s="45">
        <v>200</v>
      </c>
      <c r="AV20" s="45">
        <v>0</v>
      </c>
      <c r="AW20" s="45">
        <v>0</v>
      </c>
      <c r="AX20" s="45">
        <f t="shared" si="20"/>
        <v>200</v>
      </c>
      <c r="AY20" s="45">
        <f t="shared" si="21"/>
        <v>1282.5999999999999</v>
      </c>
      <c r="AZ20" s="45"/>
      <c r="BA20" s="45"/>
      <c r="BB20" s="290">
        <v>100</v>
      </c>
      <c r="BC20" s="291">
        <v>6313.51</v>
      </c>
      <c r="BD20" s="292">
        <v>100</v>
      </c>
      <c r="BE20" s="45">
        <v>0</v>
      </c>
      <c r="BF20" s="45">
        <f t="shared" si="1"/>
        <v>6513.51</v>
      </c>
      <c r="BG20" s="53">
        <f t="shared" si="2"/>
        <v>26479.799999999996</v>
      </c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  <c r="IW20" s="54"/>
      <c r="IX20" s="54"/>
      <c r="IY20" s="54"/>
      <c r="IZ20" s="54"/>
      <c r="JA20" s="54"/>
      <c r="JB20" s="54"/>
      <c r="JC20" s="54"/>
      <c r="JD20" s="54"/>
      <c r="JE20" s="54"/>
      <c r="JF20" s="54"/>
      <c r="JG20" s="54"/>
      <c r="JH20" s="54"/>
      <c r="JI20" s="54"/>
      <c r="JJ20" s="54"/>
      <c r="JK20" s="54"/>
      <c r="JL20" s="54"/>
      <c r="JM20" s="54"/>
      <c r="JN20" s="54"/>
      <c r="JO20" s="54"/>
      <c r="JP20" s="54"/>
      <c r="JQ20" s="54"/>
      <c r="JR20" s="54"/>
      <c r="JS20" s="54"/>
      <c r="JT20" s="54"/>
    </row>
    <row r="21" spans="1:280" s="42" customFormat="1" ht="23.1" customHeight="1" x14ac:dyDescent="0.35">
      <c r="A21" s="257"/>
      <c r="B21" s="263"/>
      <c r="C21" s="44"/>
      <c r="D21" s="45"/>
      <c r="E21" s="45"/>
      <c r="F21" s="45">
        <f t="shared" si="3"/>
        <v>0</v>
      </c>
      <c r="G21" s="45"/>
      <c r="H21" s="45"/>
      <c r="I21" s="45"/>
      <c r="J21" s="45">
        <f t="shared" si="4"/>
        <v>0</v>
      </c>
      <c r="K21" s="63"/>
      <c r="L21" s="45">
        <f t="shared" si="5"/>
        <v>0</v>
      </c>
      <c r="P21" s="45">
        <f t="shared" si="6"/>
        <v>0</v>
      </c>
      <c r="Q21" s="45"/>
      <c r="R21" s="45">
        <f t="shared" si="7"/>
        <v>0</v>
      </c>
      <c r="S21" s="45">
        <f t="shared" si="8"/>
        <v>0</v>
      </c>
      <c r="T21" s="45">
        <f t="shared" si="9"/>
        <v>0</v>
      </c>
      <c r="U21" s="45">
        <f t="shared" si="0"/>
        <v>0</v>
      </c>
      <c r="V21" s="46">
        <f t="shared" si="10"/>
        <v>0</v>
      </c>
      <c r="W21" s="48">
        <f t="shared" si="11"/>
        <v>0</v>
      </c>
      <c r="X21" s="48">
        <f t="shared" si="12"/>
        <v>0</v>
      </c>
      <c r="Y21" s="257"/>
      <c r="Z21" s="45">
        <f t="shared" si="13"/>
        <v>0</v>
      </c>
      <c r="AA21" s="45"/>
      <c r="AB21" s="45"/>
      <c r="AC21" s="45">
        <f t="shared" si="14"/>
        <v>0</v>
      </c>
      <c r="AD21" s="45"/>
      <c r="AE21" s="46">
        <f t="shared" si="15"/>
        <v>0</v>
      </c>
      <c r="AF21" s="74">
        <f t="shared" si="16"/>
        <v>0</v>
      </c>
      <c r="AG21" s="257"/>
      <c r="AH21" s="62"/>
      <c r="AI21" s="44"/>
      <c r="AJ21" s="45">
        <f t="shared" si="17"/>
        <v>0</v>
      </c>
      <c r="AK21" s="45">
        <f t="shared" si="18"/>
        <v>0</v>
      </c>
      <c r="AL21" s="45"/>
      <c r="AM21" s="45"/>
      <c r="AN21" s="45"/>
      <c r="AO21" s="45"/>
      <c r="AP21" s="45"/>
      <c r="AQ21" s="45"/>
      <c r="AR21" s="45"/>
      <c r="AS21" s="45"/>
      <c r="AT21" s="45">
        <f t="shared" si="19"/>
        <v>0</v>
      </c>
      <c r="AU21" s="45"/>
      <c r="AV21" s="56"/>
      <c r="AW21" s="45"/>
      <c r="AX21" s="45">
        <f t="shared" si="20"/>
        <v>0</v>
      </c>
      <c r="AY21" s="45">
        <f t="shared" si="21"/>
        <v>0</v>
      </c>
      <c r="AZ21" s="45"/>
      <c r="BA21" s="45"/>
      <c r="BB21" s="290"/>
      <c r="BC21" s="294"/>
      <c r="BD21" s="292"/>
      <c r="BE21" s="45"/>
      <c r="BF21" s="45">
        <f t="shared" si="1"/>
        <v>0</v>
      </c>
      <c r="BG21" s="53">
        <f t="shared" si="2"/>
        <v>0</v>
      </c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</row>
    <row r="22" spans="1:280" s="42" customFormat="1" ht="23.1" customHeight="1" x14ac:dyDescent="0.35">
      <c r="A22" s="262">
        <v>6</v>
      </c>
      <c r="B22" s="256" t="s">
        <v>70</v>
      </c>
      <c r="C22" s="44" t="s">
        <v>71</v>
      </c>
      <c r="D22" s="45">
        <v>46725</v>
      </c>
      <c r="E22" s="45">
        <v>2290</v>
      </c>
      <c r="F22" s="45">
        <f t="shared" si="3"/>
        <v>49015</v>
      </c>
      <c r="G22" s="45">
        <v>2289</v>
      </c>
      <c r="H22" s="45"/>
      <c r="I22" s="45"/>
      <c r="J22" s="45">
        <f t="shared" si="4"/>
        <v>51304</v>
      </c>
      <c r="K22" s="46">
        <f>J22</f>
        <v>51304</v>
      </c>
      <c r="L22" s="45">
        <f t="shared" si="5"/>
        <v>0</v>
      </c>
      <c r="P22" s="45">
        <f t="shared" si="6"/>
        <v>51304</v>
      </c>
      <c r="Q22" s="45">
        <v>4459.28</v>
      </c>
      <c r="R22" s="45">
        <f t="shared" si="7"/>
        <v>11487.99</v>
      </c>
      <c r="S22" s="45">
        <f t="shared" si="8"/>
        <v>5396.5599999999995</v>
      </c>
      <c r="T22" s="45">
        <f t="shared" si="9"/>
        <v>1282.5999999999999</v>
      </c>
      <c r="U22" s="45">
        <f t="shared" si="0"/>
        <v>12100</v>
      </c>
      <c r="V22" s="46">
        <f t="shared" si="10"/>
        <v>34726.43</v>
      </c>
      <c r="W22" s="48">
        <f t="shared" si="11"/>
        <v>8289</v>
      </c>
      <c r="X22" s="48">
        <f t="shared" si="12"/>
        <v>8288.57</v>
      </c>
      <c r="Y22" s="262">
        <v>6</v>
      </c>
      <c r="Z22" s="45">
        <f t="shared" si="13"/>
        <v>6156.48</v>
      </c>
      <c r="AA22" s="45">
        <v>0</v>
      </c>
      <c r="AB22" s="45">
        <v>100</v>
      </c>
      <c r="AC22" s="45">
        <f t="shared" si="14"/>
        <v>1282.5999999999999</v>
      </c>
      <c r="AD22" s="45">
        <v>200</v>
      </c>
      <c r="AE22" s="46">
        <f t="shared" si="15"/>
        <v>16577.57</v>
      </c>
      <c r="AF22" s="74">
        <f t="shared" si="16"/>
        <v>8288.7849999999999</v>
      </c>
      <c r="AG22" s="262">
        <v>6</v>
      </c>
      <c r="AH22" s="43" t="s">
        <v>70</v>
      </c>
      <c r="AI22" s="44" t="s">
        <v>71</v>
      </c>
      <c r="AJ22" s="45">
        <f t="shared" si="17"/>
        <v>4459.28</v>
      </c>
      <c r="AK22" s="45">
        <f t="shared" si="18"/>
        <v>4617.3599999999997</v>
      </c>
      <c r="AL22" s="45">
        <v>5870.63</v>
      </c>
      <c r="AM22" s="45">
        <v>1000</v>
      </c>
      <c r="AN22" s="45">
        <v>0</v>
      </c>
      <c r="AO22" s="45">
        <v>0</v>
      </c>
      <c r="AP22" s="45">
        <v>0</v>
      </c>
      <c r="AQ22" s="45">
        <v>0</v>
      </c>
      <c r="AR22" s="45"/>
      <c r="AS22" s="45"/>
      <c r="AT22" s="45">
        <f t="shared" si="19"/>
        <v>11487.99</v>
      </c>
      <c r="AU22" s="45">
        <v>1900</v>
      </c>
      <c r="AV22" s="45">
        <v>0</v>
      </c>
      <c r="AW22" s="45">
        <v>3496.56</v>
      </c>
      <c r="AX22" s="45">
        <f t="shared" si="20"/>
        <v>5396.5599999999995</v>
      </c>
      <c r="AY22" s="45">
        <f t="shared" si="21"/>
        <v>1282.5999999999999</v>
      </c>
      <c r="AZ22" s="45"/>
      <c r="BA22" s="45">
        <v>0</v>
      </c>
      <c r="BB22" s="290">
        <v>100</v>
      </c>
      <c r="BC22" s="294"/>
      <c r="BD22" s="292">
        <v>12000</v>
      </c>
      <c r="BE22" s="45">
        <v>0</v>
      </c>
      <c r="BF22" s="45">
        <f t="shared" si="1"/>
        <v>12100</v>
      </c>
      <c r="BG22" s="53">
        <f t="shared" si="2"/>
        <v>34726.43</v>
      </c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</row>
    <row r="23" spans="1:280" s="42" customFormat="1" ht="23.1" customHeight="1" x14ac:dyDescent="0.35">
      <c r="A23" s="257"/>
      <c r="B23" s="256"/>
      <c r="C23" s="44"/>
      <c r="D23" s="45"/>
      <c r="E23" s="45"/>
      <c r="F23" s="45">
        <f t="shared" si="3"/>
        <v>0</v>
      </c>
      <c r="G23" s="45"/>
      <c r="H23" s="45"/>
      <c r="I23" s="45"/>
      <c r="J23" s="45">
        <f t="shared" si="4"/>
        <v>0</v>
      </c>
      <c r="K23" s="46"/>
      <c r="L23" s="45">
        <f t="shared" si="5"/>
        <v>0</v>
      </c>
      <c r="P23" s="45">
        <f t="shared" si="6"/>
        <v>0</v>
      </c>
      <c r="Q23" s="45"/>
      <c r="R23" s="45">
        <f t="shared" si="7"/>
        <v>0</v>
      </c>
      <c r="S23" s="45">
        <f t="shared" si="8"/>
        <v>0</v>
      </c>
      <c r="T23" s="45">
        <f t="shared" si="9"/>
        <v>0</v>
      </c>
      <c r="U23" s="45">
        <f t="shared" si="0"/>
        <v>0</v>
      </c>
      <c r="V23" s="46">
        <f t="shared" si="10"/>
        <v>0</v>
      </c>
      <c r="W23" s="48">
        <f t="shared" si="11"/>
        <v>0</v>
      </c>
      <c r="X23" s="48">
        <f t="shared" si="12"/>
        <v>0</v>
      </c>
      <c r="Y23" s="257"/>
      <c r="Z23" s="45">
        <f t="shared" si="13"/>
        <v>0</v>
      </c>
      <c r="AA23" s="45"/>
      <c r="AB23" s="45"/>
      <c r="AC23" s="45">
        <f t="shared" si="14"/>
        <v>0</v>
      </c>
      <c r="AD23" s="45"/>
      <c r="AE23" s="46">
        <f t="shared" si="15"/>
        <v>0</v>
      </c>
      <c r="AF23" s="74">
        <f t="shared" si="16"/>
        <v>0</v>
      </c>
      <c r="AG23" s="257"/>
      <c r="AH23" s="43"/>
      <c r="AI23" s="44"/>
      <c r="AJ23" s="45">
        <f t="shared" si="17"/>
        <v>0</v>
      </c>
      <c r="AK23" s="45">
        <f t="shared" si="18"/>
        <v>0</v>
      </c>
      <c r="AL23" s="45"/>
      <c r="AM23" s="45"/>
      <c r="AN23" s="45"/>
      <c r="AO23" s="45"/>
      <c r="AP23" s="45"/>
      <c r="AQ23" s="45"/>
      <c r="AR23" s="45"/>
      <c r="AS23" s="45"/>
      <c r="AT23" s="45">
        <f t="shared" si="19"/>
        <v>0</v>
      </c>
      <c r="AU23" s="45"/>
      <c r="AV23" s="56"/>
      <c r="AW23" s="45"/>
      <c r="AX23" s="45">
        <f t="shared" si="20"/>
        <v>0</v>
      </c>
      <c r="AY23" s="45">
        <f t="shared" si="21"/>
        <v>0</v>
      </c>
      <c r="AZ23" s="45"/>
      <c r="BA23" s="45"/>
      <c r="BB23" s="290"/>
      <c r="BC23" s="294"/>
      <c r="BD23" s="292"/>
      <c r="BE23" s="45"/>
      <c r="BF23" s="45">
        <f t="shared" si="1"/>
        <v>0</v>
      </c>
      <c r="BG23" s="53">
        <f t="shared" si="2"/>
        <v>0</v>
      </c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  <c r="IW23" s="54"/>
      <c r="IX23" s="54"/>
      <c r="IY23" s="54"/>
      <c r="IZ23" s="54"/>
      <c r="JA23" s="54"/>
      <c r="JB23" s="54"/>
      <c r="JC23" s="54"/>
      <c r="JD23" s="54"/>
      <c r="JE23" s="54"/>
      <c r="JF23" s="54"/>
      <c r="JG23" s="54"/>
      <c r="JH23" s="54"/>
      <c r="JI23" s="54"/>
      <c r="JJ23" s="54"/>
      <c r="JK23" s="54"/>
      <c r="JL23" s="54"/>
      <c r="JM23" s="54"/>
      <c r="JN23" s="54"/>
      <c r="JO23" s="54"/>
      <c r="JP23" s="54"/>
      <c r="JQ23" s="54"/>
      <c r="JR23" s="54"/>
      <c r="JS23" s="54"/>
      <c r="JT23" s="54"/>
    </row>
    <row r="24" spans="1:280" s="42" customFormat="1" ht="23.1" customHeight="1" x14ac:dyDescent="0.35">
      <c r="A24" s="262">
        <v>7</v>
      </c>
      <c r="B24" s="256" t="s">
        <v>72</v>
      </c>
      <c r="C24" s="44" t="s">
        <v>73</v>
      </c>
      <c r="D24" s="45">
        <v>29165</v>
      </c>
      <c r="E24" s="45">
        <v>1540</v>
      </c>
      <c r="F24" s="45">
        <f t="shared" si="3"/>
        <v>30705</v>
      </c>
      <c r="G24" s="45">
        <v>1540</v>
      </c>
      <c r="H24" s="45"/>
      <c r="I24" s="45"/>
      <c r="J24" s="45">
        <f t="shared" si="4"/>
        <v>32245</v>
      </c>
      <c r="K24" s="46">
        <f>J24</f>
        <v>32245</v>
      </c>
      <c r="L24" s="45">
        <f t="shared" si="5"/>
        <v>0</v>
      </c>
      <c r="P24" s="45">
        <f t="shared" si="6"/>
        <v>32245</v>
      </c>
      <c r="Q24" s="45">
        <v>1125.52</v>
      </c>
      <c r="R24" s="45">
        <f t="shared" si="7"/>
        <v>2902.0499999999997</v>
      </c>
      <c r="S24" s="45">
        <f t="shared" si="8"/>
        <v>200</v>
      </c>
      <c r="T24" s="45">
        <f t="shared" si="9"/>
        <v>806.12</v>
      </c>
      <c r="U24" s="45">
        <f t="shared" si="0"/>
        <v>600</v>
      </c>
      <c r="V24" s="46">
        <f t="shared" si="10"/>
        <v>5633.69</v>
      </c>
      <c r="W24" s="48">
        <f t="shared" si="11"/>
        <v>13306</v>
      </c>
      <c r="X24" s="48">
        <f t="shared" si="12"/>
        <v>13305.310000000001</v>
      </c>
      <c r="Y24" s="262">
        <v>7</v>
      </c>
      <c r="Z24" s="45">
        <f t="shared" si="13"/>
        <v>3869.3999999999996</v>
      </c>
      <c r="AA24" s="45">
        <v>0</v>
      </c>
      <c r="AB24" s="45">
        <v>100</v>
      </c>
      <c r="AC24" s="45">
        <f t="shared" si="14"/>
        <v>806.13</v>
      </c>
      <c r="AD24" s="45">
        <v>200</v>
      </c>
      <c r="AE24" s="46">
        <f t="shared" si="15"/>
        <v>26611.31</v>
      </c>
      <c r="AF24" s="74">
        <f t="shared" si="16"/>
        <v>13305.655000000001</v>
      </c>
      <c r="AG24" s="262">
        <v>7</v>
      </c>
      <c r="AH24" s="43" t="s">
        <v>72</v>
      </c>
      <c r="AI24" s="44" t="s">
        <v>73</v>
      </c>
      <c r="AJ24" s="45">
        <f t="shared" si="17"/>
        <v>1125.52</v>
      </c>
      <c r="AK24" s="45">
        <f t="shared" si="18"/>
        <v>2902.0499999999997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/>
      <c r="AS24" s="45">
        <v>0</v>
      </c>
      <c r="AT24" s="45">
        <f t="shared" si="19"/>
        <v>2902.0499999999997</v>
      </c>
      <c r="AU24" s="45">
        <v>200</v>
      </c>
      <c r="AV24" s="45">
        <v>0</v>
      </c>
      <c r="AW24" s="45">
        <v>0</v>
      </c>
      <c r="AX24" s="45">
        <f t="shared" si="20"/>
        <v>200</v>
      </c>
      <c r="AY24" s="45">
        <f t="shared" si="21"/>
        <v>806.12</v>
      </c>
      <c r="AZ24" s="45"/>
      <c r="BA24" s="45"/>
      <c r="BB24" s="290">
        <v>100</v>
      </c>
      <c r="BC24" s="294" t="s">
        <v>151</v>
      </c>
      <c r="BD24" s="292">
        <v>500</v>
      </c>
      <c r="BE24" s="45">
        <v>0</v>
      </c>
      <c r="BF24" s="45">
        <f t="shared" si="1"/>
        <v>600</v>
      </c>
      <c r="BG24" s="53">
        <f t="shared" si="2"/>
        <v>5633.69</v>
      </c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</row>
    <row r="25" spans="1:280" s="55" customFormat="1" ht="23.1" customHeight="1" x14ac:dyDescent="0.35">
      <c r="A25" s="257"/>
      <c r="B25" s="261"/>
      <c r="C25" s="57"/>
      <c r="D25" s="59"/>
      <c r="E25" s="59"/>
      <c r="F25" s="45">
        <f t="shared" si="3"/>
        <v>0</v>
      </c>
      <c r="G25" s="59"/>
      <c r="J25" s="45">
        <f t="shared" si="4"/>
        <v>0</v>
      </c>
      <c r="L25" s="45">
        <f t="shared" si="5"/>
        <v>0</v>
      </c>
      <c r="P25" s="45">
        <f t="shared" si="6"/>
        <v>0</v>
      </c>
      <c r="Q25" s="56"/>
      <c r="R25" s="45">
        <f t="shared" si="7"/>
        <v>0</v>
      </c>
      <c r="S25" s="45">
        <f t="shared" si="8"/>
        <v>0</v>
      </c>
      <c r="T25" s="45">
        <f t="shared" si="9"/>
        <v>0</v>
      </c>
      <c r="U25" s="45">
        <f t="shared" si="0"/>
        <v>0</v>
      </c>
      <c r="V25" s="46">
        <f t="shared" si="10"/>
        <v>0</v>
      </c>
      <c r="W25" s="48">
        <f t="shared" si="11"/>
        <v>0</v>
      </c>
      <c r="X25" s="48">
        <f t="shared" si="12"/>
        <v>0</v>
      </c>
      <c r="Y25" s="257"/>
      <c r="Z25" s="45">
        <f t="shared" si="13"/>
        <v>0</v>
      </c>
      <c r="AA25" s="59"/>
      <c r="AB25" s="59"/>
      <c r="AC25" s="45">
        <f t="shared" si="14"/>
        <v>0</v>
      </c>
      <c r="AD25" s="59"/>
      <c r="AE25" s="46">
        <f t="shared" si="15"/>
        <v>0</v>
      </c>
      <c r="AF25" s="74">
        <f t="shared" si="16"/>
        <v>0</v>
      </c>
      <c r="AG25" s="257"/>
      <c r="AH25" s="56"/>
      <c r="AI25" s="57"/>
      <c r="AJ25" s="45">
        <f t="shared" si="17"/>
        <v>0</v>
      </c>
      <c r="AK25" s="45">
        <f t="shared" si="18"/>
        <v>0</v>
      </c>
      <c r="AL25" s="56"/>
      <c r="AM25" s="56"/>
      <c r="AN25" s="56"/>
      <c r="AO25" s="56"/>
      <c r="AP25" s="56"/>
      <c r="AQ25" s="56"/>
      <c r="AR25" s="56"/>
      <c r="AS25" s="56"/>
      <c r="AT25" s="45">
        <f t="shared" si="19"/>
        <v>0</v>
      </c>
      <c r="AU25" s="149"/>
      <c r="AV25" s="56"/>
      <c r="AW25" s="56"/>
      <c r="AX25" s="45">
        <f t="shared" si="20"/>
        <v>0</v>
      </c>
      <c r="AY25" s="45">
        <f t="shared" si="21"/>
        <v>0</v>
      </c>
      <c r="AZ25" s="56"/>
      <c r="BA25" s="56"/>
      <c r="BB25" s="296"/>
      <c r="BC25" s="297"/>
      <c r="BD25" s="261"/>
      <c r="BE25" s="56"/>
      <c r="BF25" s="45">
        <f t="shared" si="1"/>
        <v>0</v>
      </c>
      <c r="BG25" s="53">
        <f t="shared" si="2"/>
        <v>0</v>
      </c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  <c r="IZ25" s="54"/>
      <c r="JA25" s="54"/>
      <c r="JB25" s="54"/>
      <c r="JC25" s="54"/>
      <c r="JD25" s="54"/>
      <c r="JE25" s="54"/>
      <c r="JF25" s="54"/>
      <c r="JG25" s="54"/>
      <c r="JH25" s="54"/>
      <c r="JI25" s="54"/>
      <c r="JJ25" s="54"/>
      <c r="JK25" s="54"/>
      <c r="JL25" s="54"/>
      <c r="JM25" s="54"/>
      <c r="JN25" s="54"/>
      <c r="JO25" s="54"/>
      <c r="JP25" s="54"/>
      <c r="JQ25" s="54"/>
      <c r="JR25" s="54"/>
      <c r="JS25" s="54"/>
      <c r="JT25" s="54"/>
    </row>
    <row r="26" spans="1:280" s="42" customFormat="1" ht="23.1" customHeight="1" x14ac:dyDescent="0.35">
      <c r="A26" s="259">
        <v>8</v>
      </c>
      <c r="B26" s="256" t="s">
        <v>75</v>
      </c>
      <c r="C26" s="44" t="s">
        <v>69</v>
      </c>
      <c r="D26" s="45">
        <v>39672</v>
      </c>
      <c r="E26" s="45">
        <v>1944</v>
      </c>
      <c r="F26" s="45">
        <f t="shared" si="3"/>
        <v>41616</v>
      </c>
      <c r="G26" s="45">
        <v>1944</v>
      </c>
      <c r="H26" s="45"/>
      <c r="I26" s="45"/>
      <c r="J26" s="45">
        <f t="shared" si="4"/>
        <v>43560</v>
      </c>
      <c r="K26" s="46">
        <f>J26</f>
        <v>43560</v>
      </c>
      <c r="L26" s="45">
        <f t="shared" si="5"/>
        <v>0</v>
      </c>
      <c r="P26" s="45">
        <f t="shared" si="6"/>
        <v>43560</v>
      </c>
      <c r="Q26" s="45">
        <v>2878.45</v>
      </c>
      <c r="R26" s="45">
        <f t="shared" si="7"/>
        <v>12369.15</v>
      </c>
      <c r="S26" s="45">
        <f t="shared" si="8"/>
        <v>388.64</v>
      </c>
      <c r="T26" s="45">
        <f t="shared" si="9"/>
        <v>1089</v>
      </c>
      <c r="U26" s="45">
        <f t="shared" si="0"/>
        <v>21834.760000000002</v>
      </c>
      <c r="V26" s="46">
        <f t="shared" si="10"/>
        <v>38560</v>
      </c>
      <c r="W26" s="48">
        <f t="shared" si="11"/>
        <v>2500</v>
      </c>
      <c r="X26" s="48">
        <f t="shared" si="12"/>
        <v>2500</v>
      </c>
      <c r="Y26" s="259">
        <v>8</v>
      </c>
      <c r="Z26" s="45">
        <f t="shared" si="13"/>
        <v>5227.2</v>
      </c>
      <c r="AA26" s="45">
        <v>0</v>
      </c>
      <c r="AB26" s="45">
        <v>100</v>
      </c>
      <c r="AC26" s="45">
        <f t="shared" si="14"/>
        <v>1089</v>
      </c>
      <c r="AD26" s="45">
        <v>200</v>
      </c>
      <c r="AE26" s="46">
        <f t="shared" si="15"/>
        <v>5000</v>
      </c>
      <c r="AF26" s="74">
        <f t="shared" si="16"/>
        <v>2500</v>
      </c>
      <c r="AG26" s="259">
        <v>8</v>
      </c>
      <c r="AH26" s="43" t="s">
        <v>75</v>
      </c>
      <c r="AI26" s="44" t="s">
        <v>69</v>
      </c>
      <c r="AJ26" s="45">
        <f t="shared" si="17"/>
        <v>2878.45</v>
      </c>
      <c r="AK26" s="45">
        <f t="shared" si="18"/>
        <v>3920.3999999999996</v>
      </c>
      <c r="AL26" s="45">
        <v>0</v>
      </c>
      <c r="AM26" s="45">
        <v>0</v>
      </c>
      <c r="AN26" s="45">
        <v>0</v>
      </c>
      <c r="AO26" s="45">
        <v>0</v>
      </c>
      <c r="AP26" s="45">
        <v>5874.42</v>
      </c>
      <c r="AQ26" s="45">
        <v>0</v>
      </c>
      <c r="AR26" s="45">
        <v>1400</v>
      </c>
      <c r="AS26" s="45">
        <v>1174.33</v>
      </c>
      <c r="AT26" s="45">
        <f t="shared" si="19"/>
        <v>12369.15</v>
      </c>
      <c r="AU26" s="45">
        <v>200</v>
      </c>
      <c r="AV26" s="45">
        <v>0</v>
      </c>
      <c r="AW26" s="45">
        <v>188.64</v>
      </c>
      <c r="AX26" s="45">
        <f t="shared" si="20"/>
        <v>388.64</v>
      </c>
      <c r="AY26" s="45">
        <f t="shared" si="21"/>
        <v>1089</v>
      </c>
      <c r="AZ26" s="45"/>
      <c r="BA26" s="45"/>
      <c r="BB26" s="290">
        <v>100</v>
      </c>
      <c r="BC26" s="291">
        <v>15481.67</v>
      </c>
      <c r="BD26" s="292">
        <v>3303.09</v>
      </c>
      <c r="BE26" s="45">
        <v>2950</v>
      </c>
      <c r="BF26" s="45">
        <f t="shared" si="1"/>
        <v>21834.760000000002</v>
      </c>
      <c r="BG26" s="53">
        <f t="shared" si="2"/>
        <v>38560</v>
      </c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  <c r="IX26" s="54"/>
      <c r="IY26" s="54"/>
      <c r="IZ26" s="54"/>
      <c r="JA26" s="54"/>
      <c r="JB26" s="54"/>
      <c r="JC26" s="54"/>
      <c r="JD26" s="54"/>
      <c r="JE26" s="54"/>
      <c r="JF26" s="54"/>
      <c r="JG26" s="54"/>
      <c r="JH26" s="54"/>
      <c r="JI26" s="54"/>
      <c r="JJ26" s="54"/>
      <c r="JK26" s="54"/>
      <c r="JL26" s="54"/>
      <c r="JM26" s="54"/>
      <c r="JN26" s="54"/>
      <c r="JO26" s="54"/>
      <c r="JP26" s="54"/>
      <c r="JQ26" s="54"/>
      <c r="JR26" s="54"/>
      <c r="JS26" s="54"/>
      <c r="JT26" s="54"/>
    </row>
    <row r="27" spans="1:280" s="55" customFormat="1" ht="23.1" customHeight="1" x14ac:dyDescent="0.35">
      <c r="A27" s="257"/>
      <c r="B27" s="261"/>
      <c r="C27" s="57"/>
      <c r="D27" s="59"/>
      <c r="E27" s="59"/>
      <c r="F27" s="45">
        <f t="shared" si="3"/>
        <v>0</v>
      </c>
      <c r="G27" s="59"/>
      <c r="J27" s="45">
        <f t="shared" si="4"/>
        <v>0</v>
      </c>
      <c r="L27" s="45">
        <f t="shared" si="5"/>
        <v>0</v>
      </c>
      <c r="P27" s="45">
        <f t="shared" si="6"/>
        <v>0</v>
      </c>
      <c r="Q27" s="56"/>
      <c r="R27" s="45">
        <f t="shared" si="7"/>
        <v>0</v>
      </c>
      <c r="S27" s="45">
        <f t="shared" si="8"/>
        <v>0</v>
      </c>
      <c r="T27" s="45">
        <f t="shared" si="9"/>
        <v>0</v>
      </c>
      <c r="U27" s="45">
        <f t="shared" si="0"/>
        <v>0</v>
      </c>
      <c r="V27" s="46">
        <f t="shared" si="10"/>
        <v>0</v>
      </c>
      <c r="W27" s="48">
        <f t="shared" si="11"/>
        <v>0</v>
      </c>
      <c r="X27" s="48">
        <f t="shared" si="12"/>
        <v>0</v>
      </c>
      <c r="Y27" s="257"/>
      <c r="Z27" s="45">
        <f t="shared" si="13"/>
        <v>0</v>
      </c>
      <c r="AA27" s="59"/>
      <c r="AB27" s="59"/>
      <c r="AC27" s="45">
        <f t="shared" si="14"/>
        <v>0</v>
      </c>
      <c r="AD27" s="59"/>
      <c r="AE27" s="46">
        <f t="shared" si="15"/>
        <v>0</v>
      </c>
      <c r="AF27" s="74">
        <f t="shared" si="16"/>
        <v>0</v>
      </c>
      <c r="AG27" s="257"/>
      <c r="AH27" s="56"/>
      <c r="AI27" s="57"/>
      <c r="AJ27" s="45">
        <f t="shared" si="17"/>
        <v>0</v>
      </c>
      <c r="AK27" s="45">
        <f t="shared" si="18"/>
        <v>0</v>
      </c>
      <c r="AL27" s="56"/>
      <c r="AM27" s="56"/>
      <c r="AN27" s="56"/>
      <c r="AO27" s="56"/>
      <c r="AP27" s="56"/>
      <c r="AQ27" s="56"/>
      <c r="AR27" s="56"/>
      <c r="AS27" s="56"/>
      <c r="AT27" s="45">
        <f t="shared" si="19"/>
        <v>0</v>
      </c>
      <c r="AU27" s="149"/>
      <c r="AV27" s="56"/>
      <c r="AW27" s="56"/>
      <c r="AX27" s="45">
        <f t="shared" si="20"/>
        <v>0</v>
      </c>
      <c r="AY27" s="45">
        <f t="shared" si="21"/>
        <v>0</v>
      </c>
      <c r="AZ27" s="56"/>
      <c r="BA27" s="56"/>
      <c r="BB27" s="296"/>
      <c r="BC27" s="297"/>
      <c r="BD27" s="261"/>
      <c r="BE27" s="56"/>
      <c r="BF27" s="45">
        <f t="shared" si="1"/>
        <v>0</v>
      </c>
      <c r="BG27" s="53">
        <f t="shared" si="2"/>
        <v>0</v>
      </c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  <c r="IW27" s="54"/>
      <c r="IX27" s="54"/>
      <c r="IY27" s="54"/>
      <c r="IZ27" s="54"/>
      <c r="JA27" s="54"/>
      <c r="JB27" s="54"/>
      <c r="JC27" s="54"/>
      <c r="JD27" s="54"/>
      <c r="JE27" s="54"/>
      <c r="JF27" s="54"/>
      <c r="JG27" s="54"/>
      <c r="JH27" s="54"/>
      <c r="JI27" s="54"/>
      <c r="JJ27" s="54"/>
      <c r="JK27" s="54"/>
      <c r="JL27" s="54"/>
      <c r="JM27" s="54"/>
      <c r="JN27" s="54"/>
      <c r="JO27" s="54"/>
      <c r="JP27" s="54"/>
      <c r="JQ27" s="54"/>
      <c r="JR27" s="54"/>
      <c r="JS27" s="54"/>
      <c r="JT27" s="54"/>
    </row>
    <row r="28" spans="1:280" s="42" customFormat="1" ht="23.1" customHeight="1" x14ac:dyDescent="0.35">
      <c r="A28" s="262">
        <v>9</v>
      </c>
      <c r="B28" s="263" t="s">
        <v>76</v>
      </c>
      <c r="C28" s="44" t="s">
        <v>67</v>
      </c>
      <c r="D28" s="45">
        <v>80003</v>
      </c>
      <c r="E28" s="45">
        <v>3656</v>
      </c>
      <c r="F28" s="45">
        <f t="shared" si="3"/>
        <v>83659</v>
      </c>
      <c r="G28" s="45">
        <v>3656</v>
      </c>
      <c r="H28" s="45"/>
      <c r="I28" s="45"/>
      <c r="J28" s="45">
        <f t="shared" si="4"/>
        <v>87315</v>
      </c>
      <c r="K28" s="46">
        <f>J28</f>
        <v>87315</v>
      </c>
      <c r="L28" s="45">
        <f t="shared" si="5"/>
        <v>0</v>
      </c>
      <c r="P28" s="45">
        <f t="shared" si="6"/>
        <v>87315</v>
      </c>
      <c r="Q28" s="45">
        <v>12906.57</v>
      </c>
      <c r="R28" s="45">
        <f t="shared" si="7"/>
        <v>34100.100000000006</v>
      </c>
      <c r="S28" s="45">
        <f t="shared" si="8"/>
        <v>200</v>
      </c>
      <c r="T28" s="45">
        <f t="shared" si="9"/>
        <v>2182.87</v>
      </c>
      <c r="U28" s="45">
        <f t="shared" si="0"/>
        <v>23641.88</v>
      </c>
      <c r="V28" s="46">
        <f t="shared" si="10"/>
        <v>73031.420000000013</v>
      </c>
      <c r="W28" s="48">
        <f t="shared" si="11"/>
        <v>7142</v>
      </c>
      <c r="X28" s="48">
        <f t="shared" si="12"/>
        <v>7141.5799999999872</v>
      </c>
      <c r="Y28" s="262">
        <v>9</v>
      </c>
      <c r="Z28" s="45">
        <f t="shared" si="13"/>
        <v>10477.799999999999</v>
      </c>
      <c r="AA28" s="45">
        <v>0</v>
      </c>
      <c r="AB28" s="45">
        <v>100</v>
      </c>
      <c r="AC28" s="45">
        <f t="shared" si="14"/>
        <v>2182.88</v>
      </c>
      <c r="AD28" s="45">
        <v>200</v>
      </c>
      <c r="AE28" s="46">
        <f t="shared" si="15"/>
        <v>14283.579999999987</v>
      </c>
      <c r="AF28" s="74">
        <f t="shared" si="16"/>
        <v>7141.7899999999936</v>
      </c>
      <c r="AG28" s="262">
        <v>9</v>
      </c>
      <c r="AH28" s="62" t="s">
        <v>76</v>
      </c>
      <c r="AI28" s="44" t="s">
        <v>67</v>
      </c>
      <c r="AJ28" s="45">
        <f t="shared" si="17"/>
        <v>12906.57</v>
      </c>
      <c r="AK28" s="45">
        <f t="shared" si="18"/>
        <v>7858.3499999999995</v>
      </c>
      <c r="AL28" s="45">
        <v>0</v>
      </c>
      <c r="AM28" s="45">
        <v>1000</v>
      </c>
      <c r="AN28" s="45">
        <v>0</v>
      </c>
      <c r="AO28" s="45">
        <v>9634.44</v>
      </c>
      <c r="AP28" s="45">
        <v>11962.86</v>
      </c>
      <c r="AQ28" s="45">
        <v>0</v>
      </c>
      <c r="AR28" s="45">
        <v>2333.33</v>
      </c>
      <c r="AS28" s="45">
        <v>1311.12</v>
      </c>
      <c r="AT28" s="45">
        <f t="shared" si="19"/>
        <v>34100.100000000006</v>
      </c>
      <c r="AU28" s="45">
        <v>200</v>
      </c>
      <c r="AV28" s="45">
        <v>0</v>
      </c>
      <c r="AW28" s="45">
        <v>0</v>
      </c>
      <c r="AX28" s="45">
        <f t="shared" si="20"/>
        <v>200</v>
      </c>
      <c r="AY28" s="45">
        <f t="shared" si="21"/>
        <v>2182.87</v>
      </c>
      <c r="AZ28" s="45"/>
      <c r="BA28" s="45"/>
      <c r="BB28" s="290">
        <v>100</v>
      </c>
      <c r="BC28" s="291">
        <v>7891.88</v>
      </c>
      <c r="BD28" s="292">
        <v>7000</v>
      </c>
      <c r="BE28" s="45">
        <v>8650</v>
      </c>
      <c r="BF28" s="45">
        <f t="shared" si="1"/>
        <v>23641.88</v>
      </c>
      <c r="BG28" s="53">
        <f t="shared" si="2"/>
        <v>73031.420000000013</v>
      </c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  <c r="IW28" s="54"/>
      <c r="IX28" s="54"/>
      <c r="IY28" s="54"/>
      <c r="IZ28" s="54"/>
      <c r="JA28" s="54"/>
      <c r="JB28" s="54"/>
      <c r="JC28" s="54"/>
      <c r="JD28" s="54"/>
      <c r="JE28" s="54"/>
      <c r="JF28" s="54"/>
      <c r="JG28" s="54"/>
      <c r="JH28" s="54"/>
      <c r="JI28" s="54"/>
      <c r="JJ28" s="54"/>
      <c r="JK28" s="54"/>
      <c r="JL28" s="54"/>
      <c r="JM28" s="54"/>
      <c r="JN28" s="54"/>
      <c r="JO28" s="54"/>
      <c r="JP28" s="54"/>
      <c r="JQ28" s="54"/>
      <c r="JR28" s="54"/>
      <c r="JS28" s="54"/>
      <c r="JT28" s="54"/>
    </row>
    <row r="29" spans="1:280" s="42" customFormat="1" ht="23.1" customHeight="1" x14ac:dyDescent="0.35">
      <c r="A29" s="257"/>
      <c r="B29" s="263"/>
      <c r="C29" s="44"/>
      <c r="D29" s="45"/>
      <c r="E29" s="45"/>
      <c r="F29" s="45">
        <f t="shared" si="3"/>
        <v>0</v>
      </c>
      <c r="G29" s="45"/>
      <c r="J29" s="45">
        <f t="shared" si="4"/>
        <v>0</v>
      </c>
      <c r="K29" s="46"/>
      <c r="L29" s="45">
        <f t="shared" si="5"/>
        <v>0</v>
      </c>
      <c r="P29" s="45">
        <f t="shared" si="6"/>
        <v>0</v>
      </c>
      <c r="R29" s="45">
        <f t="shared" si="7"/>
        <v>0</v>
      </c>
      <c r="S29" s="45">
        <f t="shared" si="8"/>
        <v>0</v>
      </c>
      <c r="T29" s="45">
        <f t="shared" si="9"/>
        <v>0</v>
      </c>
      <c r="U29" s="45">
        <f t="shared" si="0"/>
        <v>0</v>
      </c>
      <c r="V29" s="46">
        <f t="shared" si="10"/>
        <v>0</v>
      </c>
      <c r="W29" s="48">
        <f t="shared" si="11"/>
        <v>0</v>
      </c>
      <c r="X29" s="48">
        <f t="shared" si="12"/>
        <v>0</v>
      </c>
      <c r="Y29" s="257"/>
      <c r="Z29" s="45">
        <f t="shared" si="13"/>
        <v>0</v>
      </c>
      <c r="AA29" s="45"/>
      <c r="AB29" s="45"/>
      <c r="AC29" s="45">
        <f t="shared" si="14"/>
        <v>0</v>
      </c>
      <c r="AD29" s="45"/>
      <c r="AE29" s="46">
        <f t="shared" si="15"/>
        <v>0</v>
      </c>
      <c r="AF29" s="74">
        <f t="shared" si="16"/>
        <v>0</v>
      </c>
      <c r="AG29" s="257"/>
      <c r="AH29" s="62"/>
      <c r="AI29" s="44"/>
      <c r="AJ29" s="45">
        <f t="shared" si="17"/>
        <v>0</v>
      </c>
      <c r="AK29" s="45">
        <f t="shared" si="18"/>
        <v>0</v>
      </c>
      <c r="AT29" s="45">
        <f t="shared" si="19"/>
        <v>0</v>
      </c>
      <c r="AU29" s="45"/>
      <c r="AV29" s="56"/>
      <c r="AX29" s="45">
        <f t="shared" si="20"/>
        <v>0</v>
      </c>
      <c r="AY29" s="45">
        <f t="shared" si="21"/>
        <v>0</v>
      </c>
      <c r="BB29" s="298"/>
      <c r="BC29" s="294"/>
      <c r="BD29" s="299"/>
      <c r="BF29" s="45">
        <f t="shared" si="1"/>
        <v>0</v>
      </c>
      <c r="BG29" s="53">
        <f t="shared" si="2"/>
        <v>0</v>
      </c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</row>
    <row r="30" spans="1:280" s="42" customFormat="1" ht="23.1" customHeight="1" x14ac:dyDescent="0.35">
      <c r="A30" s="262">
        <v>10</v>
      </c>
      <c r="B30" s="256" t="s">
        <v>78</v>
      </c>
      <c r="C30" s="44" t="s">
        <v>79</v>
      </c>
      <c r="D30" s="45">
        <v>31320</v>
      </c>
      <c r="E30" s="45">
        <v>1550</v>
      </c>
      <c r="F30" s="45">
        <f t="shared" si="3"/>
        <v>32870</v>
      </c>
      <c r="G30" s="45">
        <v>1551</v>
      </c>
      <c r="H30" s="45"/>
      <c r="I30" s="45"/>
      <c r="J30" s="45">
        <f t="shared" si="4"/>
        <v>34421</v>
      </c>
      <c r="K30" s="46">
        <f>J30</f>
        <v>34421</v>
      </c>
      <c r="L30" s="45">
        <f t="shared" si="5"/>
        <v>0</v>
      </c>
      <c r="P30" s="45">
        <f t="shared" si="6"/>
        <v>34421</v>
      </c>
      <c r="Q30" s="45">
        <v>1414.39</v>
      </c>
      <c r="R30" s="45">
        <f t="shared" si="7"/>
        <v>3097.89</v>
      </c>
      <c r="S30" s="45">
        <f t="shared" si="8"/>
        <v>200</v>
      </c>
      <c r="T30" s="45">
        <f t="shared" si="9"/>
        <v>860.52</v>
      </c>
      <c r="U30" s="45">
        <f t="shared" si="0"/>
        <v>4203.3100000000004</v>
      </c>
      <c r="V30" s="46">
        <f t="shared" si="10"/>
        <v>9776.11</v>
      </c>
      <c r="W30" s="48">
        <f t="shared" si="11"/>
        <v>12322</v>
      </c>
      <c r="X30" s="48">
        <f t="shared" si="12"/>
        <v>12322.89</v>
      </c>
      <c r="Y30" s="262">
        <v>10</v>
      </c>
      <c r="Z30" s="45">
        <f t="shared" si="13"/>
        <v>4130.5199999999995</v>
      </c>
      <c r="AA30" s="45">
        <v>0</v>
      </c>
      <c r="AB30" s="45">
        <v>100</v>
      </c>
      <c r="AC30" s="45">
        <f t="shared" si="14"/>
        <v>860.53</v>
      </c>
      <c r="AD30" s="45">
        <v>200</v>
      </c>
      <c r="AE30" s="46">
        <f t="shared" si="15"/>
        <v>24644.89</v>
      </c>
      <c r="AF30" s="74">
        <f t="shared" si="16"/>
        <v>12322.445</v>
      </c>
      <c r="AG30" s="262">
        <v>10</v>
      </c>
      <c r="AH30" s="43" t="s">
        <v>78</v>
      </c>
      <c r="AI30" s="44" t="s">
        <v>79</v>
      </c>
      <c r="AJ30" s="45">
        <f t="shared" si="17"/>
        <v>1414.39</v>
      </c>
      <c r="AK30" s="45">
        <f t="shared" si="18"/>
        <v>3097.89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/>
      <c r="AS30" s="45">
        <v>0</v>
      </c>
      <c r="AT30" s="45">
        <f t="shared" si="19"/>
        <v>3097.89</v>
      </c>
      <c r="AU30" s="45">
        <v>200</v>
      </c>
      <c r="AV30" s="45">
        <v>0</v>
      </c>
      <c r="AW30" s="45">
        <v>0</v>
      </c>
      <c r="AX30" s="45">
        <f t="shared" si="20"/>
        <v>200</v>
      </c>
      <c r="AY30" s="45">
        <f t="shared" si="21"/>
        <v>860.52</v>
      </c>
      <c r="AZ30" s="45"/>
      <c r="BA30" s="45"/>
      <c r="BB30" s="290">
        <v>100</v>
      </c>
      <c r="BC30" s="291">
        <v>4103.3100000000004</v>
      </c>
      <c r="BD30" s="292">
        <v>0</v>
      </c>
      <c r="BE30" s="45">
        <v>0</v>
      </c>
      <c r="BF30" s="45">
        <f t="shared" si="1"/>
        <v>4203.3100000000004</v>
      </c>
      <c r="BG30" s="53">
        <f t="shared" si="2"/>
        <v>9776.11</v>
      </c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</row>
    <row r="31" spans="1:280" s="55" customFormat="1" ht="23.1" customHeight="1" x14ac:dyDescent="0.35">
      <c r="A31" s="257"/>
      <c r="B31" s="258"/>
      <c r="C31" s="57"/>
      <c r="D31" s="59"/>
      <c r="E31" s="59"/>
      <c r="F31" s="45">
        <f t="shared" si="3"/>
        <v>0</v>
      </c>
      <c r="G31" s="59"/>
      <c r="H31" s="59"/>
      <c r="I31" s="59"/>
      <c r="J31" s="45">
        <f t="shared" si="4"/>
        <v>0</v>
      </c>
      <c r="K31" s="58"/>
      <c r="L31" s="45">
        <f t="shared" si="5"/>
        <v>0</v>
      </c>
      <c r="P31" s="45">
        <f t="shared" si="6"/>
        <v>0</v>
      </c>
      <c r="Q31" s="59"/>
      <c r="R31" s="45">
        <f t="shared" si="7"/>
        <v>0</v>
      </c>
      <c r="S31" s="45">
        <f t="shared" si="8"/>
        <v>0</v>
      </c>
      <c r="T31" s="45">
        <f t="shared" si="9"/>
        <v>0</v>
      </c>
      <c r="U31" s="45">
        <f t="shared" si="0"/>
        <v>0</v>
      </c>
      <c r="V31" s="46">
        <f t="shared" si="10"/>
        <v>0</v>
      </c>
      <c r="W31" s="48">
        <f t="shared" si="11"/>
        <v>0</v>
      </c>
      <c r="X31" s="48">
        <f t="shared" si="12"/>
        <v>0</v>
      </c>
      <c r="Y31" s="257"/>
      <c r="Z31" s="45">
        <f t="shared" si="13"/>
        <v>0</v>
      </c>
      <c r="AA31" s="59"/>
      <c r="AB31" s="59"/>
      <c r="AC31" s="45">
        <f t="shared" si="14"/>
        <v>0</v>
      </c>
      <c r="AD31" s="59"/>
      <c r="AE31" s="46">
        <f t="shared" si="15"/>
        <v>0</v>
      </c>
      <c r="AF31" s="74">
        <f t="shared" si="16"/>
        <v>0</v>
      </c>
      <c r="AG31" s="257"/>
      <c r="AH31" s="61"/>
      <c r="AI31" s="57"/>
      <c r="AJ31" s="45">
        <f t="shared" si="17"/>
        <v>0</v>
      </c>
      <c r="AK31" s="45">
        <f t="shared" si="18"/>
        <v>0</v>
      </c>
      <c r="AL31" s="59"/>
      <c r="AM31" s="59"/>
      <c r="AN31" s="59"/>
      <c r="AO31" s="59"/>
      <c r="AP31" s="59"/>
      <c r="AQ31" s="59"/>
      <c r="AR31" s="59"/>
      <c r="AS31" s="59"/>
      <c r="AT31" s="45">
        <f t="shared" si="19"/>
        <v>0</v>
      </c>
      <c r="AU31" s="59"/>
      <c r="AV31" s="56"/>
      <c r="AW31" s="59"/>
      <c r="AX31" s="45">
        <f t="shared" si="20"/>
        <v>0</v>
      </c>
      <c r="AY31" s="45">
        <f t="shared" si="21"/>
        <v>0</v>
      </c>
      <c r="AZ31" s="59"/>
      <c r="BA31" s="59"/>
      <c r="BB31" s="293"/>
      <c r="BC31" s="294"/>
      <c r="BD31" s="295"/>
      <c r="BE31" s="59"/>
      <c r="BF31" s="45">
        <f t="shared" si="1"/>
        <v>0</v>
      </c>
      <c r="BG31" s="53">
        <f t="shared" si="2"/>
        <v>0</v>
      </c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  <c r="IW31" s="54"/>
      <c r="IX31" s="54"/>
      <c r="IY31" s="54"/>
      <c r="IZ31" s="54"/>
      <c r="JA31" s="54"/>
      <c r="JB31" s="54"/>
      <c r="JC31" s="54"/>
      <c r="JD31" s="54"/>
      <c r="JE31" s="54"/>
      <c r="JF31" s="54"/>
      <c r="JG31" s="54"/>
      <c r="JH31" s="54"/>
      <c r="JI31" s="54"/>
      <c r="JJ31" s="54"/>
      <c r="JK31" s="54"/>
      <c r="JL31" s="54"/>
      <c r="JM31" s="54"/>
      <c r="JN31" s="54"/>
      <c r="JO31" s="54"/>
      <c r="JP31" s="54"/>
      <c r="JQ31" s="54"/>
      <c r="JR31" s="54"/>
      <c r="JS31" s="54"/>
      <c r="JT31" s="54"/>
    </row>
    <row r="32" spans="1:280" s="54" customFormat="1" ht="23.1" customHeight="1" x14ac:dyDescent="0.35">
      <c r="A32" s="259">
        <v>11</v>
      </c>
      <c r="B32" s="254" t="s">
        <v>82</v>
      </c>
      <c r="C32" s="44" t="s">
        <v>67</v>
      </c>
      <c r="D32" s="45">
        <v>81207</v>
      </c>
      <c r="E32" s="45">
        <v>3711</v>
      </c>
      <c r="F32" s="45">
        <f t="shared" si="3"/>
        <v>84918</v>
      </c>
      <c r="G32" s="45">
        <v>3656</v>
      </c>
      <c r="H32" s="45"/>
      <c r="I32" s="45"/>
      <c r="J32" s="45">
        <f t="shared" si="4"/>
        <v>88574</v>
      </c>
      <c r="K32" s="46">
        <f>J32</f>
        <v>88574</v>
      </c>
      <c r="L32" s="45">
        <f t="shared" si="5"/>
        <v>0</v>
      </c>
      <c r="M32" s="42"/>
      <c r="N32" s="42"/>
      <c r="O32" s="42"/>
      <c r="P32" s="45">
        <f t="shared" si="6"/>
        <v>88574</v>
      </c>
      <c r="Q32" s="45">
        <v>13237.58</v>
      </c>
      <c r="R32" s="45">
        <f t="shared" si="7"/>
        <v>21043.34</v>
      </c>
      <c r="S32" s="45">
        <f t="shared" si="8"/>
        <v>200</v>
      </c>
      <c r="T32" s="45">
        <f t="shared" si="9"/>
        <v>2214.35</v>
      </c>
      <c r="U32" s="45">
        <f t="shared" si="0"/>
        <v>100</v>
      </c>
      <c r="V32" s="46">
        <f t="shared" si="10"/>
        <v>36795.269999999997</v>
      </c>
      <c r="W32" s="48">
        <f t="shared" si="11"/>
        <v>25889</v>
      </c>
      <c r="X32" s="48">
        <f t="shared" si="12"/>
        <v>25889.730000000003</v>
      </c>
      <c r="Y32" s="259">
        <v>11</v>
      </c>
      <c r="Z32" s="45">
        <f t="shared" si="13"/>
        <v>10628.88</v>
      </c>
      <c r="AA32" s="45">
        <v>0</v>
      </c>
      <c r="AB32" s="45">
        <v>100</v>
      </c>
      <c r="AC32" s="45">
        <f t="shared" si="14"/>
        <v>2214.35</v>
      </c>
      <c r="AD32" s="45">
        <v>200</v>
      </c>
      <c r="AE32" s="46">
        <f t="shared" si="15"/>
        <v>51778.73</v>
      </c>
      <c r="AF32" s="74">
        <f t="shared" si="16"/>
        <v>25889.365000000002</v>
      </c>
      <c r="AG32" s="259">
        <v>11</v>
      </c>
      <c r="AH32" s="67" t="s">
        <v>82</v>
      </c>
      <c r="AI32" s="44" t="s">
        <v>67</v>
      </c>
      <c r="AJ32" s="45">
        <f t="shared" si="17"/>
        <v>13237.58</v>
      </c>
      <c r="AK32" s="45">
        <f t="shared" si="18"/>
        <v>7971.66</v>
      </c>
      <c r="AL32" s="45">
        <v>0</v>
      </c>
      <c r="AM32" s="45">
        <v>420</v>
      </c>
      <c r="AN32" s="45">
        <v>0</v>
      </c>
      <c r="AO32" s="45">
        <v>0</v>
      </c>
      <c r="AP32" s="45">
        <v>12651.68</v>
      </c>
      <c r="AQ32" s="45">
        <v>0</v>
      </c>
      <c r="AR32" s="45"/>
      <c r="AS32" s="45">
        <v>0</v>
      </c>
      <c r="AT32" s="45">
        <f t="shared" si="19"/>
        <v>21043.34</v>
      </c>
      <c r="AU32" s="45">
        <v>200</v>
      </c>
      <c r="AV32" s="45">
        <v>0</v>
      </c>
      <c r="AW32" s="45">
        <v>0</v>
      </c>
      <c r="AX32" s="45">
        <f t="shared" si="20"/>
        <v>200</v>
      </c>
      <c r="AY32" s="45">
        <f t="shared" si="21"/>
        <v>2214.35</v>
      </c>
      <c r="AZ32" s="45"/>
      <c r="BA32" s="45">
        <v>0</v>
      </c>
      <c r="BB32" s="290">
        <v>100</v>
      </c>
      <c r="BC32" s="294" t="s">
        <v>151</v>
      </c>
      <c r="BD32" s="292"/>
      <c r="BE32" s="45">
        <v>0</v>
      </c>
      <c r="BF32" s="45">
        <f t="shared" si="1"/>
        <v>100</v>
      </c>
      <c r="BG32" s="53">
        <f t="shared" si="2"/>
        <v>36795.269999999997</v>
      </c>
    </row>
    <row r="33" spans="1:280" s="54" customFormat="1" ht="23.1" customHeight="1" x14ac:dyDescent="0.35">
      <c r="A33" s="257"/>
      <c r="B33" s="261"/>
      <c r="C33" s="57"/>
      <c r="D33" s="59"/>
      <c r="E33" s="59"/>
      <c r="F33" s="45">
        <f t="shared" si="3"/>
        <v>0</v>
      </c>
      <c r="G33" s="59"/>
      <c r="H33" s="55"/>
      <c r="I33" s="55"/>
      <c r="J33" s="45">
        <f t="shared" si="4"/>
        <v>0</v>
      </c>
      <c r="K33" s="55"/>
      <c r="L33" s="45">
        <f t="shared" si="5"/>
        <v>0</v>
      </c>
      <c r="M33" s="55"/>
      <c r="N33" s="55"/>
      <c r="O33" s="55"/>
      <c r="P33" s="45">
        <f t="shared" si="6"/>
        <v>0</v>
      </c>
      <c r="Q33" s="56"/>
      <c r="R33" s="45">
        <f t="shared" si="7"/>
        <v>0</v>
      </c>
      <c r="S33" s="45">
        <f t="shared" si="8"/>
        <v>0</v>
      </c>
      <c r="T33" s="45">
        <f t="shared" si="9"/>
        <v>0</v>
      </c>
      <c r="U33" s="45">
        <f t="shared" si="0"/>
        <v>0</v>
      </c>
      <c r="V33" s="46">
        <f t="shared" si="10"/>
        <v>0</v>
      </c>
      <c r="W33" s="48">
        <f t="shared" si="11"/>
        <v>0</v>
      </c>
      <c r="X33" s="48">
        <f t="shared" si="12"/>
        <v>0</v>
      </c>
      <c r="Y33" s="257"/>
      <c r="Z33" s="45">
        <f t="shared" si="13"/>
        <v>0</v>
      </c>
      <c r="AA33" s="59"/>
      <c r="AB33" s="59"/>
      <c r="AC33" s="45">
        <f t="shared" si="14"/>
        <v>0</v>
      </c>
      <c r="AD33" s="59"/>
      <c r="AE33" s="46">
        <f t="shared" si="15"/>
        <v>0</v>
      </c>
      <c r="AF33" s="74">
        <f t="shared" si="16"/>
        <v>0</v>
      </c>
      <c r="AG33" s="257"/>
      <c r="AH33" s="56"/>
      <c r="AI33" s="57"/>
      <c r="AJ33" s="45">
        <f t="shared" si="17"/>
        <v>0</v>
      </c>
      <c r="AK33" s="45">
        <f t="shared" si="18"/>
        <v>0</v>
      </c>
      <c r="AL33" s="56"/>
      <c r="AM33" s="56"/>
      <c r="AN33" s="56"/>
      <c r="AO33" s="56"/>
      <c r="AP33" s="56"/>
      <c r="AQ33" s="56"/>
      <c r="AR33" s="56"/>
      <c r="AS33" s="56"/>
      <c r="AT33" s="45">
        <f t="shared" si="19"/>
        <v>0</v>
      </c>
      <c r="AU33" s="149"/>
      <c r="AV33" s="56"/>
      <c r="AW33" s="56"/>
      <c r="AX33" s="45">
        <f t="shared" si="20"/>
        <v>0</v>
      </c>
      <c r="AY33" s="45">
        <f t="shared" si="21"/>
        <v>0</v>
      </c>
      <c r="AZ33" s="45"/>
      <c r="BA33" s="56"/>
      <c r="BB33" s="296"/>
      <c r="BC33" s="297"/>
      <c r="BD33" s="261"/>
      <c r="BE33" s="56"/>
      <c r="BF33" s="45">
        <f t="shared" si="1"/>
        <v>0</v>
      </c>
      <c r="BG33" s="53">
        <f t="shared" si="2"/>
        <v>0</v>
      </c>
    </row>
    <row r="34" spans="1:280" s="42" customFormat="1" ht="23.1" customHeight="1" x14ac:dyDescent="0.35">
      <c r="A34" s="262">
        <v>12</v>
      </c>
      <c r="B34" s="256" t="s">
        <v>83</v>
      </c>
      <c r="C34" s="44" t="s">
        <v>65</v>
      </c>
      <c r="D34" s="45">
        <v>33843</v>
      </c>
      <c r="E34" s="45">
        <v>1591</v>
      </c>
      <c r="F34" s="45">
        <f t="shared" si="3"/>
        <v>35434</v>
      </c>
      <c r="G34" s="45">
        <v>1590</v>
      </c>
      <c r="H34" s="45"/>
      <c r="I34" s="45"/>
      <c r="J34" s="45">
        <f t="shared" si="4"/>
        <v>37024</v>
      </c>
      <c r="K34" s="46">
        <f>J34</f>
        <v>37024</v>
      </c>
      <c r="L34" s="45">
        <f t="shared" si="5"/>
        <v>8360.26</v>
      </c>
      <c r="M34" s="42">
        <v>7</v>
      </c>
      <c r="N34" s="42">
        <v>0</v>
      </c>
      <c r="O34" s="42">
        <v>0</v>
      </c>
      <c r="P34" s="45">
        <f t="shared" si="6"/>
        <v>28663.739999999998</v>
      </c>
      <c r="Q34" s="45">
        <v>1759.94</v>
      </c>
      <c r="R34" s="45">
        <f t="shared" si="7"/>
        <v>17899.410000000003</v>
      </c>
      <c r="S34" s="45">
        <f t="shared" si="8"/>
        <v>834.84</v>
      </c>
      <c r="T34" s="45">
        <f t="shared" si="9"/>
        <v>925.6</v>
      </c>
      <c r="U34" s="45">
        <f t="shared" si="0"/>
        <v>2243.9499999999998</v>
      </c>
      <c r="V34" s="46">
        <f t="shared" si="10"/>
        <v>23663.74</v>
      </c>
      <c r="W34" s="48">
        <f t="shared" si="11"/>
        <v>2500</v>
      </c>
      <c r="X34" s="48">
        <f t="shared" si="12"/>
        <v>2499.9999999999964</v>
      </c>
      <c r="Y34" s="262">
        <v>12</v>
      </c>
      <c r="Z34" s="45">
        <f t="shared" si="13"/>
        <v>4442.88</v>
      </c>
      <c r="AA34" s="45">
        <v>0</v>
      </c>
      <c r="AB34" s="45">
        <v>100</v>
      </c>
      <c r="AC34" s="45">
        <f t="shared" si="14"/>
        <v>925.6</v>
      </c>
      <c r="AD34" s="45">
        <v>200</v>
      </c>
      <c r="AE34" s="46">
        <f t="shared" si="15"/>
        <v>4999.9999999999964</v>
      </c>
      <c r="AF34" s="74">
        <f t="shared" si="16"/>
        <v>2499.9999999999982</v>
      </c>
      <c r="AG34" s="262">
        <v>12</v>
      </c>
      <c r="AH34" s="43" t="s">
        <v>83</v>
      </c>
      <c r="AI34" s="44" t="s">
        <v>65</v>
      </c>
      <c r="AJ34" s="45">
        <f t="shared" si="17"/>
        <v>1759.94</v>
      </c>
      <c r="AK34" s="45">
        <f t="shared" si="18"/>
        <v>3332.16</v>
      </c>
      <c r="AL34" s="45">
        <v>0</v>
      </c>
      <c r="AM34" s="45">
        <v>0</v>
      </c>
      <c r="AN34" s="45">
        <v>0</v>
      </c>
      <c r="AO34" s="45">
        <v>9634.44</v>
      </c>
      <c r="AP34" s="45">
        <v>3766.14</v>
      </c>
      <c r="AQ34" s="45">
        <v>0</v>
      </c>
      <c r="AR34" s="45">
        <v>1166.67</v>
      </c>
      <c r="AS34" s="45"/>
      <c r="AT34" s="45">
        <f t="shared" si="19"/>
        <v>17899.410000000003</v>
      </c>
      <c r="AU34" s="45">
        <v>200</v>
      </c>
      <c r="AV34" s="45">
        <v>0</v>
      </c>
      <c r="AW34" s="45">
        <v>634.84</v>
      </c>
      <c r="AX34" s="45">
        <f t="shared" si="20"/>
        <v>834.84</v>
      </c>
      <c r="AY34" s="45">
        <f t="shared" si="21"/>
        <v>925.6</v>
      </c>
      <c r="AZ34" s="45"/>
      <c r="BA34" s="45"/>
      <c r="BB34" s="290">
        <v>100</v>
      </c>
      <c r="BC34" s="294" t="s">
        <v>151</v>
      </c>
      <c r="BD34" s="292">
        <v>2143.9499999999998</v>
      </c>
      <c r="BE34" s="45">
        <v>0</v>
      </c>
      <c r="BF34" s="45">
        <f t="shared" si="1"/>
        <v>2243.9499999999998</v>
      </c>
      <c r="BG34" s="53">
        <f t="shared" si="2"/>
        <v>23663.74</v>
      </c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  <c r="IW34" s="54"/>
      <c r="IX34" s="54"/>
      <c r="IY34" s="54"/>
      <c r="IZ34" s="54"/>
      <c r="JA34" s="54"/>
      <c r="JB34" s="54"/>
      <c r="JC34" s="54"/>
      <c r="JD34" s="54"/>
      <c r="JE34" s="54"/>
      <c r="JF34" s="54"/>
      <c r="JG34" s="54"/>
      <c r="JH34" s="54"/>
      <c r="JI34" s="54"/>
      <c r="JJ34" s="54"/>
      <c r="JK34" s="54"/>
      <c r="JL34" s="54"/>
      <c r="JM34" s="54"/>
      <c r="JN34" s="54"/>
      <c r="JO34" s="54"/>
      <c r="JP34" s="54"/>
      <c r="JQ34" s="54"/>
      <c r="JR34" s="54"/>
      <c r="JS34" s="54"/>
      <c r="JT34" s="54"/>
    </row>
    <row r="35" spans="1:280" s="42" customFormat="1" ht="23.1" customHeight="1" x14ac:dyDescent="0.35">
      <c r="A35" s="257"/>
      <c r="B35" s="263"/>
      <c r="C35" s="44"/>
      <c r="D35" s="45"/>
      <c r="E35" s="45"/>
      <c r="F35" s="45">
        <f t="shared" si="3"/>
        <v>0</v>
      </c>
      <c r="G35" s="45"/>
      <c r="H35" s="45"/>
      <c r="I35" s="45"/>
      <c r="J35" s="45">
        <f t="shared" si="4"/>
        <v>0</v>
      </c>
      <c r="K35" s="63"/>
      <c r="L35" s="45">
        <f t="shared" si="5"/>
        <v>0</v>
      </c>
      <c r="P35" s="45">
        <f t="shared" si="6"/>
        <v>0</v>
      </c>
      <c r="Q35" s="45"/>
      <c r="R35" s="45">
        <f t="shared" si="7"/>
        <v>0</v>
      </c>
      <c r="S35" s="45">
        <f t="shared" si="8"/>
        <v>0</v>
      </c>
      <c r="T35" s="45">
        <f t="shared" si="9"/>
        <v>0</v>
      </c>
      <c r="U35" s="45">
        <f t="shared" si="0"/>
        <v>0</v>
      </c>
      <c r="V35" s="46">
        <f t="shared" si="10"/>
        <v>0</v>
      </c>
      <c r="W35" s="48">
        <f t="shared" si="11"/>
        <v>0</v>
      </c>
      <c r="X35" s="48">
        <f t="shared" si="12"/>
        <v>0</v>
      </c>
      <c r="Y35" s="257"/>
      <c r="Z35" s="45">
        <f t="shared" si="13"/>
        <v>0</v>
      </c>
      <c r="AA35" s="45"/>
      <c r="AB35" s="45"/>
      <c r="AC35" s="45">
        <f t="shared" si="14"/>
        <v>0</v>
      </c>
      <c r="AD35" s="45"/>
      <c r="AE35" s="46">
        <f t="shared" si="15"/>
        <v>0</v>
      </c>
      <c r="AF35" s="74">
        <f t="shared" si="16"/>
        <v>0</v>
      </c>
      <c r="AG35" s="257"/>
      <c r="AH35" s="62"/>
      <c r="AI35" s="44"/>
      <c r="AJ35" s="45">
        <f t="shared" si="17"/>
        <v>0</v>
      </c>
      <c r="AK35" s="45">
        <f t="shared" si="18"/>
        <v>0</v>
      </c>
      <c r="AL35" s="45"/>
      <c r="AM35" s="45"/>
      <c r="AN35" s="45"/>
      <c r="AO35" s="45"/>
      <c r="AP35" s="45"/>
      <c r="AQ35" s="45"/>
      <c r="AR35" s="45"/>
      <c r="AS35" s="45"/>
      <c r="AT35" s="45">
        <f t="shared" si="19"/>
        <v>0</v>
      </c>
      <c r="AU35" s="45"/>
      <c r="AV35" s="56"/>
      <c r="AW35" s="45"/>
      <c r="AX35" s="45">
        <f t="shared" si="20"/>
        <v>0</v>
      </c>
      <c r="AY35" s="45">
        <f t="shared" si="21"/>
        <v>0</v>
      </c>
      <c r="AZ35" s="45"/>
      <c r="BA35" s="45"/>
      <c r="BB35" s="290"/>
      <c r="BC35" s="294"/>
      <c r="BD35" s="292"/>
      <c r="BE35" s="45"/>
      <c r="BF35" s="45">
        <f t="shared" si="1"/>
        <v>0</v>
      </c>
      <c r="BG35" s="53">
        <f t="shared" si="2"/>
        <v>0</v>
      </c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</row>
    <row r="36" spans="1:280" s="42" customFormat="1" ht="23.1" customHeight="1" x14ac:dyDescent="0.35">
      <c r="A36" s="262">
        <v>13</v>
      </c>
      <c r="B36" s="256" t="s">
        <v>84</v>
      </c>
      <c r="C36" s="44" t="s">
        <v>65</v>
      </c>
      <c r="D36" s="45">
        <v>33843</v>
      </c>
      <c r="E36" s="45">
        <v>1591</v>
      </c>
      <c r="F36" s="45">
        <f t="shared" si="3"/>
        <v>35434</v>
      </c>
      <c r="G36" s="45">
        <v>1590</v>
      </c>
      <c r="H36" s="45"/>
      <c r="I36" s="45"/>
      <c r="J36" s="45">
        <f t="shared" si="4"/>
        <v>37024</v>
      </c>
      <c r="K36" s="46">
        <f>J36</f>
        <v>37024</v>
      </c>
      <c r="L36" s="45">
        <f t="shared" si="5"/>
        <v>0</v>
      </c>
      <c r="P36" s="45">
        <f t="shared" si="6"/>
        <v>37024</v>
      </c>
      <c r="Q36" s="45">
        <v>1759.94</v>
      </c>
      <c r="R36" s="45">
        <f t="shared" si="7"/>
        <v>3332.16</v>
      </c>
      <c r="S36" s="45">
        <f t="shared" si="8"/>
        <v>500</v>
      </c>
      <c r="T36" s="45">
        <f t="shared" si="9"/>
        <v>925.6</v>
      </c>
      <c r="U36" s="45">
        <f t="shared" si="0"/>
        <v>9784</v>
      </c>
      <c r="V36" s="46">
        <f t="shared" si="10"/>
        <v>16301.7</v>
      </c>
      <c r="W36" s="48">
        <f t="shared" si="11"/>
        <v>10361</v>
      </c>
      <c r="X36" s="48">
        <f t="shared" si="12"/>
        <v>10361.299999999999</v>
      </c>
      <c r="Y36" s="262">
        <v>13</v>
      </c>
      <c r="Z36" s="45">
        <f t="shared" si="13"/>
        <v>4442.88</v>
      </c>
      <c r="AA36" s="45">
        <v>0</v>
      </c>
      <c r="AB36" s="45">
        <v>100</v>
      </c>
      <c r="AC36" s="45">
        <f t="shared" si="14"/>
        <v>925.6</v>
      </c>
      <c r="AD36" s="45">
        <v>200</v>
      </c>
      <c r="AE36" s="46">
        <f t="shared" si="15"/>
        <v>20722.3</v>
      </c>
      <c r="AF36" s="74">
        <f t="shared" si="16"/>
        <v>10361.15</v>
      </c>
      <c r="AG36" s="262">
        <v>13</v>
      </c>
      <c r="AH36" s="43" t="s">
        <v>84</v>
      </c>
      <c r="AI36" s="44" t="s">
        <v>65</v>
      </c>
      <c r="AJ36" s="45">
        <f t="shared" si="17"/>
        <v>1759.94</v>
      </c>
      <c r="AK36" s="45">
        <f t="shared" si="18"/>
        <v>3332.16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/>
      <c r="AS36" s="45">
        <v>0</v>
      </c>
      <c r="AT36" s="45">
        <f t="shared" si="19"/>
        <v>3332.16</v>
      </c>
      <c r="AU36" s="45">
        <v>500</v>
      </c>
      <c r="AV36" s="45">
        <v>0</v>
      </c>
      <c r="AW36" s="45">
        <v>0</v>
      </c>
      <c r="AX36" s="45">
        <f t="shared" si="20"/>
        <v>500</v>
      </c>
      <c r="AY36" s="45">
        <f t="shared" si="21"/>
        <v>925.6</v>
      </c>
      <c r="AZ36" s="45"/>
      <c r="BA36" s="45"/>
      <c r="BB36" s="290">
        <v>100</v>
      </c>
      <c r="BC36" s="294" t="s">
        <v>151</v>
      </c>
      <c r="BD36" s="292">
        <v>9684</v>
      </c>
      <c r="BE36" s="45">
        <v>0</v>
      </c>
      <c r="BF36" s="45">
        <f t="shared" si="1"/>
        <v>9784</v>
      </c>
      <c r="BG36" s="53">
        <f t="shared" si="2"/>
        <v>16301.7</v>
      </c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</row>
    <row r="37" spans="1:280" s="42" customFormat="1" ht="23.1" customHeight="1" x14ac:dyDescent="0.35">
      <c r="A37" s="257"/>
      <c r="B37" s="263"/>
      <c r="C37" s="44"/>
      <c r="D37" s="45"/>
      <c r="E37" s="45"/>
      <c r="F37" s="45">
        <f t="shared" si="3"/>
        <v>0</v>
      </c>
      <c r="G37" s="45"/>
      <c r="H37" s="45"/>
      <c r="I37" s="45"/>
      <c r="J37" s="45">
        <f t="shared" si="4"/>
        <v>0</v>
      </c>
      <c r="K37" s="63"/>
      <c r="L37" s="45">
        <f t="shared" si="5"/>
        <v>0</v>
      </c>
      <c r="P37" s="45">
        <f t="shared" si="6"/>
        <v>0</v>
      </c>
      <c r="Q37" s="45"/>
      <c r="R37" s="45">
        <f t="shared" si="7"/>
        <v>0</v>
      </c>
      <c r="S37" s="45">
        <f t="shared" si="8"/>
        <v>0</v>
      </c>
      <c r="T37" s="45">
        <f t="shared" si="9"/>
        <v>0</v>
      </c>
      <c r="U37" s="45">
        <f t="shared" si="0"/>
        <v>0</v>
      </c>
      <c r="V37" s="46">
        <f t="shared" si="10"/>
        <v>0</v>
      </c>
      <c r="W37" s="48">
        <f t="shared" si="11"/>
        <v>0</v>
      </c>
      <c r="X37" s="48">
        <f t="shared" si="12"/>
        <v>0</v>
      </c>
      <c r="Y37" s="257"/>
      <c r="Z37" s="45">
        <f t="shared" si="13"/>
        <v>0</v>
      </c>
      <c r="AA37" s="45"/>
      <c r="AB37" s="45"/>
      <c r="AC37" s="45">
        <f t="shared" si="14"/>
        <v>0</v>
      </c>
      <c r="AD37" s="45"/>
      <c r="AE37" s="46">
        <f t="shared" si="15"/>
        <v>0</v>
      </c>
      <c r="AF37" s="74">
        <f t="shared" si="16"/>
        <v>0</v>
      </c>
      <c r="AG37" s="257"/>
      <c r="AH37" s="62"/>
      <c r="AI37" s="44"/>
      <c r="AJ37" s="45">
        <f t="shared" si="17"/>
        <v>0</v>
      </c>
      <c r="AK37" s="45">
        <f t="shared" si="18"/>
        <v>0</v>
      </c>
      <c r="AL37" s="45"/>
      <c r="AM37" s="45"/>
      <c r="AN37" s="45"/>
      <c r="AO37" s="45"/>
      <c r="AP37" s="45"/>
      <c r="AQ37" s="45"/>
      <c r="AR37" s="45"/>
      <c r="AS37" s="45"/>
      <c r="AT37" s="45">
        <f t="shared" si="19"/>
        <v>0</v>
      </c>
      <c r="AU37" s="45"/>
      <c r="AV37" s="56"/>
      <c r="AW37" s="45"/>
      <c r="AX37" s="45">
        <f t="shared" si="20"/>
        <v>0</v>
      </c>
      <c r="AY37" s="45">
        <f t="shared" si="21"/>
        <v>0</v>
      </c>
      <c r="AZ37" s="45"/>
      <c r="BA37" s="45"/>
      <c r="BB37" s="290"/>
      <c r="BC37" s="294"/>
      <c r="BD37" s="292"/>
      <c r="BE37" s="45"/>
      <c r="BF37" s="45">
        <f t="shared" si="1"/>
        <v>0</v>
      </c>
      <c r="BG37" s="53">
        <f t="shared" si="2"/>
        <v>0</v>
      </c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</row>
    <row r="38" spans="1:280" s="42" customFormat="1" ht="23.1" customHeight="1" x14ac:dyDescent="0.35">
      <c r="A38" s="259">
        <v>14</v>
      </c>
      <c r="B38" s="256" t="s">
        <v>85</v>
      </c>
      <c r="C38" s="44" t="s">
        <v>77</v>
      </c>
      <c r="D38" s="45">
        <v>63997</v>
      </c>
      <c r="E38" s="45">
        <v>3008</v>
      </c>
      <c r="F38" s="45">
        <f t="shared" si="3"/>
        <v>67005</v>
      </c>
      <c r="G38" s="45">
        <v>3008</v>
      </c>
      <c r="H38" s="45"/>
      <c r="I38" s="45"/>
      <c r="J38" s="45">
        <f t="shared" si="4"/>
        <v>70013</v>
      </c>
      <c r="K38" s="46">
        <f>J38</f>
        <v>70013</v>
      </c>
      <c r="L38" s="45">
        <f t="shared" si="5"/>
        <v>0</v>
      </c>
      <c r="P38" s="45">
        <f t="shared" si="6"/>
        <v>70013</v>
      </c>
      <c r="Q38" s="45">
        <v>8394.4</v>
      </c>
      <c r="R38" s="45">
        <f t="shared" si="7"/>
        <v>19786.989999999998</v>
      </c>
      <c r="S38" s="45">
        <f t="shared" si="8"/>
        <v>200</v>
      </c>
      <c r="T38" s="45">
        <f>ROUNDDOWN(J38*5%/2,2)</f>
        <v>1750.32</v>
      </c>
      <c r="U38" s="45">
        <f t="shared" si="0"/>
        <v>100</v>
      </c>
      <c r="V38" s="46">
        <f t="shared" si="10"/>
        <v>30231.71</v>
      </c>
      <c r="W38" s="48">
        <f t="shared" si="11"/>
        <v>19891</v>
      </c>
      <c r="X38" s="48">
        <f t="shared" si="12"/>
        <v>19890.29</v>
      </c>
      <c r="Y38" s="259">
        <v>14</v>
      </c>
      <c r="Z38" s="45">
        <f t="shared" si="13"/>
        <v>8401.56</v>
      </c>
      <c r="AA38" s="45">
        <v>0</v>
      </c>
      <c r="AB38" s="45">
        <v>100</v>
      </c>
      <c r="AC38" s="45">
        <f t="shared" si="14"/>
        <v>1750.33</v>
      </c>
      <c r="AD38" s="45">
        <v>200</v>
      </c>
      <c r="AE38" s="46">
        <f t="shared" si="15"/>
        <v>39781.29</v>
      </c>
      <c r="AF38" s="74">
        <f t="shared" si="16"/>
        <v>19890.645</v>
      </c>
      <c r="AG38" s="259">
        <v>14</v>
      </c>
      <c r="AH38" s="43" t="s">
        <v>85</v>
      </c>
      <c r="AI38" s="44" t="s">
        <v>77</v>
      </c>
      <c r="AJ38" s="45">
        <f t="shared" si="17"/>
        <v>8394.4</v>
      </c>
      <c r="AK38" s="45">
        <f t="shared" si="18"/>
        <v>6301.17</v>
      </c>
      <c r="AL38" s="45">
        <v>0</v>
      </c>
      <c r="AM38" s="45">
        <v>0</v>
      </c>
      <c r="AN38" s="45">
        <v>0</v>
      </c>
      <c r="AO38" s="45">
        <v>0</v>
      </c>
      <c r="AP38" s="45">
        <v>13485.82</v>
      </c>
      <c r="AQ38" s="45">
        <v>0</v>
      </c>
      <c r="AR38" s="45"/>
      <c r="AS38" s="45">
        <v>0</v>
      </c>
      <c r="AT38" s="45">
        <f t="shared" si="19"/>
        <v>19786.989999999998</v>
      </c>
      <c r="AU38" s="45">
        <v>200</v>
      </c>
      <c r="AV38" s="45">
        <v>0</v>
      </c>
      <c r="AW38" s="45">
        <v>0</v>
      </c>
      <c r="AX38" s="45">
        <f t="shared" si="20"/>
        <v>200</v>
      </c>
      <c r="AY38" s="45">
        <f>ROUNDDOWN(J38*5%/2,2)</f>
        <v>1750.32</v>
      </c>
      <c r="AZ38" s="45"/>
      <c r="BA38" s="45"/>
      <c r="BB38" s="290">
        <v>100</v>
      </c>
      <c r="BC38" s="294" t="s">
        <v>151</v>
      </c>
      <c r="BD38" s="292">
        <v>0</v>
      </c>
      <c r="BE38" s="45">
        <v>0</v>
      </c>
      <c r="BF38" s="45">
        <f t="shared" si="1"/>
        <v>100</v>
      </c>
      <c r="BG38" s="53">
        <f t="shared" si="2"/>
        <v>30231.71</v>
      </c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</row>
    <row r="39" spans="1:280" s="42" customFormat="1" ht="23.1" customHeight="1" x14ac:dyDescent="0.35">
      <c r="A39" s="257"/>
      <c r="B39" s="263"/>
      <c r="C39" s="44"/>
      <c r="D39" s="45"/>
      <c r="E39" s="45"/>
      <c r="F39" s="45">
        <f t="shared" si="3"/>
        <v>0</v>
      </c>
      <c r="G39" s="45"/>
      <c r="H39" s="45"/>
      <c r="I39" s="45"/>
      <c r="J39" s="45">
        <f t="shared" si="4"/>
        <v>0</v>
      </c>
      <c r="K39" s="63"/>
      <c r="L39" s="45">
        <f t="shared" si="5"/>
        <v>0</v>
      </c>
      <c r="P39" s="45">
        <f t="shared" si="6"/>
        <v>0</v>
      </c>
      <c r="Q39" s="45"/>
      <c r="R39" s="45">
        <f t="shared" si="7"/>
        <v>0</v>
      </c>
      <c r="S39" s="45">
        <f t="shared" si="8"/>
        <v>0</v>
      </c>
      <c r="T39" s="45">
        <f t="shared" si="9"/>
        <v>0</v>
      </c>
      <c r="U39" s="45">
        <f t="shared" si="0"/>
        <v>0</v>
      </c>
      <c r="V39" s="46">
        <f t="shared" si="10"/>
        <v>0</v>
      </c>
      <c r="W39" s="48">
        <f t="shared" si="11"/>
        <v>0</v>
      </c>
      <c r="X39" s="48">
        <f t="shared" si="12"/>
        <v>0</v>
      </c>
      <c r="Y39" s="257"/>
      <c r="Z39" s="45">
        <f t="shared" si="13"/>
        <v>0</v>
      </c>
      <c r="AA39" s="45"/>
      <c r="AB39" s="45"/>
      <c r="AC39" s="45">
        <f t="shared" si="14"/>
        <v>0</v>
      </c>
      <c r="AD39" s="45"/>
      <c r="AE39" s="46">
        <f t="shared" si="15"/>
        <v>0</v>
      </c>
      <c r="AF39" s="74">
        <f t="shared" si="16"/>
        <v>0</v>
      </c>
      <c r="AG39" s="257"/>
      <c r="AH39" s="62"/>
      <c r="AI39" s="44"/>
      <c r="AJ39" s="45">
        <f t="shared" si="17"/>
        <v>0</v>
      </c>
      <c r="AK39" s="45">
        <f t="shared" si="18"/>
        <v>0</v>
      </c>
      <c r="AL39" s="45"/>
      <c r="AM39" s="45"/>
      <c r="AN39" s="45"/>
      <c r="AO39" s="45"/>
      <c r="AP39" s="45"/>
      <c r="AQ39" s="45"/>
      <c r="AR39" s="45"/>
      <c r="AS39" s="45"/>
      <c r="AT39" s="45">
        <f t="shared" si="19"/>
        <v>0</v>
      </c>
      <c r="AU39" s="45"/>
      <c r="AV39" s="56"/>
      <c r="AW39" s="45"/>
      <c r="AX39" s="45">
        <f t="shared" si="20"/>
        <v>0</v>
      </c>
      <c r="AY39" s="45">
        <f t="shared" ref="AY39" si="22">ROUNDDOWN(J39*5%/2,2)</f>
        <v>0</v>
      </c>
      <c r="AZ39" s="45"/>
      <c r="BA39" s="45"/>
      <c r="BB39" s="290"/>
      <c r="BC39" s="294"/>
      <c r="BD39" s="292"/>
      <c r="BE39" s="45"/>
      <c r="BF39" s="45">
        <f t="shared" si="1"/>
        <v>0</v>
      </c>
      <c r="BG39" s="53">
        <f t="shared" si="2"/>
        <v>0</v>
      </c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</row>
    <row r="40" spans="1:280" s="42" customFormat="1" ht="23.1" customHeight="1" x14ac:dyDescent="0.35">
      <c r="A40" s="262">
        <v>15</v>
      </c>
      <c r="B40" s="161" t="s">
        <v>86</v>
      </c>
      <c r="C40" s="64" t="s">
        <v>106</v>
      </c>
      <c r="D40" s="45">
        <v>102690</v>
      </c>
      <c r="E40" s="45">
        <v>4518</v>
      </c>
      <c r="F40" s="45">
        <f t="shared" si="3"/>
        <v>107208</v>
      </c>
      <c r="G40" s="45">
        <v>4519</v>
      </c>
      <c r="H40" s="45"/>
      <c r="I40" s="45"/>
      <c r="J40" s="45">
        <f t="shared" si="4"/>
        <v>111727</v>
      </c>
      <c r="K40" s="46">
        <f>J40</f>
        <v>111727</v>
      </c>
      <c r="L40" s="45">
        <f t="shared" si="5"/>
        <v>0</v>
      </c>
      <c r="P40" s="45">
        <f t="shared" si="6"/>
        <v>111727</v>
      </c>
      <c r="Q40" s="45">
        <v>19398.18</v>
      </c>
      <c r="R40" s="45">
        <f t="shared" si="7"/>
        <v>10055.43</v>
      </c>
      <c r="S40" s="45">
        <f t="shared" si="8"/>
        <v>200</v>
      </c>
      <c r="T40" s="45">
        <v>2500</v>
      </c>
      <c r="U40" s="45">
        <f t="shared" si="0"/>
        <v>200</v>
      </c>
      <c r="V40" s="46">
        <f t="shared" si="10"/>
        <v>32353.61</v>
      </c>
      <c r="W40" s="48">
        <f t="shared" si="11"/>
        <v>39687</v>
      </c>
      <c r="X40" s="48">
        <f t="shared" si="12"/>
        <v>39686.39</v>
      </c>
      <c r="Y40" s="262">
        <v>15</v>
      </c>
      <c r="Z40" s="45">
        <f t="shared" si="13"/>
        <v>13407.24</v>
      </c>
      <c r="AA40" s="45">
        <v>0</v>
      </c>
      <c r="AB40" s="45">
        <v>100</v>
      </c>
      <c r="AC40" s="45">
        <v>2500</v>
      </c>
      <c r="AD40" s="45">
        <v>200</v>
      </c>
      <c r="AE40" s="46">
        <f t="shared" si="15"/>
        <v>79373.39</v>
      </c>
      <c r="AF40" s="74">
        <f t="shared" si="16"/>
        <v>39686.695</v>
      </c>
      <c r="AG40" s="262">
        <v>15</v>
      </c>
      <c r="AH40" s="161" t="s">
        <v>86</v>
      </c>
      <c r="AI40" s="64" t="s">
        <v>106</v>
      </c>
      <c r="AJ40" s="45">
        <f t="shared" si="17"/>
        <v>19398.18</v>
      </c>
      <c r="AK40" s="45">
        <f t="shared" si="18"/>
        <v>10055.43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/>
      <c r="AR40" s="45"/>
      <c r="AS40" s="45">
        <v>0</v>
      </c>
      <c r="AT40" s="45">
        <f t="shared" si="19"/>
        <v>10055.43</v>
      </c>
      <c r="AU40" s="45">
        <v>200</v>
      </c>
      <c r="AV40" s="45">
        <v>0</v>
      </c>
      <c r="AW40" s="45">
        <v>0</v>
      </c>
      <c r="AX40" s="45">
        <f t="shared" si="20"/>
        <v>200</v>
      </c>
      <c r="AY40" s="45">
        <v>2500</v>
      </c>
      <c r="AZ40" s="45"/>
      <c r="BA40" s="45">
        <v>0</v>
      </c>
      <c r="BB40" s="290">
        <v>100</v>
      </c>
      <c r="BC40" s="294"/>
      <c r="BD40" s="292">
        <v>100</v>
      </c>
      <c r="BE40" s="45"/>
      <c r="BF40" s="45">
        <f t="shared" si="1"/>
        <v>200</v>
      </c>
      <c r="BG40" s="53">
        <f t="shared" si="2"/>
        <v>32353.61</v>
      </c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  <c r="IW40" s="54"/>
      <c r="IX40" s="54"/>
      <c r="IY40" s="54"/>
      <c r="IZ40" s="54"/>
      <c r="JA40" s="54"/>
      <c r="JB40" s="54"/>
      <c r="JC40" s="54"/>
      <c r="JD40" s="54"/>
      <c r="JE40" s="54"/>
      <c r="JF40" s="54"/>
      <c r="JG40" s="54"/>
      <c r="JH40" s="54"/>
      <c r="JI40" s="54"/>
      <c r="JJ40" s="54"/>
      <c r="JK40" s="54"/>
      <c r="JL40" s="54"/>
      <c r="JM40" s="54"/>
      <c r="JN40" s="54"/>
      <c r="JO40" s="54"/>
      <c r="JP40" s="54"/>
      <c r="JQ40" s="54"/>
      <c r="JR40" s="54"/>
      <c r="JS40" s="54"/>
      <c r="JT40" s="54"/>
    </row>
    <row r="41" spans="1:280" s="42" customFormat="1" ht="23.1" customHeight="1" x14ac:dyDescent="0.35">
      <c r="A41" s="257"/>
      <c r="B41" s="254"/>
      <c r="C41" s="64"/>
      <c r="D41" s="45"/>
      <c r="E41" s="45"/>
      <c r="F41" s="45">
        <f t="shared" si="3"/>
        <v>0</v>
      </c>
      <c r="G41" s="45"/>
      <c r="H41" s="45"/>
      <c r="I41" s="45"/>
      <c r="J41" s="45">
        <f t="shared" si="4"/>
        <v>0</v>
      </c>
      <c r="K41" s="46"/>
      <c r="L41" s="45">
        <f t="shared" si="5"/>
        <v>0</v>
      </c>
      <c r="P41" s="45">
        <f t="shared" si="6"/>
        <v>0</v>
      </c>
      <c r="Q41" s="45"/>
      <c r="R41" s="45">
        <f t="shared" si="7"/>
        <v>0</v>
      </c>
      <c r="S41" s="45">
        <f t="shared" si="8"/>
        <v>0</v>
      </c>
      <c r="T41" s="45">
        <f t="shared" si="9"/>
        <v>0</v>
      </c>
      <c r="U41" s="45">
        <f t="shared" si="0"/>
        <v>0</v>
      </c>
      <c r="V41" s="46">
        <f t="shared" si="10"/>
        <v>0</v>
      </c>
      <c r="W41" s="48">
        <f t="shared" si="11"/>
        <v>0</v>
      </c>
      <c r="X41" s="48">
        <f t="shared" si="12"/>
        <v>0</v>
      </c>
      <c r="Y41" s="257"/>
      <c r="Z41" s="45">
        <f t="shared" si="13"/>
        <v>0</v>
      </c>
      <c r="AA41" s="45"/>
      <c r="AB41" s="45"/>
      <c r="AC41" s="45">
        <f t="shared" si="14"/>
        <v>0</v>
      </c>
      <c r="AD41" s="45"/>
      <c r="AE41" s="46">
        <f t="shared" si="15"/>
        <v>0</v>
      </c>
      <c r="AF41" s="74">
        <f t="shared" si="16"/>
        <v>0</v>
      </c>
      <c r="AG41" s="257"/>
      <c r="AH41" s="67"/>
      <c r="AI41" s="64"/>
      <c r="AJ41" s="45">
        <f t="shared" si="17"/>
        <v>0</v>
      </c>
      <c r="AK41" s="45">
        <f t="shared" si="18"/>
        <v>0</v>
      </c>
      <c r="AL41" s="45"/>
      <c r="AM41" s="45"/>
      <c r="AN41" s="45"/>
      <c r="AO41" s="45"/>
      <c r="AP41" s="45"/>
      <c r="AQ41" s="45"/>
      <c r="AR41" s="45"/>
      <c r="AS41" s="45"/>
      <c r="AT41" s="45">
        <f t="shared" si="19"/>
        <v>0</v>
      </c>
      <c r="AU41" s="45"/>
      <c r="AV41" s="56"/>
      <c r="AW41" s="45"/>
      <c r="AX41" s="45">
        <f t="shared" si="20"/>
        <v>0</v>
      </c>
      <c r="AY41" s="45">
        <f t="shared" si="21"/>
        <v>0</v>
      </c>
      <c r="AZ41" s="45"/>
      <c r="BA41" s="45"/>
      <c r="BB41" s="290"/>
      <c r="BC41" s="294"/>
      <c r="BD41" s="292"/>
      <c r="BE41" s="45"/>
      <c r="BF41" s="45">
        <f t="shared" si="1"/>
        <v>0</v>
      </c>
      <c r="BG41" s="53">
        <f t="shared" si="2"/>
        <v>0</v>
      </c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  <c r="IS41" s="54"/>
      <c r="IT41" s="54"/>
      <c r="IU41" s="54"/>
      <c r="IV41" s="54"/>
      <c r="IW41" s="54"/>
      <c r="IX41" s="54"/>
      <c r="IY41" s="54"/>
      <c r="IZ41" s="54"/>
      <c r="JA41" s="54"/>
      <c r="JB41" s="54"/>
      <c r="JC41" s="54"/>
      <c r="JD41" s="54"/>
      <c r="JE41" s="54"/>
      <c r="JF41" s="54"/>
      <c r="JG41" s="54"/>
      <c r="JH41" s="54"/>
      <c r="JI41" s="54"/>
      <c r="JJ41" s="54"/>
      <c r="JK41" s="54"/>
      <c r="JL41" s="54"/>
      <c r="JM41" s="54"/>
      <c r="JN41" s="54"/>
      <c r="JO41" s="54"/>
      <c r="JP41" s="54"/>
      <c r="JQ41" s="54"/>
      <c r="JR41" s="54"/>
      <c r="JS41" s="54"/>
      <c r="JT41" s="54"/>
    </row>
    <row r="42" spans="1:280" s="42" customFormat="1" ht="23.1" customHeight="1" x14ac:dyDescent="0.35">
      <c r="A42" s="262">
        <v>16</v>
      </c>
      <c r="B42" s="256" t="s">
        <v>87</v>
      </c>
      <c r="C42" s="44" t="s">
        <v>67</v>
      </c>
      <c r="D42" s="45">
        <v>80003</v>
      </c>
      <c r="E42" s="45">
        <v>3656</v>
      </c>
      <c r="F42" s="45">
        <f t="shared" si="3"/>
        <v>83659</v>
      </c>
      <c r="G42" s="45">
        <v>3656</v>
      </c>
      <c r="H42" s="45"/>
      <c r="I42" s="45"/>
      <c r="J42" s="45">
        <f t="shared" si="4"/>
        <v>87315</v>
      </c>
      <c r="K42" s="46">
        <f>J42</f>
        <v>87315</v>
      </c>
      <c r="L42" s="45">
        <f t="shared" si="5"/>
        <v>0</v>
      </c>
      <c r="P42" s="45">
        <f t="shared" si="6"/>
        <v>87315</v>
      </c>
      <c r="Q42" s="45">
        <v>12906.57</v>
      </c>
      <c r="R42" s="45">
        <f t="shared" si="7"/>
        <v>27740.539999999997</v>
      </c>
      <c r="S42" s="45">
        <f t="shared" si="8"/>
        <v>500</v>
      </c>
      <c r="T42" s="45">
        <f t="shared" si="9"/>
        <v>2182.87</v>
      </c>
      <c r="U42" s="45">
        <f t="shared" si="0"/>
        <v>33803.910000000003</v>
      </c>
      <c r="V42" s="46">
        <f t="shared" si="10"/>
        <v>77133.890000000014</v>
      </c>
      <c r="W42" s="48">
        <f t="shared" si="11"/>
        <v>5091</v>
      </c>
      <c r="X42" s="48">
        <f t="shared" si="12"/>
        <v>5090.109999999986</v>
      </c>
      <c r="Y42" s="262">
        <v>16</v>
      </c>
      <c r="Z42" s="45">
        <f t="shared" si="13"/>
        <v>10477.799999999999</v>
      </c>
      <c r="AA42" s="45">
        <v>0</v>
      </c>
      <c r="AB42" s="45">
        <v>100</v>
      </c>
      <c r="AC42" s="45">
        <f t="shared" si="14"/>
        <v>2182.88</v>
      </c>
      <c r="AD42" s="45">
        <v>200</v>
      </c>
      <c r="AE42" s="46">
        <f t="shared" si="15"/>
        <v>10181.109999999986</v>
      </c>
      <c r="AF42" s="74">
        <f t="shared" si="16"/>
        <v>5090.554999999993</v>
      </c>
      <c r="AG42" s="262">
        <v>16</v>
      </c>
      <c r="AH42" s="43" t="s">
        <v>87</v>
      </c>
      <c r="AI42" s="44" t="s">
        <v>67</v>
      </c>
      <c r="AJ42" s="45">
        <f t="shared" si="17"/>
        <v>12906.57</v>
      </c>
      <c r="AK42" s="45">
        <f t="shared" si="18"/>
        <v>7858.3499999999995</v>
      </c>
      <c r="AL42" s="45">
        <v>0</v>
      </c>
      <c r="AM42" s="45">
        <v>0</v>
      </c>
      <c r="AN42" s="45">
        <v>0</v>
      </c>
      <c r="AO42" s="45">
        <v>0</v>
      </c>
      <c r="AP42" s="45">
        <v>16854.41</v>
      </c>
      <c r="AQ42" s="45">
        <v>0</v>
      </c>
      <c r="AR42" s="45">
        <v>3027.78</v>
      </c>
      <c r="AS42" s="45">
        <v>0</v>
      </c>
      <c r="AT42" s="45">
        <f t="shared" si="19"/>
        <v>27740.539999999997</v>
      </c>
      <c r="AU42" s="45">
        <v>500</v>
      </c>
      <c r="AV42" s="45">
        <v>0</v>
      </c>
      <c r="AW42" s="45">
        <v>0</v>
      </c>
      <c r="AX42" s="45">
        <f t="shared" si="20"/>
        <v>500</v>
      </c>
      <c r="AY42" s="45">
        <f t="shared" si="21"/>
        <v>2182.87</v>
      </c>
      <c r="AZ42" s="45"/>
      <c r="BA42" s="45"/>
      <c r="BB42" s="290">
        <v>100</v>
      </c>
      <c r="BC42" s="291">
        <v>26832.41</v>
      </c>
      <c r="BD42" s="292">
        <v>6871.5</v>
      </c>
      <c r="BE42" s="45"/>
      <c r="BF42" s="45">
        <f t="shared" si="1"/>
        <v>33803.910000000003</v>
      </c>
      <c r="BG42" s="53">
        <f t="shared" si="2"/>
        <v>77133.890000000014</v>
      </c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  <c r="IX42" s="54"/>
      <c r="IY42" s="54"/>
      <c r="IZ42" s="54"/>
      <c r="JA42" s="54"/>
      <c r="JB42" s="54"/>
      <c r="JC42" s="54"/>
      <c r="JD42" s="54"/>
      <c r="JE42" s="54"/>
      <c r="JF42" s="54"/>
      <c r="JG42" s="54"/>
      <c r="JH42" s="54"/>
      <c r="JI42" s="54"/>
      <c r="JJ42" s="54"/>
      <c r="JK42" s="54"/>
      <c r="JL42" s="54"/>
      <c r="JM42" s="54"/>
      <c r="JN42" s="54"/>
      <c r="JO42" s="54"/>
      <c r="JP42" s="54"/>
      <c r="JQ42" s="54"/>
      <c r="JR42" s="54"/>
      <c r="JS42" s="54"/>
      <c r="JT42" s="54"/>
    </row>
    <row r="43" spans="1:280" s="42" customFormat="1" ht="23.1" customHeight="1" x14ac:dyDescent="0.35">
      <c r="A43" s="257"/>
      <c r="B43" s="263"/>
      <c r="C43" s="44"/>
      <c r="D43" s="45"/>
      <c r="E43" s="45"/>
      <c r="F43" s="45">
        <f t="shared" si="3"/>
        <v>0</v>
      </c>
      <c r="G43" s="45"/>
      <c r="H43" s="45"/>
      <c r="I43" s="45"/>
      <c r="J43" s="45">
        <f t="shared" si="4"/>
        <v>0</v>
      </c>
      <c r="K43" s="63"/>
      <c r="L43" s="45">
        <f t="shared" si="5"/>
        <v>0</v>
      </c>
      <c r="P43" s="45">
        <f t="shared" si="6"/>
        <v>0</v>
      </c>
      <c r="Q43" s="45"/>
      <c r="R43" s="45">
        <f t="shared" si="7"/>
        <v>0</v>
      </c>
      <c r="S43" s="45">
        <f t="shared" si="8"/>
        <v>0</v>
      </c>
      <c r="T43" s="45">
        <f t="shared" si="9"/>
        <v>0</v>
      </c>
      <c r="U43" s="45">
        <f t="shared" si="0"/>
        <v>0</v>
      </c>
      <c r="V43" s="46">
        <f t="shared" si="10"/>
        <v>0</v>
      </c>
      <c r="W43" s="48">
        <f t="shared" si="11"/>
        <v>0</v>
      </c>
      <c r="X43" s="48">
        <f t="shared" si="12"/>
        <v>0</v>
      </c>
      <c r="Y43" s="257"/>
      <c r="Z43" s="45">
        <f t="shared" si="13"/>
        <v>0</v>
      </c>
      <c r="AA43" s="45"/>
      <c r="AB43" s="45"/>
      <c r="AC43" s="45">
        <f t="shared" si="14"/>
        <v>0</v>
      </c>
      <c r="AD43" s="45"/>
      <c r="AE43" s="46">
        <f t="shared" si="15"/>
        <v>0</v>
      </c>
      <c r="AF43" s="74">
        <f t="shared" si="16"/>
        <v>0</v>
      </c>
      <c r="AG43" s="257"/>
      <c r="AH43" s="62"/>
      <c r="AI43" s="44"/>
      <c r="AJ43" s="45">
        <f t="shared" si="17"/>
        <v>0</v>
      </c>
      <c r="AK43" s="45">
        <f t="shared" si="18"/>
        <v>0</v>
      </c>
      <c r="AL43" s="45"/>
      <c r="AM43" s="45"/>
      <c r="AN43" s="45"/>
      <c r="AO43" s="45"/>
      <c r="AP43" s="45"/>
      <c r="AQ43" s="45"/>
      <c r="AR43" s="45"/>
      <c r="AS43" s="45"/>
      <c r="AT43" s="45">
        <f t="shared" si="19"/>
        <v>0</v>
      </c>
      <c r="AU43" s="45"/>
      <c r="AV43" s="56"/>
      <c r="AW43" s="45"/>
      <c r="AX43" s="45">
        <f t="shared" si="20"/>
        <v>0</v>
      </c>
      <c r="AY43" s="45">
        <f t="shared" si="21"/>
        <v>0</v>
      </c>
      <c r="AZ43" s="45"/>
      <c r="BA43" s="45"/>
      <c r="BB43" s="290"/>
      <c r="BC43" s="294"/>
      <c r="BD43" s="292"/>
      <c r="BE43" s="45"/>
      <c r="BF43" s="45">
        <f t="shared" si="1"/>
        <v>0</v>
      </c>
      <c r="BG43" s="53">
        <f t="shared" si="2"/>
        <v>0</v>
      </c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</row>
    <row r="44" spans="1:280" s="42" customFormat="1" ht="23.1" customHeight="1" x14ac:dyDescent="0.35">
      <c r="A44" s="259">
        <v>17</v>
      </c>
      <c r="B44" s="263" t="s">
        <v>88</v>
      </c>
      <c r="C44" s="44" t="s">
        <v>81</v>
      </c>
      <c r="D44" s="45">
        <v>43030</v>
      </c>
      <c r="E44" s="45">
        <v>2108</v>
      </c>
      <c r="F44" s="45">
        <f t="shared" si="3"/>
        <v>45138</v>
      </c>
      <c r="G44" s="45">
        <v>2109</v>
      </c>
      <c r="H44" s="45"/>
      <c r="I44" s="45"/>
      <c r="J44" s="45">
        <f t="shared" si="4"/>
        <v>47247</v>
      </c>
      <c r="K44" s="46">
        <f>J44</f>
        <v>47247</v>
      </c>
      <c r="L44" s="45">
        <f t="shared" si="5"/>
        <v>0</v>
      </c>
      <c r="P44" s="45">
        <f t="shared" si="6"/>
        <v>47247</v>
      </c>
      <c r="Q44" s="45">
        <v>3605.95</v>
      </c>
      <c r="R44" s="45">
        <f t="shared" si="7"/>
        <v>13957.25</v>
      </c>
      <c r="S44" s="45">
        <f t="shared" si="8"/>
        <v>200</v>
      </c>
      <c r="T44" s="45">
        <f t="shared" si="9"/>
        <v>1181.17</v>
      </c>
      <c r="U44" s="45">
        <f t="shared" si="0"/>
        <v>9670.26</v>
      </c>
      <c r="V44" s="46">
        <f t="shared" si="10"/>
        <v>28614.630000000005</v>
      </c>
      <c r="W44" s="48">
        <f t="shared" si="11"/>
        <v>9316</v>
      </c>
      <c r="X44" s="48">
        <f t="shared" si="12"/>
        <v>9316.3699999999953</v>
      </c>
      <c r="Y44" s="259">
        <v>17</v>
      </c>
      <c r="Z44" s="45">
        <f t="shared" si="13"/>
        <v>5669.6399999999994</v>
      </c>
      <c r="AA44" s="45">
        <v>0</v>
      </c>
      <c r="AB44" s="45">
        <v>100</v>
      </c>
      <c r="AC44" s="45">
        <f t="shared" si="14"/>
        <v>1181.18</v>
      </c>
      <c r="AD44" s="45">
        <v>200</v>
      </c>
      <c r="AE44" s="46">
        <f t="shared" si="15"/>
        <v>18632.369999999995</v>
      </c>
      <c r="AF44" s="74">
        <f t="shared" si="16"/>
        <v>9316.1849999999977</v>
      </c>
      <c r="AG44" s="259">
        <v>17</v>
      </c>
      <c r="AH44" s="62" t="s">
        <v>88</v>
      </c>
      <c r="AI44" s="44" t="s">
        <v>81</v>
      </c>
      <c r="AJ44" s="45">
        <f t="shared" si="17"/>
        <v>3605.95</v>
      </c>
      <c r="AK44" s="45">
        <f t="shared" si="18"/>
        <v>4252.2299999999996</v>
      </c>
      <c r="AL44" s="45">
        <v>0</v>
      </c>
      <c r="AM44" s="45">
        <v>300</v>
      </c>
      <c r="AN44" s="45">
        <v>0</v>
      </c>
      <c r="AO44" s="45">
        <v>0</v>
      </c>
      <c r="AP44" s="45">
        <v>8230.69</v>
      </c>
      <c r="AQ44" s="45">
        <v>0</v>
      </c>
      <c r="AR44" s="45"/>
      <c r="AS44" s="45">
        <v>1174.33</v>
      </c>
      <c r="AT44" s="45">
        <f t="shared" si="19"/>
        <v>13957.25</v>
      </c>
      <c r="AU44" s="45">
        <v>200</v>
      </c>
      <c r="AV44" s="45">
        <v>0</v>
      </c>
      <c r="AW44" s="45">
        <v>0</v>
      </c>
      <c r="AX44" s="45">
        <f t="shared" si="20"/>
        <v>200</v>
      </c>
      <c r="AY44" s="45">
        <f t="shared" si="21"/>
        <v>1181.17</v>
      </c>
      <c r="AZ44" s="45"/>
      <c r="BA44" s="45">
        <v>0</v>
      </c>
      <c r="BB44" s="290">
        <v>100</v>
      </c>
      <c r="BC44" s="291">
        <v>9470.26</v>
      </c>
      <c r="BD44" s="292">
        <v>100</v>
      </c>
      <c r="BE44" s="45">
        <v>0</v>
      </c>
      <c r="BF44" s="45">
        <f t="shared" si="1"/>
        <v>9670.26</v>
      </c>
      <c r="BG44" s="53">
        <f t="shared" si="2"/>
        <v>28614.630000000005</v>
      </c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</row>
    <row r="45" spans="1:280" s="42" customFormat="1" ht="23.1" customHeight="1" x14ac:dyDescent="0.35">
      <c r="A45" s="257"/>
      <c r="B45" s="263"/>
      <c r="C45" s="44"/>
      <c r="D45" s="45"/>
      <c r="E45" s="45"/>
      <c r="F45" s="45">
        <f t="shared" si="3"/>
        <v>0</v>
      </c>
      <c r="G45" s="45"/>
      <c r="H45" s="45"/>
      <c r="I45" s="45"/>
      <c r="J45" s="45">
        <f t="shared" si="4"/>
        <v>0</v>
      </c>
      <c r="K45" s="63"/>
      <c r="L45" s="45">
        <f t="shared" si="5"/>
        <v>0</v>
      </c>
      <c r="P45" s="45">
        <f t="shared" si="6"/>
        <v>0</v>
      </c>
      <c r="Q45" s="45"/>
      <c r="R45" s="45">
        <f t="shared" si="7"/>
        <v>0</v>
      </c>
      <c r="S45" s="45">
        <f t="shared" si="8"/>
        <v>0</v>
      </c>
      <c r="T45" s="45">
        <f t="shared" si="9"/>
        <v>0</v>
      </c>
      <c r="U45" s="45">
        <f t="shared" si="0"/>
        <v>0</v>
      </c>
      <c r="V45" s="46">
        <f t="shared" si="10"/>
        <v>0</v>
      </c>
      <c r="W45" s="48">
        <f t="shared" si="11"/>
        <v>0</v>
      </c>
      <c r="X45" s="48">
        <f t="shared" si="12"/>
        <v>0</v>
      </c>
      <c r="Y45" s="257"/>
      <c r="Z45" s="45">
        <f t="shared" si="13"/>
        <v>0</v>
      </c>
      <c r="AA45" s="45"/>
      <c r="AB45" s="45"/>
      <c r="AC45" s="45">
        <f t="shared" si="14"/>
        <v>0</v>
      </c>
      <c r="AD45" s="45"/>
      <c r="AE45" s="46">
        <f t="shared" si="15"/>
        <v>0</v>
      </c>
      <c r="AF45" s="74">
        <f t="shared" si="16"/>
        <v>0</v>
      </c>
      <c r="AG45" s="257"/>
      <c r="AH45" s="62"/>
      <c r="AI45" s="44"/>
      <c r="AJ45" s="45">
        <f t="shared" si="17"/>
        <v>0</v>
      </c>
      <c r="AK45" s="45">
        <f t="shared" si="18"/>
        <v>0</v>
      </c>
      <c r="AL45" s="45"/>
      <c r="AM45" s="45"/>
      <c r="AN45" s="45"/>
      <c r="AO45" s="45"/>
      <c r="AP45" s="45"/>
      <c r="AQ45" s="45"/>
      <c r="AR45" s="45"/>
      <c r="AS45" s="45"/>
      <c r="AT45" s="45">
        <f t="shared" si="19"/>
        <v>0</v>
      </c>
      <c r="AU45" s="45"/>
      <c r="AV45" s="56"/>
      <c r="AW45" s="45"/>
      <c r="AX45" s="45">
        <f t="shared" si="20"/>
        <v>0</v>
      </c>
      <c r="AY45" s="45">
        <f t="shared" si="21"/>
        <v>0</v>
      </c>
      <c r="AZ45" s="56"/>
      <c r="BA45" s="45"/>
      <c r="BB45" s="290"/>
      <c r="BC45" s="294"/>
      <c r="BD45" s="292"/>
      <c r="BE45" s="45"/>
      <c r="BF45" s="45">
        <f t="shared" si="1"/>
        <v>0</v>
      </c>
      <c r="BG45" s="53">
        <f t="shared" si="2"/>
        <v>0</v>
      </c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</row>
    <row r="46" spans="1:280" s="42" customFormat="1" ht="23.1" customHeight="1" x14ac:dyDescent="0.35">
      <c r="A46" s="262">
        <v>18</v>
      </c>
      <c r="B46" s="300" t="s">
        <v>89</v>
      </c>
      <c r="C46" s="44" t="s">
        <v>107</v>
      </c>
      <c r="D46" s="45">
        <v>36619</v>
      </c>
      <c r="E46" s="45">
        <v>1794</v>
      </c>
      <c r="F46" s="45">
        <f t="shared" si="3"/>
        <v>38413</v>
      </c>
      <c r="G46" s="45">
        <v>1795</v>
      </c>
      <c r="H46" s="45"/>
      <c r="I46" s="45"/>
      <c r="J46" s="45">
        <f t="shared" si="4"/>
        <v>40208</v>
      </c>
      <c r="K46" s="46">
        <f>J46</f>
        <v>40208</v>
      </c>
      <c r="L46" s="45">
        <f t="shared" si="5"/>
        <v>0</v>
      </c>
      <c r="P46" s="45">
        <f t="shared" si="6"/>
        <v>40208</v>
      </c>
      <c r="Q46" s="45">
        <v>2285.15</v>
      </c>
      <c r="R46" s="45">
        <f t="shared" si="7"/>
        <v>13908.72</v>
      </c>
      <c r="S46" s="45">
        <f t="shared" si="8"/>
        <v>200</v>
      </c>
      <c r="T46" s="45">
        <f t="shared" si="9"/>
        <v>1005.2</v>
      </c>
      <c r="U46" s="45">
        <f t="shared" si="0"/>
        <v>3256.75</v>
      </c>
      <c r="V46" s="46">
        <f t="shared" si="10"/>
        <v>20655.82</v>
      </c>
      <c r="W46" s="48">
        <f t="shared" si="11"/>
        <v>9776</v>
      </c>
      <c r="X46" s="48">
        <f t="shared" si="12"/>
        <v>9776.18</v>
      </c>
      <c r="Y46" s="262">
        <v>18</v>
      </c>
      <c r="Z46" s="45">
        <f t="shared" si="13"/>
        <v>4824.96</v>
      </c>
      <c r="AA46" s="45">
        <v>0</v>
      </c>
      <c r="AB46" s="45">
        <v>100</v>
      </c>
      <c r="AC46" s="45">
        <f t="shared" si="14"/>
        <v>1005.2</v>
      </c>
      <c r="AD46" s="45">
        <v>200</v>
      </c>
      <c r="AE46" s="46">
        <f t="shared" si="15"/>
        <v>19552.18</v>
      </c>
      <c r="AF46" s="74">
        <f t="shared" si="16"/>
        <v>9776.09</v>
      </c>
      <c r="AG46" s="262">
        <v>18</v>
      </c>
      <c r="AH46" s="300" t="s">
        <v>89</v>
      </c>
      <c r="AI46" s="44" t="s">
        <v>107</v>
      </c>
      <c r="AJ46" s="45">
        <f t="shared" si="17"/>
        <v>2285.15</v>
      </c>
      <c r="AK46" s="45">
        <f t="shared" si="18"/>
        <v>3618.72</v>
      </c>
      <c r="AL46" s="45">
        <v>0</v>
      </c>
      <c r="AM46" s="45">
        <v>0</v>
      </c>
      <c r="AN46" s="45">
        <v>0</v>
      </c>
      <c r="AO46" s="301">
        <v>9634.44</v>
      </c>
      <c r="AP46" s="45">
        <v>0</v>
      </c>
      <c r="AQ46" s="45">
        <v>0</v>
      </c>
      <c r="AR46" s="45"/>
      <c r="AS46" s="45">
        <v>655.56</v>
      </c>
      <c r="AT46" s="45">
        <f t="shared" si="19"/>
        <v>13908.72</v>
      </c>
      <c r="AU46" s="45">
        <v>200</v>
      </c>
      <c r="AV46" s="45">
        <v>0</v>
      </c>
      <c r="AW46" s="45">
        <v>0</v>
      </c>
      <c r="AX46" s="45">
        <f t="shared" si="20"/>
        <v>200</v>
      </c>
      <c r="AY46" s="45">
        <f t="shared" si="21"/>
        <v>1005.2</v>
      </c>
      <c r="AZ46" s="45"/>
      <c r="BA46" s="45"/>
      <c r="BB46" s="290">
        <v>100</v>
      </c>
      <c r="BC46" s="291">
        <v>3156.75</v>
      </c>
      <c r="BD46" s="292"/>
      <c r="BE46" s="45">
        <v>0</v>
      </c>
      <c r="BF46" s="45">
        <f t="shared" si="1"/>
        <v>3256.75</v>
      </c>
      <c r="BG46" s="53">
        <f t="shared" si="2"/>
        <v>20655.82</v>
      </c>
      <c r="BH46" s="54"/>
      <c r="BI46" s="54"/>
      <c r="BJ46" s="54"/>
      <c r="BK46" s="54"/>
      <c r="BL46" s="54"/>
      <c r="BM46" s="70">
        <f>+W70+X70</f>
        <v>643456.69999999995</v>
      </c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</row>
    <row r="47" spans="1:280" s="55" customFormat="1" ht="23.1" customHeight="1" x14ac:dyDescent="0.35">
      <c r="A47" s="257"/>
      <c r="B47" s="254"/>
      <c r="C47" s="57"/>
      <c r="D47" s="59"/>
      <c r="E47" s="59"/>
      <c r="F47" s="45">
        <f t="shared" si="3"/>
        <v>0</v>
      </c>
      <c r="G47" s="59"/>
      <c r="J47" s="45">
        <f t="shared" si="4"/>
        <v>0</v>
      </c>
      <c r="L47" s="45">
        <f t="shared" si="5"/>
        <v>0</v>
      </c>
      <c r="P47" s="45">
        <f t="shared" si="6"/>
        <v>0</v>
      </c>
      <c r="Q47" s="56"/>
      <c r="R47" s="45">
        <f t="shared" si="7"/>
        <v>0</v>
      </c>
      <c r="S47" s="45">
        <f t="shared" si="8"/>
        <v>0</v>
      </c>
      <c r="T47" s="45">
        <f t="shared" si="9"/>
        <v>0</v>
      </c>
      <c r="U47" s="45">
        <f t="shared" si="0"/>
        <v>0</v>
      </c>
      <c r="V47" s="46">
        <f t="shared" si="10"/>
        <v>0</v>
      </c>
      <c r="W47" s="48">
        <f t="shared" si="11"/>
        <v>0</v>
      </c>
      <c r="X47" s="48">
        <f t="shared" si="12"/>
        <v>0</v>
      </c>
      <c r="Y47" s="257"/>
      <c r="Z47" s="45">
        <f t="shared" si="13"/>
        <v>0</v>
      </c>
      <c r="AA47" s="59"/>
      <c r="AB47" s="59"/>
      <c r="AC47" s="45">
        <f t="shared" si="14"/>
        <v>0</v>
      </c>
      <c r="AD47" s="59"/>
      <c r="AE47" s="46">
        <f t="shared" si="15"/>
        <v>0</v>
      </c>
      <c r="AF47" s="74">
        <f t="shared" si="16"/>
        <v>0</v>
      </c>
      <c r="AG47" s="257"/>
      <c r="AH47" s="67"/>
      <c r="AI47" s="57"/>
      <c r="AJ47" s="45">
        <f t="shared" si="17"/>
        <v>0</v>
      </c>
      <c r="AK47" s="45">
        <f t="shared" si="18"/>
        <v>0</v>
      </c>
      <c r="AL47" s="56"/>
      <c r="AM47" s="56"/>
      <c r="AN47" s="56"/>
      <c r="AO47" s="67"/>
      <c r="AP47" s="56"/>
      <c r="AQ47" s="56"/>
      <c r="AR47" s="56"/>
      <c r="AS47" s="56"/>
      <c r="AT47" s="45">
        <f t="shared" si="19"/>
        <v>0</v>
      </c>
      <c r="AU47" s="149"/>
      <c r="AV47" s="56"/>
      <c r="AW47" s="56"/>
      <c r="AX47" s="45">
        <f t="shared" si="20"/>
        <v>0</v>
      </c>
      <c r="AY47" s="45">
        <f t="shared" si="21"/>
        <v>0</v>
      </c>
      <c r="AZ47" s="45"/>
      <c r="BA47" s="56"/>
      <c r="BB47" s="296"/>
      <c r="BC47" s="297"/>
      <c r="BD47" s="261"/>
      <c r="BE47" s="56"/>
      <c r="BF47" s="45">
        <f t="shared" si="1"/>
        <v>0</v>
      </c>
      <c r="BG47" s="53">
        <f t="shared" si="2"/>
        <v>0</v>
      </c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  <c r="IW47" s="54"/>
      <c r="IX47" s="54"/>
      <c r="IY47" s="54"/>
      <c r="IZ47" s="54"/>
      <c r="JA47" s="54"/>
      <c r="JB47" s="54"/>
      <c r="JC47" s="54"/>
      <c r="JD47" s="54"/>
      <c r="JE47" s="54"/>
      <c r="JF47" s="54"/>
      <c r="JG47" s="54"/>
      <c r="JH47" s="54"/>
      <c r="JI47" s="54"/>
      <c r="JJ47" s="54"/>
      <c r="JK47" s="54"/>
      <c r="JL47" s="54"/>
      <c r="JM47" s="54"/>
      <c r="JN47" s="54"/>
      <c r="JO47" s="54"/>
      <c r="JP47" s="54"/>
      <c r="JQ47" s="54"/>
      <c r="JR47" s="54"/>
      <c r="JS47" s="54"/>
      <c r="JT47" s="54"/>
    </row>
    <row r="48" spans="1:280" s="42" customFormat="1" ht="23.1" customHeight="1" x14ac:dyDescent="0.35">
      <c r="A48" s="262">
        <v>19</v>
      </c>
      <c r="B48" s="263" t="s">
        <v>90</v>
      </c>
      <c r="C48" s="44" t="s">
        <v>108</v>
      </c>
      <c r="D48" s="45">
        <v>51357</v>
      </c>
      <c r="E48" s="45">
        <v>2516</v>
      </c>
      <c r="F48" s="45">
        <f t="shared" si="3"/>
        <v>53873</v>
      </c>
      <c r="G48" s="45">
        <v>2517</v>
      </c>
      <c r="H48" s="45"/>
      <c r="I48" s="45"/>
      <c r="J48" s="45">
        <f t="shared" si="4"/>
        <v>56390</v>
      </c>
      <c r="K48" s="46">
        <f>J48</f>
        <v>56390</v>
      </c>
      <c r="L48" s="45">
        <f t="shared" si="5"/>
        <v>0</v>
      </c>
      <c r="P48" s="45">
        <f t="shared" si="6"/>
        <v>56390</v>
      </c>
      <c r="Q48" s="45">
        <v>5529.03</v>
      </c>
      <c r="R48" s="45">
        <f t="shared" si="7"/>
        <v>15554.1</v>
      </c>
      <c r="S48" s="45">
        <f t="shared" si="8"/>
        <v>200</v>
      </c>
      <c r="T48" s="45">
        <f t="shared" si="9"/>
        <v>1409.75</v>
      </c>
      <c r="U48" s="45">
        <f t="shared" si="0"/>
        <v>8783.33</v>
      </c>
      <c r="V48" s="46">
        <f t="shared" si="10"/>
        <v>31476.21</v>
      </c>
      <c r="W48" s="48">
        <f t="shared" si="11"/>
        <v>12457</v>
      </c>
      <c r="X48" s="48">
        <f t="shared" si="12"/>
        <v>12456.79</v>
      </c>
      <c r="Y48" s="262">
        <v>19</v>
      </c>
      <c r="Z48" s="45">
        <f t="shared" si="13"/>
        <v>6766.8</v>
      </c>
      <c r="AA48" s="45">
        <v>0</v>
      </c>
      <c r="AB48" s="45">
        <v>100</v>
      </c>
      <c r="AC48" s="45">
        <f t="shared" si="14"/>
        <v>1409.75</v>
      </c>
      <c r="AD48" s="45">
        <v>200</v>
      </c>
      <c r="AE48" s="46">
        <f t="shared" si="15"/>
        <v>24913.79</v>
      </c>
      <c r="AF48" s="74">
        <f t="shared" si="16"/>
        <v>12456.895</v>
      </c>
      <c r="AG48" s="262">
        <v>19</v>
      </c>
      <c r="AH48" s="62" t="s">
        <v>90</v>
      </c>
      <c r="AI48" s="44" t="s">
        <v>108</v>
      </c>
      <c r="AJ48" s="45">
        <f t="shared" si="17"/>
        <v>5529.03</v>
      </c>
      <c r="AK48" s="45">
        <f t="shared" si="18"/>
        <v>5075.0999999999995</v>
      </c>
      <c r="AL48" s="45">
        <v>0</v>
      </c>
      <c r="AM48" s="45">
        <v>0</v>
      </c>
      <c r="AN48" s="45">
        <v>0</v>
      </c>
      <c r="AO48" s="45">
        <v>0</v>
      </c>
      <c r="AP48" s="45">
        <v>9823.44</v>
      </c>
      <c r="AQ48" s="45">
        <v>0</v>
      </c>
      <c r="AR48" s="45"/>
      <c r="AS48" s="45">
        <v>655.56</v>
      </c>
      <c r="AT48" s="45">
        <f t="shared" si="19"/>
        <v>15554.1</v>
      </c>
      <c r="AU48" s="45">
        <v>200</v>
      </c>
      <c r="AV48" s="45">
        <v>0</v>
      </c>
      <c r="AW48" s="45">
        <v>0</v>
      </c>
      <c r="AX48" s="45">
        <f t="shared" si="20"/>
        <v>200</v>
      </c>
      <c r="AY48" s="45">
        <f t="shared" si="21"/>
        <v>1409.75</v>
      </c>
      <c r="AZ48" s="45"/>
      <c r="BA48" s="45">
        <v>2833.33</v>
      </c>
      <c r="BB48" s="290">
        <v>100</v>
      </c>
      <c r="BC48" s="294" t="s">
        <v>151</v>
      </c>
      <c r="BD48" s="292">
        <v>5850</v>
      </c>
      <c r="BE48" s="45">
        <v>0</v>
      </c>
      <c r="BF48" s="45">
        <f t="shared" si="1"/>
        <v>8783.33</v>
      </c>
      <c r="BG48" s="53">
        <f t="shared" si="2"/>
        <v>31476.21</v>
      </c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  <c r="IW48" s="54"/>
      <c r="IX48" s="54"/>
      <c r="IY48" s="54"/>
      <c r="IZ48" s="54"/>
      <c r="JA48" s="54"/>
      <c r="JB48" s="54"/>
      <c r="JC48" s="54"/>
      <c r="JD48" s="54"/>
      <c r="JE48" s="54"/>
      <c r="JF48" s="54"/>
      <c r="JG48" s="54"/>
      <c r="JH48" s="54"/>
      <c r="JI48" s="54"/>
      <c r="JJ48" s="54"/>
      <c r="JK48" s="54"/>
      <c r="JL48" s="54"/>
      <c r="JM48" s="54"/>
      <c r="JN48" s="54"/>
      <c r="JO48" s="54"/>
      <c r="JP48" s="54"/>
      <c r="JQ48" s="54"/>
      <c r="JR48" s="54"/>
      <c r="JS48" s="54"/>
      <c r="JT48" s="54"/>
    </row>
    <row r="49" spans="1:280" s="42" customFormat="1" ht="23.1" customHeight="1" x14ac:dyDescent="0.35">
      <c r="A49" s="257"/>
      <c r="B49" s="263"/>
      <c r="C49" s="44"/>
      <c r="D49" s="45"/>
      <c r="E49" s="45"/>
      <c r="F49" s="45">
        <f t="shared" si="3"/>
        <v>0</v>
      </c>
      <c r="G49" s="45"/>
      <c r="H49" s="45"/>
      <c r="I49" s="45"/>
      <c r="J49" s="45">
        <f t="shared" si="4"/>
        <v>0</v>
      </c>
      <c r="K49" s="63"/>
      <c r="L49" s="45">
        <f t="shared" si="5"/>
        <v>0</v>
      </c>
      <c r="P49" s="45">
        <f t="shared" si="6"/>
        <v>0</v>
      </c>
      <c r="Q49" s="45"/>
      <c r="R49" s="45">
        <f t="shared" si="7"/>
        <v>0</v>
      </c>
      <c r="S49" s="45">
        <f t="shared" si="8"/>
        <v>0</v>
      </c>
      <c r="T49" s="45">
        <f t="shared" si="9"/>
        <v>0</v>
      </c>
      <c r="U49" s="45">
        <f t="shared" si="0"/>
        <v>0</v>
      </c>
      <c r="V49" s="46">
        <f t="shared" si="10"/>
        <v>0</v>
      </c>
      <c r="W49" s="48">
        <f t="shared" si="11"/>
        <v>0</v>
      </c>
      <c r="X49" s="48">
        <f t="shared" si="12"/>
        <v>0</v>
      </c>
      <c r="Y49" s="257"/>
      <c r="Z49" s="45">
        <f t="shared" si="13"/>
        <v>0</v>
      </c>
      <c r="AA49" s="45"/>
      <c r="AB49" s="45"/>
      <c r="AC49" s="45">
        <f t="shared" si="14"/>
        <v>0</v>
      </c>
      <c r="AD49" s="45"/>
      <c r="AE49" s="46">
        <f t="shared" si="15"/>
        <v>0</v>
      </c>
      <c r="AF49" s="74">
        <f t="shared" si="16"/>
        <v>0</v>
      </c>
      <c r="AG49" s="257"/>
      <c r="AH49" s="62"/>
      <c r="AI49" s="44"/>
      <c r="AJ49" s="45">
        <f t="shared" si="17"/>
        <v>0</v>
      </c>
      <c r="AK49" s="45">
        <f t="shared" si="18"/>
        <v>0</v>
      </c>
      <c r="AL49" s="45"/>
      <c r="AM49" s="45"/>
      <c r="AN49" s="45"/>
      <c r="AO49" s="45"/>
      <c r="AP49" s="45"/>
      <c r="AQ49" s="45"/>
      <c r="AR49" s="45"/>
      <c r="AS49" s="45"/>
      <c r="AT49" s="45">
        <f t="shared" si="19"/>
        <v>0</v>
      </c>
      <c r="AU49" s="45"/>
      <c r="AV49" s="56"/>
      <c r="AW49" s="45"/>
      <c r="AX49" s="45">
        <f t="shared" si="20"/>
        <v>0</v>
      </c>
      <c r="AY49" s="45">
        <f t="shared" si="21"/>
        <v>0</v>
      </c>
      <c r="AZ49" s="45"/>
      <c r="BA49" s="302" t="s">
        <v>119</v>
      </c>
      <c r="BB49" s="290"/>
      <c r="BC49" s="294"/>
      <c r="BD49" s="292"/>
      <c r="BE49" s="45"/>
      <c r="BF49" s="45">
        <f t="shared" si="1"/>
        <v>0</v>
      </c>
      <c r="BG49" s="53">
        <f t="shared" si="2"/>
        <v>0</v>
      </c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  <c r="IW49" s="54"/>
      <c r="IX49" s="54"/>
      <c r="IY49" s="54"/>
      <c r="IZ49" s="54"/>
      <c r="JA49" s="54"/>
      <c r="JB49" s="54"/>
      <c r="JC49" s="54"/>
      <c r="JD49" s="54"/>
      <c r="JE49" s="54"/>
      <c r="JF49" s="54"/>
      <c r="JG49" s="54"/>
      <c r="JH49" s="54"/>
      <c r="JI49" s="54"/>
      <c r="JJ49" s="54"/>
      <c r="JK49" s="54"/>
      <c r="JL49" s="54"/>
      <c r="JM49" s="54"/>
      <c r="JN49" s="54"/>
      <c r="JO49" s="54"/>
      <c r="JP49" s="54"/>
      <c r="JQ49" s="54"/>
      <c r="JR49" s="54"/>
      <c r="JS49" s="54"/>
      <c r="JT49" s="54"/>
    </row>
    <row r="50" spans="1:280" s="42" customFormat="1" ht="23.1" customHeight="1" x14ac:dyDescent="0.35">
      <c r="A50" s="259">
        <v>20</v>
      </c>
      <c r="B50" s="256" t="s">
        <v>91</v>
      </c>
      <c r="C50" s="76" t="s">
        <v>92</v>
      </c>
      <c r="D50" s="45">
        <v>33843</v>
      </c>
      <c r="E50" s="45">
        <v>1591</v>
      </c>
      <c r="F50" s="45">
        <f t="shared" si="3"/>
        <v>35434</v>
      </c>
      <c r="G50" s="45">
        <v>1590</v>
      </c>
      <c r="H50" s="45"/>
      <c r="I50" s="45"/>
      <c r="J50" s="45">
        <f t="shared" si="4"/>
        <v>37024</v>
      </c>
      <c r="K50" s="46">
        <f>J50</f>
        <v>37024</v>
      </c>
      <c r="L50" s="45">
        <f t="shared" si="5"/>
        <v>4777.29</v>
      </c>
      <c r="M50" s="42">
        <v>4</v>
      </c>
      <c r="N50" s="42">
        <v>0</v>
      </c>
      <c r="O50" s="42">
        <v>0</v>
      </c>
      <c r="P50" s="45">
        <f t="shared" si="6"/>
        <v>32246.71</v>
      </c>
      <c r="Q50" s="45">
        <v>1759.94</v>
      </c>
      <c r="R50" s="45">
        <f t="shared" si="7"/>
        <v>10380.709999999999</v>
      </c>
      <c r="S50" s="45">
        <f t="shared" si="8"/>
        <v>200</v>
      </c>
      <c r="T50" s="45">
        <f t="shared" si="9"/>
        <v>925.6</v>
      </c>
      <c r="U50" s="45">
        <f t="shared" si="0"/>
        <v>13980.460000000001</v>
      </c>
      <c r="V50" s="46">
        <f t="shared" si="10"/>
        <v>27246.71</v>
      </c>
      <c r="W50" s="48">
        <f t="shared" si="11"/>
        <v>2500</v>
      </c>
      <c r="X50" s="48">
        <f t="shared" si="12"/>
        <v>2500</v>
      </c>
      <c r="Y50" s="259">
        <v>20</v>
      </c>
      <c r="Z50" s="45">
        <f t="shared" si="13"/>
        <v>4442.88</v>
      </c>
      <c r="AA50" s="45">
        <v>0</v>
      </c>
      <c r="AB50" s="45">
        <v>100</v>
      </c>
      <c r="AC50" s="45">
        <f t="shared" si="14"/>
        <v>925.6</v>
      </c>
      <c r="AD50" s="45">
        <v>200</v>
      </c>
      <c r="AE50" s="46">
        <f t="shared" si="15"/>
        <v>5000</v>
      </c>
      <c r="AF50" s="74">
        <f t="shared" si="16"/>
        <v>2500</v>
      </c>
      <c r="AG50" s="259">
        <v>20</v>
      </c>
      <c r="AH50" s="43" t="s">
        <v>91</v>
      </c>
      <c r="AI50" s="76" t="s">
        <v>92</v>
      </c>
      <c r="AJ50" s="45">
        <f t="shared" si="17"/>
        <v>1759.94</v>
      </c>
      <c r="AK50" s="45">
        <f t="shared" si="18"/>
        <v>3332.16</v>
      </c>
      <c r="AL50" s="45">
        <v>0</v>
      </c>
      <c r="AM50" s="45">
        <v>0</v>
      </c>
      <c r="AN50" s="45">
        <v>0</v>
      </c>
      <c r="AO50" s="45">
        <v>0</v>
      </c>
      <c r="AP50" s="45">
        <v>4992.99</v>
      </c>
      <c r="AQ50" s="45">
        <v>0</v>
      </c>
      <c r="AR50" s="45">
        <v>1400</v>
      </c>
      <c r="AS50" s="45">
        <v>655.56</v>
      </c>
      <c r="AT50" s="45">
        <f t="shared" si="19"/>
        <v>10380.709999999999</v>
      </c>
      <c r="AU50" s="45">
        <v>200</v>
      </c>
      <c r="AV50" s="45">
        <v>0</v>
      </c>
      <c r="AW50" s="45">
        <v>0</v>
      </c>
      <c r="AX50" s="45">
        <f t="shared" si="20"/>
        <v>200</v>
      </c>
      <c r="AY50" s="45">
        <f t="shared" si="21"/>
        <v>925.6</v>
      </c>
      <c r="AZ50" s="45"/>
      <c r="BA50" s="45"/>
      <c r="BB50" s="290">
        <v>100</v>
      </c>
      <c r="BC50" s="291">
        <v>11489.95</v>
      </c>
      <c r="BD50" s="292">
        <v>2390.5100000000002</v>
      </c>
      <c r="BE50" s="45">
        <v>0</v>
      </c>
      <c r="BF50" s="45">
        <f t="shared" si="1"/>
        <v>13980.460000000001</v>
      </c>
      <c r="BG50" s="53">
        <f t="shared" si="2"/>
        <v>27246.71</v>
      </c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</row>
    <row r="51" spans="1:280" s="42" customFormat="1" ht="23.1" customHeight="1" x14ac:dyDescent="0.35">
      <c r="A51" s="257"/>
      <c r="B51" s="263"/>
      <c r="C51" s="44"/>
      <c r="D51" s="45"/>
      <c r="E51" s="45"/>
      <c r="F51" s="45">
        <f t="shared" si="3"/>
        <v>0</v>
      </c>
      <c r="G51" s="45"/>
      <c r="H51" s="45"/>
      <c r="I51" s="45"/>
      <c r="J51" s="45">
        <f t="shared" si="4"/>
        <v>0</v>
      </c>
      <c r="K51" s="63"/>
      <c r="L51" s="45">
        <f t="shared" si="5"/>
        <v>0</v>
      </c>
      <c r="P51" s="45">
        <f t="shared" si="6"/>
        <v>0</v>
      </c>
      <c r="Q51" s="45"/>
      <c r="R51" s="45">
        <f t="shared" si="7"/>
        <v>0</v>
      </c>
      <c r="S51" s="45">
        <f t="shared" si="8"/>
        <v>0</v>
      </c>
      <c r="T51" s="45">
        <f t="shared" si="9"/>
        <v>0</v>
      </c>
      <c r="U51" s="45">
        <f t="shared" si="0"/>
        <v>0</v>
      </c>
      <c r="V51" s="46">
        <f t="shared" si="10"/>
        <v>0</v>
      </c>
      <c r="W51" s="48">
        <f t="shared" si="11"/>
        <v>0</v>
      </c>
      <c r="X51" s="48">
        <f t="shared" si="12"/>
        <v>0</v>
      </c>
      <c r="Y51" s="257"/>
      <c r="Z51" s="45">
        <f t="shared" si="13"/>
        <v>0</v>
      </c>
      <c r="AA51" s="45"/>
      <c r="AB51" s="45"/>
      <c r="AC51" s="45">
        <f t="shared" si="14"/>
        <v>0</v>
      </c>
      <c r="AD51" s="45"/>
      <c r="AE51" s="46">
        <f t="shared" si="15"/>
        <v>0</v>
      </c>
      <c r="AF51" s="74">
        <f t="shared" si="16"/>
        <v>0</v>
      </c>
      <c r="AG51" s="257"/>
      <c r="AH51" s="62"/>
      <c r="AI51" s="44"/>
      <c r="AJ51" s="45">
        <f t="shared" si="17"/>
        <v>0</v>
      </c>
      <c r="AK51" s="45">
        <f t="shared" si="18"/>
        <v>0</v>
      </c>
      <c r="AL51" s="45"/>
      <c r="AM51" s="45"/>
      <c r="AN51" s="45"/>
      <c r="AO51" s="45"/>
      <c r="AP51" s="45"/>
      <c r="AQ51" s="45"/>
      <c r="AR51" s="45"/>
      <c r="AS51" s="45"/>
      <c r="AT51" s="45">
        <f t="shared" si="19"/>
        <v>0</v>
      </c>
      <c r="AU51" s="45"/>
      <c r="AV51" s="56"/>
      <c r="AW51" s="45"/>
      <c r="AX51" s="45">
        <f t="shared" si="20"/>
        <v>0</v>
      </c>
      <c r="AY51" s="45">
        <f t="shared" si="21"/>
        <v>0</v>
      </c>
      <c r="AZ51" s="56"/>
      <c r="BA51" s="45"/>
      <c r="BB51" s="290"/>
      <c r="BC51" s="294"/>
      <c r="BD51" s="292"/>
      <c r="BE51" s="45"/>
      <c r="BF51" s="45">
        <f t="shared" si="1"/>
        <v>0</v>
      </c>
      <c r="BG51" s="53">
        <f t="shared" si="2"/>
        <v>0</v>
      </c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  <c r="IW51" s="54"/>
      <c r="IX51" s="54"/>
      <c r="IY51" s="54"/>
      <c r="IZ51" s="54"/>
      <c r="JA51" s="54"/>
      <c r="JB51" s="54"/>
      <c r="JC51" s="54"/>
      <c r="JD51" s="54"/>
      <c r="JE51" s="54"/>
      <c r="JF51" s="54"/>
      <c r="JG51" s="54"/>
      <c r="JH51" s="54"/>
      <c r="JI51" s="54"/>
      <c r="JJ51" s="54"/>
      <c r="JK51" s="54"/>
      <c r="JL51" s="54"/>
      <c r="JM51" s="54"/>
      <c r="JN51" s="54"/>
      <c r="JO51" s="54"/>
      <c r="JP51" s="54"/>
      <c r="JQ51" s="54"/>
      <c r="JR51" s="54"/>
      <c r="JS51" s="54"/>
      <c r="JT51" s="54"/>
    </row>
    <row r="52" spans="1:280" ht="23.1" customHeight="1" x14ac:dyDescent="0.35">
      <c r="A52" s="160"/>
      <c r="B52" s="306" t="s">
        <v>99</v>
      </c>
      <c r="C52" s="306"/>
      <c r="D52" s="233"/>
      <c r="H52" s="113"/>
      <c r="I52" s="307" t="s">
        <v>111</v>
      </c>
      <c r="J52" s="307"/>
      <c r="K52" s="307"/>
      <c r="L52" s="307"/>
      <c r="P52" s="234"/>
      <c r="Q52" s="160"/>
      <c r="R52" s="307" t="s">
        <v>100</v>
      </c>
      <c r="S52" s="307"/>
      <c r="T52" s="307"/>
      <c r="U52" s="160"/>
      <c r="W52" s="307" t="s">
        <v>101</v>
      </c>
      <c r="X52" s="307"/>
      <c r="Y52" s="307"/>
      <c r="Z52" s="307"/>
      <c r="AE52" s="113"/>
      <c r="AF52" s="113"/>
      <c r="AG52" s="276"/>
      <c r="AH52" s="306" t="s">
        <v>99</v>
      </c>
      <c r="AI52" s="306"/>
      <c r="AJ52" s="160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V52" s="113"/>
      <c r="AW52" s="113"/>
      <c r="AX52" s="113"/>
      <c r="AZ52" s="160"/>
      <c r="BA52" s="113"/>
      <c r="BB52" s="113"/>
      <c r="BC52" s="113"/>
      <c r="BD52" s="113"/>
      <c r="BE52" s="113"/>
      <c r="BF52" s="160"/>
      <c r="BM52" s="308"/>
      <c r="BN52" s="308"/>
    </row>
    <row r="53" spans="1:280" ht="23.1" customHeight="1" x14ac:dyDescent="0.35">
      <c r="B53" s="281"/>
      <c r="D53" s="235"/>
      <c r="H53" s="113"/>
      <c r="I53" s="113"/>
      <c r="K53" s="114"/>
      <c r="Q53" s="113"/>
      <c r="R53" s="113"/>
      <c r="S53" s="113"/>
      <c r="U53" s="195"/>
      <c r="W53" s="115" t="s">
        <v>1</v>
      </c>
      <c r="X53" s="115" t="s">
        <v>1</v>
      </c>
      <c r="Y53" s="275"/>
      <c r="AE53" s="113"/>
      <c r="AF53" s="113"/>
      <c r="AH53" s="281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V53" s="113"/>
      <c r="AW53" s="113"/>
      <c r="AX53" s="113"/>
      <c r="AZ53" s="195"/>
      <c r="BA53" s="113"/>
      <c r="BB53" s="113"/>
      <c r="BC53" s="113"/>
      <c r="BD53" s="113"/>
      <c r="BE53" s="113"/>
      <c r="BF53" s="195"/>
    </row>
    <row r="55" spans="1:280" s="11" customFormat="1" ht="23.1" customHeight="1" x14ac:dyDescent="0.35">
      <c r="A55" s="161"/>
      <c r="B55" s="305" t="s">
        <v>120</v>
      </c>
      <c r="C55" s="305"/>
      <c r="D55" s="196"/>
      <c r="E55" s="196"/>
      <c r="F55" s="196"/>
      <c r="G55" s="196"/>
      <c r="H55" s="161"/>
      <c r="I55" s="305" t="s">
        <v>102</v>
      </c>
      <c r="J55" s="305"/>
      <c r="K55" s="305"/>
      <c r="L55" s="305"/>
      <c r="M55" s="161"/>
      <c r="N55" s="161"/>
      <c r="O55" s="161"/>
      <c r="P55" s="196"/>
      <c r="Q55" s="161"/>
      <c r="R55" s="305" t="s">
        <v>103</v>
      </c>
      <c r="S55" s="305"/>
      <c r="T55" s="305"/>
      <c r="U55" s="161"/>
      <c r="V55" s="161"/>
      <c r="W55" s="305" t="s">
        <v>104</v>
      </c>
      <c r="X55" s="305"/>
      <c r="Y55" s="305"/>
      <c r="Z55" s="305"/>
      <c r="AA55" s="196"/>
      <c r="AB55" s="196"/>
      <c r="AC55" s="196"/>
      <c r="AD55" s="196"/>
      <c r="AE55" s="161"/>
      <c r="AF55" s="161"/>
      <c r="AG55" s="277"/>
      <c r="AH55" s="305" t="s">
        <v>120</v>
      </c>
      <c r="AI55" s="305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96"/>
      <c r="AV55" s="161"/>
      <c r="AW55" s="161"/>
      <c r="AX55" s="161"/>
      <c r="AY55" s="161"/>
      <c r="AZ55" s="161"/>
      <c r="BA55" s="161"/>
      <c r="BB55" s="161"/>
      <c r="BC55" s="161"/>
      <c r="BD55" s="161"/>
      <c r="BE55" s="161"/>
      <c r="BF55" s="161"/>
      <c r="BG55" s="161"/>
      <c r="BH55" s="161"/>
      <c r="BI55" s="161"/>
      <c r="BJ55" s="161"/>
      <c r="BK55" s="161"/>
      <c r="BL55" s="161"/>
      <c r="BM55" s="161"/>
      <c r="BN55" s="161"/>
      <c r="BO55" s="161"/>
    </row>
    <row r="56" spans="1:280" ht="23.1" customHeight="1" x14ac:dyDescent="0.35">
      <c r="B56" s="306" t="s">
        <v>121</v>
      </c>
      <c r="C56" s="306"/>
      <c r="I56" s="306" t="s">
        <v>112</v>
      </c>
      <c r="J56" s="306"/>
      <c r="K56" s="306"/>
      <c r="L56" s="306"/>
      <c r="R56" s="306" t="s">
        <v>113</v>
      </c>
      <c r="S56" s="306"/>
      <c r="T56" s="306"/>
      <c r="W56" s="306" t="s">
        <v>105</v>
      </c>
      <c r="X56" s="306"/>
      <c r="Y56" s="306"/>
      <c r="Z56" s="306"/>
      <c r="AH56" s="306" t="s">
        <v>121</v>
      </c>
      <c r="AI56" s="306"/>
    </row>
    <row r="57" spans="1:280" s="42" customFormat="1" ht="23.1" customHeight="1" x14ac:dyDescent="0.35">
      <c r="A57" s="262">
        <v>21</v>
      </c>
      <c r="B57" s="256" t="s">
        <v>93</v>
      </c>
      <c r="C57" s="44" t="s">
        <v>79</v>
      </c>
      <c r="D57" s="45">
        <v>29449</v>
      </c>
      <c r="E57" s="45">
        <v>1540</v>
      </c>
      <c r="F57" s="45">
        <v>32870</v>
      </c>
      <c r="G57" s="45">
        <v>1551</v>
      </c>
      <c r="H57" s="45"/>
      <c r="I57" s="45"/>
      <c r="J57" s="45">
        <f t="shared" si="4"/>
        <v>34421</v>
      </c>
      <c r="K57" s="46">
        <f>J57</f>
        <v>34421</v>
      </c>
      <c r="L57" s="45">
        <f t="shared" si="5"/>
        <v>0</v>
      </c>
      <c r="P57" s="45">
        <f t="shared" si="6"/>
        <v>34421</v>
      </c>
      <c r="Q57" s="45">
        <v>1414.39</v>
      </c>
      <c r="R57" s="45">
        <f>SUM(AK57:AS57)</f>
        <v>3097.89</v>
      </c>
      <c r="S57" s="45">
        <f t="shared" si="8"/>
        <v>200</v>
      </c>
      <c r="T57" s="45">
        <f t="shared" si="9"/>
        <v>860.52</v>
      </c>
      <c r="U57" s="45">
        <f t="shared" ref="U57:U65" si="23">SUM(AZ57:BE57)</f>
        <v>100</v>
      </c>
      <c r="V57" s="46">
        <f t="shared" si="10"/>
        <v>5672.7999999999993</v>
      </c>
      <c r="W57" s="48">
        <f t="shared" si="11"/>
        <v>14374</v>
      </c>
      <c r="X57" s="48">
        <f t="shared" si="12"/>
        <v>14374.2</v>
      </c>
      <c r="Y57" s="262">
        <v>21</v>
      </c>
      <c r="Z57" s="45">
        <f t="shared" si="13"/>
        <v>4130.5199999999995</v>
      </c>
      <c r="AA57" s="45">
        <v>0</v>
      </c>
      <c r="AB57" s="45">
        <v>100</v>
      </c>
      <c r="AC57" s="45">
        <f t="shared" si="14"/>
        <v>860.53</v>
      </c>
      <c r="AD57" s="45">
        <v>200</v>
      </c>
      <c r="AE57" s="46">
        <f t="shared" si="15"/>
        <v>28748.2</v>
      </c>
      <c r="AF57" s="74">
        <f t="shared" si="16"/>
        <v>14374.1</v>
      </c>
      <c r="AG57" s="262">
        <v>21</v>
      </c>
      <c r="AH57" s="43" t="s">
        <v>93</v>
      </c>
      <c r="AI57" s="44" t="s">
        <v>79</v>
      </c>
      <c r="AJ57" s="45">
        <f t="shared" si="17"/>
        <v>1414.39</v>
      </c>
      <c r="AK57" s="45">
        <f t="shared" si="18"/>
        <v>3097.89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0</v>
      </c>
      <c r="AR57" s="45"/>
      <c r="AS57" s="45">
        <v>0</v>
      </c>
      <c r="AT57" s="45">
        <f t="shared" si="19"/>
        <v>3097.89</v>
      </c>
      <c r="AU57" s="45">
        <v>200</v>
      </c>
      <c r="AV57" s="45">
        <v>0</v>
      </c>
      <c r="AW57" s="45">
        <v>0</v>
      </c>
      <c r="AX57" s="45">
        <f t="shared" si="20"/>
        <v>200</v>
      </c>
      <c r="AY57" s="45">
        <f t="shared" si="21"/>
        <v>860.52</v>
      </c>
      <c r="AZ57" s="45"/>
      <c r="BA57" s="45"/>
      <c r="BB57" s="290">
        <v>100</v>
      </c>
      <c r="BC57" s="294" t="s">
        <v>151</v>
      </c>
      <c r="BD57" s="292">
        <v>0</v>
      </c>
      <c r="BE57" s="45">
        <v>0</v>
      </c>
      <c r="BF57" s="45">
        <f t="shared" ref="BF57:BF65" si="24">SUM(BA57:BE57)</f>
        <v>100</v>
      </c>
      <c r="BG57" s="53">
        <f t="shared" ref="BG57:BG65" si="25">AJ57+AT57+AX57+AY57+BF57</f>
        <v>5672.7999999999993</v>
      </c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  <c r="IS57" s="54"/>
      <c r="IT57" s="54"/>
      <c r="IU57" s="54"/>
      <c r="IV57" s="54"/>
      <c r="IW57" s="54"/>
      <c r="IX57" s="54"/>
      <c r="IY57" s="54"/>
      <c r="IZ57" s="54"/>
      <c r="JA57" s="54"/>
      <c r="JB57" s="54"/>
      <c r="JC57" s="54"/>
      <c r="JD57" s="54"/>
      <c r="JE57" s="54"/>
      <c r="JF57" s="54"/>
      <c r="JG57" s="54"/>
      <c r="JH57" s="54"/>
      <c r="JI57" s="54"/>
      <c r="JJ57" s="54"/>
      <c r="JK57" s="54"/>
      <c r="JL57" s="54"/>
      <c r="JM57" s="54"/>
      <c r="JN57" s="54"/>
      <c r="JO57" s="54"/>
      <c r="JP57" s="54"/>
      <c r="JQ57" s="54"/>
      <c r="JR57" s="54"/>
      <c r="JS57" s="54"/>
      <c r="JT57" s="54"/>
    </row>
    <row r="58" spans="1:280" s="55" customFormat="1" ht="23.1" customHeight="1" x14ac:dyDescent="0.35">
      <c r="A58" s="257"/>
      <c r="B58" s="261"/>
      <c r="C58" s="57"/>
      <c r="D58" s="59"/>
      <c r="E58" s="59"/>
      <c r="F58" s="45">
        <f t="shared" si="3"/>
        <v>0</v>
      </c>
      <c r="G58" s="59"/>
      <c r="J58" s="45">
        <f t="shared" si="4"/>
        <v>0</v>
      </c>
      <c r="L58" s="45">
        <f t="shared" si="5"/>
        <v>0</v>
      </c>
      <c r="P58" s="45">
        <f t="shared" si="6"/>
        <v>0</v>
      </c>
      <c r="Q58" s="56"/>
      <c r="R58" s="45">
        <f t="shared" si="7"/>
        <v>0</v>
      </c>
      <c r="S58" s="45">
        <f t="shared" si="8"/>
        <v>0</v>
      </c>
      <c r="T58" s="45">
        <f t="shared" si="9"/>
        <v>0</v>
      </c>
      <c r="U58" s="45">
        <f t="shared" si="23"/>
        <v>0</v>
      </c>
      <c r="V58" s="46">
        <f t="shared" si="10"/>
        <v>0</v>
      </c>
      <c r="W58" s="48">
        <f t="shared" si="11"/>
        <v>0</v>
      </c>
      <c r="X58" s="48">
        <f t="shared" si="12"/>
        <v>0</v>
      </c>
      <c r="Y58" s="257"/>
      <c r="Z58" s="45">
        <f t="shared" si="13"/>
        <v>0</v>
      </c>
      <c r="AA58" s="59"/>
      <c r="AB58" s="59"/>
      <c r="AC58" s="45">
        <f t="shared" si="14"/>
        <v>0</v>
      </c>
      <c r="AD58" s="59"/>
      <c r="AE58" s="46">
        <f t="shared" si="15"/>
        <v>0</v>
      </c>
      <c r="AF58" s="74">
        <f t="shared" si="16"/>
        <v>0</v>
      </c>
      <c r="AG58" s="257"/>
      <c r="AH58" s="56"/>
      <c r="AI58" s="57"/>
      <c r="AJ58" s="45">
        <f t="shared" si="17"/>
        <v>0</v>
      </c>
      <c r="AK58" s="45">
        <f t="shared" si="18"/>
        <v>0</v>
      </c>
      <c r="AL58" s="56"/>
      <c r="AM58" s="56"/>
      <c r="AN58" s="56"/>
      <c r="AO58" s="56"/>
      <c r="AP58" s="56"/>
      <c r="AQ58" s="56"/>
      <c r="AR58" s="56"/>
      <c r="AS58" s="56"/>
      <c r="AT58" s="45">
        <f t="shared" si="19"/>
        <v>0</v>
      </c>
      <c r="AU58" s="59"/>
      <c r="AV58" s="56"/>
      <c r="AW58" s="56"/>
      <c r="AX58" s="45">
        <f t="shared" si="20"/>
        <v>0</v>
      </c>
      <c r="AY58" s="45">
        <f t="shared" si="21"/>
        <v>0</v>
      </c>
      <c r="AZ58" s="56"/>
      <c r="BA58" s="56"/>
      <c r="BB58" s="296"/>
      <c r="BC58" s="297"/>
      <c r="BD58" s="261"/>
      <c r="BE58" s="56"/>
      <c r="BF58" s="45">
        <f t="shared" si="24"/>
        <v>0</v>
      </c>
      <c r="BG58" s="53">
        <f t="shared" si="25"/>
        <v>0</v>
      </c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  <c r="IW58" s="54"/>
      <c r="IX58" s="54"/>
      <c r="IY58" s="54"/>
      <c r="IZ58" s="54"/>
      <c r="JA58" s="54"/>
      <c r="JB58" s="54"/>
      <c r="JC58" s="54"/>
      <c r="JD58" s="54"/>
      <c r="JE58" s="54"/>
      <c r="JF58" s="54"/>
      <c r="JG58" s="54"/>
      <c r="JH58" s="54"/>
      <c r="JI58" s="54"/>
      <c r="JJ58" s="54"/>
      <c r="JK58" s="54"/>
      <c r="JL58" s="54"/>
      <c r="JM58" s="54"/>
      <c r="JN58" s="54"/>
      <c r="JO58" s="54"/>
      <c r="JP58" s="54"/>
      <c r="JQ58" s="54"/>
      <c r="JR58" s="54"/>
      <c r="JS58" s="54"/>
      <c r="JT58" s="54"/>
    </row>
    <row r="59" spans="1:280" s="55" customFormat="1" ht="23.1" customHeight="1" x14ac:dyDescent="0.35">
      <c r="A59" s="262">
        <v>22</v>
      </c>
      <c r="B59" s="261" t="s">
        <v>124</v>
      </c>
      <c r="C59" s="44" t="s">
        <v>73</v>
      </c>
      <c r="D59" s="59">
        <v>29165</v>
      </c>
      <c r="E59" s="59">
        <v>1540</v>
      </c>
      <c r="F59" s="45">
        <f t="shared" si="3"/>
        <v>30705</v>
      </c>
      <c r="G59" s="59">
        <v>1540</v>
      </c>
      <c r="J59" s="45">
        <f t="shared" si="4"/>
        <v>32245</v>
      </c>
      <c r="L59" s="45">
        <f t="shared" si="5"/>
        <v>0</v>
      </c>
      <c r="P59" s="45">
        <f t="shared" si="6"/>
        <v>32245</v>
      </c>
      <c r="Q59" s="55">
        <v>1125.52</v>
      </c>
      <c r="R59" s="45">
        <f t="shared" si="7"/>
        <v>5649.5</v>
      </c>
      <c r="S59" s="45">
        <f t="shared" si="8"/>
        <v>200</v>
      </c>
      <c r="T59" s="45">
        <f t="shared" si="9"/>
        <v>806.12</v>
      </c>
      <c r="U59" s="45">
        <f t="shared" si="23"/>
        <v>220.98</v>
      </c>
      <c r="V59" s="46">
        <f t="shared" si="10"/>
        <v>8002.12</v>
      </c>
      <c r="W59" s="48">
        <f t="shared" si="11"/>
        <v>12121</v>
      </c>
      <c r="X59" s="48">
        <f t="shared" si="12"/>
        <v>12121.880000000001</v>
      </c>
      <c r="Y59" s="262">
        <v>22</v>
      </c>
      <c r="Z59" s="45">
        <f t="shared" si="13"/>
        <v>3869.3999999999996</v>
      </c>
      <c r="AA59" s="59"/>
      <c r="AB59" s="59">
        <v>100</v>
      </c>
      <c r="AC59" s="45">
        <f t="shared" si="14"/>
        <v>806.13</v>
      </c>
      <c r="AD59" s="59">
        <v>200</v>
      </c>
      <c r="AE59" s="46">
        <f t="shared" si="15"/>
        <v>24242.880000000001</v>
      </c>
      <c r="AF59" s="74">
        <f t="shared" si="16"/>
        <v>12121.44</v>
      </c>
      <c r="AG59" s="262">
        <v>22</v>
      </c>
      <c r="AH59" s="56" t="s">
        <v>124</v>
      </c>
      <c r="AI59" s="44" t="s">
        <v>73</v>
      </c>
      <c r="AJ59" s="45">
        <f t="shared" si="17"/>
        <v>1125.52</v>
      </c>
      <c r="AK59" s="45">
        <f t="shared" si="18"/>
        <v>2902.0499999999997</v>
      </c>
      <c r="AL59" s="56"/>
      <c r="AM59" s="56"/>
      <c r="AN59" s="56"/>
      <c r="AO59" s="56"/>
      <c r="AP59" s="56">
        <v>2747.45</v>
      </c>
      <c r="AQ59" s="56"/>
      <c r="AR59" s="56"/>
      <c r="AS59" s="56"/>
      <c r="AT59" s="45">
        <f t="shared" si="19"/>
        <v>5649.5</v>
      </c>
      <c r="AU59" s="59">
        <v>200</v>
      </c>
      <c r="AV59" s="56"/>
      <c r="AW59" s="56"/>
      <c r="AX59" s="45">
        <f t="shared" si="20"/>
        <v>200</v>
      </c>
      <c r="AY59" s="45">
        <f t="shared" si="21"/>
        <v>806.12</v>
      </c>
      <c r="AZ59" s="56"/>
      <c r="BA59" s="56"/>
      <c r="BB59" s="303">
        <v>220.98</v>
      </c>
      <c r="BC59" s="297"/>
      <c r="BD59" s="261"/>
      <c r="BE59" s="56"/>
      <c r="BF59" s="45">
        <f t="shared" si="24"/>
        <v>220.98</v>
      </c>
      <c r="BG59" s="53">
        <f t="shared" si="25"/>
        <v>8002.12</v>
      </c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  <c r="IS59" s="54"/>
      <c r="IT59" s="54"/>
      <c r="IU59" s="54"/>
      <c r="IV59" s="54"/>
      <c r="IW59" s="54"/>
      <c r="IX59" s="54"/>
      <c r="IY59" s="54"/>
      <c r="IZ59" s="54"/>
      <c r="JA59" s="54"/>
      <c r="JB59" s="54"/>
      <c r="JC59" s="54"/>
      <c r="JD59" s="54"/>
      <c r="JE59" s="54"/>
      <c r="JF59" s="54"/>
      <c r="JG59" s="54"/>
      <c r="JH59" s="54"/>
      <c r="JI59" s="54"/>
      <c r="JJ59" s="54"/>
      <c r="JK59" s="54"/>
      <c r="JL59" s="54"/>
      <c r="JM59" s="54"/>
      <c r="JN59" s="54"/>
      <c r="JO59" s="54"/>
      <c r="JP59" s="54"/>
      <c r="JQ59" s="54"/>
      <c r="JR59" s="54"/>
      <c r="JS59" s="54"/>
      <c r="JT59" s="54"/>
    </row>
    <row r="60" spans="1:280" s="55" customFormat="1" ht="23.1" customHeight="1" x14ac:dyDescent="0.35">
      <c r="A60" s="257"/>
      <c r="B60" s="261"/>
      <c r="C60" s="57"/>
      <c r="D60" s="59"/>
      <c r="E60" s="59"/>
      <c r="F60" s="45">
        <f t="shared" si="3"/>
        <v>0</v>
      </c>
      <c r="G60" s="59"/>
      <c r="J60" s="45">
        <f t="shared" si="4"/>
        <v>0</v>
      </c>
      <c r="L60" s="45">
        <f t="shared" si="5"/>
        <v>0</v>
      </c>
      <c r="P60" s="45">
        <f t="shared" si="6"/>
        <v>0</v>
      </c>
      <c r="R60" s="45">
        <f t="shared" si="7"/>
        <v>0</v>
      </c>
      <c r="S60" s="45">
        <f t="shared" si="8"/>
        <v>0</v>
      </c>
      <c r="T60" s="45">
        <f t="shared" si="9"/>
        <v>0</v>
      </c>
      <c r="U60" s="45">
        <f t="shared" si="23"/>
        <v>0</v>
      </c>
      <c r="V60" s="46">
        <f t="shared" si="10"/>
        <v>0</v>
      </c>
      <c r="W60" s="48">
        <f t="shared" si="11"/>
        <v>0</v>
      </c>
      <c r="X60" s="48">
        <f t="shared" si="12"/>
        <v>0</v>
      </c>
      <c r="Y60" s="257"/>
      <c r="Z60" s="45">
        <f t="shared" si="13"/>
        <v>0</v>
      </c>
      <c r="AA60" s="59"/>
      <c r="AB60" s="59"/>
      <c r="AC60" s="45">
        <f t="shared" si="14"/>
        <v>0</v>
      </c>
      <c r="AD60" s="59"/>
      <c r="AE60" s="46">
        <f t="shared" si="15"/>
        <v>0</v>
      </c>
      <c r="AF60" s="74">
        <f t="shared" si="16"/>
        <v>0</v>
      </c>
      <c r="AG60" s="257"/>
      <c r="AH60" s="56"/>
      <c r="AI60" s="57"/>
      <c r="AJ60" s="45">
        <f t="shared" si="17"/>
        <v>0</v>
      </c>
      <c r="AK60" s="45">
        <f t="shared" si="18"/>
        <v>0</v>
      </c>
      <c r="AL60" s="56"/>
      <c r="AM60" s="56"/>
      <c r="AN60" s="56"/>
      <c r="AO60" s="56"/>
      <c r="AP60" s="56"/>
      <c r="AQ60" s="56"/>
      <c r="AR60" s="56"/>
      <c r="AS60" s="56"/>
      <c r="AT60" s="45">
        <f t="shared" si="19"/>
        <v>0</v>
      </c>
      <c r="AU60" s="59"/>
      <c r="AV60" s="56"/>
      <c r="AW60" s="56"/>
      <c r="AX60" s="45">
        <f t="shared" si="20"/>
        <v>0</v>
      </c>
      <c r="AY60" s="45">
        <f t="shared" si="21"/>
        <v>0</v>
      </c>
      <c r="AZ60" s="56"/>
      <c r="BA60" s="56"/>
      <c r="BB60" s="303"/>
      <c r="BC60" s="297"/>
      <c r="BD60" s="261"/>
      <c r="BE60" s="56"/>
      <c r="BF60" s="45">
        <f t="shared" si="24"/>
        <v>0</v>
      </c>
      <c r="BG60" s="53">
        <f t="shared" si="25"/>
        <v>0</v>
      </c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  <c r="IS60" s="54"/>
      <c r="IT60" s="54"/>
      <c r="IU60" s="54"/>
      <c r="IV60" s="54"/>
      <c r="IW60" s="54"/>
      <c r="IX60" s="54"/>
      <c r="IY60" s="54"/>
      <c r="IZ60" s="54"/>
      <c r="JA60" s="54"/>
      <c r="JB60" s="54"/>
      <c r="JC60" s="54"/>
      <c r="JD60" s="54"/>
      <c r="JE60" s="54"/>
      <c r="JF60" s="54"/>
      <c r="JG60" s="54"/>
      <c r="JH60" s="54"/>
      <c r="JI60" s="54"/>
      <c r="JJ60" s="54"/>
      <c r="JK60" s="54"/>
      <c r="JL60" s="54"/>
      <c r="JM60" s="54"/>
      <c r="JN60" s="54"/>
      <c r="JO60" s="54"/>
      <c r="JP60" s="54"/>
      <c r="JQ60" s="54"/>
      <c r="JR60" s="54"/>
      <c r="JS60" s="54"/>
      <c r="JT60" s="54"/>
    </row>
    <row r="61" spans="1:280" s="55" customFormat="1" ht="23.1" customHeight="1" x14ac:dyDescent="0.35">
      <c r="A61" s="259">
        <v>23</v>
      </c>
      <c r="B61" s="261" t="s">
        <v>125</v>
      </c>
      <c r="C61" s="44" t="s">
        <v>73</v>
      </c>
      <c r="D61" s="59">
        <v>29165</v>
      </c>
      <c r="E61" s="59">
        <v>1540</v>
      </c>
      <c r="F61" s="45">
        <f t="shared" si="3"/>
        <v>30705</v>
      </c>
      <c r="G61" s="59">
        <v>1540</v>
      </c>
      <c r="J61" s="45">
        <f t="shared" si="4"/>
        <v>32245</v>
      </c>
      <c r="L61" s="45">
        <f t="shared" si="5"/>
        <v>0</v>
      </c>
      <c r="M61" s="55">
        <v>0</v>
      </c>
      <c r="N61" s="55">
        <v>0</v>
      </c>
      <c r="O61" s="55">
        <v>0</v>
      </c>
      <c r="P61" s="45">
        <f t="shared" si="6"/>
        <v>32245</v>
      </c>
      <c r="Q61" s="55">
        <v>1125.52</v>
      </c>
      <c r="R61" s="45">
        <f t="shared" si="7"/>
        <v>2902.0499999999997</v>
      </c>
      <c r="S61" s="45">
        <f t="shared" si="8"/>
        <v>200</v>
      </c>
      <c r="T61" s="45">
        <f t="shared" si="9"/>
        <v>806.12</v>
      </c>
      <c r="U61" s="45">
        <f t="shared" si="23"/>
        <v>10953.939999999999</v>
      </c>
      <c r="V61" s="46">
        <f t="shared" si="10"/>
        <v>15987.629999999997</v>
      </c>
      <c r="W61" s="48">
        <f t="shared" si="11"/>
        <v>8129</v>
      </c>
      <c r="X61" s="48">
        <f t="shared" si="12"/>
        <v>8128.3700000000026</v>
      </c>
      <c r="Y61" s="259">
        <v>23</v>
      </c>
      <c r="Z61" s="45">
        <f t="shared" si="13"/>
        <v>3869.3999999999996</v>
      </c>
      <c r="AA61" s="59"/>
      <c r="AB61" s="59">
        <v>100</v>
      </c>
      <c r="AC61" s="45">
        <f t="shared" si="14"/>
        <v>806.13</v>
      </c>
      <c r="AD61" s="59">
        <v>200</v>
      </c>
      <c r="AE61" s="46">
        <f t="shared" si="15"/>
        <v>16257.370000000003</v>
      </c>
      <c r="AF61" s="74">
        <f t="shared" si="16"/>
        <v>8128.6850000000013</v>
      </c>
      <c r="AG61" s="259">
        <v>23</v>
      </c>
      <c r="AH61" s="56" t="s">
        <v>125</v>
      </c>
      <c r="AI61" s="44" t="s">
        <v>73</v>
      </c>
      <c r="AJ61" s="45">
        <f t="shared" si="17"/>
        <v>1125.52</v>
      </c>
      <c r="AK61" s="45">
        <f t="shared" si="18"/>
        <v>2902.0499999999997</v>
      </c>
      <c r="AL61" s="56"/>
      <c r="AM61" s="56"/>
      <c r="AN61" s="56"/>
      <c r="AO61" s="56"/>
      <c r="AP61" s="56"/>
      <c r="AQ61" s="56"/>
      <c r="AR61" s="56"/>
      <c r="AS61" s="56"/>
      <c r="AT61" s="45">
        <f t="shared" si="19"/>
        <v>2902.0499999999997</v>
      </c>
      <c r="AU61" s="59">
        <v>200</v>
      </c>
      <c r="AV61" s="56"/>
      <c r="AW61" s="56"/>
      <c r="AX61" s="45">
        <f t="shared" si="20"/>
        <v>200</v>
      </c>
      <c r="AY61" s="45">
        <f t="shared" si="21"/>
        <v>806.12</v>
      </c>
      <c r="AZ61" s="56"/>
      <c r="BA61" s="56"/>
      <c r="BB61" s="303">
        <v>220.98</v>
      </c>
      <c r="BC61" s="294">
        <v>10732.96</v>
      </c>
      <c r="BD61" s="261"/>
      <c r="BE61" s="56"/>
      <c r="BF61" s="45">
        <f t="shared" si="24"/>
        <v>10953.939999999999</v>
      </c>
      <c r="BG61" s="53">
        <f t="shared" si="25"/>
        <v>15987.629999999997</v>
      </c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  <c r="II61" s="54"/>
      <c r="IJ61" s="54"/>
      <c r="IK61" s="54"/>
      <c r="IL61" s="54"/>
      <c r="IM61" s="54"/>
      <c r="IN61" s="54"/>
      <c r="IO61" s="54"/>
      <c r="IP61" s="54"/>
      <c r="IQ61" s="54"/>
      <c r="IR61" s="54"/>
      <c r="IS61" s="54"/>
      <c r="IT61" s="54"/>
      <c r="IU61" s="54"/>
      <c r="IV61" s="54"/>
      <c r="IW61" s="54"/>
      <c r="IX61" s="54"/>
      <c r="IY61" s="54"/>
      <c r="IZ61" s="54"/>
      <c r="JA61" s="54"/>
      <c r="JB61" s="54"/>
      <c r="JC61" s="54"/>
      <c r="JD61" s="54"/>
      <c r="JE61" s="54"/>
      <c r="JF61" s="54"/>
      <c r="JG61" s="54"/>
      <c r="JH61" s="54"/>
      <c r="JI61" s="54"/>
      <c r="JJ61" s="54"/>
      <c r="JK61" s="54"/>
      <c r="JL61" s="54"/>
      <c r="JM61" s="54"/>
      <c r="JN61" s="54"/>
      <c r="JO61" s="54"/>
      <c r="JP61" s="54"/>
      <c r="JQ61" s="54"/>
      <c r="JR61" s="54"/>
      <c r="JS61" s="54"/>
      <c r="JT61" s="54"/>
    </row>
    <row r="62" spans="1:280" s="55" customFormat="1" ht="23.1" customHeight="1" x14ac:dyDescent="0.35">
      <c r="A62" s="257"/>
      <c r="B62" s="261"/>
      <c r="C62" s="57"/>
      <c r="D62" s="59"/>
      <c r="E62" s="59"/>
      <c r="F62" s="45">
        <f t="shared" si="3"/>
        <v>0</v>
      </c>
      <c r="G62" s="59"/>
      <c r="J62" s="45">
        <f t="shared" si="4"/>
        <v>0</v>
      </c>
      <c r="L62" s="45">
        <f t="shared" si="5"/>
        <v>0</v>
      </c>
      <c r="P62" s="45">
        <f t="shared" si="6"/>
        <v>0</v>
      </c>
      <c r="Q62" s="56"/>
      <c r="R62" s="45">
        <f t="shared" si="7"/>
        <v>0</v>
      </c>
      <c r="S62" s="45">
        <f t="shared" si="8"/>
        <v>0</v>
      </c>
      <c r="T62" s="45">
        <f t="shared" si="9"/>
        <v>0</v>
      </c>
      <c r="U62" s="45">
        <f t="shared" si="23"/>
        <v>0</v>
      </c>
      <c r="V62" s="46">
        <f t="shared" si="10"/>
        <v>0</v>
      </c>
      <c r="W62" s="48">
        <f t="shared" si="11"/>
        <v>0</v>
      </c>
      <c r="X62" s="48">
        <f t="shared" si="12"/>
        <v>0</v>
      </c>
      <c r="Y62" s="257"/>
      <c r="Z62" s="45">
        <f t="shared" si="13"/>
        <v>0</v>
      </c>
      <c r="AA62" s="59"/>
      <c r="AB62" s="59"/>
      <c r="AC62" s="45">
        <f t="shared" si="14"/>
        <v>0</v>
      </c>
      <c r="AD62" s="59"/>
      <c r="AE62" s="46">
        <f t="shared" si="15"/>
        <v>0</v>
      </c>
      <c r="AF62" s="74">
        <f t="shared" si="16"/>
        <v>0</v>
      </c>
      <c r="AG62" s="257"/>
      <c r="AH62" s="56"/>
      <c r="AI62" s="57"/>
      <c r="AJ62" s="45">
        <f t="shared" si="17"/>
        <v>0</v>
      </c>
      <c r="AK62" s="45">
        <f t="shared" si="18"/>
        <v>0</v>
      </c>
      <c r="AL62" s="56"/>
      <c r="AM62" s="56"/>
      <c r="AN62" s="56"/>
      <c r="AO62" s="56"/>
      <c r="AP62" s="56"/>
      <c r="AQ62" s="56"/>
      <c r="AR62" s="56"/>
      <c r="AS62" s="56"/>
      <c r="AT62" s="45">
        <f t="shared" si="19"/>
        <v>0</v>
      </c>
      <c r="AU62" s="59"/>
      <c r="AV62" s="56"/>
      <c r="AW62" s="56"/>
      <c r="AX62" s="45">
        <f t="shared" si="20"/>
        <v>0</v>
      </c>
      <c r="AY62" s="45">
        <f t="shared" si="21"/>
        <v>0</v>
      </c>
      <c r="AZ62" s="56"/>
      <c r="BA62" s="56"/>
      <c r="BB62" s="296"/>
      <c r="BC62" s="297"/>
      <c r="BD62" s="261"/>
      <c r="BE62" s="56"/>
      <c r="BF62" s="45">
        <f t="shared" si="24"/>
        <v>0</v>
      </c>
      <c r="BG62" s="53">
        <f t="shared" si="25"/>
        <v>0</v>
      </c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  <c r="IS62" s="54"/>
      <c r="IT62" s="54"/>
      <c r="IU62" s="54"/>
      <c r="IV62" s="54"/>
      <c r="IW62" s="54"/>
      <c r="IX62" s="54"/>
      <c r="IY62" s="54"/>
      <c r="IZ62" s="54"/>
      <c r="JA62" s="54"/>
      <c r="JB62" s="54"/>
      <c r="JC62" s="54"/>
      <c r="JD62" s="54"/>
      <c r="JE62" s="54"/>
      <c r="JF62" s="54"/>
      <c r="JG62" s="54"/>
      <c r="JH62" s="54"/>
      <c r="JI62" s="54"/>
      <c r="JJ62" s="54"/>
      <c r="JK62" s="54"/>
      <c r="JL62" s="54"/>
      <c r="JM62" s="54"/>
      <c r="JN62" s="54"/>
      <c r="JO62" s="54"/>
      <c r="JP62" s="54"/>
      <c r="JQ62" s="54"/>
      <c r="JR62" s="54"/>
      <c r="JS62" s="54"/>
      <c r="JT62" s="54"/>
    </row>
    <row r="63" spans="1:280" s="42" customFormat="1" ht="23.1" customHeight="1" x14ac:dyDescent="0.35">
      <c r="A63" s="262">
        <v>24</v>
      </c>
      <c r="B63" s="256" t="s">
        <v>94</v>
      </c>
      <c r="C63" s="44" t="s">
        <v>79</v>
      </c>
      <c r="D63" s="45">
        <v>29449</v>
      </c>
      <c r="E63" s="45">
        <v>1540</v>
      </c>
      <c r="F63" s="45">
        <v>32870</v>
      </c>
      <c r="G63" s="45">
        <v>1551</v>
      </c>
      <c r="H63" s="45"/>
      <c r="I63" s="45"/>
      <c r="J63" s="45">
        <f t="shared" si="4"/>
        <v>34421</v>
      </c>
      <c r="K63" s="46">
        <f>J63</f>
        <v>34421</v>
      </c>
      <c r="L63" s="45">
        <f t="shared" si="5"/>
        <v>0</v>
      </c>
      <c r="P63" s="45">
        <f t="shared" si="6"/>
        <v>34421</v>
      </c>
      <c r="Q63" s="45">
        <v>1414.39</v>
      </c>
      <c r="R63" s="45">
        <f t="shared" si="7"/>
        <v>3097.89</v>
      </c>
      <c r="S63" s="45">
        <f t="shared" si="8"/>
        <v>200</v>
      </c>
      <c r="T63" s="45">
        <f t="shared" si="9"/>
        <v>860.52</v>
      </c>
      <c r="U63" s="45">
        <f t="shared" si="23"/>
        <v>1600</v>
      </c>
      <c r="V63" s="46">
        <f t="shared" si="10"/>
        <v>7172.7999999999993</v>
      </c>
      <c r="W63" s="48">
        <f t="shared" si="11"/>
        <v>13624</v>
      </c>
      <c r="X63" s="48">
        <f t="shared" si="12"/>
        <v>13624.2</v>
      </c>
      <c r="Y63" s="262">
        <v>24</v>
      </c>
      <c r="Z63" s="45">
        <f t="shared" si="13"/>
        <v>4130.5199999999995</v>
      </c>
      <c r="AA63" s="45">
        <v>0</v>
      </c>
      <c r="AB63" s="45">
        <v>100</v>
      </c>
      <c r="AC63" s="45">
        <f t="shared" si="14"/>
        <v>860.53</v>
      </c>
      <c r="AD63" s="45">
        <v>200</v>
      </c>
      <c r="AE63" s="46">
        <f t="shared" si="15"/>
        <v>27248.2</v>
      </c>
      <c r="AF63" s="74">
        <f t="shared" si="16"/>
        <v>13624.1</v>
      </c>
      <c r="AG63" s="262">
        <v>24</v>
      </c>
      <c r="AH63" s="43" t="s">
        <v>94</v>
      </c>
      <c r="AI63" s="44" t="s">
        <v>79</v>
      </c>
      <c r="AJ63" s="45">
        <f t="shared" si="17"/>
        <v>1414.39</v>
      </c>
      <c r="AK63" s="45">
        <f t="shared" si="18"/>
        <v>3097.89</v>
      </c>
      <c r="AL63" s="45">
        <v>0</v>
      </c>
      <c r="AM63" s="45">
        <v>0</v>
      </c>
      <c r="AN63" s="45">
        <v>0</v>
      </c>
      <c r="AO63" s="45">
        <v>0</v>
      </c>
      <c r="AP63" s="45">
        <v>0</v>
      </c>
      <c r="AQ63" s="45">
        <v>0</v>
      </c>
      <c r="AR63" s="45"/>
      <c r="AS63" s="45">
        <v>0</v>
      </c>
      <c r="AT63" s="45">
        <f t="shared" si="19"/>
        <v>3097.89</v>
      </c>
      <c r="AU63" s="45">
        <v>200</v>
      </c>
      <c r="AV63" s="45">
        <v>0</v>
      </c>
      <c r="AW63" s="45">
        <v>0</v>
      </c>
      <c r="AX63" s="45">
        <f t="shared" si="20"/>
        <v>200</v>
      </c>
      <c r="AY63" s="45">
        <f t="shared" si="21"/>
        <v>860.52</v>
      </c>
      <c r="AZ63" s="45"/>
      <c r="BA63" s="45"/>
      <c r="BB63" s="290">
        <v>100</v>
      </c>
      <c r="BC63" s="294" t="s">
        <v>151</v>
      </c>
      <c r="BD63" s="292">
        <v>1500</v>
      </c>
      <c r="BE63" s="45">
        <v>0</v>
      </c>
      <c r="BF63" s="45">
        <f t="shared" si="24"/>
        <v>1600</v>
      </c>
      <c r="BG63" s="53">
        <f t="shared" si="25"/>
        <v>7172.7999999999993</v>
      </c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  <c r="II63" s="54"/>
      <c r="IJ63" s="54"/>
      <c r="IK63" s="54"/>
      <c r="IL63" s="54"/>
      <c r="IM63" s="54"/>
      <c r="IN63" s="54"/>
      <c r="IO63" s="54"/>
      <c r="IP63" s="54"/>
      <c r="IQ63" s="54"/>
      <c r="IR63" s="54"/>
      <c r="IS63" s="54"/>
      <c r="IT63" s="54"/>
      <c r="IU63" s="54"/>
      <c r="IV63" s="54"/>
      <c r="IW63" s="54"/>
      <c r="IX63" s="54"/>
      <c r="IY63" s="54"/>
      <c r="IZ63" s="54"/>
      <c r="JA63" s="54"/>
      <c r="JB63" s="54"/>
      <c r="JC63" s="54"/>
      <c r="JD63" s="54"/>
      <c r="JE63" s="54"/>
      <c r="JF63" s="54"/>
      <c r="JG63" s="54"/>
      <c r="JH63" s="54"/>
      <c r="JI63" s="54"/>
      <c r="JJ63" s="54"/>
      <c r="JK63" s="54"/>
      <c r="JL63" s="54"/>
      <c r="JM63" s="54"/>
      <c r="JN63" s="54"/>
      <c r="JO63" s="54"/>
      <c r="JP63" s="54"/>
      <c r="JQ63" s="54"/>
      <c r="JR63" s="54"/>
      <c r="JS63" s="54"/>
      <c r="JT63" s="54"/>
    </row>
    <row r="64" spans="1:280" s="55" customFormat="1" ht="23.1" customHeight="1" x14ac:dyDescent="0.35">
      <c r="A64" s="257"/>
      <c r="B64" s="261"/>
      <c r="C64" s="57"/>
      <c r="D64" s="59"/>
      <c r="E64" s="59"/>
      <c r="F64" s="45">
        <f t="shared" si="3"/>
        <v>0</v>
      </c>
      <c r="G64" s="59"/>
      <c r="J64" s="45">
        <f t="shared" si="4"/>
        <v>0</v>
      </c>
      <c r="L64" s="45">
        <f t="shared" si="5"/>
        <v>0</v>
      </c>
      <c r="P64" s="45">
        <f t="shared" si="6"/>
        <v>0</v>
      </c>
      <c r="Q64" s="56"/>
      <c r="R64" s="45">
        <f t="shared" si="7"/>
        <v>0</v>
      </c>
      <c r="S64" s="45">
        <f t="shared" si="8"/>
        <v>0</v>
      </c>
      <c r="T64" s="45">
        <f t="shared" si="9"/>
        <v>0</v>
      </c>
      <c r="U64" s="45">
        <f t="shared" si="23"/>
        <v>0</v>
      </c>
      <c r="V64" s="46">
        <f t="shared" si="10"/>
        <v>0</v>
      </c>
      <c r="W64" s="48">
        <f t="shared" si="11"/>
        <v>0</v>
      </c>
      <c r="X64" s="48">
        <f t="shared" si="12"/>
        <v>0</v>
      </c>
      <c r="Y64" s="257"/>
      <c r="Z64" s="45">
        <f t="shared" si="13"/>
        <v>0</v>
      </c>
      <c r="AA64" s="59"/>
      <c r="AB64" s="59"/>
      <c r="AC64" s="45">
        <f t="shared" si="14"/>
        <v>0</v>
      </c>
      <c r="AD64" s="59"/>
      <c r="AE64" s="46">
        <f t="shared" si="15"/>
        <v>0</v>
      </c>
      <c r="AF64" s="74">
        <f t="shared" si="16"/>
        <v>0</v>
      </c>
      <c r="AG64" s="257"/>
      <c r="AH64" s="56"/>
      <c r="AI64" s="57"/>
      <c r="AJ64" s="45">
        <f t="shared" si="17"/>
        <v>0</v>
      </c>
      <c r="AK64" s="45">
        <f t="shared" si="18"/>
        <v>0</v>
      </c>
      <c r="AL64" s="56"/>
      <c r="AM64" s="56"/>
      <c r="AN64" s="56"/>
      <c r="AO64" s="56"/>
      <c r="AP64" s="56"/>
      <c r="AQ64" s="56"/>
      <c r="AR64" s="56"/>
      <c r="AS64" s="56"/>
      <c r="AT64" s="45">
        <f t="shared" si="19"/>
        <v>0</v>
      </c>
      <c r="AU64" s="149"/>
      <c r="AV64" s="56"/>
      <c r="AW64" s="56"/>
      <c r="AX64" s="45">
        <f t="shared" si="20"/>
        <v>0</v>
      </c>
      <c r="AY64" s="45">
        <f t="shared" si="21"/>
        <v>0</v>
      </c>
      <c r="AZ64" s="56"/>
      <c r="BA64" s="56"/>
      <c r="BB64" s="296"/>
      <c r="BC64" s="297"/>
      <c r="BD64" s="261"/>
      <c r="BE64" s="56"/>
      <c r="BF64" s="45">
        <f t="shared" si="24"/>
        <v>0</v>
      </c>
      <c r="BG64" s="53">
        <f t="shared" si="25"/>
        <v>0</v>
      </c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  <c r="IS64" s="54"/>
      <c r="IT64" s="54"/>
      <c r="IU64" s="54"/>
      <c r="IV64" s="54"/>
      <c r="IW64" s="54"/>
      <c r="IX64" s="54"/>
      <c r="IY64" s="54"/>
      <c r="IZ64" s="54"/>
      <c r="JA64" s="54"/>
      <c r="JB64" s="54"/>
      <c r="JC64" s="54"/>
      <c r="JD64" s="54"/>
      <c r="JE64" s="54"/>
      <c r="JF64" s="54"/>
      <c r="JG64" s="54"/>
      <c r="JH64" s="54"/>
      <c r="JI64" s="54"/>
      <c r="JJ64" s="54"/>
      <c r="JK64" s="54"/>
      <c r="JL64" s="54"/>
      <c r="JM64" s="54"/>
      <c r="JN64" s="54"/>
      <c r="JO64" s="54"/>
      <c r="JP64" s="54"/>
      <c r="JQ64" s="54"/>
      <c r="JR64" s="54"/>
      <c r="JS64" s="54"/>
      <c r="JT64" s="54"/>
    </row>
    <row r="65" spans="1:280" s="42" customFormat="1" ht="23.1" customHeight="1" x14ac:dyDescent="0.35">
      <c r="A65" s="262">
        <v>25</v>
      </c>
      <c r="B65" s="256" t="s">
        <v>95</v>
      </c>
      <c r="C65" s="44" t="s">
        <v>69</v>
      </c>
      <c r="D65" s="45">
        <v>39672</v>
      </c>
      <c r="E65" s="45">
        <v>1944</v>
      </c>
      <c r="F65" s="45">
        <f t="shared" si="3"/>
        <v>41616</v>
      </c>
      <c r="G65" s="45">
        <v>1944</v>
      </c>
      <c r="H65" s="45"/>
      <c r="I65" s="45"/>
      <c r="J65" s="45">
        <f t="shared" si="4"/>
        <v>43560</v>
      </c>
      <c r="K65" s="46">
        <f>J65</f>
        <v>43560</v>
      </c>
      <c r="L65" s="45">
        <f t="shared" si="5"/>
        <v>0</v>
      </c>
      <c r="P65" s="45">
        <f t="shared" si="6"/>
        <v>43560</v>
      </c>
      <c r="Q65" s="45">
        <v>2878.45</v>
      </c>
      <c r="R65" s="45">
        <f t="shared" si="7"/>
        <v>9926.06</v>
      </c>
      <c r="S65" s="45">
        <f t="shared" si="8"/>
        <v>1781.61</v>
      </c>
      <c r="T65" s="45">
        <f t="shared" si="9"/>
        <v>1089</v>
      </c>
      <c r="U65" s="45">
        <f t="shared" si="23"/>
        <v>15434.48</v>
      </c>
      <c r="V65" s="46">
        <f t="shared" si="10"/>
        <v>31109.599999999999</v>
      </c>
      <c r="W65" s="48">
        <f t="shared" si="11"/>
        <v>6225</v>
      </c>
      <c r="X65" s="48">
        <f t="shared" si="12"/>
        <v>6225.4000000000015</v>
      </c>
      <c r="Y65" s="262">
        <v>25</v>
      </c>
      <c r="Z65" s="45">
        <f t="shared" si="13"/>
        <v>5227.2</v>
      </c>
      <c r="AA65" s="45">
        <v>0</v>
      </c>
      <c r="AB65" s="45">
        <v>100</v>
      </c>
      <c r="AC65" s="45">
        <f t="shared" si="14"/>
        <v>1089</v>
      </c>
      <c r="AD65" s="45">
        <v>200</v>
      </c>
      <c r="AE65" s="46">
        <f t="shared" si="15"/>
        <v>12450.400000000001</v>
      </c>
      <c r="AF65" s="74">
        <f t="shared" si="16"/>
        <v>6225.2000000000007</v>
      </c>
      <c r="AG65" s="262">
        <v>25</v>
      </c>
      <c r="AH65" s="43" t="s">
        <v>95</v>
      </c>
      <c r="AI65" s="44" t="s">
        <v>69</v>
      </c>
      <c r="AJ65" s="45">
        <f t="shared" si="17"/>
        <v>2878.45</v>
      </c>
      <c r="AK65" s="45">
        <f t="shared" si="18"/>
        <v>3920.3999999999996</v>
      </c>
      <c r="AL65" s="45">
        <v>0</v>
      </c>
      <c r="AM65" s="45"/>
      <c r="AN65" s="45">
        <v>0</v>
      </c>
      <c r="AO65" s="45">
        <v>0</v>
      </c>
      <c r="AP65" s="45">
        <v>5350.1</v>
      </c>
      <c r="AQ65" s="45">
        <v>0</v>
      </c>
      <c r="AR65" s="45"/>
      <c r="AS65" s="45">
        <v>655.56</v>
      </c>
      <c r="AT65" s="45">
        <f t="shared" si="19"/>
        <v>9926.06</v>
      </c>
      <c r="AU65" s="45">
        <v>200</v>
      </c>
      <c r="AV65" s="45">
        <v>0</v>
      </c>
      <c r="AW65" s="45">
        <v>1581.61</v>
      </c>
      <c r="AX65" s="45">
        <f t="shared" si="20"/>
        <v>1781.61</v>
      </c>
      <c r="AY65" s="45">
        <f t="shared" si="21"/>
        <v>1089</v>
      </c>
      <c r="AZ65" s="45"/>
      <c r="BA65" s="45"/>
      <c r="BB65" s="290">
        <v>100</v>
      </c>
      <c r="BC65" s="291">
        <v>11206.48</v>
      </c>
      <c r="BD65" s="292">
        <v>4128</v>
      </c>
      <c r="BE65" s="45">
        <v>0</v>
      </c>
      <c r="BF65" s="45">
        <f t="shared" si="24"/>
        <v>15434.48</v>
      </c>
      <c r="BG65" s="53">
        <f t="shared" si="25"/>
        <v>31109.599999999999</v>
      </c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  <c r="IS65" s="54"/>
      <c r="IT65" s="54"/>
      <c r="IU65" s="54"/>
      <c r="IV65" s="54"/>
      <c r="IW65" s="54"/>
      <c r="IX65" s="54"/>
      <c r="IY65" s="54"/>
      <c r="IZ65" s="54"/>
      <c r="JA65" s="54"/>
      <c r="JB65" s="54"/>
      <c r="JC65" s="54"/>
      <c r="JD65" s="54"/>
      <c r="JE65" s="54"/>
      <c r="JF65" s="54"/>
      <c r="JG65" s="54"/>
      <c r="JH65" s="54"/>
      <c r="JI65" s="54"/>
      <c r="JJ65" s="54"/>
      <c r="JK65" s="54"/>
      <c r="JL65" s="54"/>
      <c r="JM65" s="54"/>
      <c r="JN65" s="54"/>
      <c r="JO65" s="54"/>
      <c r="JP65" s="54"/>
      <c r="JQ65" s="54"/>
      <c r="JR65" s="54"/>
      <c r="JS65" s="54"/>
      <c r="JT65" s="54"/>
    </row>
    <row r="66" spans="1:280" s="55" customFormat="1" ht="23.1" customHeight="1" x14ac:dyDescent="0.35">
      <c r="A66" s="264"/>
      <c r="B66" s="261"/>
      <c r="C66" s="57"/>
      <c r="D66" s="59"/>
      <c r="E66" s="59"/>
      <c r="F66" s="45">
        <f t="shared" si="3"/>
        <v>0</v>
      </c>
      <c r="G66" s="59"/>
      <c r="J66" s="45">
        <f t="shared" si="4"/>
        <v>0</v>
      </c>
      <c r="L66" s="45">
        <f t="shared" si="5"/>
        <v>0</v>
      </c>
      <c r="P66" s="45">
        <f t="shared" si="6"/>
        <v>0</v>
      </c>
      <c r="Q66" s="56"/>
      <c r="R66" s="45">
        <f t="shared" si="7"/>
        <v>0</v>
      </c>
      <c r="S66" s="45">
        <f t="shared" si="8"/>
        <v>0</v>
      </c>
      <c r="T66" s="45">
        <f t="shared" si="9"/>
        <v>0</v>
      </c>
      <c r="U66" s="45"/>
      <c r="V66" s="46">
        <f t="shared" si="10"/>
        <v>0</v>
      </c>
      <c r="W66" s="48">
        <f t="shared" si="11"/>
        <v>0</v>
      </c>
      <c r="X66" s="48">
        <f t="shared" si="12"/>
        <v>0</v>
      </c>
      <c r="Y66" s="264"/>
      <c r="Z66" s="45">
        <f t="shared" si="13"/>
        <v>0</v>
      </c>
      <c r="AA66" s="59"/>
      <c r="AB66" s="59"/>
      <c r="AC66" s="45">
        <f t="shared" si="14"/>
        <v>0</v>
      </c>
      <c r="AD66" s="59"/>
      <c r="AE66" s="46">
        <f t="shared" si="15"/>
        <v>0</v>
      </c>
      <c r="AF66" s="74">
        <f t="shared" si="16"/>
        <v>0</v>
      </c>
      <c r="AG66" s="264"/>
      <c r="AH66" s="56"/>
      <c r="AI66" s="57"/>
      <c r="AJ66" s="45">
        <f t="shared" si="17"/>
        <v>0</v>
      </c>
      <c r="AK66" s="45">
        <f t="shared" si="18"/>
        <v>0</v>
      </c>
      <c r="AL66" s="56"/>
      <c r="AM66" s="56"/>
      <c r="AN66" s="56"/>
      <c r="AO66" s="56"/>
      <c r="AP66" s="56"/>
      <c r="AQ66" s="56"/>
      <c r="AR66" s="56"/>
      <c r="AS66" s="56"/>
      <c r="AT66" s="45">
        <f t="shared" si="19"/>
        <v>0</v>
      </c>
      <c r="AU66" s="149"/>
      <c r="AV66" s="56"/>
      <c r="AW66" s="60" t="s">
        <v>115</v>
      </c>
      <c r="AX66" s="45">
        <f t="shared" si="20"/>
        <v>0</v>
      </c>
      <c r="AY66" s="45">
        <f t="shared" si="21"/>
        <v>0</v>
      </c>
      <c r="AZ66" s="45"/>
      <c r="BA66" s="56"/>
      <c r="BB66" s="296"/>
      <c r="BC66" s="67"/>
      <c r="BD66" s="261"/>
      <c r="BE66" s="56"/>
      <c r="BF66" s="45"/>
      <c r="BG66" s="53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  <c r="IW66" s="54"/>
      <c r="IX66" s="54"/>
      <c r="IY66" s="54"/>
      <c r="IZ66" s="54"/>
      <c r="JA66" s="54"/>
      <c r="JB66" s="54"/>
      <c r="JC66" s="54"/>
      <c r="JD66" s="54"/>
      <c r="JE66" s="54"/>
      <c r="JF66" s="54"/>
      <c r="JG66" s="54"/>
      <c r="JH66" s="54"/>
      <c r="JI66" s="54"/>
      <c r="JJ66" s="54"/>
      <c r="JK66" s="54"/>
      <c r="JL66" s="54"/>
      <c r="JM66" s="54"/>
      <c r="JN66" s="54"/>
      <c r="JO66" s="54"/>
      <c r="JP66" s="54"/>
      <c r="JQ66" s="54"/>
      <c r="JR66" s="54"/>
      <c r="JS66" s="54"/>
      <c r="JT66" s="54"/>
    </row>
    <row r="67" spans="1:280" s="42" customFormat="1" ht="23.1" customHeight="1" x14ac:dyDescent="0.35">
      <c r="A67" s="265">
        <v>26</v>
      </c>
      <c r="B67" s="256" t="s">
        <v>97</v>
      </c>
      <c r="C67" s="44" t="s">
        <v>81</v>
      </c>
      <c r="D67" s="45">
        <v>43030</v>
      </c>
      <c r="E67" s="45">
        <v>2108</v>
      </c>
      <c r="F67" s="45">
        <f t="shared" si="3"/>
        <v>45138</v>
      </c>
      <c r="G67" s="45">
        <v>2109</v>
      </c>
      <c r="H67" s="45"/>
      <c r="I67" s="45"/>
      <c r="J67" s="45">
        <f t="shared" si="4"/>
        <v>47247</v>
      </c>
      <c r="K67" s="46">
        <f>J67</f>
        <v>47247</v>
      </c>
      <c r="L67" s="45">
        <f t="shared" si="5"/>
        <v>0</v>
      </c>
      <c r="P67" s="45">
        <f t="shared" si="6"/>
        <v>47247</v>
      </c>
      <c r="Q67" s="45">
        <v>3605.95</v>
      </c>
      <c r="R67" s="45">
        <f t="shared" si="7"/>
        <v>8746.6699999999983</v>
      </c>
      <c r="S67" s="45">
        <f t="shared" si="8"/>
        <v>200</v>
      </c>
      <c r="T67" s="45">
        <f t="shared" si="9"/>
        <v>1181.17</v>
      </c>
      <c r="U67" s="45">
        <f>SUM(AZ67:BE67)</f>
        <v>100</v>
      </c>
      <c r="V67" s="46">
        <f t="shared" si="10"/>
        <v>13833.789999999999</v>
      </c>
      <c r="W67" s="48">
        <f t="shared" si="11"/>
        <v>16707</v>
      </c>
      <c r="X67" s="48">
        <f t="shared" si="12"/>
        <v>16706.21</v>
      </c>
      <c r="Y67" s="265">
        <v>26</v>
      </c>
      <c r="Z67" s="45">
        <f t="shared" si="13"/>
        <v>5669.6399999999994</v>
      </c>
      <c r="AA67" s="45">
        <v>0</v>
      </c>
      <c r="AB67" s="45">
        <v>100</v>
      </c>
      <c r="AC67" s="45">
        <f t="shared" si="14"/>
        <v>1181.18</v>
      </c>
      <c r="AD67" s="45">
        <v>200</v>
      </c>
      <c r="AE67" s="46">
        <f t="shared" si="15"/>
        <v>33413.21</v>
      </c>
      <c r="AF67" s="74">
        <f t="shared" si="16"/>
        <v>16706.605</v>
      </c>
      <c r="AG67" s="265">
        <v>26</v>
      </c>
      <c r="AH67" s="43" t="s">
        <v>97</v>
      </c>
      <c r="AI67" s="44" t="s">
        <v>81</v>
      </c>
      <c r="AJ67" s="45">
        <f t="shared" si="17"/>
        <v>3605.95</v>
      </c>
      <c r="AK67" s="45">
        <f t="shared" si="18"/>
        <v>4252.2299999999996</v>
      </c>
      <c r="AL67" s="45">
        <v>0</v>
      </c>
      <c r="AM67" s="45">
        <v>0</v>
      </c>
      <c r="AN67" s="45">
        <v>0</v>
      </c>
      <c r="AO67" s="45">
        <v>0</v>
      </c>
      <c r="AP67" s="45">
        <v>4494.4399999999996</v>
      </c>
      <c r="AQ67" s="45">
        <v>0</v>
      </c>
      <c r="AR67" s="45"/>
      <c r="AS67" s="45">
        <v>0</v>
      </c>
      <c r="AT67" s="45">
        <f t="shared" si="19"/>
        <v>8746.6699999999983</v>
      </c>
      <c r="AU67" s="45">
        <v>200</v>
      </c>
      <c r="AV67" s="45">
        <v>0</v>
      </c>
      <c r="AW67" s="45">
        <v>0</v>
      </c>
      <c r="AX67" s="45">
        <f t="shared" si="20"/>
        <v>200</v>
      </c>
      <c r="AY67" s="45">
        <f t="shared" si="21"/>
        <v>1181.17</v>
      </c>
      <c r="AZ67" s="45"/>
      <c r="BA67" s="45"/>
      <c r="BB67" s="290">
        <v>100</v>
      </c>
      <c r="BC67" s="45">
        <v>0</v>
      </c>
      <c r="BD67" s="292">
        <v>0</v>
      </c>
      <c r="BE67" s="45">
        <v>0</v>
      </c>
      <c r="BF67" s="45">
        <f>SUM(BA67:BE67)</f>
        <v>100</v>
      </c>
      <c r="BG67" s="53">
        <f>AJ67+AT67+AX67+AY67+BF67</f>
        <v>13833.789999999999</v>
      </c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  <c r="II67" s="54"/>
      <c r="IJ67" s="54"/>
      <c r="IK67" s="54"/>
      <c r="IL67" s="54"/>
      <c r="IM67" s="54"/>
      <c r="IN67" s="54"/>
      <c r="IO67" s="54"/>
      <c r="IP67" s="54"/>
      <c r="IQ67" s="54"/>
      <c r="IR67" s="54"/>
      <c r="IS67" s="54"/>
      <c r="IT67" s="54"/>
      <c r="IU67" s="54"/>
      <c r="IV67" s="54"/>
      <c r="IW67" s="54"/>
      <c r="IX67" s="54"/>
      <c r="IY67" s="54"/>
      <c r="IZ67" s="54"/>
      <c r="JA67" s="54"/>
      <c r="JB67" s="54"/>
      <c r="JC67" s="54"/>
      <c r="JD67" s="54"/>
      <c r="JE67" s="54"/>
      <c r="JF67" s="54"/>
      <c r="JG67" s="54"/>
      <c r="JH67" s="54"/>
      <c r="JI67" s="54"/>
      <c r="JJ67" s="54"/>
      <c r="JK67" s="54"/>
      <c r="JL67" s="54"/>
      <c r="JM67" s="54"/>
      <c r="JN67" s="54"/>
      <c r="JO67" s="54"/>
      <c r="JP67" s="54"/>
      <c r="JQ67" s="54"/>
      <c r="JR67" s="54"/>
      <c r="JS67" s="54"/>
      <c r="JT67" s="54"/>
    </row>
    <row r="68" spans="1:280" s="42" customFormat="1" ht="23.1" customHeight="1" thickBot="1" x14ac:dyDescent="0.4">
      <c r="A68" s="266" t="s">
        <v>1</v>
      </c>
      <c r="B68" s="267"/>
      <c r="C68" s="77"/>
      <c r="D68" s="79"/>
      <c r="E68" s="79"/>
      <c r="F68" s="79"/>
      <c r="G68" s="79"/>
      <c r="H68" s="79"/>
      <c r="I68" s="79"/>
      <c r="J68" s="135"/>
      <c r="K68" s="80"/>
      <c r="L68" s="45">
        <f t="shared" si="5"/>
        <v>0</v>
      </c>
      <c r="M68" s="77"/>
      <c r="N68" s="77"/>
      <c r="O68" s="77"/>
      <c r="P68" s="45">
        <f t="shared" si="6"/>
        <v>0</v>
      </c>
      <c r="Q68" s="79"/>
      <c r="R68" s="45">
        <f t="shared" si="7"/>
        <v>0</v>
      </c>
      <c r="S68" s="45">
        <f t="shared" si="8"/>
        <v>0</v>
      </c>
      <c r="T68" s="45">
        <f t="shared" si="9"/>
        <v>0</v>
      </c>
      <c r="U68" s="45">
        <f>SUM(AZ68:BE68)</f>
        <v>0</v>
      </c>
      <c r="V68" s="46">
        <f t="shared" si="10"/>
        <v>0</v>
      </c>
      <c r="W68" s="48">
        <f t="shared" si="11"/>
        <v>0</v>
      </c>
      <c r="X68" s="48">
        <f t="shared" si="12"/>
        <v>0</v>
      </c>
      <c r="Y68" s="266" t="s">
        <v>1</v>
      </c>
      <c r="Z68" s="45">
        <f t="shared" si="13"/>
        <v>0</v>
      </c>
      <c r="AA68" s="79"/>
      <c r="AB68" s="79"/>
      <c r="AC68" s="45">
        <f t="shared" si="14"/>
        <v>0</v>
      </c>
      <c r="AD68" s="79"/>
      <c r="AE68" s="46">
        <f t="shared" si="15"/>
        <v>0</v>
      </c>
      <c r="AF68" s="74">
        <f t="shared" si="16"/>
        <v>0</v>
      </c>
      <c r="AG68" s="266" t="s">
        <v>1</v>
      </c>
      <c r="AH68" s="78"/>
      <c r="AI68" s="60"/>
      <c r="AJ68" s="56"/>
      <c r="AK68" s="45">
        <f t="shared" si="18"/>
        <v>0</v>
      </c>
      <c r="AL68" s="79"/>
      <c r="AM68" s="79"/>
      <c r="AN68" s="79"/>
      <c r="AO68" s="79"/>
      <c r="AP68" s="79"/>
      <c r="AQ68" s="79"/>
      <c r="AR68" s="79"/>
      <c r="AS68" s="79"/>
      <c r="AT68" s="45">
        <f t="shared" si="19"/>
        <v>0</v>
      </c>
      <c r="AU68" s="79"/>
      <c r="AV68" s="56"/>
      <c r="AW68" s="79"/>
      <c r="AX68" s="45">
        <f t="shared" si="20"/>
        <v>0</v>
      </c>
      <c r="AY68" s="45">
        <f t="shared" si="21"/>
        <v>0</v>
      </c>
      <c r="AZ68" s="79"/>
      <c r="BA68" s="79"/>
      <c r="BB68" s="79"/>
      <c r="BC68" s="304"/>
      <c r="BD68" s="79"/>
      <c r="BE68" s="79"/>
      <c r="BF68" s="45">
        <f>SUM(BA68:BE68)</f>
        <v>0</v>
      </c>
      <c r="BG68" s="53">
        <f>AJ68+AT68+AX68+AY68+BF68</f>
        <v>0</v>
      </c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  <c r="II68" s="54"/>
      <c r="IJ68" s="54"/>
      <c r="IK68" s="54"/>
      <c r="IL68" s="54"/>
      <c r="IM68" s="54"/>
      <c r="IN68" s="54"/>
      <c r="IO68" s="54"/>
      <c r="IP68" s="54"/>
      <c r="IQ68" s="54"/>
      <c r="IR68" s="54"/>
      <c r="IS68" s="54"/>
      <c r="IT68" s="54"/>
      <c r="IU68" s="54"/>
      <c r="IV68" s="54"/>
      <c r="IW68" s="54"/>
      <c r="IX68" s="54"/>
      <c r="IY68" s="54"/>
      <c r="IZ68" s="54"/>
      <c r="JA68" s="54"/>
      <c r="JB68" s="54"/>
      <c r="JC68" s="54"/>
      <c r="JD68" s="54"/>
      <c r="JE68" s="54"/>
      <c r="JF68" s="54"/>
      <c r="JG68" s="54"/>
      <c r="JH68" s="54"/>
      <c r="JI68" s="54"/>
      <c r="JJ68" s="54"/>
      <c r="JK68" s="54"/>
      <c r="JL68" s="54"/>
      <c r="JM68" s="54"/>
      <c r="JN68" s="54"/>
      <c r="JO68" s="54"/>
      <c r="JP68" s="54"/>
      <c r="JQ68" s="54"/>
      <c r="JR68" s="54"/>
      <c r="JS68" s="54"/>
      <c r="JT68" s="54"/>
    </row>
    <row r="69" spans="1:280" s="42" customFormat="1" ht="23.1" customHeight="1" x14ac:dyDescent="0.35">
      <c r="A69" s="268"/>
      <c r="B69" s="83"/>
      <c r="C69" s="84"/>
      <c r="D69" s="85"/>
      <c r="E69" s="85"/>
      <c r="F69" s="85"/>
      <c r="G69" s="85"/>
      <c r="H69" s="85"/>
      <c r="I69" s="85"/>
      <c r="J69" s="136"/>
      <c r="K69" s="86"/>
      <c r="L69" s="85"/>
      <c r="M69" s="84"/>
      <c r="N69" s="84"/>
      <c r="O69" s="84"/>
      <c r="P69" s="85"/>
      <c r="Q69" s="85"/>
      <c r="R69" s="85"/>
      <c r="S69" s="85"/>
      <c r="T69" s="85"/>
      <c r="U69" s="85"/>
      <c r="V69" s="87" t="s">
        <v>1</v>
      </c>
      <c r="W69" s="88">
        <f>+AF69</f>
        <v>0</v>
      </c>
      <c r="X69" s="88"/>
      <c r="Y69" s="269"/>
      <c r="Z69" s="85"/>
      <c r="AA69" s="85"/>
      <c r="AB69" s="85"/>
      <c r="AC69" s="85"/>
      <c r="AD69" s="146"/>
      <c r="AE69" s="89"/>
      <c r="AF69" s="74"/>
      <c r="AG69" s="270"/>
      <c r="AH69" s="83"/>
      <c r="AI69" s="84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90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92" t="s">
        <v>1</v>
      </c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  <c r="IW69" s="54"/>
      <c r="IX69" s="54"/>
      <c r="IY69" s="54"/>
      <c r="IZ69" s="54"/>
      <c r="JA69" s="54"/>
      <c r="JB69" s="54"/>
      <c r="JC69" s="54"/>
      <c r="JD69" s="54"/>
      <c r="JE69" s="54"/>
      <c r="JF69" s="54"/>
      <c r="JG69" s="54"/>
      <c r="JH69" s="54"/>
      <c r="JI69" s="54"/>
      <c r="JJ69" s="54"/>
      <c r="JK69" s="54"/>
      <c r="JL69" s="54"/>
      <c r="JM69" s="54"/>
      <c r="JN69" s="54"/>
      <c r="JO69" s="54"/>
      <c r="JP69" s="54"/>
      <c r="JQ69" s="54"/>
      <c r="JR69" s="54"/>
      <c r="JS69" s="54"/>
      <c r="JT69" s="54"/>
    </row>
    <row r="70" spans="1:280" s="95" customFormat="1" ht="23.1" customHeight="1" x14ac:dyDescent="0.35">
      <c r="A70" s="93"/>
      <c r="B70" s="94" t="s">
        <v>98</v>
      </c>
      <c r="D70" s="123">
        <f t="shared" ref="D70:L70" si="26">SUM(D12:D67)</f>
        <v>1215363</v>
      </c>
      <c r="E70" s="123">
        <f t="shared" si="26"/>
        <v>58383</v>
      </c>
      <c r="F70" s="123">
        <f t="shared" si="26"/>
        <v>1285215</v>
      </c>
      <c r="G70" s="123">
        <f t="shared" si="26"/>
        <v>58634</v>
      </c>
      <c r="H70" s="96">
        <f t="shared" si="26"/>
        <v>0</v>
      </c>
      <c r="I70" s="96">
        <f t="shared" si="26"/>
        <v>0</v>
      </c>
      <c r="J70" s="123">
        <f t="shared" si="26"/>
        <v>1343849</v>
      </c>
      <c r="K70" s="96">
        <f t="shared" si="26"/>
        <v>1247114</v>
      </c>
      <c r="L70" s="96">
        <f t="shared" si="26"/>
        <v>13137.55</v>
      </c>
      <c r="M70" s="96">
        <f ca="1">SUM(M12:M77)</f>
        <v>21</v>
      </c>
      <c r="N70" s="96">
        <f ca="1">SUM(N12:N77)</f>
        <v>51</v>
      </c>
      <c r="O70" s="96">
        <f ca="1">SUM(O12:O77)</f>
        <v>327</v>
      </c>
      <c r="P70" s="123">
        <f t="shared" ref="P70:X70" si="27">SUM(P12:P67)</f>
        <v>1330711.45</v>
      </c>
      <c r="Q70" s="96">
        <f t="shared" si="27"/>
        <v>129300.17</v>
      </c>
      <c r="R70" s="96">
        <f t="shared" si="27"/>
        <v>303820.41000000003</v>
      </c>
      <c r="S70" s="96">
        <f t="shared" si="27"/>
        <v>13401.65</v>
      </c>
      <c r="T70" s="96">
        <f t="shared" si="27"/>
        <v>33302.980000000003</v>
      </c>
      <c r="U70" s="96">
        <f t="shared" si="27"/>
        <v>207429.54000000004</v>
      </c>
      <c r="V70" s="96">
        <f t="shared" si="27"/>
        <v>687254.75</v>
      </c>
      <c r="W70" s="96">
        <f t="shared" si="27"/>
        <v>321729</v>
      </c>
      <c r="X70" s="96">
        <f t="shared" si="27"/>
        <v>321727.7</v>
      </c>
      <c r="Y70" s="271">
        <f ca="1">SUM(Y12:Y77)</f>
        <v>1287</v>
      </c>
      <c r="Z70" s="123">
        <f t="shared" ref="Z70:AF70" si="28">SUM(Z12:Z67)</f>
        <v>161261.88</v>
      </c>
      <c r="AA70" s="123">
        <f t="shared" si="28"/>
        <v>0</v>
      </c>
      <c r="AB70" s="123">
        <f t="shared" si="28"/>
        <v>2600</v>
      </c>
      <c r="AC70" s="123">
        <f t="shared" si="28"/>
        <v>33303.120000000003</v>
      </c>
      <c r="AD70" s="147">
        <f t="shared" si="28"/>
        <v>5200</v>
      </c>
      <c r="AE70" s="98">
        <f t="shared" si="28"/>
        <v>643456.69999999984</v>
      </c>
      <c r="AF70" s="97">
        <f t="shared" si="28"/>
        <v>321728.34999999992</v>
      </c>
      <c r="AG70" s="272"/>
      <c r="AH70" s="94" t="s">
        <v>98</v>
      </c>
      <c r="AJ70" s="96">
        <f t="shared" ref="AJ70:BG70" si="29">SUM(AJ12:AJ67)</f>
        <v>129300.17</v>
      </c>
      <c r="AK70" s="96">
        <f t="shared" si="29"/>
        <v>120946.41</v>
      </c>
      <c r="AL70" s="96">
        <f t="shared" si="29"/>
        <v>11652.52</v>
      </c>
      <c r="AM70" s="96">
        <f t="shared" si="29"/>
        <v>2720</v>
      </c>
      <c r="AN70" s="96">
        <f t="shared" si="29"/>
        <v>0</v>
      </c>
      <c r="AO70" s="96">
        <f t="shared" si="29"/>
        <v>38537.760000000002</v>
      </c>
      <c r="AP70" s="96">
        <f t="shared" si="29"/>
        <v>112020.59000000001</v>
      </c>
      <c r="AQ70" s="96">
        <f t="shared" si="29"/>
        <v>0</v>
      </c>
      <c r="AR70" s="96">
        <f t="shared" si="29"/>
        <v>11661.11</v>
      </c>
      <c r="AS70" s="96">
        <f t="shared" si="29"/>
        <v>6282.0199999999986</v>
      </c>
      <c r="AT70" s="96">
        <f t="shared" si="29"/>
        <v>303820.41000000003</v>
      </c>
      <c r="AU70" s="96">
        <f t="shared" si="29"/>
        <v>7500</v>
      </c>
      <c r="AV70" s="96">
        <f t="shared" si="29"/>
        <v>0</v>
      </c>
      <c r="AW70" s="96">
        <f t="shared" si="29"/>
        <v>5901.65</v>
      </c>
      <c r="AX70" s="96">
        <f t="shared" si="29"/>
        <v>13401.65</v>
      </c>
      <c r="AY70" s="96">
        <f t="shared" si="29"/>
        <v>33302.980000000003</v>
      </c>
      <c r="AZ70" s="96">
        <f t="shared" si="29"/>
        <v>0</v>
      </c>
      <c r="BA70" s="96">
        <f t="shared" si="29"/>
        <v>2833.33</v>
      </c>
      <c r="BB70" s="96">
        <f t="shared" si="29"/>
        <v>2980.46</v>
      </c>
      <c r="BC70" s="96">
        <f t="shared" si="29"/>
        <v>125619.69999999997</v>
      </c>
      <c r="BD70" s="96">
        <f t="shared" si="29"/>
        <v>64396.05</v>
      </c>
      <c r="BE70" s="96">
        <f t="shared" si="29"/>
        <v>11600</v>
      </c>
      <c r="BF70" s="96">
        <f t="shared" si="29"/>
        <v>207429.54000000004</v>
      </c>
      <c r="BG70" s="100">
        <f t="shared" si="29"/>
        <v>687254.75</v>
      </c>
      <c r="BH70" s="101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  <c r="CR70" s="101"/>
      <c r="CS70" s="101"/>
      <c r="CT70" s="101"/>
      <c r="CU70" s="101"/>
      <c r="CV70" s="101"/>
      <c r="CW70" s="101"/>
      <c r="CX70" s="101"/>
      <c r="CY70" s="101"/>
      <c r="CZ70" s="101"/>
      <c r="DA70" s="101"/>
      <c r="DB70" s="101"/>
      <c r="DC70" s="101"/>
      <c r="DD70" s="101"/>
      <c r="DE70" s="101"/>
      <c r="DF70" s="101"/>
      <c r="DG70" s="101"/>
      <c r="DH70" s="101"/>
      <c r="DI70" s="101"/>
      <c r="DJ70" s="101"/>
      <c r="DK70" s="101"/>
      <c r="DL70" s="101"/>
      <c r="DM70" s="101"/>
      <c r="DN70" s="101"/>
      <c r="DO70" s="101"/>
      <c r="DP70" s="101"/>
      <c r="DQ70" s="101"/>
      <c r="DR70" s="101"/>
      <c r="DS70" s="101"/>
      <c r="DT70" s="101"/>
      <c r="DU70" s="101"/>
      <c r="DV70" s="101"/>
      <c r="DW70" s="101"/>
      <c r="DX70" s="101"/>
      <c r="DY70" s="101"/>
      <c r="DZ70" s="101"/>
      <c r="EA70" s="101"/>
      <c r="EB70" s="101"/>
      <c r="EC70" s="101"/>
      <c r="ED70" s="101"/>
      <c r="EE70" s="101"/>
      <c r="EF70" s="101"/>
      <c r="EG70" s="101"/>
      <c r="EH70" s="101"/>
      <c r="EI70" s="101"/>
      <c r="EJ70" s="101"/>
      <c r="EK70" s="101"/>
      <c r="EL70" s="101"/>
      <c r="EM70" s="101"/>
      <c r="EN70" s="101"/>
      <c r="EO70" s="101"/>
      <c r="EP70" s="101"/>
      <c r="EQ70" s="101"/>
      <c r="ER70" s="101"/>
      <c r="ES70" s="101"/>
      <c r="ET70" s="101"/>
      <c r="EU70" s="101"/>
      <c r="EV70" s="101"/>
      <c r="EW70" s="101"/>
      <c r="EX70" s="101"/>
      <c r="EY70" s="101"/>
      <c r="EZ70" s="101"/>
      <c r="FA70" s="101"/>
      <c r="FB70" s="101"/>
      <c r="FC70" s="101"/>
      <c r="FD70" s="101"/>
      <c r="FE70" s="101"/>
      <c r="FF70" s="101"/>
      <c r="FG70" s="101"/>
      <c r="FH70" s="101"/>
      <c r="FI70" s="101"/>
      <c r="FJ70" s="101"/>
      <c r="FK70" s="101"/>
      <c r="FL70" s="101"/>
      <c r="FM70" s="101"/>
      <c r="FN70" s="101"/>
      <c r="FO70" s="101"/>
      <c r="FP70" s="101"/>
      <c r="FQ70" s="101"/>
      <c r="FR70" s="101"/>
      <c r="FS70" s="101"/>
      <c r="FT70" s="101"/>
      <c r="FU70" s="101"/>
      <c r="FV70" s="101"/>
      <c r="FW70" s="101"/>
      <c r="FX70" s="101"/>
      <c r="FY70" s="101"/>
      <c r="FZ70" s="101"/>
      <c r="GA70" s="101"/>
      <c r="GB70" s="101"/>
      <c r="GC70" s="101"/>
      <c r="GD70" s="101"/>
      <c r="GE70" s="101"/>
      <c r="GF70" s="101"/>
      <c r="GG70" s="101"/>
      <c r="GH70" s="101"/>
      <c r="GI70" s="101"/>
      <c r="GJ70" s="101"/>
      <c r="GK70" s="101"/>
      <c r="GL70" s="101"/>
      <c r="GM70" s="101"/>
      <c r="GN70" s="101"/>
      <c r="GO70" s="101"/>
      <c r="GP70" s="101"/>
      <c r="GQ70" s="101"/>
      <c r="GR70" s="101"/>
      <c r="GS70" s="101"/>
      <c r="GT70" s="101"/>
      <c r="GU70" s="101"/>
      <c r="GV70" s="101"/>
      <c r="GW70" s="101"/>
      <c r="GX70" s="101"/>
      <c r="GY70" s="101"/>
      <c r="GZ70" s="101"/>
      <c r="HA70" s="101"/>
      <c r="HB70" s="101"/>
      <c r="HC70" s="101"/>
      <c r="HD70" s="101"/>
      <c r="HE70" s="101"/>
      <c r="HF70" s="101"/>
      <c r="HG70" s="101"/>
      <c r="HH70" s="101"/>
      <c r="HI70" s="101"/>
      <c r="HJ70" s="101"/>
      <c r="HK70" s="101"/>
      <c r="HL70" s="101"/>
      <c r="HM70" s="101"/>
      <c r="HN70" s="101"/>
      <c r="HO70" s="101"/>
      <c r="HP70" s="101"/>
      <c r="HQ70" s="101"/>
      <c r="HR70" s="101"/>
      <c r="HS70" s="101"/>
      <c r="HT70" s="101"/>
      <c r="HU70" s="101"/>
      <c r="HV70" s="101"/>
      <c r="HW70" s="101"/>
      <c r="HX70" s="101"/>
      <c r="HY70" s="101"/>
      <c r="HZ70" s="101"/>
      <c r="IA70" s="101"/>
      <c r="IB70" s="101"/>
      <c r="IC70" s="101"/>
      <c r="ID70" s="101"/>
      <c r="IE70" s="101"/>
      <c r="IF70" s="101"/>
      <c r="IG70" s="101"/>
      <c r="IH70" s="101"/>
      <c r="II70" s="101"/>
      <c r="IJ70" s="101"/>
      <c r="IK70" s="101"/>
      <c r="IL70" s="101"/>
      <c r="IM70" s="101"/>
      <c r="IN70" s="101"/>
      <c r="IO70" s="101"/>
      <c r="IP70" s="101"/>
      <c r="IQ70" s="101"/>
      <c r="IR70" s="101"/>
      <c r="IS70" s="101"/>
      <c r="IT70" s="101"/>
      <c r="IU70" s="101"/>
      <c r="IV70" s="101"/>
      <c r="IW70" s="101"/>
      <c r="IX70" s="101"/>
      <c r="IY70" s="101"/>
      <c r="IZ70" s="101"/>
      <c r="JA70" s="101"/>
      <c r="JB70" s="101"/>
      <c r="JC70" s="101"/>
      <c r="JD70" s="101"/>
      <c r="JE70" s="101"/>
      <c r="JF70" s="101"/>
      <c r="JG70" s="101"/>
      <c r="JH70" s="101"/>
      <c r="JI70" s="101"/>
      <c r="JJ70" s="101"/>
      <c r="JK70" s="101"/>
      <c r="JL70" s="101"/>
      <c r="JM70" s="101"/>
      <c r="JN70" s="101"/>
      <c r="JO70" s="101"/>
      <c r="JP70" s="101"/>
      <c r="JQ70" s="101"/>
      <c r="JR70" s="101"/>
      <c r="JS70" s="101"/>
      <c r="JT70" s="101"/>
    </row>
    <row r="71" spans="1:280" s="104" customFormat="1" ht="23.1" customHeight="1" thickBot="1" x14ac:dyDescent="0.4">
      <c r="A71" s="102"/>
      <c r="B71" s="103"/>
      <c r="D71" s="124"/>
      <c r="E71" s="124"/>
      <c r="F71" s="124"/>
      <c r="G71" s="124"/>
      <c r="H71" s="105"/>
      <c r="I71" s="105"/>
      <c r="J71" s="124" t="s">
        <v>1</v>
      </c>
      <c r="K71" s="105"/>
      <c r="L71" s="105"/>
      <c r="M71" s="105"/>
      <c r="N71" s="105"/>
      <c r="O71" s="105"/>
      <c r="P71" s="124"/>
      <c r="Q71" s="105"/>
      <c r="R71" s="105"/>
      <c r="S71" s="105"/>
      <c r="T71" s="105"/>
      <c r="U71" s="105"/>
      <c r="V71" s="105"/>
      <c r="W71" s="106"/>
      <c r="X71" s="106" t="s">
        <v>1</v>
      </c>
      <c r="Y71" s="273"/>
      <c r="Z71" s="124"/>
      <c r="AA71" s="124"/>
      <c r="AB71" s="124"/>
      <c r="AC71" s="124"/>
      <c r="AD71" s="148"/>
      <c r="AE71" s="108"/>
      <c r="AF71" s="109"/>
      <c r="AG71" s="274"/>
      <c r="AH71" s="103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24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7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  <c r="II71" s="54"/>
      <c r="IJ71" s="54"/>
      <c r="IK71" s="54"/>
      <c r="IL71" s="54"/>
      <c r="IM71" s="54"/>
      <c r="IN71" s="54"/>
      <c r="IO71" s="54"/>
      <c r="IP71" s="54"/>
      <c r="IQ71" s="54"/>
      <c r="IR71" s="54"/>
      <c r="IS71" s="54"/>
      <c r="IT71" s="54"/>
      <c r="IU71" s="54"/>
      <c r="IV71" s="54"/>
      <c r="IW71" s="54"/>
      <c r="IX71" s="54"/>
      <c r="IY71" s="54"/>
      <c r="IZ71" s="54"/>
      <c r="JA71" s="54"/>
      <c r="JB71" s="54"/>
      <c r="JC71" s="54"/>
      <c r="JD71" s="54"/>
      <c r="JE71" s="54"/>
      <c r="JF71" s="54"/>
      <c r="JG71" s="54"/>
      <c r="JH71" s="54"/>
      <c r="JI71" s="54"/>
      <c r="JJ71" s="54"/>
      <c r="JK71" s="54"/>
      <c r="JL71" s="54"/>
      <c r="JM71" s="54"/>
      <c r="JN71" s="54"/>
      <c r="JO71" s="54"/>
      <c r="JP71" s="54"/>
      <c r="JQ71" s="54"/>
      <c r="JR71" s="54"/>
      <c r="JS71" s="54"/>
      <c r="JT71" s="54"/>
    </row>
    <row r="72" spans="1:280" ht="23.1" customHeight="1" x14ac:dyDescent="0.35">
      <c r="A72" s="160"/>
      <c r="B72" s="306" t="s">
        <v>99</v>
      </c>
      <c r="C72" s="306"/>
      <c r="D72" s="233"/>
      <c r="H72" s="113"/>
      <c r="I72" s="307" t="s">
        <v>111</v>
      </c>
      <c r="J72" s="307"/>
      <c r="K72" s="307"/>
      <c r="L72" s="307"/>
      <c r="P72" s="234"/>
      <c r="Q72" s="160"/>
      <c r="R72" s="307" t="s">
        <v>100</v>
      </c>
      <c r="S72" s="307"/>
      <c r="T72" s="307"/>
      <c r="U72" s="160"/>
      <c r="W72" s="307" t="s">
        <v>101</v>
      </c>
      <c r="X72" s="307"/>
      <c r="Y72" s="307"/>
      <c r="Z72" s="307"/>
      <c r="AE72" s="113"/>
      <c r="AF72" s="113"/>
      <c r="AG72" s="276"/>
      <c r="AH72" s="306" t="s">
        <v>99</v>
      </c>
      <c r="AI72" s="306"/>
      <c r="AJ72" s="160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V72" s="113"/>
      <c r="AW72" s="113"/>
      <c r="AX72" s="113"/>
      <c r="AZ72" s="160"/>
      <c r="BA72" s="113"/>
      <c r="BB72" s="113"/>
      <c r="BC72" s="113"/>
      <c r="BD72" s="113"/>
      <c r="BE72" s="113"/>
      <c r="BF72" s="160"/>
      <c r="BM72" s="308"/>
      <c r="BN72" s="308"/>
    </row>
    <row r="73" spans="1:280" ht="23.1" customHeight="1" x14ac:dyDescent="0.35">
      <c r="B73" s="281"/>
      <c r="D73" s="235"/>
      <c r="H73" s="113"/>
      <c r="I73" s="113"/>
      <c r="K73" s="114"/>
      <c r="Q73" s="113"/>
      <c r="R73" s="113"/>
      <c r="S73" s="113"/>
      <c r="U73" s="195"/>
      <c r="W73" s="115" t="s">
        <v>1</v>
      </c>
      <c r="X73" s="115" t="s">
        <v>1</v>
      </c>
      <c r="Y73" s="275"/>
      <c r="AE73" s="113"/>
      <c r="AF73" s="113"/>
      <c r="AH73" s="281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V73" s="113"/>
      <c r="AW73" s="113"/>
      <c r="AX73" s="113"/>
      <c r="AZ73" s="195"/>
      <c r="BA73" s="113"/>
      <c r="BB73" s="113"/>
      <c r="BC73" s="113"/>
      <c r="BD73" s="113"/>
      <c r="BE73" s="113"/>
      <c r="BF73" s="195"/>
    </row>
    <row r="75" spans="1:280" s="11" customFormat="1" ht="23.1" customHeight="1" x14ac:dyDescent="0.35">
      <c r="A75" s="161"/>
      <c r="B75" s="305" t="s">
        <v>120</v>
      </c>
      <c r="C75" s="305"/>
      <c r="D75" s="196"/>
      <c r="E75" s="196"/>
      <c r="F75" s="196"/>
      <c r="G75" s="196"/>
      <c r="H75" s="161"/>
      <c r="I75" s="305" t="s">
        <v>102</v>
      </c>
      <c r="J75" s="305"/>
      <c r="K75" s="305"/>
      <c r="L75" s="305"/>
      <c r="M75" s="161"/>
      <c r="N75" s="161"/>
      <c r="O75" s="161"/>
      <c r="P75" s="196"/>
      <c r="Q75" s="161"/>
      <c r="R75" s="305" t="s">
        <v>103</v>
      </c>
      <c r="S75" s="305"/>
      <c r="T75" s="305"/>
      <c r="U75" s="161"/>
      <c r="V75" s="161"/>
      <c r="W75" s="305" t="s">
        <v>104</v>
      </c>
      <c r="X75" s="305"/>
      <c r="Y75" s="305"/>
      <c r="Z75" s="305"/>
      <c r="AA75" s="196"/>
      <c r="AB75" s="196"/>
      <c r="AC75" s="196"/>
      <c r="AD75" s="196"/>
      <c r="AE75" s="161"/>
      <c r="AF75" s="161"/>
      <c r="AG75" s="277"/>
      <c r="AH75" s="305" t="s">
        <v>120</v>
      </c>
      <c r="AI75" s="305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96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</row>
    <row r="76" spans="1:280" ht="23.1" customHeight="1" x14ac:dyDescent="0.35">
      <c r="B76" s="306" t="s">
        <v>121</v>
      </c>
      <c r="C76" s="306"/>
      <c r="I76" s="306" t="s">
        <v>112</v>
      </c>
      <c r="J76" s="306"/>
      <c r="K76" s="306"/>
      <c r="L76" s="306"/>
      <c r="R76" s="306" t="s">
        <v>113</v>
      </c>
      <c r="S76" s="306"/>
      <c r="T76" s="306"/>
      <c r="W76" s="306" t="s">
        <v>105</v>
      </c>
      <c r="X76" s="306"/>
      <c r="Y76" s="306"/>
      <c r="Z76" s="306"/>
      <c r="AH76" s="306" t="s">
        <v>121</v>
      </c>
      <c r="AI76" s="306"/>
    </row>
    <row r="79" spans="1:280" s="42" customFormat="1" ht="23.1" customHeight="1" x14ac:dyDescent="0.35">
      <c r="A79" s="42">
        <v>6</v>
      </c>
      <c r="B79" s="43" t="s">
        <v>66</v>
      </c>
      <c r="C79" s="64" t="s">
        <v>67</v>
      </c>
      <c r="D79" s="45">
        <v>80003</v>
      </c>
      <c r="E79" s="45">
        <v>3656</v>
      </c>
      <c r="F79" s="45">
        <f t="shared" ref="F79:F88" si="30">SUM(D79:E79)</f>
        <v>83659</v>
      </c>
      <c r="G79" s="45">
        <v>3656</v>
      </c>
      <c r="H79" s="45"/>
      <c r="I79" s="45"/>
      <c r="J79" s="45">
        <f t="shared" ref="J79:J88" si="31">SUM(F79:I79)</f>
        <v>87315</v>
      </c>
      <c r="K79" s="46">
        <f>J79</f>
        <v>87315</v>
      </c>
      <c r="L79" s="47">
        <f t="shared" ref="L79:L88" si="32">ROUND(J79/6/31/60*(O79+N79*60+M79*6*60),2)</f>
        <v>0</v>
      </c>
      <c r="P79" s="45">
        <f t="shared" ref="P79:P88" si="33">J79-L79</f>
        <v>87315</v>
      </c>
      <c r="Q79" s="45">
        <v>12906.57</v>
      </c>
      <c r="R79" s="45">
        <f t="shared" ref="R79:R88" si="34">SUM(AK79:AS79)</f>
        <v>21073.8</v>
      </c>
      <c r="S79" s="45">
        <f t="shared" ref="S79:S88" si="35">SUM(AU79:AW79)</f>
        <v>200</v>
      </c>
      <c r="T79" s="45">
        <f t="shared" ref="T79:T88" si="36">ROUNDDOWN(J79*5%/2,2)</f>
        <v>2182.87</v>
      </c>
      <c r="U79" s="45">
        <f t="shared" ref="U79:U88" si="37">SUM(AZ79:BE79)</f>
        <v>100</v>
      </c>
      <c r="V79" s="46">
        <f t="shared" ref="V79:V88" si="38">Q79+R79+S79+T79+U79</f>
        <v>36463.24</v>
      </c>
      <c r="W79" s="48">
        <f t="shared" ref="W79:W88" si="39">ROUND(AF79,0)</f>
        <v>25426</v>
      </c>
      <c r="X79" s="48">
        <f t="shared" ref="X79:X88" si="40">(AE79-W79)</f>
        <v>25425.760000000002</v>
      </c>
      <c r="Y79" s="278">
        <f>+A79</f>
        <v>6</v>
      </c>
      <c r="Z79" s="45">
        <f t="shared" ref="Z79:Z88" si="41">J79*12%</f>
        <v>10477.799999999999</v>
      </c>
      <c r="AA79" s="45">
        <v>0</v>
      </c>
      <c r="AB79" s="45">
        <v>100</v>
      </c>
      <c r="AC79" s="45">
        <f t="shared" ref="AC79:AC88" si="42">ROUNDUP(J79*5%/2,2)</f>
        <v>2182.88</v>
      </c>
      <c r="AD79" s="45">
        <v>200</v>
      </c>
      <c r="AE79" s="50">
        <f t="shared" ref="AE79:AE88" si="43">+P79-V79</f>
        <v>50851.76</v>
      </c>
      <c r="AF79" s="51">
        <f t="shared" ref="AF79:AF88" si="44">(+P79-V79)/2</f>
        <v>25425.88</v>
      </c>
      <c r="AG79" s="278">
        <v>6</v>
      </c>
      <c r="AH79" s="43" t="s">
        <v>66</v>
      </c>
      <c r="AI79" s="64" t="s">
        <v>67</v>
      </c>
      <c r="AJ79" s="45">
        <f t="shared" ref="AJ79:AJ88" si="45">Q79</f>
        <v>12906.57</v>
      </c>
      <c r="AK79" s="45">
        <f t="shared" ref="AK79:AK88" si="46">J79*9%</f>
        <v>7858.3499999999995</v>
      </c>
      <c r="AL79" s="45">
        <v>0</v>
      </c>
      <c r="AM79" s="45">
        <v>0</v>
      </c>
      <c r="AN79" s="45">
        <v>0</v>
      </c>
      <c r="AO79" s="45">
        <v>0</v>
      </c>
      <c r="AP79" s="45">
        <v>13215.45</v>
      </c>
      <c r="AQ79" s="45">
        <v>0</v>
      </c>
      <c r="AR79" s="45"/>
      <c r="AS79" s="45">
        <v>0</v>
      </c>
      <c r="AT79" s="45">
        <f t="shared" ref="AT79:AT88" si="47">SUM(AK79:AS79)</f>
        <v>21073.8</v>
      </c>
      <c r="AU79" s="45">
        <v>200</v>
      </c>
      <c r="AV79" s="45">
        <v>0</v>
      </c>
      <c r="AW79" s="45">
        <v>0</v>
      </c>
      <c r="AX79" s="45">
        <f t="shared" ref="AX79:AX88" si="48">SUM(AU79:AW79)</f>
        <v>200</v>
      </c>
      <c r="AY79" s="45">
        <f t="shared" ref="AY79:AY88" si="49">ROUNDDOWN(J79*5%/2,2)</f>
        <v>2182.87</v>
      </c>
      <c r="AZ79" s="45"/>
      <c r="BA79" s="45">
        <v>0</v>
      </c>
      <c r="BB79" s="45">
        <v>100</v>
      </c>
      <c r="BC79" s="45">
        <v>0</v>
      </c>
      <c r="BD79" s="45">
        <v>0</v>
      </c>
      <c r="BE79" s="45">
        <v>0</v>
      </c>
      <c r="BF79" s="45">
        <f t="shared" ref="BF79:BF88" si="50">SUM(BA79:BE79)</f>
        <v>100</v>
      </c>
      <c r="BG79" s="53">
        <f t="shared" ref="BG79:BG88" si="51">AJ79+AT79+AX79+AY79+BF79</f>
        <v>36463.24</v>
      </c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/>
      <c r="FG79" s="54"/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54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E79" s="54"/>
      <c r="HF79" s="54"/>
      <c r="HG79" s="54"/>
      <c r="HH79" s="54"/>
      <c r="HI79" s="54"/>
      <c r="HJ79" s="54"/>
      <c r="HK79" s="54"/>
      <c r="HL79" s="54"/>
      <c r="HM79" s="54"/>
      <c r="HN79" s="54"/>
      <c r="HO79" s="54"/>
      <c r="HP79" s="54"/>
      <c r="HQ79" s="54"/>
      <c r="HR79" s="54"/>
      <c r="HS79" s="54"/>
      <c r="HT79" s="54"/>
      <c r="HU79" s="54"/>
      <c r="HV79" s="54"/>
      <c r="HW79" s="54"/>
      <c r="HX79" s="54"/>
      <c r="HY79" s="54"/>
      <c r="HZ79" s="54"/>
      <c r="IA79" s="54"/>
      <c r="IB79" s="54"/>
      <c r="IC79" s="54"/>
      <c r="ID79" s="54"/>
      <c r="IE79" s="54"/>
      <c r="IF79" s="54"/>
      <c r="IG79" s="54"/>
      <c r="IH79" s="54"/>
      <c r="II79" s="54"/>
      <c r="IJ79" s="54"/>
      <c r="IK79" s="54"/>
      <c r="IL79" s="54"/>
      <c r="IM79" s="54"/>
      <c r="IN79" s="54"/>
      <c r="IO79" s="54"/>
      <c r="IP79" s="54"/>
      <c r="IQ79" s="54"/>
      <c r="IR79" s="54"/>
      <c r="IS79" s="54"/>
      <c r="IT79" s="54"/>
      <c r="IU79" s="54"/>
      <c r="IV79" s="54"/>
      <c r="IW79" s="54"/>
      <c r="IX79" s="54"/>
      <c r="IY79" s="54"/>
      <c r="IZ79" s="54"/>
      <c r="JA79" s="54"/>
      <c r="JB79" s="54"/>
      <c r="JC79" s="54"/>
      <c r="JD79" s="54"/>
      <c r="JE79" s="54"/>
      <c r="JF79" s="54"/>
      <c r="JG79" s="54"/>
      <c r="JH79" s="54"/>
      <c r="JI79" s="54"/>
      <c r="JJ79" s="54"/>
      <c r="JK79" s="54"/>
      <c r="JL79" s="54"/>
      <c r="JM79" s="54"/>
      <c r="JN79" s="54"/>
      <c r="JO79" s="54"/>
      <c r="JP79" s="54"/>
      <c r="JQ79" s="54"/>
      <c r="JR79" s="54"/>
      <c r="JS79" s="54"/>
      <c r="JT79" s="54"/>
    </row>
    <row r="80" spans="1:280" s="42" customFormat="1" ht="23.1" customHeight="1" x14ac:dyDescent="0.35">
      <c r="A80" s="55"/>
      <c r="B80" s="62"/>
      <c r="C80" s="44"/>
      <c r="D80" s="45"/>
      <c r="E80" s="45"/>
      <c r="F80" s="45">
        <f t="shared" si="30"/>
        <v>0</v>
      </c>
      <c r="G80" s="45"/>
      <c r="J80" s="45">
        <f t="shared" si="31"/>
        <v>0</v>
      </c>
      <c r="K80" s="46"/>
      <c r="L80" s="47">
        <f t="shared" si="32"/>
        <v>0</v>
      </c>
      <c r="P80" s="45">
        <f t="shared" si="33"/>
        <v>0</v>
      </c>
      <c r="R80" s="45">
        <f t="shared" si="34"/>
        <v>0</v>
      </c>
      <c r="S80" s="45">
        <f t="shared" si="35"/>
        <v>0</v>
      </c>
      <c r="T80" s="45">
        <f t="shared" si="36"/>
        <v>0</v>
      </c>
      <c r="U80" s="45">
        <f t="shared" si="37"/>
        <v>0</v>
      </c>
      <c r="V80" s="46">
        <f t="shared" si="38"/>
        <v>0</v>
      </c>
      <c r="W80" s="48">
        <f t="shared" si="39"/>
        <v>0</v>
      </c>
      <c r="X80" s="48">
        <f t="shared" si="40"/>
        <v>0</v>
      </c>
      <c r="Y80" s="278"/>
      <c r="Z80" s="45">
        <f t="shared" si="41"/>
        <v>0</v>
      </c>
      <c r="AA80" s="45"/>
      <c r="AB80" s="45"/>
      <c r="AC80" s="45">
        <f t="shared" si="42"/>
        <v>0</v>
      </c>
      <c r="AD80" s="45"/>
      <c r="AE80" s="50">
        <f t="shared" si="43"/>
        <v>0</v>
      </c>
      <c r="AF80" s="51">
        <f t="shared" si="44"/>
        <v>0</v>
      </c>
      <c r="AG80" s="279"/>
      <c r="AH80" s="62"/>
      <c r="AI80" s="44"/>
      <c r="AJ80" s="45">
        <f t="shared" si="45"/>
        <v>0</v>
      </c>
      <c r="AK80" s="45">
        <f t="shared" si="46"/>
        <v>0</v>
      </c>
      <c r="AT80" s="45">
        <f t="shared" si="47"/>
        <v>0</v>
      </c>
      <c r="AU80" s="45"/>
      <c r="AV80" s="56"/>
      <c r="AX80" s="45">
        <f t="shared" si="48"/>
        <v>0</v>
      </c>
      <c r="AY80" s="45">
        <f t="shared" si="49"/>
        <v>0</v>
      </c>
      <c r="BF80" s="45">
        <f t="shared" si="50"/>
        <v>0</v>
      </c>
      <c r="BG80" s="53">
        <f t="shared" si="51"/>
        <v>0</v>
      </c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/>
      <c r="FG80" s="54"/>
      <c r="FH80" s="54"/>
      <c r="FI80" s="54"/>
      <c r="FJ80" s="54"/>
      <c r="FK80" s="54"/>
      <c r="FL80" s="54"/>
      <c r="FM80" s="54"/>
      <c r="FN80" s="54"/>
      <c r="FO80" s="54"/>
      <c r="FP80" s="54"/>
      <c r="FQ80" s="54"/>
      <c r="FR80" s="54"/>
      <c r="FS80" s="54"/>
      <c r="FT80" s="54"/>
      <c r="FU80" s="54"/>
      <c r="FV80" s="54"/>
      <c r="FW80" s="54"/>
      <c r="FX80" s="54"/>
      <c r="FY80" s="54"/>
      <c r="FZ80" s="54"/>
      <c r="GA80" s="54"/>
      <c r="GB80" s="54"/>
      <c r="GC80" s="54"/>
      <c r="GD80" s="54"/>
      <c r="GE80" s="54"/>
      <c r="GF80" s="54"/>
      <c r="GG80" s="54"/>
      <c r="GH80" s="54"/>
      <c r="GI80" s="54"/>
      <c r="GJ80" s="54"/>
      <c r="GK80" s="54"/>
      <c r="GL80" s="54"/>
      <c r="GM80" s="54"/>
      <c r="GN80" s="54"/>
      <c r="GO80" s="54"/>
      <c r="GP80" s="54"/>
      <c r="GQ80" s="54"/>
      <c r="GR80" s="54"/>
      <c r="GS80" s="54"/>
      <c r="GT80" s="54"/>
      <c r="GU80" s="54"/>
      <c r="GV80" s="54"/>
      <c r="GW80" s="54"/>
      <c r="GX80" s="54"/>
      <c r="GY80" s="54"/>
      <c r="GZ80" s="54"/>
      <c r="HA80" s="54"/>
      <c r="HB80" s="54"/>
      <c r="HC80" s="54"/>
      <c r="HD80" s="54"/>
      <c r="HE80" s="54"/>
      <c r="HF80" s="54"/>
      <c r="HG80" s="54"/>
      <c r="HH80" s="54"/>
      <c r="HI80" s="54"/>
      <c r="HJ80" s="54"/>
      <c r="HK80" s="54"/>
      <c r="HL80" s="54"/>
      <c r="HM80" s="54"/>
      <c r="HN80" s="54"/>
      <c r="HO80" s="54"/>
      <c r="HP80" s="54"/>
      <c r="HQ80" s="54"/>
      <c r="HR80" s="54"/>
      <c r="HS80" s="54"/>
      <c r="HT80" s="54"/>
      <c r="HU80" s="54"/>
      <c r="HV80" s="54"/>
      <c r="HW80" s="54"/>
      <c r="HX80" s="54"/>
      <c r="HY80" s="54"/>
      <c r="HZ80" s="54"/>
      <c r="IA80" s="54"/>
      <c r="IB80" s="54"/>
      <c r="IC80" s="54"/>
      <c r="ID80" s="54"/>
      <c r="IE80" s="54"/>
      <c r="IF80" s="54"/>
      <c r="IG80" s="54"/>
      <c r="IH80" s="54"/>
      <c r="II80" s="54"/>
      <c r="IJ80" s="54"/>
      <c r="IK80" s="54"/>
      <c r="IL80" s="54"/>
      <c r="IM80" s="54"/>
      <c r="IN80" s="54"/>
      <c r="IO80" s="54"/>
      <c r="IP80" s="54"/>
      <c r="IQ80" s="54"/>
      <c r="IR80" s="54"/>
      <c r="IS80" s="54"/>
      <c r="IT80" s="54"/>
      <c r="IU80" s="54"/>
      <c r="IV80" s="54"/>
      <c r="IW80" s="54"/>
      <c r="IX80" s="54"/>
      <c r="IY80" s="54"/>
      <c r="IZ80" s="54"/>
      <c r="JA80" s="54"/>
      <c r="JB80" s="54"/>
      <c r="JC80" s="54"/>
      <c r="JD80" s="54"/>
      <c r="JE80" s="54"/>
      <c r="JF80" s="54"/>
      <c r="JG80" s="54"/>
      <c r="JH80" s="54"/>
      <c r="JI80" s="54"/>
      <c r="JJ80" s="54"/>
      <c r="JK80" s="54"/>
      <c r="JL80" s="54"/>
      <c r="JM80" s="54"/>
      <c r="JN80" s="54"/>
      <c r="JO80" s="54"/>
      <c r="JP80" s="54"/>
      <c r="JQ80" s="54"/>
      <c r="JR80" s="54"/>
      <c r="JS80" s="54"/>
      <c r="JT80" s="54"/>
    </row>
    <row r="81" spans="1:280" s="42" customFormat="1" ht="23.1" customHeight="1" x14ac:dyDescent="0.35">
      <c r="A81" s="42">
        <v>30</v>
      </c>
      <c r="B81" s="67" t="s">
        <v>96</v>
      </c>
      <c r="C81" s="64" t="s">
        <v>77</v>
      </c>
      <c r="D81" s="45">
        <v>63997</v>
      </c>
      <c r="E81" s="45">
        <v>3008</v>
      </c>
      <c r="F81" s="45">
        <f t="shared" si="30"/>
        <v>67005</v>
      </c>
      <c r="G81" s="45">
        <v>3008</v>
      </c>
      <c r="H81" s="45"/>
      <c r="I81" s="45"/>
      <c r="J81" s="45">
        <f t="shared" si="31"/>
        <v>70013</v>
      </c>
      <c r="K81" s="46">
        <f>J81</f>
        <v>70013</v>
      </c>
      <c r="L81" s="47">
        <f t="shared" si="32"/>
        <v>0</v>
      </c>
      <c r="P81" s="45">
        <f t="shared" si="33"/>
        <v>70013</v>
      </c>
      <c r="Q81" s="45">
        <v>8394.4</v>
      </c>
      <c r="R81" s="45">
        <f t="shared" si="34"/>
        <v>16506.05</v>
      </c>
      <c r="S81" s="45">
        <f t="shared" si="35"/>
        <v>2554.62</v>
      </c>
      <c r="T81" s="45">
        <f t="shared" si="36"/>
        <v>1750.32</v>
      </c>
      <c r="U81" s="45">
        <f t="shared" si="37"/>
        <v>13874.79</v>
      </c>
      <c r="V81" s="46">
        <f t="shared" si="38"/>
        <v>43080.179999999993</v>
      </c>
      <c r="W81" s="48">
        <f t="shared" si="39"/>
        <v>13466</v>
      </c>
      <c r="X81" s="48">
        <f t="shared" si="40"/>
        <v>13466.820000000007</v>
      </c>
      <c r="Y81" s="278">
        <f>+A81</f>
        <v>30</v>
      </c>
      <c r="Z81" s="45">
        <f t="shared" si="41"/>
        <v>8401.56</v>
      </c>
      <c r="AA81" s="45">
        <v>0</v>
      </c>
      <c r="AB81" s="45">
        <v>100</v>
      </c>
      <c r="AC81" s="45">
        <f t="shared" si="42"/>
        <v>1750.33</v>
      </c>
      <c r="AD81" s="45">
        <v>200</v>
      </c>
      <c r="AE81" s="50">
        <f t="shared" si="43"/>
        <v>26932.820000000007</v>
      </c>
      <c r="AF81" s="51">
        <f t="shared" si="44"/>
        <v>13466.410000000003</v>
      </c>
      <c r="AG81" s="278">
        <v>30</v>
      </c>
      <c r="AH81" s="67" t="s">
        <v>96</v>
      </c>
      <c r="AI81" s="64" t="s">
        <v>77</v>
      </c>
      <c r="AJ81" s="45">
        <f t="shared" si="45"/>
        <v>8394.4</v>
      </c>
      <c r="AK81" s="45">
        <f t="shared" si="46"/>
        <v>6301.17</v>
      </c>
      <c r="AL81" s="45">
        <v>0</v>
      </c>
      <c r="AM81" s="45">
        <v>0</v>
      </c>
      <c r="AN81" s="45">
        <v>0</v>
      </c>
      <c r="AO81" s="45">
        <v>0</v>
      </c>
      <c r="AP81" s="45">
        <v>10204.879999999999</v>
      </c>
      <c r="AQ81" s="45">
        <v>0</v>
      </c>
      <c r="AR81" s="45"/>
      <c r="AS81" s="45">
        <v>0</v>
      </c>
      <c r="AT81" s="45">
        <f t="shared" si="47"/>
        <v>16506.05</v>
      </c>
      <c r="AU81" s="45">
        <v>200</v>
      </c>
      <c r="AV81" s="45">
        <v>0</v>
      </c>
      <c r="AW81" s="45">
        <v>2354.62</v>
      </c>
      <c r="AX81" s="45">
        <f t="shared" si="48"/>
        <v>2554.62</v>
      </c>
      <c r="AY81" s="45">
        <f t="shared" si="49"/>
        <v>1750.32</v>
      </c>
      <c r="AZ81" s="45"/>
      <c r="BA81" s="65"/>
      <c r="BB81" s="65">
        <v>100</v>
      </c>
      <c r="BC81" s="65">
        <v>13474.79</v>
      </c>
      <c r="BD81" s="65">
        <v>300</v>
      </c>
      <c r="BE81" s="65">
        <v>0</v>
      </c>
      <c r="BF81" s="45">
        <f t="shared" si="50"/>
        <v>13874.79</v>
      </c>
      <c r="BG81" s="53">
        <f t="shared" si="51"/>
        <v>43080.179999999993</v>
      </c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  <c r="DR81" s="54"/>
      <c r="DS81" s="54"/>
      <c r="DT81" s="54"/>
      <c r="DU81" s="54"/>
      <c r="DV81" s="54"/>
      <c r="DW81" s="54"/>
      <c r="DX81" s="54"/>
      <c r="DY81" s="54"/>
      <c r="DZ81" s="54"/>
      <c r="EA81" s="54"/>
      <c r="EB81" s="54"/>
      <c r="EC81" s="54"/>
      <c r="ED81" s="54"/>
      <c r="EE81" s="54"/>
      <c r="EF81" s="54"/>
      <c r="EG81" s="54"/>
      <c r="EH81" s="54"/>
      <c r="EI81" s="54"/>
      <c r="EJ81" s="54"/>
      <c r="EK81" s="54"/>
      <c r="EL81" s="54"/>
      <c r="EM81" s="54"/>
      <c r="EN81" s="54"/>
      <c r="EO81" s="54"/>
      <c r="EP81" s="54"/>
      <c r="EQ81" s="54"/>
      <c r="ER81" s="54"/>
      <c r="ES81" s="54"/>
      <c r="ET81" s="54"/>
      <c r="EU81" s="54"/>
      <c r="EV81" s="54"/>
      <c r="EW81" s="54"/>
      <c r="EX81" s="54"/>
      <c r="EY81" s="54"/>
      <c r="EZ81" s="54"/>
      <c r="FA81" s="54"/>
      <c r="FB81" s="54"/>
      <c r="FC81" s="54"/>
      <c r="FD81" s="54"/>
      <c r="FE81" s="54"/>
      <c r="FF81" s="54"/>
      <c r="FG81" s="54"/>
      <c r="FH81" s="54"/>
      <c r="FI81" s="54"/>
      <c r="FJ81" s="54"/>
      <c r="FK81" s="54"/>
      <c r="FL81" s="54"/>
      <c r="FM81" s="54"/>
      <c r="FN81" s="54"/>
      <c r="FO81" s="54"/>
      <c r="FP81" s="54"/>
      <c r="FQ81" s="54"/>
      <c r="FR81" s="54"/>
      <c r="FS81" s="54"/>
      <c r="FT81" s="54"/>
      <c r="FU81" s="54"/>
      <c r="FV81" s="54"/>
      <c r="FW81" s="54"/>
      <c r="FX81" s="54"/>
      <c r="FY81" s="54"/>
      <c r="FZ81" s="54"/>
      <c r="GA81" s="54"/>
      <c r="GB81" s="54"/>
      <c r="GC81" s="54"/>
      <c r="GD81" s="54"/>
      <c r="GE81" s="54"/>
      <c r="GF81" s="54"/>
      <c r="GG81" s="54"/>
      <c r="GH81" s="54"/>
      <c r="GI81" s="54"/>
      <c r="GJ81" s="54"/>
      <c r="GK81" s="54"/>
      <c r="GL81" s="54"/>
      <c r="GM81" s="54"/>
      <c r="GN81" s="54"/>
      <c r="GO81" s="54"/>
      <c r="GP81" s="54"/>
      <c r="GQ81" s="54"/>
      <c r="GR81" s="54"/>
      <c r="GS81" s="54"/>
      <c r="GT81" s="54"/>
      <c r="GU81" s="54"/>
      <c r="GV81" s="54"/>
      <c r="GW81" s="54"/>
      <c r="GX81" s="54"/>
      <c r="GY81" s="54"/>
      <c r="GZ81" s="54"/>
      <c r="HA81" s="54"/>
      <c r="HB81" s="54"/>
      <c r="HC81" s="54"/>
      <c r="HD81" s="54"/>
      <c r="HE81" s="54"/>
      <c r="HF81" s="54"/>
      <c r="HG81" s="54"/>
      <c r="HH81" s="54"/>
      <c r="HI81" s="54"/>
      <c r="HJ81" s="54"/>
      <c r="HK81" s="54"/>
      <c r="HL81" s="54"/>
      <c r="HM81" s="54"/>
      <c r="HN81" s="54"/>
      <c r="HO81" s="54"/>
      <c r="HP81" s="54"/>
      <c r="HQ81" s="54"/>
      <c r="HR81" s="54"/>
      <c r="HS81" s="54"/>
      <c r="HT81" s="54"/>
      <c r="HU81" s="54"/>
      <c r="HV81" s="54"/>
      <c r="HW81" s="54"/>
      <c r="HX81" s="54"/>
      <c r="HY81" s="54"/>
      <c r="HZ81" s="54"/>
      <c r="IA81" s="54"/>
      <c r="IB81" s="54"/>
      <c r="IC81" s="54"/>
      <c r="ID81" s="54"/>
      <c r="IE81" s="54"/>
      <c r="IF81" s="54"/>
      <c r="IG81" s="54"/>
      <c r="IH81" s="54"/>
      <c r="II81" s="54"/>
      <c r="IJ81" s="54"/>
      <c r="IK81" s="54"/>
      <c r="IL81" s="54"/>
      <c r="IM81" s="54"/>
      <c r="IN81" s="54"/>
      <c r="IO81" s="54"/>
      <c r="IP81" s="54"/>
      <c r="IQ81" s="54"/>
      <c r="IR81" s="54"/>
      <c r="IS81" s="54"/>
      <c r="IT81" s="54"/>
      <c r="IU81" s="54"/>
      <c r="IV81" s="54"/>
      <c r="IW81" s="54"/>
      <c r="IX81" s="54"/>
      <c r="IY81" s="54"/>
      <c r="IZ81" s="54"/>
      <c r="JA81" s="54"/>
      <c r="JB81" s="54"/>
      <c r="JC81" s="54"/>
      <c r="JD81" s="54"/>
      <c r="JE81" s="54"/>
      <c r="JF81" s="54"/>
      <c r="JG81" s="54"/>
      <c r="JH81" s="54"/>
      <c r="JI81" s="54"/>
      <c r="JJ81" s="54"/>
      <c r="JK81" s="54"/>
      <c r="JL81" s="54"/>
      <c r="JM81" s="54"/>
      <c r="JN81" s="54"/>
      <c r="JO81" s="54"/>
      <c r="JP81" s="54"/>
      <c r="JQ81" s="54"/>
      <c r="JR81" s="54"/>
      <c r="JS81" s="54"/>
      <c r="JT81" s="54"/>
    </row>
    <row r="82" spans="1:280" s="42" customFormat="1" ht="23.1" customHeight="1" x14ac:dyDescent="0.35">
      <c r="A82" s="55"/>
      <c r="B82" s="67"/>
      <c r="C82" s="64"/>
      <c r="D82" s="45"/>
      <c r="E82" s="45"/>
      <c r="F82" s="45">
        <f t="shared" si="30"/>
        <v>0</v>
      </c>
      <c r="G82" s="45"/>
      <c r="H82" s="45"/>
      <c r="I82" s="45"/>
      <c r="J82" s="45">
        <f t="shared" si="31"/>
        <v>0</v>
      </c>
      <c r="K82" s="46"/>
      <c r="L82" s="47">
        <f t="shared" si="32"/>
        <v>0</v>
      </c>
      <c r="P82" s="45">
        <f t="shared" si="33"/>
        <v>0</v>
      </c>
      <c r="Q82" s="45"/>
      <c r="R82" s="45">
        <f t="shared" si="34"/>
        <v>0</v>
      </c>
      <c r="S82" s="45">
        <f t="shared" si="35"/>
        <v>0</v>
      </c>
      <c r="T82" s="45">
        <f t="shared" si="36"/>
        <v>0</v>
      </c>
      <c r="U82" s="45">
        <f t="shared" si="37"/>
        <v>0</v>
      </c>
      <c r="V82" s="46">
        <f t="shared" si="38"/>
        <v>0</v>
      </c>
      <c r="W82" s="48">
        <f t="shared" si="39"/>
        <v>0</v>
      </c>
      <c r="X82" s="48">
        <f t="shared" si="40"/>
        <v>0</v>
      </c>
      <c r="Y82" s="278"/>
      <c r="Z82" s="45">
        <f t="shared" si="41"/>
        <v>0</v>
      </c>
      <c r="AA82" s="45"/>
      <c r="AB82" s="45"/>
      <c r="AC82" s="45">
        <f t="shared" si="42"/>
        <v>0</v>
      </c>
      <c r="AD82" s="45"/>
      <c r="AE82" s="50">
        <f t="shared" si="43"/>
        <v>0</v>
      </c>
      <c r="AF82" s="51">
        <f t="shared" si="44"/>
        <v>0</v>
      </c>
      <c r="AG82" s="279"/>
      <c r="AH82" s="67"/>
      <c r="AI82" s="64"/>
      <c r="AJ82" s="45">
        <f t="shared" si="45"/>
        <v>0</v>
      </c>
      <c r="AK82" s="45">
        <f t="shared" si="46"/>
        <v>0</v>
      </c>
      <c r="AL82" s="45"/>
      <c r="AM82" s="45"/>
      <c r="AN82" s="45"/>
      <c r="AO82" s="45"/>
      <c r="AP82" s="45"/>
      <c r="AQ82" s="45"/>
      <c r="AR82" s="45"/>
      <c r="AS82" s="45"/>
      <c r="AT82" s="45">
        <f t="shared" si="47"/>
        <v>0</v>
      </c>
      <c r="AU82" s="45"/>
      <c r="AV82" s="56"/>
      <c r="AW82" s="47"/>
      <c r="AX82" s="45">
        <f t="shared" si="48"/>
        <v>0</v>
      </c>
      <c r="AY82" s="45">
        <f t="shared" si="49"/>
        <v>0</v>
      </c>
      <c r="AZ82" s="45"/>
      <c r="BA82" s="65"/>
      <c r="BB82" s="65"/>
      <c r="BC82" s="65"/>
      <c r="BD82" s="65"/>
      <c r="BE82" s="65"/>
      <c r="BF82" s="45">
        <f t="shared" si="50"/>
        <v>0</v>
      </c>
      <c r="BG82" s="53">
        <f t="shared" si="51"/>
        <v>0</v>
      </c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  <c r="FF82" s="54"/>
      <c r="FG82" s="54"/>
      <c r="FH82" s="54"/>
      <c r="FI82" s="54"/>
      <c r="FJ82" s="54"/>
      <c r="FK82" s="54"/>
      <c r="FL82" s="54"/>
      <c r="FM82" s="54"/>
      <c r="FN82" s="54"/>
      <c r="FO82" s="54"/>
      <c r="FP82" s="54"/>
      <c r="FQ82" s="54"/>
      <c r="FR82" s="54"/>
      <c r="FS82" s="54"/>
      <c r="FT82" s="54"/>
      <c r="FU82" s="54"/>
      <c r="FV82" s="54"/>
      <c r="FW82" s="54"/>
      <c r="FX82" s="54"/>
      <c r="FY82" s="54"/>
      <c r="FZ82" s="54"/>
      <c r="GA82" s="54"/>
      <c r="GB82" s="54"/>
      <c r="GC82" s="54"/>
      <c r="GD82" s="54"/>
      <c r="GE82" s="54"/>
      <c r="GF82" s="54"/>
      <c r="GG82" s="54"/>
      <c r="GH82" s="54"/>
      <c r="GI82" s="54"/>
      <c r="GJ82" s="54"/>
      <c r="GK82" s="54"/>
      <c r="GL82" s="54"/>
      <c r="GM82" s="54"/>
      <c r="GN82" s="54"/>
      <c r="GO82" s="54"/>
      <c r="GP82" s="54"/>
      <c r="GQ82" s="54"/>
      <c r="GR82" s="54"/>
      <c r="GS82" s="54"/>
      <c r="GT82" s="54"/>
      <c r="GU82" s="54"/>
      <c r="GV82" s="54"/>
      <c r="GW82" s="54"/>
      <c r="GX82" s="54"/>
      <c r="GY82" s="54"/>
      <c r="GZ82" s="54"/>
      <c r="HA82" s="54"/>
      <c r="HB82" s="54"/>
      <c r="HC82" s="54"/>
      <c r="HD82" s="54"/>
      <c r="HE82" s="54"/>
      <c r="HF82" s="54"/>
      <c r="HG82" s="54"/>
      <c r="HH82" s="54"/>
      <c r="HI82" s="54"/>
      <c r="HJ82" s="54"/>
      <c r="HK82" s="54"/>
      <c r="HL82" s="54"/>
      <c r="HM82" s="54"/>
      <c r="HN82" s="54"/>
      <c r="HO82" s="54"/>
      <c r="HP82" s="54"/>
      <c r="HQ82" s="54"/>
      <c r="HR82" s="54"/>
      <c r="HS82" s="54"/>
      <c r="HT82" s="54"/>
      <c r="HU82" s="54"/>
      <c r="HV82" s="54"/>
      <c r="HW82" s="54"/>
      <c r="HX82" s="54"/>
      <c r="HY82" s="54"/>
      <c r="HZ82" s="54"/>
      <c r="IA82" s="54"/>
      <c r="IB82" s="54"/>
      <c r="IC82" s="54"/>
      <c r="ID82" s="54"/>
      <c r="IE82" s="54"/>
      <c r="IF82" s="54"/>
      <c r="IG82" s="54"/>
      <c r="IH82" s="54"/>
      <c r="II82" s="54"/>
      <c r="IJ82" s="54"/>
      <c r="IK82" s="54"/>
      <c r="IL82" s="54"/>
      <c r="IM82" s="54"/>
      <c r="IN82" s="54"/>
      <c r="IO82" s="54"/>
      <c r="IP82" s="54"/>
      <c r="IQ82" s="54"/>
      <c r="IR82" s="54"/>
      <c r="IS82" s="54"/>
      <c r="IT82" s="54"/>
      <c r="IU82" s="54"/>
      <c r="IV82" s="54"/>
      <c r="IW82" s="54"/>
      <c r="IX82" s="54"/>
      <c r="IY82" s="54"/>
      <c r="IZ82" s="54"/>
      <c r="JA82" s="54"/>
      <c r="JB82" s="54"/>
      <c r="JC82" s="54"/>
      <c r="JD82" s="54"/>
      <c r="JE82" s="54"/>
      <c r="JF82" s="54"/>
      <c r="JG82" s="54"/>
      <c r="JH82" s="54"/>
      <c r="JI82" s="54"/>
      <c r="JJ82" s="54"/>
      <c r="JK82" s="54"/>
      <c r="JL82" s="54"/>
      <c r="JM82" s="54"/>
      <c r="JN82" s="54"/>
      <c r="JO82" s="54"/>
      <c r="JP82" s="54"/>
      <c r="JQ82" s="54"/>
      <c r="JR82" s="54"/>
      <c r="JS82" s="54"/>
      <c r="JT82" s="54"/>
    </row>
    <row r="83" spans="1:280" s="42" customFormat="1" ht="23.1" customHeight="1" x14ac:dyDescent="0.35">
      <c r="A83" s="42">
        <v>7</v>
      </c>
      <c r="B83" s="43" t="s">
        <v>68</v>
      </c>
      <c r="C83" s="44" t="s">
        <v>77</v>
      </c>
      <c r="D83" s="45">
        <v>57347</v>
      </c>
      <c r="E83" s="45">
        <v>2810</v>
      </c>
      <c r="F83" s="45">
        <f t="shared" si="30"/>
        <v>60157</v>
      </c>
      <c r="G83" s="45">
        <v>2810</v>
      </c>
      <c r="H83" s="45"/>
      <c r="I83" s="45"/>
      <c r="J83" s="45">
        <f t="shared" si="31"/>
        <v>62967</v>
      </c>
      <c r="K83" s="46">
        <f>J83</f>
        <v>62967</v>
      </c>
      <c r="L83" s="47">
        <f t="shared" si="32"/>
        <v>0</v>
      </c>
      <c r="P83" s="45">
        <f t="shared" si="33"/>
        <v>62967</v>
      </c>
      <c r="Q83" s="45">
        <v>6912.39</v>
      </c>
      <c r="R83" s="45">
        <f t="shared" si="34"/>
        <v>16132.56</v>
      </c>
      <c r="S83" s="45">
        <f t="shared" si="35"/>
        <v>1303.8</v>
      </c>
      <c r="T83" s="45">
        <f t="shared" si="36"/>
        <v>1574.17</v>
      </c>
      <c r="U83" s="45">
        <f t="shared" si="37"/>
        <v>29925.77</v>
      </c>
      <c r="V83" s="46">
        <f t="shared" si="38"/>
        <v>55848.69</v>
      </c>
      <c r="W83" s="48">
        <f t="shared" si="39"/>
        <v>3559</v>
      </c>
      <c r="X83" s="48">
        <f t="shared" si="40"/>
        <v>3559.3099999999977</v>
      </c>
      <c r="Y83" s="278">
        <f>+A83</f>
        <v>7</v>
      </c>
      <c r="Z83" s="45">
        <f t="shared" si="41"/>
        <v>7556.04</v>
      </c>
      <c r="AA83" s="45">
        <v>0</v>
      </c>
      <c r="AB83" s="45">
        <v>100</v>
      </c>
      <c r="AC83" s="45">
        <f t="shared" si="42"/>
        <v>1574.18</v>
      </c>
      <c r="AD83" s="45">
        <v>200</v>
      </c>
      <c r="AE83" s="50">
        <f t="shared" si="43"/>
        <v>7118.3099999999977</v>
      </c>
      <c r="AF83" s="51">
        <f t="shared" si="44"/>
        <v>3559.1549999999988</v>
      </c>
      <c r="AG83" s="278">
        <v>7</v>
      </c>
      <c r="AH83" s="43" t="s">
        <v>68</v>
      </c>
      <c r="AI83" s="44" t="s">
        <v>77</v>
      </c>
      <c r="AJ83" s="45">
        <f t="shared" si="45"/>
        <v>6912.39</v>
      </c>
      <c r="AK83" s="45">
        <f t="shared" si="46"/>
        <v>5667.03</v>
      </c>
      <c r="AL83" s="45">
        <v>0</v>
      </c>
      <c r="AM83" s="45">
        <v>0</v>
      </c>
      <c r="AN83" s="45">
        <v>0</v>
      </c>
      <c r="AO83" s="45">
        <v>0</v>
      </c>
      <c r="AP83" s="45">
        <v>9809.9699999999993</v>
      </c>
      <c r="AQ83" s="45">
        <v>0</v>
      </c>
      <c r="AR83" s="45"/>
      <c r="AS83" s="45">
        <v>655.56</v>
      </c>
      <c r="AT83" s="45">
        <f t="shared" si="47"/>
        <v>16132.56</v>
      </c>
      <c r="AU83" s="45">
        <v>200</v>
      </c>
      <c r="AV83" s="45">
        <v>0</v>
      </c>
      <c r="AW83" s="45">
        <v>1103.8</v>
      </c>
      <c r="AX83" s="45">
        <f t="shared" si="48"/>
        <v>1303.8</v>
      </c>
      <c r="AY83" s="45">
        <f t="shared" si="49"/>
        <v>1574.17</v>
      </c>
      <c r="AZ83" s="45"/>
      <c r="BA83" s="45"/>
      <c r="BB83" s="45">
        <v>6000</v>
      </c>
      <c r="BC83" s="45">
        <v>15783.77</v>
      </c>
      <c r="BD83" s="197">
        <v>8142</v>
      </c>
      <c r="BE83" s="45">
        <v>0</v>
      </c>
      <c r="BF83" s="45">
        <f t="shared" si="50"/>
        <v>29925.77</v>
      </c>
      <c r="BG83" s="53">
        <f t="shared" si="51"/>
        <v>55848.69</v>
      </c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  <c r="FF83" s="54"/>
      <c r="FG83" s="54"/>
      <c r="FH83" s="54"/>
      <c r="FI83" s="54"/>
      <c r="FJ83" s="54"/>
      <c r="FK83" s="54"/>
      <c r="FL83" s="54"/>
      <c r="FM83" s="54"/>
      <c r="FN83" s="54"/>
      <c r="FO83" s="54"/>
      <c r="FP83" s="54"/>
      <c r="FQ83" s="54"/>
      <c r="FR83" s="54"/>
      <c r="FS83" s="54"/>
      <c r="FT83" s="54"/>
      <c r="FU83" s="54"/>
      <c r="FV83" s="54"/>
      <c r="FW83" s="54"/>
      <c r="FX83" s="54"/>
      <c r="FY83" s="54"/>
      <c r="FZ83" s="54"/>
      <c r="GA83" s="54"/>
      <c r="GB83" s="54"/>
      <c r="GC83" s="54"/>
      <c r="GD83" s="54"/>
      <c r="GE83" s="54"/>
      <c r="GF83" s="54"/>
      <c r="GG83" s="54"/>
      <c r="GH83" s="54"/>
      <c r="GI83" s="54"/>
      <c r="GJ83" s="54"/>
      <c r="GK83" s="54"/>
      <c r="GL83" s="54"/>
      <c r="GM83" s="54"/>
      <c r="GN83" s="54"/>
      <c r="GO83" s="54"/>
      <c r="GP83" s="54"/>
      <c r="GQ83" s="54"/>
      <c r="GR83" s="54"/>
      <c r="GS83" s="54"/>
      <c r="GT83" s="54"/>
      <c r="GU83" s="54"/>
      <c r="GV83" s="54"/>
      <c r="GW83" s="54"/>
      <c r="GX83" s="54"/>
      <c r="GY83" s="54"/>
      <c r="GZ83" s="54"/>
      <c r="HA83" s="54"/>
      <c r="HB83" s="54"/>
      <c r="HC83" s="54"/>
      <c r="HD83" s="54"/>
      <c r="HE83" s="54"/>
      <c r="HF83" s="54"/>
      <c r="HG83" s="54"/>
      <c r="HH83" s="54"/>
      <c r="HI83" s="54"/>
      <c r="HJ83" s="54"/>
      <c r="HK83" s="54"/>
      <c r="HL83" s="54"/>
      <c r="HM83" s="54"/>
      <c r="HN83" s="54"/>
      <c r="HO83" s="54"/>
      <c r="HP83" s="54"/>
      <c r="HQ83" s="54"/>
      <c r="HR83" s="54"/>
      <c r="HS83" s="54"/>
      <c r="HT83" s="54"/>
      <c r="HU83" s="54"/>
      <c r="HV83" s="54"/>
      <c r="HW83" s="54"/>
      <c r="HX83" s="54"/>
      <c r="HY83" s="54"/>
      <c r="HZ83" s="54"/>
      <c r="IA83" s="54"/>
      <c r="IB83" s="54"/>
      <c r="IC83" s="54"/>
      <c r="ID83" s="54"/>
      <c r="IE83" s="54"/>
      <c r="IF83" s="54"/>
      <c r="IG83" s="54"/>
      <c r="IH83" s="54"/>
      <c r="II83" s="54"/>
      <c r="IJ83" s="54"/>
      <c r="IK83" s="54"/>
      <c r="IL83" s="54"/>
      <c r="IM83" s="54"/>
      <c r="IN83" s="54"/>
      <c r="IO83" s="54"/>
      <c r="IP83" s="54"/>
      <c r="IQ83" s="54"/>
      <c r="IR83" s="54"/>
      <c r="IS83" s="54"/>
      <c r="IT83" s="54"/>
      <c r="IU83" s="54"/>
      <c r="IV83" s="54"/>
      <c r="IW83" s="54"/>
      <c r="IX83" s="54"/>
      <c r="IY83" s="54"/>
      <c r="IZ83" s="54"/>
      <c r="JA83" s="54"/>
      <c r="JB83" s="54"/>
      <c r="JC83" s="54"/>
      <c r="JD83" s="54"/>
      <c r="JE83" s="54"/>
      <c r="JF83" s="54"/>
      <c r="JG83" s="54"/>
      <c r="JH83" s="54"/>
      <c r="JI83" s="54"/>
      <c r="JJ83" s="54"/>
      <c r="JK83" s="54"/>
      <c r="JL83" s="54"/>
      <c r="JM83" s="54"/>
      <c r="JN83" s="54"/>
      <c r="JO83" s="54"/>
      <c r="JP83" s="54"/>
      <c r="JQ83" s="54"/>
      <c r="JR83" s="54"/>
      <c r="JS83" s="54"/>
      <c r="JT83" s="54"/>
    </row>
    <row r="84" spans="1:280" s="42" customFormat="1" ht="23.1" customHeight="1" x14ac:dyDescent="0.35">
      <c r="A84" s="55"/>
      <c r="B84" s="43"/>
      <c r="C84" s="44"/>
      <c r="D84" s="45"/>
      <c r="E84" s="45"/>
      <c r="F84" s="45">
        <f t="shared" si="30"/>
        <v>0</v>
      </c>
      <c r="G84" s="45"/>
      <c r="H84" s="45"/>
      <c r="I84" s="45"/>
      <c r="J84" s="45">
        <f t="shared" si="31"/>
        <v>0</v>
      </c>
      <c r="K84" s="63"/>
      <c r="L84" s="47">
        <f t="shared" si="32"/>
        <v>0</v>
      </c>
      <c r="P84" s="45">
        <f t="shared" si="33"/>
        <v>0</v>
      </c>
      <c r="Q84" s="45"/>
      <c r="R84" s="45">
        <f t="shared" si="34"/>
        <v>0</v>
      </c>
      <c r="S84" s="45">
        <f t="shared" si="35"/>
        <v>0</v>
      </c>
      <c r="T84" s="45">
        <f t="shared" si="36"/>
        <v>0</v>
      </c>
      <c r="U84" s="45">
        <f t="shared" si="37"/>
        <v>0</v>
      </c>
      <c r="V84" s="46">
        <f t="shared" si="38"/>
        <v>0</v>
      </c>
      <c r="W84" s="48">
        <f t="shared" si="39"/>
        <v>0</v>
      </c>
      <c r="X84" s="48">
        <f t="shared" si="40"/>
        <v>0</v>
      </c>
      <c r="Y84" s="278"/>
      <c r="Z84" s="45">
        <f t="shared" si="41"/>
        <v>0</v>
      </c>
      <c r="AA84" s="45"/>
      <c r="AB84" s="45"/>
      <c r="AC84" s="45">
        <f t="shared" si="42"/>
        <v>0</v>
      </c>
      <c r="AD84" s="45"/>
      <c r="AE84" s="50">
        <f t="shared" si="43"/>
        <v>0</v>
      </c>
      <c r="AF84" s="51">
        <f t="shared" si="44"/>
        <v>0</v>
      </c>
      <c r="AG84" s="279"/>
      <c r="AH84" s="43"/>
      <c r="AI84" s="44"/>
      <c r="AJ84" s="45">
        <f t="shared" si="45"/>
        <v>0</v>
      </c>
      <c r="AK84" s="45">
        <f t="shared" si="46"/>
        <v>0</v>
      </c>
      <c r="AL84" s="45"/>
      <c r="AM84" s="45"/>
      <c r="AN84" s="45"/>
      <c r="AO84" s="45"/>
      <c r="AP84" s="45"/>
      <c r="AQ84" s="45"/>
      <c r="AR84" s="45"/>
      <c r="AS84" s="45"/>
      <c r="AT84" s="45">
        <f t="shared" si="47"/>
        <v>0</v>
      </c>
      <c r="AU84" s="45"/>
      <c r="AV84" s="56"/>
      <c r="AW84" s="45"/>
      <c r="AX84" s="45">
        <f t="shared" si="48"/>
        <v>0</v>
      </c>
      <c r="AY84" s="45">
        <f t="shared" si="49"/>
        <v>0</v>
      </c>
      <c r="AZ84" s="45"/>
      <c r="BA84" s="45"/>
      <c r="BB84" s="45"/>
      <c r="BC84" s="45"/>
      <c r="BD84" s="45"/>
      <c r="BE84" s="45"/>
      <c r="BF84" s="45">
        <f t="shared" si="50"/>
        <v>0</v>
      </c>
      <c r="BG84" s="53">
        <f t="shared" si="51"/>
        <v>0</v>
      </c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  <c r="FF84" s="54"/>
      <c r="FG84" s="54"/>
      <c r="FH84" s="54"/>
      <c r="FI84" s="54"/>
      <c r="FJ84" s="54"/>
      <c r="FK84" s="54"/>
      <c r="FL84" s="54"/>
      <c r="FM84" s="54"/>
      <c r="FN84" s="54"/>
      <c r="FO84" s="54"/>
      <c r="FP84" s="54"/>
      <c r="FQ84" s="54"/>
      <c r="FR84" s="54"/>
      <c r="FS84" s="54"/>
      <c r="FT84" s="54"/>
      <c r="FU84" s="54"/>
      <c r="FV84" s="54"/>
      <c r="FW84" s="54"/>
      <c r="FX84" s="54"/>
      <c r="FY84" s="54"/>
      <c r="FZ84" s="54"/>
      <c r="GA84" s="54"/>
      <c r="GB84" s="54"/>
      <c r="GC84" s="54"/>
      <c r="GD84" s="54"/>
      <c r="GE84" s="54"/>
      <c r="GF84" s="54"/>
      <c r="GG84" s="54"/>
      <c r="GH84" s="54"/>
      <c r="GI84" s="54"/>
      <c r="GJ84" s="54"/>
      <c r="GK84" s="54"/>
      <c r="GL84" s="54"/>
      <c r="GM84" s="54"/>
      <c r="GN84" s="54"/>
      <c r="GO84" s="54"/>
      <c r="GP84" s="54"/>
      <c r="GQ84" s="54"/>
      <c r="GR84" s="54"/>
      <c r="GS84" s="54"/>
      <c r="GT84" s="54"/>
      <c r="GU84" s="54"/>
      <c r="GV84" s="54"/>
      <c r="GW84" s="54"/>
      <c r="GX84" s="54"/>
      <c r="GY84" s="54"/>
      <c r="GZ84" s="54"/>
      <c r="HA84" s="54"/>
      <c r="HB84" s="54"/>
      <c r="HC84" s="54"/>
      <c r="HD84" s="54"/>
      <c r="HE84" s="54"/>
      <c r="HF84" s="54"/>
      <c r="HG84" s="54"/>
      <c r="HH84" s="54"/>
      <c r="HI84" s="54"/>
      <c r="HJ84" s="54"/>
      <c r="HK84" s="54"/>
      <c r="HL84" s="54"/>
      <c r="HM84" s="54"/>
      <c r="HN84" s="54"/>
      <c r="HO84" s="54"/>
      <c r="HP84" s="54"/>
      <c r="HQ84" s="54"/>
      <c r="HR84" s="54"/>
      <c r="HS84" s="54"/>
      <c r="HT84" s="54"/>
      <c r="HU84" s="54"/>
      <c r="HV84" s="54"/>
      <c r="HW84" s="54"/>
      <c r="HX84" s="54"/>
      <c r="HY84" s="54"/>
      <c r="HZ84" s="54"/>
      <c r="IA84" s="54"/>
      <c r="IB84" s="54"/>
      <c r="IC84" s="54"/>
      <c r="ID84" s="54"/>
      <c r="IE84" s="54"/>
      <c r="IF84" s="54"/>
      <c r="IG84" s="54"/>
      <c r="IH84" s="54"/>
      <c r="II84" s="54"/>
      <c r="IJ84" s="54"/>
      <c r="IK84" s="54"/>
      <c r="IL84" s="54"/>
      <c r="IM84" s="54"/>
      <c r="IN84" s="54"/>
      <c r="IO84" s="54"/>
      <c r="IP84" s="54"/>
      <c r="IQ84" s="54"/>
      <c r="IR84" s="54"/>
      <c r="IS84" s="54"/>
      <c r="IT84" s="54"/>
      <c r="IU84" s="54"/>
      <c r="IV84" s="54"/>
      <c r="IW84" s="54"/>
      <c r="IX84" s="54"/>
      <c r="IY84" s="54"/>
      <c r="IZ84" s="54"/>
      <c r="JA84" s="54"/>
      <c r="JB84" s="54"/>
      <c r="JC84" s="54"/>
      <c r="JD84" s="54"/>
      <c r="JE84" s="54"/>
      <c r="JF84" s="54"/>
      <c r="JG84" s="54"/>
      <c r="JH84" s="54"/>
      <c r="JI84" s="54"/>
      <c r="JJ84" s="54"/>
      <c r="JK84" s="54"/>
      <c r="JL84" s="54"/>
      <c r="JM84" s="54"/>
      <c r="JN84" s="54"/>
      <c r="JO84" s="54"/>
      <c r="JP84" s="54"/>
      <c r="JQ84" s="54"/>
      <c r="JR84" s="54"/>
      <c r="JS84" s="54"/>
      <c r="JT84" s="54"/>
    </row>
    <row r="85" spans="1:280" s="42" customFormat="1" ht="23.1" customHeight="1" x14ac:dyDescent="0.35">
      <c r="A85" s="154">
        <v>14</v>
      </c>
      <c r="B85" s="43" t="s">
        <v>80</v>
      </c>
      <c r="C85" s="44" t="s">
        <v>108</v>
      </c>
      <c r="D85" s="45">
        <v>51357</v>
      </c>
      <c r="E85" s="45">
        <v>2516</v>
      </c>
      <c r="F85" s="45">
        <f t="shared" si="30"/>
        <v>53873</v>
      </c>
      <c r="G85" s="45">
        <v>2517</v>
      </c>
      <c r="H85" s="45"/>
      <c r="I85" s="45"/>
      <c r="J85" s="45">
        <f t="shared" si="31"/>
        <v>56390</v>
      </c>
      <c r="K85" s="46">
        <f>J85</f>
        <v>56390</v>
      </c>
      <c r="L85" s="47">
        <f t="shared" si="32"/>
        <v>0</v>
      </c>
      <c r="M85" s="42">
        <v>0</v>
      </c>
      <c r="N85" s="42">
        <v>0</v>
      </c>
      <c r="O85" s="42">
        <v>0</v>
      </c>
      <c r="P85" s="45">
        <f t="shared" si="33"/>
        <v>56390</v>
      </c>
      <c r="Q85" s="45">
        <v>5529.03</v>
      </c>
      <c r="R85" s="45">
        <f t="shared" si="34"/>
        <v>5075.0999999999995</v>
      </c>
      <c r="S85" s="45">
        <f t="shared" si="35"/>
        <v>200</v>
      </c>
      <c r="T85" s="45">
        <f t="shared" si="36"/>
        <v>1409.75</v>
      </c>
      <c r="U85" s="45">
        <f t="shared" si="37"/>
        <v>200</v>
      </c>
      <c r="V85" s="46">
        <f t="shared" si="38"/>
        <v>12413.88</v>
      </c>
      <c r="W85" s="48">
        <f t="shared" si="39"/>
        <v>21988</v>
      </c>
      <c r="X85" s="48">
        <f t="shared" si="40"/>
        <v>21988.120000000003</v>
      </c>
      <c r="Y85" s="278">
        <f>+A85</f>
        <v>14</v>
      </c>
      <c r="Z85" s="45">
        <f t="shared" si="41"/>
        <v>6766.8</v>
      </c>
      <c r="AA85" s="45">
        <v>0</v>
      </c>
      <c r="AB85" s="45">
        <v>100</v>
      </c>
      <c r="AC85" s="45">
        <f t="shared" si="42"/>
        <v>1409.75</v>
      </c>
      <c r="AD85" s="45">
        <v>200</v>
      </c>
      <c r="AE85" s="50">
        <f t="shared" si="43"/>
        <v>43976.12</v>
      </c>
      <c r="AF85" s="51">
        <f t="shared" si="44"/>
        <v>21988.06</v>
      </c>
      <c r="AG85" s="280">
        <v>14</v>
      </c>
      <c r="AH85" s="43" t="s">
        <v>80</v>
      </c>
      <c r="AI85" s="44" t="s">
        <v>108</v>
      </c>
      <c r="AJ85" s="45">
        <f t="shared" si="45"/>
        <v>5529.03</v>
      </c>
      <c r="AK85" s="45">
        <f t="shared" si="46"/>
        <v>5075.0999999999995</v>
      </c>
      <c r="AL85" s="45">
        <v>0</v>
      </c>
      <c r="AM85" s="45">
        <v>0</v>
      </c>
      <c r="AN85" s="45">
        <v>0</v>
      </c>
      <c r="AO85" s="45">
        <v>0</v>
      </c>
      <c r="AP85" s="45">
        <v>0</v>
      </c>
      <c r="AQ85" s="45">
        <v>0</v>
      </c>
      <c r="AR85" s="45"/>
      <c r="AS85" s="45">
        <v>0</v>
      </c>
      <c r="AT85" s="45">
        <f t="shared" si="47"/>
        <v>5075.0999999999995</v>
      </c>
      <c r="AU85" s="45">
        <v>200</v>
      </c>
      <c r="AV85" s="45">
        <v>0</v>
      </c>
      <c r="AW85" s="45">
        <v>0</v>
      </c>
      <c r="AX85" s="45">
        <f t="shared" si="48"/>
        <v>200</v>
      </c>
      <c r="AY85" s="45">
        <f t="shared" si="49"/>
        <v>1409.75</v>
      </c>
      <c r="AZ85" s="45"/>
      <c r="BA85" s="45"/>
      <c r="BB85" s="45">
        <v>100</v>
      </c>
      <c r="BC85" s="45">
        <v>0</v>
      </c>
      <c r="BD85" s="45">
        <v>100</v>
      </c>
      <c r="BE85" s="45">
        <v>0</v>
      </c>
      <c r="BF85" s="45">
        <f t="shared" si="50"/>
        <v>200</v>
      </c>
      <c r="BG85" s="53">
        <f t="shared" si="51"/>
        <v>12413.88</v>
      </c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  <c r="FF85" s="54"/>
      <c r="FG85" s="54"/>
      <c r="FH85" s="54"/>
      <c r="FI85" s="54"/>
      <c r="FJ85" s="54"/>
      <c r="FK85" s="54"/>
      <c r="FL85" s="54"/>
      <c r="FM85" s="54"/>
      <c r="FN85" s="54"/>
      <c r="FO85" s="54"/>
      <c r="FP85" s="54"/>
      <c r="FQ85" s="54"/>
      <c r="FR85" s="54"/>
      <c r="FS85" s="54"/>
      <c r="FT85" s="54"/>
      <c r="FU85" s="54"/>
      <c r="FV85" s="54"/>
      <c r="FW85" s="54"/>
      <c r="FX85" s="54"/>
      <c r="FY85" s="54"/>
      <c r="FZ85" s="54"/>
      <c r="GA85" s="54"/>
      <c r="GB85" s="54"/>
      <c r="GC85" s="54"/>
      <c r="GD85" s="54"/>
      <c r="GE85" s="54"/>
      <c r="GF85" s="54"/>
      <c r="GG85" s="54"/>
      <c r="GH85" s="54"/>
      <c r="GI85" s="54"/>
      <c r="GJ85" s="54"/>
      <c r="GK85" s="54"/>
      <c r="GL85" s="54"/>
      <c r="GM85" s="54"/>
      <c r="GN85" s="54"/>
      <c r="GO85" s="54"/>
      <c r="GP85" s="54"/>
      <c r="GQ85" s="54"/>
      <c r="GR85" s="54"/>
      <c r="GS85" s="54"/>
      <c r="GT85" s="54"/>
      <c r="GU85" s="54"/>
      <c r="GV85" s="54"/>
      <c r="GW85" s="54"/>
      <c r="GX85" s="54"/>
      <c r="GY85" s="54"/>
      <c r="GZ85" s="54"/>
      <c r="HA85" s="54"/>
      <c r="HB85" s="54"/>
      <c r="HC85" s="54"/>
      <c r="HD85" s="54"/>
      <c r="HE85" s="54"/>
      <c r="HF85" s="54"/>
      <c r="HG85" s="54"/>
      <c r="HH85" s="54"/>
      <c r="HI85" s="54"/>
      <c r="HJ85" s="54"/>
      <c r="HK85" s="54"/>
      <c r="HL85" s="54"/>
      <c r="HM85" s="54"/>
      <c r="HN85" s="54"/>
      <c r="HO85" s="54"/>
      <c r="HP85" s="54"/>
      <c r="HQ85" s="54"/>
      <c r="HR85" s="54"/>
      <c r="HS85" s="54"/>
      <c r="HT85" s="54"/>
      <c r="HU85" s="54"/>
      <c r="HV85" s="54"/>
      <c r="HW85" s="54"/>
      <c r="HX85" s="54"/>
      <c r="HY85" s="54"/>
      <c r="HZ85" s="54"/>
      <c r="IA85" s="54"/>
      <c r="IB85" s="54"/>
      <c r="IC85" s="54"/>
      <c r="ID85" s="54"/>
      <c r="IE85" s="54"/>
      <c r="IF85" s="54"/>
      <c r="IG85" s="54"/>
      <c r="IH85" s="54"/>
      <c r="II85" s="54"/>
      <c r="IJ85" s="54"/>
      <c r="IK85" s="54"/>
      <c r="IL85" s="54"/>
      <c r="IM85" s="54"/>
      <c r="IN85" s="54"/>
      <c r="IO85" s="54"/>
      <c r="IP85" s="54"/>
      <c r="IQ85" s="54"/>
      <c r="IR85" s="54"/>
      <c r="IS85" s="54"/>
      <c r="IT85" s="54"/>
      <c r="IU85" s="54"/>
      <c r="IV85" s="54"/>
      <c r="IW85" s="54"/>
      <c r="IX85" s="54"/>
      <c r="IY85" s="54"/>
      <c r="IZ85" s="54"/>
      <c r="JA85" s="54"/>
      <c r="JB85" s="54"/>
      <c r="JC85" s="54"/>
      <c r="JD85" s="54"/>
      <c r="JE85" s="54"/>
      <c r="JF85" s="54"/>
      <c r="JG85" s="54"/>
      <c r="JH85" s="54"/>
      <c r="JI85" s="54"/>
      <c r="JJ85" s="54"/>
      <c r="JK85" s="54"/>
      <c r="JL85" s="54"/>
      <c r="JM85" s="54"/>
      <c r="JN85" s="54"/>
      <c r="JO85" s="54"/>
      <c r="JP85" s="54"/>
      <c r="JQ85" s="54"/>
      <c r="JR85" s="54"/>
      <c r="JS85" s="54"/>
      <c r="JT85" s="54"/>
    </row>
    <row r="86" spans="1:280" s="55" customFormat="1" ht="23.1" customHeight="1" x14ac:dyDescent="0.35">
      <c r="B86" s="56"/>
      <c r="C86" s="57"/>
      <c r="D86" s="59"/>
      <c r="E86" s="59"/>
      <c r="F86" s="45">
        <f t="shared" si="30"/>
        <v>0</v>
      </c>
      <c r="G86" s="59"/>
      <c r="J86" s="45">
        <f t="shared" si="31"/>
        <v>0</v>
      </c>
      <c r="L86" s="47">
        <f t="shared" si="32"/>
        <v>0</v>
      </c>
      <c r="P86" s="45">
        <f t="shared" si="33"/>
        <v>0</v>
      </c>
      <c r="Q86" s="56"/>
      <c r="R86" s="45">
        <f t="shared" si="34"/>
        <v>0</v>
      </c>
      <c r="S86" s="45">
        <f t="shared" si="35"/>
        <v>0</v>
      </c>
      <c r="T86" s="45">
        <f t="shared" si="36"/>
        <v>0</v>
      </c>
      <c r="U86" s="45">
        <f t="shared" si="37"/>
        <v>0</v>
      </c>
      <c r="V86" s="46">
        <f t="shared" si="38"/>
        <v>0</v>
      </c>
      <c r="W86" s="48">
        <f t="shared" si="39"/>
        <v>0</v>
      </c>
      <c r="X86" s="48">
        <f t="shared" si="40"/>
        <v>0</v>
      </c>
      <c r="Y86" s="279"/>
      <c r="Z86" s="45">
        <f t="shared" si="41"/>
        <v>0</v>
      </c>
      <c r="AA86" s="59"/>
      <c r="AB86" s="59"/>
      <c r="AC86" s="45">
        <f t="shared" si="42"/>
        <v>0</v>
      </c>
      <c r="AD86" s="59"/>
      <c r="AE86" s="50">
        <f t="shared" si="43"/>
        <v>0</v>
      </c>
      <c r="AF86" s="51">
        <f t="shared" si="44"/>
        <v>0</v>
      </c>
      <c r="AG86" s="279"/>
      <c r="AH86" s="56"/>
      <c r="AI86" s="57"/>
      <c r="AJ86" s="45">
        <f t="shared" si="45"/>
        <v>0</v>
      </c>
      <c r="AK86" s="45">
        <f t="shared" si="46"/>
        <v>0</v>
      </c>
      <c r="AL86" s="56"/>
      <c r="AM86" s="56"/>
      <c r="AN86" s="56"/>
      <c r="AO86" s="56"/>
      <c r="AP86" s="56"/>
      <c r="AQ86" s="56"/>
      <c r="AR86" s="56"/>
      <c r="AS86" s="56"/>
      <c r="AT86" s="45">
        <f t="shared" si="47"/>
        <v>0</v>
      </c>
      <c r="AU86" s="149"/>
      <c r="AV86" s="56"/>
      <c r="AW86" s="56"/>
      <c r="AX86" s="45">
        <f t="shared" si="48"/>
        <v>0</v>
      </c>
      <c r="AY86" s="45">
        <f t="shared" si="49"/>
        <v>0</v>
      </c>
      <c r="AZ86" s="56"/>
      <c r="BA86" s="56"/>
      <c r="BB86" s="56"/>
      <c r="BC86" s="56"/>
      <c r="BD86" s="56"/>
      <c r="BE86" s="56"/>
      <c r="BF86" s="45">
        <f t="shared" si="50"/>
        <v>0</v>
      </c>
      <c r="BG86" s="53">
        <f t="shared" si="51"/>
        <v>0</v>
      </c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  <c r="FF86" s="54"/>
      <c r="FG86" s="54"/>
      <c r="FH86" s="54"/>
      <c r="FI86" s="54"/>
      <c r="FJ86" s="54"/>
      <c r="FK86" s="54"/>
      <c r="FL86" s="54"/>
      <c r="FM86" s="54"/>
      <c r="FN86" s="54"/>
      <c r="FO86" s="54"/>
      <c r="FP86" s="54"/>
      <c r="FQ86" s="54"/>
      <c r="FR86" s="54"/>
      <c r="FS86" s="54"/>
      <c r="FT86" s="54"/>
      <c r="FU86" s="54"/>
      <c r="FV86" s="54"/>
      <c r="FW86" s="54"/>
      <c r="FX86" s="54"/>
      <c r="FY86" s="54"/>
      <c r="FZ86" s="54"/>
      <c r="GA86" s="54"/>
      <c r="GB86" s="54"/>
      <c r="GC86" s="54"/>
      <c r="GD86" s="54"/>
      <c r="GE86" s="54"/>
      <c r="GF86" s="54"/>
      <c r="GG86" s="54"/>
      <c r="GH86" s="54"/>
      <c r="GI86" s="54"/>
      <c r="GJ86" s="54"/>
      <c r="GK86" s="54"/>
      <c r="GL86" s="54"/>
      <c r="GM86" s="54"/>
      <c r="GN86" s="54"/>
      <c r="GO86" s="54"/>
      <c r="GP86" s="54"/>
      <c r="GQ86" s="54"/>
      <c r="GR86" s="54"/>
      <c r="GS86" s="54"/>
      <c r="GT86" s="54"/>
      <c r="GU86" s="54"/>
      <c r="GV86" s="54"/>
      <c r="GW86" s="54"/>
      <c r="GX86" s="54"/>
      <c r="GY86" s="54"/>
      <c r="GZ86" s="54"/>
      <c r="HA86" s="54"/>
      <c r="HB86" s="54"/>
      <c r="HC86" s="54"/>
      <c r="HD86" s="54"/>
      <c r="HE86" s="54"/>
      <c r="HF86" s="54"/>
      <c r="HG86" s="54"/>
      <c r="HH86" s="54"/>
      <c r="HI86" s="54"/>
      <c r="HJ86" s="54"/>
      <c r="HK86" s="54"/>
      <c r="HL86" s="54"/>
      <c r="HM86" s="54"/>
      <c r="HN86" s="54"/>
      <c r="HO86" s="54"/>
      <c r="HP86" s="54"/>
      <c r="HQ86" s="54"/>
      <c r="HR86" s="54"/>
      <c r="HS86" s="54"/>
      <c r="HT86" s="54"/>
      <c r="HU86" s="54"/>
      <c r="HV86" s="54"/>
      <c r="HW86" s="54"/>
      <c r="HX86" s="54"/>
      <c r="HY86" s="54"/>
      <c r="HZ86" s="54"/>
      <c r="IA86" s="54"/>
      <c r="IB86" s="54"/>
      <c r="IC86" s="54"/>
      <c r="ID86" s="54"/>
      <c r="IE86" s="54"/>
      <c r="IF86" s="54"/>
      <c r="IG86" s="54"/>
      <c r="IH86" s="54"/>
      <c r="II86" s="54"/>
      <c r="IJ86" s="54"/>
      <c r="IK86" s="54"/>
      <c r="IL86" s="54"/>
      <c r="IM86" s="54"/>
      <c r="IN86" s="54"/>
      <c r="IO86" s="54"/>
      <c r="IP86" s="54"/>
      <c r="IQ86" s="54"/>
      <c r="IR86" s="54"/>
      <c r="IS86" s="54"/>
      <c r="IT86" s="54"/>
      <c r="IU86" s="54"/>
      <c r="IV86" s="54"/>
      <c r="IW86" s="54"/>
      <c r="IX86" s="54"/>
      <c r="IY86" s="54"/>
      <c r="IZ86" s="54"/>
      <c r="JA86" s="54"/>
      <c r="JB86" s="54"/>
      <c r="JC86" s="54"/>
      <c r="JD86" s="54"/>
      <c r="JE86" s="54"/>
      <c r="JF86" s="54"/>
      <c r="JG86" s="54"/>
      <c r="JH86" s="54"/>
      <c r="JI86" s="54"/>
      <c r="JJ86" s="54"/>
      <c r="JK86" s="54"/>
      <c r="JL86" s="54"/>
      <c r="JM86" s="54"/>
      <c r="JN86" s="54"/>
      <c r="JO86" s="54"/>
      <c r="JP86" s="54"/>
      <c r="JQ86" s="54"/>
      <c r="JR86" s="54"/>
      <c r="JS86" s="54"/>
      <c r="JT86" s="54"/>
    </row>
    <row r="87" spans="1:280" s="42" customFormat="1" ht="23.1" customHeight="1" x14ac:dyDescent="0.35">
      <c r="A87" s="42">
        <v>10</v>
      </c>
      <c r="B87" s="43" t="s">
        <v>74</v>
      </c>
      <c r="C87" s="44" t="s">
        <v>73</v>
      </c>
      <c r="D87" s="45">
        <v>29449</v>
      </c>
      <c r="E87" s="45">
        <v>1540</v>
      </c>
      <c r="F87" s="45">
        <f t="shared" si="30"/>
        <v>30989</v>
      </c>
      <c r="G87" s="45">
        <v>1540</v>
      </c>
      <c r="H87" s="45"/>
      <c r="I87" s="45"/>
      <c r="J87" s="45">
        <f t="shared" si="31"/>
        <v>32529</v>
      </c>
      <c r="K87" s="46">
        <f>J87</f>
        <v>32529</v>
      </c>
      <c r="L87" s="47">
        <f t="shared" si="32"/>
        <v>0</v>
      </c>
      <c r="M87" s="42">
        <v>0</v>
      </c>
      <c r="N87" s="42">
        <v>0</v>
      </c>
      <c r="O87" s="42">
        <v>0</v>
      </c>
      <c r="P87" s="45">
        <f t="shared" si="33"/>
        <v>32529</v>
      </c>
      <c r="Q87" s="45">
        <v>1163.23</v>
      </c>
      <c r="R87" s="45">
        <f t="shared" si="34"/>
        <v>2927.6099999999997</v>
      </c>
      <c r="S87" s="45">
        <f t="shared" si="35"/>
        <v>200</v>
      </c>
      <c r="T87" s="45">
        <f t="shared" si="36"/>
        <v>813.22</v>
      </c>
      <c r="U87" s="45">
        <f t="shared" si="37"/>
        <v>100</v>
      </c>
      <c r="V87" s="46">
        <f t="shared" si="38"/>
        <v>5204.0600000000004</v>
      </c>
      <c r="W87" s="48">
        <f t="shared" si="39"/>
        <v>13662</v>
      </c>
      <c r="X87" s="48">
        <f t="shared" si="40"/>
        <v>13662.939999999999</v>
      </c>
      <c r="Y87" s="278">
        <f>+A87</f>
        <v>10</v>
      </c>
      <c r="Z87" s="45">
        <f t="shared" si="41"/>
        <v>3903.48</v>
      </c>
      <c r="AA87" s="45">
        <v>0</v>
      </c>
      <c r="AB87" s="45">
        <v>100</v>
      </c>
      <c r="AC87" s="45">
        <f t="shared" si="42"/>
        <v>813.23</v>
      </c>
      <c r="AD87" s="45">
        <v>200</v>
      </c>
      <c r="AE87" s="50">
        <f t="shared" si="43"/>
        <v>27324.94</v>
      </c>
      <c r="AF87" s="51">
        <f t="shared" si="44"/>
        <v>13662.47</v>
      </c>
      <c r="AG87" s="278">
        <v>10</v>
      </c>
      <c r="AH87" s="43" t="s">
        <v>74</v>
      </c>
      <c r="AI87" s="44" t="s">
        <v>73</v>
      </c>
      <c r="AJ87" s="45">
        <f t="shared" si="45"/>
        <v>1163.23</v>
      </c>
      <c r="AK87" s="45">
        <f t="shared" si="46"/>
        <v>2927.6099999999997</v>
      </c>
      <c r="AL87" s="45">
        <v>0</v>
      </c>
      <c r="AM87" s="45">
        <v>0</v>
      </c>
      <c r="AN87" s="45">
        <v>0</v>
      </c>
      <c r="AO87" s="45">
        <v>0</v>
      </c>
      <c r="AP87" s="45">
        <v>0</v>
      </c>
      <c r="AQ87" s="45">
        <v>0</v>
      </c>
      <c r="AR87" s="45"/>
      <c r="AS87" s="45">
        <v>0</v>
      </c>
      <c r="AT87" s="45">
        <f t="shared" si="47"/>
        <v>2927.6099999999997</v>
      </c>
      <c r="AU87" s="45">
        <v>200</v>
      </c>
      <c r="AV87" s="45">
        <v>0</v>
      </c>
      <c r="AW87" s="45">
        <v>0</v>
      </c>
      <c r="AX87" s="45">
        <f t="shared" si="48"/>
        <v>200</v>
      </c>
      <c r="AY87" s="45">
        <f t="shared" si="49"/>
        <v>813.22</v>
      </c>
      <c r="AZ87" s="45"/>
      <c r="BA87" s="45"/>
      <c r="BB87" s="45">
        <v>100</v>
      </c>
      <c r="BC87" s="45">
        <v>0</v>
      </c>
      <c r="BD87" s="45">
        <v>0</v>
      </c>
      <c r="BE87" s="45">
        <v>0</v>
      </c>
      <c r="BF87" s="45">
        <f t="shared" si="50"/>
        <v>100</v>
      </c>
      <c r="BG87" s="53">
        <f t="shared" si="51"/>
        <v>5204.0600000000004</v>
      </c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  <c r="FF87" s="54"/>
      <c r="FG87" s="54"/>
      <c r="FH87" s="54"/>
      <c r="FI87" s="54"/>
      <c r="FJ87" s="54"/>
      <c r="FK87" s="54"/>
      <c r="FL87" s="54"/>
      <c r="FM87" s="54"/>
      <c r="FN87" s="54"/>
      <c r="FO87" s="54"/>
      <c r="FP87" s="54"/>
      <c r="FQ87" s="54"/>
      <c r="FR87" s="54"/>
      <c r="FS87" s="54"/>
      <c r="FT87" s="54"/>
      <c r="FU87" s="54"/>
      <c r="FV87" s="54"/>
      <c r="FW87" s="54"/>
      <c r="FX87" s="54"/>
      <c r="FY87" s="54"/>
      <c r="FZ87" s="54"/>
      <c r="GA87" s="54"/>
      <c r="GB87" s="54"/>
      <c r="GC87" s="54"/>
      <c r="GD87" s="54"/>
      <c r="GE87" s="54"/>
      <c r="GF87" s="54"/>
      <c r="GG87" s="54"/>
      <c r="GH87" s="54"/>
      <c r="GI87" s="54"/>
      <c r="GJ87" s="54"/>
      <c r="GK87" s="54"/>
      <c r="GL87" s="54"/>
      <c r="GM87" s="54"/>
      <c r="GN87" s="54"/>
      <c r="GO87" s="54"/>
      <c r="GP87" s="54"/>
      <c r="GQ87" s="54"/>
      <c r="GR87" s="54"/>
      <c r="GS87" s="54"/>
      <c r="GT87" s="54"/>
      <c r="GU87" s="54"/>
      <c r="GV87" s="54"/>
      <c r="GW87" s="54"/>
      <c r="GX87" s="54"/>
      <c r="GY87" s="54"/>
      <c r="GZ87" s="54"/>
      <c r="HA87" s="54"/>
      <c r="HB87" s="54"/>
      <c r="HC87" s="54"/>
      <c r="HD87" s="54"/>
      <c r="HE87" s="54"/>
      <c r="HF87" s="54"/>
      <c r="HG87" s="54"/>
      <c r="HH87" s="54"/>
      <c r="HI87" s="54"/>
      <c r="HJ87" s="54"/>
      <c r="HK87" s="54"/>
      <c r="HL87" s="54"/>
      <c r="HM87" s="54"/>
      <c r="HN87" s="54"/>
      <c r="HO87" s="54"/>
      <c r="HP87" s="54"/>
      <c r="HQ87" s="54"/>
      <c r="HR87" s="54"/>
      <c r="HS87" s="54"/>
      <c r="HT87" s="54"/>
      <c r="HU87" s="54"/>
      <c r="HV87" s="54"/>
      <c r="HW87" s="54"/>
      <c r="HX87" s="54"/>
      <c r="HY87" s="54"/>
      <c r="HZ87" s="54"/>
      <c r="IA87" s="54"/>
      <c r="IB87" s="54"/>
      <c r="IC87" s="54"/>
      <c r="ID87" s="54"/>
      <c r="IE87" s="54"/>
      <c r="IF87" s="54"/>
      <c r="IG87" s="54"/>
      <c r="IH87" s="54"/>
      <c r="II87" s="54"/>
      <c r="IJ87" s="54"/>
      <c r="IK87" s="54"/>
      <c r="IL87" s="54"/>
      <c r="IM87" s="54"/>
      <c r="IN87" s="54"/>
      <c r="IO87" s="54"/>
      <c r="IP87" s="54"/>
      <c r="IQ87" s="54"/>
      <c r="IR87" s="54"/>
      <c r="IS87" s="54"/>
      <c r="IT87" s="54"/>
      <c r="IU87" s="54"/>
      <c r="IV87" s="54"/>
      <c r="IW87" s="54"/>
      <c r="IX87" s="54"/>
      <c r="IY87" s="54"/>
      <c r="IZ87" s="54"/>
      <c r="JA87" s="54"/>
      <c r="JB87" s="54"/>
      <c r="JC87" s="54"/>
      <c r="JD87" s="54"/>
      <c r="JE87" s="54"/>
      <c r="JF87" s="54"/>
      <c r="JG87" s="54"/>
      <c r="JH87" s="54"/>
      <c r="JI87" s="54"/>
      <c r="JJ87" s="54"/>
      <c r="JK87" s="54"/>
      <c r="JL87" s="54"/>
      <c r="JM87" s="54"/>
      <c r="JN87" s="54"/>
      <c r="JO87" s="54"/>
      <c r="JP87" s="54"/>
      <c r="JQ87" s="54"/>
      <c r="JR87" s="54"/>
      <c r="JS87" s="54"/>
      <c r="JT87" s="54"/>
    </row>
    <row r="88" spans="1:280" s="55" customFormat="1" ht="23.1" customHeight="1" x14ac:dyDescent="0.35">
      <c r="B88" s="56"/>
      <c r="C88" s="57"/>
      <c r="D88" s="59"/>
      <c r="E88" s="59"/>
      <c r="F88" s="45">
        <f t="shared" si="30"/>
        <v>0</v>
      </c>
      <c r="G88" s="59"/>
      <c r="J88" s="45">
        <f t="shared" si="31"/>
        <v>0</v>
      </c>
      <c r="L88" s="47">
        <f t="shared" si="32"/>
        <v>0</v>
      </c>
      <c r="P88" s="45">
        <f t="shared" si="33"/>
        <v>0</v>
      </c>
      <c r="Q88" s="56"/>
      <c r="R88" s="45">
        <f t="shared" si="34"/>
        <v>0</v>
      </c>
      <c r="S88" s="45">
        <f t="shared" si="35"/>
        <v>0</v>
      </c>
      <c r="T88" s="45">
        <f t="shared" si="36"/>
        <v>0</v>
      </c>
      <c r="U88" s="45">
        <f t="shared" si="37"/>
        <v>0</v>
      </c>
      <c r="V88" s="46">
        <f t="shared" si="38"/>
        <v>0</v>
      </c>
      <c r="W88" s="48">
        <f t="shared" si="39"/>
        <v>0</v>
      </c>
      <c r="X88" s="48">
        <f t="shared" si="40"/>
        <v>0</v>
      </c>
      <c r="Y88" s="279"/>
      <c r="Z88" s="45">
        <f t="shared" si="41"/>
        <v>0</v>
      </c>
      <c r="AA88" s="59"/>
      <c r="AB88" s="59"/>
      <c r="AC88" s="45">
        <f t="shared" si="42"/>
        <v>0</v>
      </c>
      <c r="AD88" s="59"/>
      <c r="AE88" s="50">
        <f t="shared" si="43"/>
        <v>0</v>
      </c>
      <c r="AF88" s="51">
        <f t="shared" si="44"/>
        <v>0</v>
      </c>
      <c r="AG88" s="279"/>
      <c r="AH88" s="56"/>
      <c r="AI88" s="57"/>
      <c r="AJ88" s="45">
        <f t="shared" si="45"/>
        <v>0</v>
      </c>
      <c r="AK88" s="45">
        <f t="shared" si="46"/>
        <v>0</v>
      </c>
      <c r="AL88" s="56"/>
      <c r="AM88" s="56"/>
      <c r="AN88" s="56"/>
      <c r="AO88" s="56"/>
      <c r="AP88" s="56"/>
      <c r="AQ88" s="56"/>
      <c r="AR88" s="56"/>
      <c r="AS88" s="56"/>
      <c r="AT88" s="45">
        <f t="shared" si="47"/>
        <v>0</v>
      </c>
      <c r="AU88" s="149"/>
      <c r="AV88" s="56"/>
      <c r="AW88" s="56"/>
      <c r="AX88" s="45">
        <f t="shared" si="48"/>
        <v>0</v>
      </c>
      <c r="AY88" s="45">
        <f t="shared" si="49"/>
        <v>0</v>
      </c>
      <c r="AZ88" s="56"/>
      <c r="BA88" s="56"/>
      <c r="BB88" s="56"/>
      <c r="BC88" s="56"/>
      <c r="BD88" s="56"/>
      <c r="BE88" s="56"/>
      <c r="BF88" s="45">
        <f t="shared" si="50"/>
        <v>0</v>
      </c>
      <c r="BG88" s="53">
        <f t="shared" si="51"/>
        <v>0</v>
      </c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/>
      <c r="FI88" s="54"/>
      <c r="FJ88" s="54"/>
      <c r="FK88" s="54"/>
      <c r="FL88" s="54"/>
      <c r="FM88" s="54"/>
      <c r="FN88" s="54"/>
      <c r="FO88" s="54"/>
      <c r="FP88" s="54"/>
      <c r="FQ88" s="54"/>
      <c r="FR88" s="54"/>
      <c r="FS88" s="54"/>
      <c r="FT88" s="54"/>
      <c r="FU88" s="54"/>
      <c r="FV88" s="54"/>
      <c r="FW88" s="54"/>
      <c r="FX88" s="54"/>
      <c r="FY88" s="54"/>
      <c r="FZ88" s="54"/>
      <c r="GA88" s="54"/>
      <c r="GB88" s="54"/>
      <c r="GC88" s="54"/>
      <c r="GD88" s="54"/>
      <c r="GE88" s="54"/>
      <c r="GF88" s="54"/>
      <c r="GG88" s="54"/>
      <c r="GH88" s="54"/>
      <c r="GI88" s="54"/>
      <c r="GJ88" s="54"/>
      <c r="GK88" s="54"/>
      <c r="GL88" s="54"/>
      <c r="GM88" s="54"/>
      <c r="GN88" s="54"/>
      <c r="GO88" s="54"/>
      <c r="GP88" s="54"/>
      <c r="GQ88" s="54"/>
      <c r="GR88" s="54"/>
      <c r="GS88" s="54"/>
      <c r="GT88" s="54"/>
      <c r="GU88" s="54"/>
      <c r="GV88" s="54"/>
      <c r="GW88" s="54"/>
      <c r="GX88" s="54"/>
      <c r="GY88" s="54"/>
      <c r="GZ88" s="54"/>
      <c r="HA88" s="54"/>
      <c r="HB88" s="54"/>
      <c r="HC88" s="54"/>
      <c r="HD88" s="54"/>
      <c r="HE88" s="54"/>
      <c r="HF88" s="54"/>
      <c r="HG88" s="54"/>
      <c r="HH88" s="54"/>
      <c r="HI88" s="54"/>
      <c r="HJ88" s="54"/>
      <c r="HK88" s="54"/>
      <c r="HL88" s="54"/>
      <c r="HM88" s="54"/>
      <c r="HN88" s="54"/>
      <c r="HO88" s="54"/>
      <c r="HP88" s="54"/>
      <c r="HQ88" s="54"/>
      <c r="HR88" s="54"/>
      <c r="HS88" s="54"/>
      <c r="HT88" s="54"/>
      <c r="HU88" s="54"/>
      <c r="HV88" s="54"/>
      <c r="HW88" s="54"/>
      <c r="HX88" s="54"/>
      <c r="HY88" s="54"/>
      <c r="HZ88" s="54"/>
      <c r="IA88" s="54"/>
      <c r="IB88" s="54"/>
      <c r="IC88" s="54"/>
      <c r="ID88" s="54"/>
      <c r="IE88" s="54"/>
      <c r="IF88" s="54"/>
      <c r="IG88" s="54"/>
      <c r="IH88" s="54"/>
      <c r="II88" s="54"/>
      <c r="IJ88" s="54"/>
      <c r="IK88" s="54"/>
      <c r="IL88" s="54"/>
      <c r="IM88" s="54"/>
      <c r="IN88" s="54"/>
      <c r="IO88" s="54"/>
      <c r="IP88" s="54"/>
      <c r="IQ88" s="54"/>
      <c r="IR88" s="54"/>
      <c r="IS88" s="54"/>
      <c r="IT88" s="54"/>
      <c r="IU88" s="54"/>
      <c r="IV88" s="54"/>
      <c r="IW88" s="54"/>
      <c r="IX88" s="54"/>
      <c r="IY88" s="54"/>
      <c r="IZ88" s="54"/>
      <c r="JA88" s="54"/>
      <c r="JB88" s="54"/>
      <c r="JC88" s="54"/>
      <c r="JD88" s="54"/>
      <c r="JE88" s="54"/>
      <c r="JF88" s="54"/>
      <c r="JG88" s="54"/>
      <c r="JH88" s="54"/>
      <c r="JI88" s="54"/>
      <c r="JJ88" s="54"/>
      <c r="JK88" s="54"/>
      <c r="JL88" s="54"/>
      <c r="JM88" s="54"/>
      <c r="JN88" s="54"/>
      <c r="JO88" s="54"/>
      <c r="JP88" s="54"/>
      <c r="JQ88" s="54"/>
      <c r="JR88" s="54"/>
      <c r="JS88" s="54"/>
      <c r="JT88" s="54"/>
    </row>
  </sheetData>
  <mergeCells count="47">
    <mergeCell ref="Q1:T1"/>
    <mergeCell ref="AS1:AW1"/>
    <mergeCell ref="Q2:T2"/>
    <mergeCell ref="AS2:AW2"/>
    <mergeCell ref="Q3:T3"/>
    <mergeCell ref="AS3:AW3"/>
    <mergeCell ref="F8:F10"/>
    <mergeCell ref="G8:G10"/>
    <mergeCell ref="AR8:AR10"/>
    <mergeCell ref="AJ8:AJ10"/>
    <mergeCell ref="AK8:AK10"/>
    <mergeCell ref="BM52:BN52"/>
    <mergeCell ref="Q4:T4"/>
    <mergeCell ref="AS4:AW4"/>
    <mergeCell ref="Q5:T5"/>
    <mergeCell ref="AS5:AW5"/>
    <mergeCell ref="B52:C52"/>
    <mergeCell ref="I52:L52"/>
    <mergeCell ref="R52:T52"/>
    <mergeCell ref="W52:Z52"/>
    <mergeCell ref="AH52:AI52"/>
    <mergeCell ref="BM72:BN72"/>
    <mergeCell ref="B55:C55"/>
    <mergeCell ref="I55:L55"/>
    <mergeCell ref="R55:T55"/>
    <mergeCell ref="W55:Z55"/>
    <mergeCell ref="AH55:AI55"/>
    <mergeCell ref="B56:C56"/>
    <mergeCell ref="I56:L56"/>
    <mergeCell ref="R56:T56"/>
    <mergeCell ref="W56:Z56"/>
    <mergeCell ref="AH56:AI56"/>
    <mergeCell ref="B72:C72"/>
    <mergeCell ref="I72:L72"/>
    <mergeCell ref="R72:T72"/>
    <mergeCell ref="W72:Z72"/>
    <mergeCell ref="AH72:AI72"/>
    <mergeCell ref="B76:C76"/>
    <mergeCell ref="I76:L76"/>
    <mergeCell ref="R76:T76"/>
    <mergeCell ref="W76:Z76"/>
    <mergeCell ref="AH76:AI76"/>
    <mergeCell ref="B75:C75"/>
    <mergeCell ref="I75:L75"/>
    <mergeCell ref="R75:T75"/>
    <mergeCell ref="W75:Z75"/>
    <mergeCell ref="AH75:AI75"/>
  </mergeCells>
  <printOptions horizontalCentered="1"/>
  <pageMargins left="0.23622047244094491" right="0.19685039370078741" top="0.59055118110236227" bottom="0.59055118110236227" header="0.19685039370078741" footer="0.15748031496062992"/>
  <pageSetup paperSize="258" scale="35" fitToHeight="0" orientation="landscape" r:id="rId1"/>
  <rowBreaks count="1" manualBreakCount="1">
    <brk id="56" max="58" man="1"/>
  </rowBreaks>
  <colBreaks count="1" manualBreakCount="1">
    <brk id="32" max="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9BD0-B3E6-429D-A4AA-172FE0BC5C92}">
  <sheetPr codeName="Sheet1"/>
  <dimension ref="A1:JU85"/>
  <sheetViews>
    <sheetView view="pageBreakPreview" topLeftCell="AO4" zoomScale="60" zoomScaleNormal="60" workbookViewId="0">
      <selection activeCell="BH8" sqref="BH8:BH10"/>
    </sheetView>
  </sheetViews>
  <sheetFormatPr defaultColWidth="9.140625" defaultRowHeight="23.1" customHeight="1" x14ac:dyDescent="0.35"/>
  <cols>
    <col min="1" max="1" width="8.28515625" style="111" customWidth="1"/>
    <col min="2" max="2" width="42.5703125" style="111" customWidth="1"/>
    <col min="3" max="3" width="18.85546875" style="111" customWidth="1"/>
    <col min="4" max="4" width="18.5703125" style="125" hidden="1" customWidth="1"/>
    <col min="5" max="5" width="17.42578125" style="125" hidden="1" customWidth="1"/>
    <col min="6" max="6" width="21.85546875" style="125" bestFit="1" customWidth="1"/>
    <col min="7" max="7" width="17.42578125" style="125" customWidth="1"/>
    <col min="8" max="8" width="8.140625" style="111" customWidth="1"/>
    <col min="9" max="9" width="13.85546875" style="111" customWidth="1"/>
    <col min="10" max="10" width="18.42578125" style="137" customWidth="1"/>
    <col min="11" max="11" width="17.85546875" style="198" hidden="1" customWidth="1"/>
    <col min="12" max="12" width="16.7109375" style="111" customWidth="1"/>
    <col min="13" max="13" width="4.5703125" style="111" customWidth="1"/>
    <col min="14" max="14" width="3.28515625" style="111" customWidth="1"/>
    <col min="15" max="15" width="5.7109375" style="111" customWidth="1"/>
    <col min="16" max="16" width="20.140625" style="125" customWidth="1"/>
    <col min="17" max="17" width="17.5703125" style="111" customWidth="1"/>
    <col min="18" max="18" width="17.28515625" style="111" customWidth="1"/>
    <col min="19" max="19" width="15.140625" style="111" customWidth="1"/>
    <col min="20" max="20" width="16" style="111" customWidth="1"/>
    <col min="21" max="21" width="20.42578125" style="111" customWidth="1"/>
    <col min="22" max="22" width="23.85546875" style="111" customWidth="1"/>
    <col min="23" max="23" width="21.42578125" style="199" customWidth="1"/>
    <col min="24" max="24" width="21.7109375" style="199" customWidth="1"/>
    <col min="25" max="25" width="6.5703125" style="237" customWidth="1"/>
    <col min="26" max="26" width="18.28515625" style="137" customWidth="1"/>
    <col min="27" max="27" width="18.28515625" style="137" hidden="1" customWidth="1"/>
    <col min="28" max="28" width="16.5703125" style="137" customWidth="1"/>
    <col min="29" max="29" width="16" style="137" customWidth="1"/>
    <col min="30" max="30" width="13.85546875" style="137" customWidth="1"/>
    <col min="31" max="31" width="16.85546875" style="111" customWidth="1"/>
    <col min="32" max="32" width="19.85546875" style="111" customWidth="1"/>
    <col min="33" max="33" width="6.85546875" style="237" customWidth="1"/>
    <col min="34" max="34" width="37.28515625" style="111" customWidth="1"/>
    <col min="35" max="35" width="17" style="111" customWidth="1"/>
    <col min="36" max="36" width="17.5703125" style="111" customWidth="1"/>
    <col min="37" max="37" width="22" style="111" customWidth="1"/>
    <col min="38" max="38" width="21.7109375" style="111" customWidth="1"/>
    <col min="39" max="39" width="15.7109375" style="111" customWidth="1"/>
    <col min="40" max="40" width="13.85546875" style="111" hidden="1" customWidth="1"/>
    <col min="41" max="41" width="15.85546875" style="111" customWidth="1"/>
    <col min="42" max="42" width="16.85546875" style="111" customWidth="1"/>
    <col min="43" max="43" width="14.140625" style="111" customWidth="1"/>
    <col min="44" max="44" width="15.85546875" style="111" customWidth="1"/>
    <col min="45" max="45" width="15" style="111" customWidth="1"/>
    <col min="46" max="46" width="17.28515625" style="111" customWidth="1"/>
    <col min="47" max="47" width="16.42578125" style="125" customWidth="1"/>
    <col min="48" max="48" width="16.42578125" style="111" customWidth="1"/>
    <col min="49" max="49" width="15.42578125" style="111" customWidth="1"/>
    <col min="50" max="50" width="15.140625" style="111" customWidth="1"/>
    <col min="51" max="51" width="15" style="111" customWidth="1"/>
    <col min="52" max="52" width="14.140625" style="111" hidden="1" customWidth="1"/>
    <col min="53" max="53" width="20.42578125" style="111" customWidth="1"/>
    <col min="54" max="54" width="16.140625" style="111" customWidth="1"/>
    <col min="55" max="55" width="17.140625" style="111" customWidth="1"/>
    <col min="56" max="56" width="16.85546875" style="111" customWidth="1"/>
    <col min="57" max="57" width="16.5703125" style="111" customWidth="1"/>
    <col min="58" max="58" width="15.5703125" style="111" customWidth="1"/>
    <col min="59" max="59" width="20.42578125" style="111" customWidth="1"/>
    <col min="60" max="60" width="23.85546875" style="111" customWidth="1"/>
    <col min="61" max="65" width="9.140625" style="111"/>
    <col min="66" max="66" width="19" style="111" bestFit="1" customWidth="1"/>
    <col min="67" max="68" width="9.140625" style="111"/>
    <col min="69" max="16384" width="9.140625" style="7"/>
  </cols>
  <sheetData>
    <row r="1" spans="1:281" ht="23.1" customHeight="1" x14ac:dyDescent="0.35">
      <c r="Q1" s="322" t="s">
        <v>0</v>
      </c>
      <c r="R1" s="322"/>
      <c r="S1" s="322"/>
      <c r="T1" s="322"/>
      <c r="AS1" s="322" t="s">
        <v>0</v>
      </c>
      <c r="AT1" s="322"/>
      <c r="AU1" s="322"/>
      <c r="AV1" s="322"/>
      <c r="AW1" s="322"/>
    </row>
    <row r="2" spans="1:281" ht="23.1" customHeight="1" x14ac:dyDescent="0.35">
      <c r="D2" s="200"/>
      <c r="E2" s="200"/>
      <c r="F2" s="200"/>
      <c r="G2" s="200"/>
      <c r="H2" s="236"/>
      <c r="I2" s="236"/>
      <c r="Q2" s="322" t="s">
        <v>109</v>
      </c>
      <c r="R2" s="322"/>
      <c r="S2" s="322"/>
      <c r="T2" s="322"/>
      <c r="V2" s="111" t="s">
        <v>1</v>
      </c>
      <c r="AL2" s="162"/>
      <c r="AS2" s="323" t="s">
        <v>109</v>
      </c>
      <c r="AT2" s="323"/>
      <c r="AU2" s="323"/>
      <c r="AV2" s="323"/>
      <c r="AW2" s="323"/>
      <c r="BH2" s="111" t="s">
        <v>1</v>
      </c>
    </row>
    <row r="3" spans="1:281" ht="23.1" customHeight="1" x14ac:dyDescent="0.35">
      <c r="N3" s="236"/>
      <c r="O3" s="236"/>
      <c r="Q3" s="324" t="s">
        <v>110</v>
      </c>
      <c r="R3" s="324"/>
      <c r="S3" s="324"/>
      <c r="T3" s="324"/>
      <c r="AS3" s="325" t="s">
        <v>114</v>
      </c>
      <c r="AT3" s="325"/>
      <c r="AU3" s="325"/>
      <c r="AV3" s="325"/>
      <c r="AW3" s="325"/>
      <c r="BA3" s="163"/>
      <c r="BB3" s="163"/>
    </row>
    <row r="4" spans="1:281" ht="23.1" customHeight="1" x14ac:dyDescent="0.35">
      <c r="Q4" s="309" t="s">
        <v>141</v>
      </c>
      <c r="R4" s="309"/>
      <c r="S4" s="309"/>
      <c r="T4" s="309"/>
      <c r="AL4" s="164"/>
      <c r="AM4" s="164"/>
      <c r="AN4" s="164"/>
      <c r="AO4" s="164"/>
      <c r="AP4" s="164"/>
      <c r="AS4" s="305" t="s">
        <v>142</v>
      </c>
      <c r="AT4" s="305"/>
      <c r="AU4" s="305"/>
      <c r="AV4" s="305"/>
      <c r="AW4" s="305"/>
    </row>
    <row r="5" spans="1:281" ht="23.1" customHeight="1" x14ac:dyDescent="0.35">
      <c r="Q5" s="309" t="s">
        <v>2</v>
      </c>
      <c r="R5" s="309"/>
      <c r="S5" s="309"/>
      <c r="T5" s="309"/>
      <c r="AL5" s="160"/>
      <c r="AS5" s="305" t="s">
        <v>2</v>
      </c>
      <c r="AT5" s="305"/>
      <c r="AU5" s="305"/>
      <c r="AV5" s="305"/>
      <c r="AW5" s="305"/>
      <c r="AX5" s="165"/>
      <c r="AY5" s="165"/>
    </row>
    <row r="6" spans="1:281" ht="23.1" customHeight="1" x14ac:dyDescent="0.35">
      <c r="Q6" s="155"/>
      <c r="R6" s="155"/>
      <c r="S6" s="155"/>
      <c r="T6" s="155"/>
      <c r="AL6" s="160"/>
      <c r="AT6" s="166"/>
      <c r="AU6" s="167"/>
      <c r="AV6" s="166"/>
      <c r="AW6" s="166"/>
      <c r="AX6" s="165"/>
      <c r="AY6" s="165"/>
    </row>
    <row r="7" spans="1:281" s="9" customFormat="1" ht="23.1" customHeight="1" thickBot="1" x14ac:dyDescent="0.4">
      <c r="A7" s="156"/>
      <c r="B7" s="156"/>
      <c r="C7" s="156"/>
      <c r="D7" s="168"/>
      <c r="E7" s="168"/>
      <c r="F7" s="168"/>
      <c r="G7" s="168"/>
      <c r="H7" s="156"/>
      <c r="I7" s="156"/>
      <c r="J7" s="201"/>
      <c r="K7" s="202"/>
      <c r="L7" s="156"/>
      <c r="M7" s="156"/>
      <c r="N7" s="156"/>
      <c r="O7" s="156"/>
      <c r="P7" s="168"/>
      <c r="Q7" s="156"/>
      <c r="R7" s="156"/>
      <c r="S7" s="156"/>
      <c r="T7" s="156"/>
      <c r="U7" s="156"/>
      <c r="V7" s="156"/>
      <c r="W7" s="203"/>
      <c r="X7" s="203"/>
      <c r="Y7" s="238"/>
      <c r="Z7" s="201"/>
      <c r="AA7" s="201"/>
      <c r="AB7" s="201"/>
      <c r="AC7" s="201"/>
      <c r="AD7" s="201"/>
      <c r="AE7" s="156" t="s">
        <v>1</v>
      </c>
      <c r="AF7" s="156"/>
      <c r="AG7" s="238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68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11"/>
      <c r="BJ7" s="111"/>
      <c r="BK7" s="111"/>
      <c r="BL7" s="111"/>
      <c r="BM7" s="111"/>
      <c r="BN7" s="111"/>
      <c r="BO7" s="111"/>
      <c r="BP7" s="111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</row>
    <row r="8" spans="1:281" s="17" customFormat="1" ht="23.1" customHeight="1" x14ac:dyDescent="0.35">
      <c r="A8" s="239"/>
      <c r="B8" s="240"/>
      <c r="C8" s="157"/>
      <c r="D8" s="206" t="s">
        <v>3</v>
      </c>
      <c r="E8" s="206"/>
      <c r="F8" s="310" t="s">
        <v>129</v>
      </c>
      <c r="G8" s="313" t="s">
        <v>130</v>
      </c>
      <c r="H8" s="157"/>
      <c r="I8" s="157"/>
      <c r="J8" s="207" t="s">
        <v>4</v>
      </c>
      <c r="K8" s="208" t="s">
        <v>4</v>
      </c>
      <c r="L8" s="209"/>
      <c r="M8" s="209"/>
      <c r="N8" s="209"/>
      <c r="O8" s="209"/>
      <c r="P8" s="210"/>
      <c r="Q8" s="157" t="s">
        <v>6</v>
      </c>
      <c r="R8" s="157" t="s">
        <v>9</v>
      </c>
      <c r="S8" s="211" t="s">
        <v>9</v>
      </c>
      <c r="T8" s="209" t="s">
        <v>12</v>
      </c>
      <c r="U8" s="157" t="s">
        <v>9</v>
      </c>
      <c r="V8" s="157" t="s">
        <v>9</v>
      </c>
      <c r="W8" s="212" t="s">
        <v>18</v>
      </c>
      <c r="X8" s="212" t="s">
        <v>18</v>
      </c>
      <c r="Y8" s="239"/>
      <c r="Z8" s="241" t="s">
        <v>19</v>
      </c>
      <c r="AA8" s="242" t="s">
        <v>8</v>
      </c>
      <c r="AB8" s="243" t="s">
        <v>20</v>
      </c>
      <c r="AC8" s="243" t="s">
        <v>21</v>
      </c>
      <c r="AD8" s="244" t="s">
        <v>22</v>
      </c>
      <c r="AE8" s="210" t="s">
        <v>5</v>
      </c>
      <c r="AF8" s="215"/>
      <c r="AG8" s="239"/>
      <c r="AH8" s="169"/>
      <c r="AI8" s="170"/>
      <c r="AJ8" s="170" t="s">
        <v>144</v>
      </c>
      <c r="AK8" s="171" t="s">
        <v>145</v>
      </c>
      <c r="AL8" s="172" t="s">
        <v>8</v>
      </c>
      <c r="AM8" s="172" t="s">
        <v>8</v>
      </c>
      <c r="AN8" s="172" t="s">
        <v>8</v>
      </c>
      <c r="AO8" s="172"/>
      <c r="AP8" s="172"/>
      <c r="AQ8" s="172"/>
      <c r="AR8" s="326" t="s">
        <v>122</v>
      </c>
      <c r="AS8" s="172" t="s">
        <v>146</v>
      </c>
      <c r="AT8" s="170" t="s">
        <v>9</v>
      </c>
      <c r="AU8" s="173" t="s">
        <v>10</v>
      </c>
      <c r="AV8" s="171" t="s">
        <v>10</v>
      </c>
      <c r="AW8" s="172" t="s">
        <v>11</v>
      </c>
      <c r="AX8" s="174" t="s">
        <v>9</v>
      </c>
      <c r="AY8" s="175" t="s">
        <v>12</v>
      </c>
      <c r="AZ8" s="176" t="s">
        <v>13</v>
      </c>
      <c r="BA8" s="172"/>
      <c r="BB8" s="172"/>
      <c r="BC8" s="172" t="s">
        <v>14</v>
      </c>
      <c r="BD8" s="172" t="s">
        <v>15</v>
      </c>
      <c r="BE8" s="172" t="s">
        <v>16</v>
      </c>
      <c r="BF8" s="172" t="s">
        <v>17</v>
      </c>
      <c r="BG8" s="170"/>
      <c r="BH8" s="170" t="s">
        <v>147</v>
      </c>
      <c r="BI8" s="155"/>
      <c r="BJ8" s="155"/>
      <c r="BK8" s="155"/>
      <c r="BL8" s="155"/>
      <c r="BM8" s="155"/>
      <c r="BN8" s="155"/>
      <c r="BO8" s="155"/>
      <c r="BP8" s="155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</row>
    <row r="9" spans="1:281" s="18" customFormat="1" ht="23.1" customHeight="1" x14ac:dyDescent="0.35">
      <c r="A9" s="245" t="s">
        <v>23</v>
      </c>
      <c r="B9" s="246" t="s">
        <v>24</v>
      </c>
      <c r="C9" s="158" t="s">
        <v>25</v>
      </c>
      <c r="D9" s="206" t="s">
        <v>26</v>
      </c>
      <c r="E9" s="206" t="s">
        <v>117</v>
      </c>
      <c r="F9" s="311"/>
      <c r="G9" s="314"/>
      <c r="H9" s="158" t="s">
        <v>116</v>
      </c>
      <c r="I9" s="218" t="s">
        <v>27</v>
      </c>
      <c r="J9" s="219" t="s">
        <v>28</v>
      </c>
      <c r="K9" s="182" t="s">
        <v>28</v>
      </c>
      <c r="L9" s="220" t="s">
        <v>29</v>
      </c>
      <c r="M9" s="182" t="s">
        <v>30</v>
      </c>
      <c r="N9" s="182" t="s">
        <v>31</v>
      </c>
      <c r="O9" s="182" t="s">
        <v>32</v>
      </c>
      <c r="P9" s="221"/>
      <c r="Q9" s="158" t="s">
        <v>33</v>
      </c>
      <c r="R9" s="158" t="s">
        <v>8</v>
      </c>
      <c r="S9" s="181" t="s">
        <v>10</v>
      </c>
      <c r="T9" s="182" t="s">
        <v>42</v>
      </c>
      <c r="U9" s="158" t="s">
        <v>47</v>
      </c>
      <c r="V9" s="222" t="s">
        <v>48</v>
      </c>
      <c r="W9" s="223" t="s">
        <v>49</v>
      </c>
      <c r="X9" s="223" t="s">
        <v>50</v>
      </c>
      <c r="Y9" s="245" t="s">
        <v>23</v>
      </c>
      <c r="Z9" s="247"/>
      <c r="AA9" s="180" t="s">
        <v>35</v>
      </c>
      <c r="AB9" s="219"/>
      <c r="AC9" s="219" t="s">
        <v>42</v>
      </c>
      <c r="AD9" s="248"/>
      <c r="AE9" s="221" t="s">
        <v>28</v>
      </c>
      <c r="AF9" s="224"/>
      <c r="AG9" s="245" t="s">
        <v>23</v>
      </c>
      <c r="AH9" s="178" t="s">
        <v>24</v>
      </c>
      <c r="AI9" s="158" t="s">
        <v>25</v>
      </c>
      <c r="AJ9" s="158"/>
      <c r="AK9" s="179"/>
      <c r="AL9" s="179" t="s">
        <v>28</v>
      </c>
      <c r="AM9" s="179" t="s">
        <v>34</v>
      </c>
      <c r="AN9" s="179" t="s">
        <v>35</v>
      </c>
      <c r="AO9" s="179" t="s">
        <v>36</v>
      </c>
      <c r="AP9" s="179" t="s">
        <v>37</v>
      </c>
      <c r="AQ9" s="179" t="s">
        <v>38</v>
      </c>
      <c r="AR9" s="327"/>
      <c r="AS9" s="179"/>
      <c r="AT9" s="158" t="s">
        <v>8</v>
      </c>
      <c r="AU9" s="180" t="s">
        <v>40</v>
      </c>
      <c r="AV9" s="179" t="s">
        <v>40</v>
      </c>
      <c r="AW9" s="179" t="s">
        <v>41</v>
      </c>
      <c r="AX9" s="181" t="s">
        <v>10</v>
      </c>
      <c r="AY9" s="182" t="s">
        <v>42</v>
      </c>
      <c r="AZ9" s="183" t="s">
        <v>43</v>
      </c>
      <c r="BA9" s="184" t="s">
        <v>118</v>
      </c>
      <c r="BB9" s="179" t="s">
        <v>44</v>
      </c>
      <c r="BC9" s="179" t="s">
        <v>28</v>
      </c>
      <c r="BD9" s="179" t="s">
        <v>45</v>
      </c>
      <c r="BE9" s="179" t="s">
        <v>28</v>
      </c>
      <c r="BF9" s="179" t="s">
        <v>46</v>
      </c>
      <c r="BG9" s="158"/>
      <c r="BH9" s="185"/>
      <c r="BI9" s="155"/>
      <c r="BJ9" s="155"/>
      <c r="BK9" s="155"/>
      <c r="BL9" s="155"/>
      <c r="BM9" s="155"/>
      <c r="BN9" s="155"/>
      <c r="BO9" s="155"/>
      <c r="BP9" s="155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</row>
    <row r="10" spans="1:281" s="31" customFormat="1" ht="23.1" customHeight="1" thickBot="1" x14ac:dyDescent="0.4">
      <c r="A10" s="249"/>
      <c r="B10" s="250"/>
      <c r="C10" s="159"/>
      <c r="D10" s="226"/>
      <c r="E10" s="227"/>
      <c r="F10" s="312"/>
      <c r="G10" s="315"/>
      <c r="H10" s="159"/>
      <c r="I10" s="159"/>
      <c r="J10" s="228"/>
      <c r="K10" s="229"/>
      <c r="L10" s="229"/>
      <c r="M10" s="229"/>
      <c r="N10" s="229"/>
      <c r="O10" s="229"/>
      <c r="P10" s="230"/>
      <c r="Q10" s="159" t="s">
        <v>51</v>
      </c>
      <c r="R10" s="159" t="s">
        <v>54</v>
      </c>
      <c r="S10" s="190" t="s">
        <v>54</v>
      </c>
      <c r="T10" s="191"/>
      <c r="U10" s="159" t="s">
        <v>54</v>
      </c>
      <c r="V10" s="186"/>
      <c r="W10" s="231"/>
      <c r="X10" s="231"/>
      <c r="Y10" s="249"/>
      <c r="Z10" s="251"/>
      <c r="AA10" s="189"/>
      <c r="AB10" s="228"/>
      <c r="AC10" s="228"/>
      <c r="AD10" s="252"/>
      <c r="AE10" s="230"/>
      <c r="AF10" s="232"/>
      <c r="AG10" s="249"/>
      <c r="AH10" s="186"/>
      <c r="AI10" s="159"/>
      <c r="AJ10" s="159"/>
      <c r="AK10" s="187"/>
      <c r="AL10" s="187" t="s">
        <v>39</v>
      </c>
      <c r="AM10" s="187" t="s">
        <v>39</v>
      </c>
      <c r="AN10" s="187"/>
      <c r="AO10" s="187"/>
      <c r="AP10" s="187"/>
      <c r="AQ10" s="187"/>
      <c r="AR10" s="328"/>
      <c r="AS10" s="188"/>
      <c r="AT10" s="159" t="s">
        <v>54</v>
      </c>
      <c r="AU10" s="189" t="s">
        <v>55</v>
      </c>
      <c r="AV10" s="187">
        <v>2</v>
      </c>
      <c r="AW10" s="187" t="s">
        <v>39</v>
      </c>
      <c r="AX10" s="190" t="s">
        <v>54</v>
      </c>
      <c r="AY10" s="191"/>
      <c r="AZ10" s="192" t="s">
        <v>56</v>
      </c>
      <c r="BA10" s="187"/>
      <c r="BB10" s="187"/>
      <c r="BC10" s="187" t="s">
        <v>39</v>
      </c>
      <c r="BD10" s="187" t="s">
        <v>57</v>
      </c>
      <c r="BE10" s="187" t="s">
        <v>39</v>
      </c>
      <c r="BF10" s="187" t="s">
        <v>58</v>
      </c>
      <c r="BG10" s="159"/>
      <c r="BH10" s="193"/>
      <c r="BI10" s="155"/>
      <c r="BJ10" s="155"/>
      <c r="BK10" s="155"/>
      <c r="BL10" s="155"/>
      <c r="BM10" s="155"/>
      <c r="BN10" s="155"/>
      <c r="BO10" s="155"/>
      <c r="BP10" s="155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</row>
    <row r="11" spans="1:281" s="42" customFormat="1" ht="23.1" customHeight="1" thickBot="1" x14ac:dyDescent="0.4">
      <c r="A11" s="253" t="s">
        <v>1</v>
      </c>
      <c r="B11" s="254"/>
      <c r="C11" s="44"/>
      <c r="D11" s="45"/>
      <c r="E11" s="45"/>
      <c r="F11" s="45"/>
      <c r="G11" s="45"/>
      <c r="H11" s="45"/>
      <c r="I11" s="45"/>
      <c r="J11" s="134"/>
      <c r="K11" s="63"/>
      <c r="L11" s="45"/>
      <c r="M11" s="42" t="s">
        <v>1</v>
      </c>
      <c r="N11" s="42" t="s">
        <v>1</v>
      </c>
      <c r="O11" s="42" t="s">
        <v>1</v>
      </c>
      <c r="P11" s="45" t="s">
        <v>1</v>
      </c>
      <c r="Q11" s="45"/>
      <c r="R11" s="45"/>
      <c r="S11" s="45"/>
      <c r="T11" s="45"/>
      <c r="U11" s="45"/>
      <c r="V11" s="46"/>
      <c r="W11" s="48"/>
      <c r="X11" s="48"/>
      <c r="Y11" s="253" t="s">
        <v>1</v>
      </c>
      <c r="Z11" s="45" t="s">
        <v>1</v>
      </c>
      <c r="AA11" s="45"/>
      <c r="AB11" s="45"/>
      <c r="AC11" s="45"/>
      <c r="AD11" s="45"/>
      <c r="AE11" s="46"/>
      <c r="AF11" s="74"/>
      <c r="AG11" s="253" t="s">
        <v>1</v>
      </c>
      <c r="AH11" s="67"/>
      <c r="AI11" s="52"/>
      <c r="AJ11" s="45"/>
      <c r="AK11" s="45"/>
      <c r="AL11" s="45"/>
      <c r="AM11" s="45" t="s">
        <v>1</v>
      </c>
      <c r="AN11" s="45" t="s">
        <v>1</v>
      </c>
      <c r="AO11" s="45" t="s">
        <v>1</v>
      </c>
      <c r="AP11" s="45"/>
      <c r="AQ11" s="45"/>
      <c r="AR11" s="45"/>
      <c r="AS11" s="45"/>
      <c r="AT11" s="45"/>
      <c r="AU11" s="45"/>
      <c r="AV11" s="49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53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  <c r="JU11" s="54"/>
    </row>
    <row r="12" spans="1:281" s="42" customFormat="1" ht="23.1" customHeight="1" x14ac:dyDescent="0.35">
      <c r="A12" s="255">
        <v>1</v>
      </c>
      <c r="B12" s="256" t="s">
        <v>59</v>
      </c>
      <c r="C12" s="44" t="s">
        <v>60</v>
      </c>
      <c r="D12" s="45">
        <v>36619</v>
      </c>
      <c r="E12" s="45">
        <v>1794</v>
      </c>
      <c r="F12" s="45">
        <f>SUM(D12:E12)</f>
        <v>38413</v>
      </c>
      <c r="G12" s="45">
        <v>1795</v>
      </c>
      <c r="H12" s="45"/>
      <c r="I12" s="45"/>
      <c r="J12" s="45">
        <f>SUM(F12:I12)</f>
        <v>40208</v>
      </c>
      <c r="K12" s="46">
        <f>J12</f>
        <v>40208</v>
      </c>
      <c r="L12" s="47">
        <f>ROUND(J12/6/31/60*(O12+N12*60+M12*6*60),2)</f>
        <v>0</v>
      </c>
      <c r="M12" s="42">
        <v>0</v>
      </c>
      <c r="N12" s="42">
        <v>0</v>
      </c>
      <c r="O12" s="42">
        <v>0</v>
      </c>
      <c r="P12" s="45">
        <f>J12-L12</f>
        <v>40208</v>
      </c>
      <c r="Q12" s="45">
        <v>2285.15</v>
      </c>
      <c r="R12" s="45">
        <f>SUM(AK12:AS12)</f>
        <v>8331.15</v>
      </c>
      <c r="S12" s="45">
        <f>SUM(AU12:AW12)</f>
        <v>200</v>
      </c>
      <c r="T12" s="45">
        <f>ROUNDDOWN(J12*5%/2,2)</f>
        <v>1005.2</v>
      </c>
      <c r="U12" s="45">
        <f>SUM(AZ12:BF12)</f>
        <v>3356.05</v>
      </c>
      <c r="V12" s="46">
        <f>Q12+R12+S12+T12+U12</f>
        <v>15177.55</v>
      </c>
      <c r="W12" s="48">
        <f>ROUND(AF12,0)</f>
        <v>12515</v>
      </c>
      <c r="X12" s="48">
        <f>(AE12-W12)</f>
        <v>12515.45</v>
      </c>
      <c r="Y12" s="255">
        <v>1</v>
      </c>
      <c r="Z12" s="45">
        <f>J12*12%</f>
        <v>4824.96</v>
      </c>
      <c r="AA12" s="45">
        <v>0</v>
      </c>
      <c r="AB12" s="45">
        <v>100</v>
      </c>
      <c r="AC12" s="45">
        <f>ROUNDUP(J12*5%/2,2)</f>
        <v>1005.2</v>
      </c>
      <c r="AD12" s="45">
        <v>200</v>
      </c>
      <c r="AE12" s="50">
        <f>+P12-V12</f>
        <v>25030.45</v>
      </c>
      <c r="AF12" s="51">
        <f>(+P12-V12)/2</f>
        <v>12515.225</v>
      </c>
      <c r="AG12" s="255">
        <v>1</v>
      </c>
      <c r="AH12" s="43" t="s">
        <v>59</v>
      </c>
      <c r="AI12" s="44" t="s">
        <v>60</v>
      </c>
      <c r="AJ12" s="45">
        <f>Q12</f>
        <v>2285.15</v>
      </c>
      <c r="AK12" s="45">
        <f>J12*9%</f>
        <v>3618.72</v>
      </c>
      <c r="AL12" s="45">
        <v>0</v>
      </c>
      <c r="AM12" s="45">
        <v>0</v>
      </c>
      <c r="AN12" s="45">
        <v>0</v>
      </c>
      <c r="AO12" s="45">
        <v>0</v>
      </c>
      <c r="AP12" s="45">
        <v>4712.43</v>
      </c>
      <c r="AQ12" s="45">
        <v>0</v>
      </c>
      <c r="AR12" s="45"/>
      <c r="AS12" s="45">
        <v>0</v>
      </c>
      <c r="AT12" s="45">
        <f>SUM(AK12:AS12)</f>
        <v>8331.15</v>
      </c>
      <c r="AU12" s="45">
        <v>200</v>
      </c>
      <c r="AV12" s="45">
        <v>0</v>
      </c>
      <c r="AW12" s="45">
        <v>0</v>
      </c>
      <c r="AX12" s="45">
        <f>SUM(AU12:AW12)</f>
        <v>200</v>
      </c>
      <c r="AY12" s="45">
        <f>ROUNDDOWN(J12*5%/2,2)</f>
        <v>1005.2</v>
      </c>
      <c r="AZ12" s="45"/>
      <c r="BA12" s="45"/>
      <c r="BB12" s="45">
        <v>199.3</v>
      </c>
      <c r="BC12" s="45">
        <v>3156.75</v>
      </c>
      <c r="BD12" s="45">
        <v>0</v>
      </c>
      <c r="BE12" s="45">
        <v>0</v>
      </c>
      <c r="BF12" s="45">
        <v>0</v>
      </c>
      <c r="BG12" s="45">
        <f>SUM(BA12:BF12)</f>
        <v>3356.05</v>
      </c>
      <c r="BH12" s="53">
        <f>AJ12+AT12+AX12+AY12+BG12</f>
        <v>15177.55</v>
      </c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</row>
    <row r="13" spans="1:281" s="55" customFormat="1" ht="23.1" customHeight="1" x14ac:dyDescent="0.35">
      <c r="A13" s="257"/>
      <c r="B13" s="258"/>
      <c r="C13" s="57"/>
      <c r="D13" s="59"/>
      <c r="E13" s="59"/>
      <c r="F13" s="45">
        <f t="shared" ref="F13:F62" si="0">SUM(D13:E13)</f>
        <v>0</v>
      </c>
      <c r="G13" s="59"/>
      <c r="H13" s="59"/>
      <c r="I13" s="59"/>
      <c r="J13" s="45">
        <f t="shared" ref="J13:J62" si="1">SUM(F13:I13)</f>
        <v>0</v>
      </c>
      <c r="K13" s="58"/>
      <c r="L13" s="47">
        <f t="shared" ref="L13:L63" si="2">ROUND(J13/6/31/60*(O13+N13*60+M13*6*60),2)</f>
        <v>0</v>
      </c>
      <c r="P13" s="45">
        <f t="shared" ref="P13:P63" si="3">J13-L13</f>
        <v>0</v>
      </c>
      <c r="Q13" s="59"/>
      <c r="R13" s="45">
        <f t="shared" ref="R13:R63" si="4">SUM(AK13:AS13)</f>
        <v>0</v>
      </c>
      <c r="S13" s="45">
        <f t="shared" ref="S13:S63" si="5">SUM(AU13:AW13)</f>
        <v>0</v>
      </c>
      <c r="T13" s="45">
        <f t="shared" ref="T13:T63" si="6">ROUNDDOWN(J13*5%/2,2)</f>
        <v>0</v>
      </c>
      <c r="U13" s="45">
        <f t="shared" ref="U13:U63" si="7">SUM(AZ13:BF13)</f>
        <v>0</v>
      </c>
      <c r="V13" s="46">
        <f t="shared" ref="V13:V63" si="8">Q13+R13+S13+T13+U13</f>
        <v>0</v>
      </c>
      <c r="W13" s="48">
        <f t="shared" ref="W13:W63" si="9">ROUND(AF13,0)</f>
        <v>0</v>
      </c>
      <c r="X13" s="48">
        <f t="shared" ref="X13:X63" si="10">(AE13-W13)</f>
        <v>0</v>
      </c>
      <c r="Y13" s="257"/>
      <c r="Z13" s="45">
        <f t="shared" ref="Z13:Z63" si="11">J13*12%</f>
        <v>0</v>
      </c>
      <c r="AA13" s="59"/>
      <c r="AB13" s="59"/>
      <c r="AC13" s="45">
        <f t="shared" ref="AC13:AC63" si="12">ROUNDUP(J13*5%/2,2)</f>
        <v>0</v>
      </c>
      <c r="AD13" s="59"/>
      <c r="AE13" s="50">
        <f t="shared" ref="AE13:AE63" si="13">+P13-V13</f>
        <v>0</v>
      </c>
      <c r="AF13" s="51">
        <f t="shared" ref="AF13:AF63" si="14">(+P13-V13)/2</f>
        <v>0</v>
      </c>
      <c r="AG13" s="257"/>
      <c r="AH13" s="61"/>
      <c r="AI13" s="57"/>
      <c r="AJ13" s="45">
        <f t="shared" ref="AJ13:AJ62" si="15">Q13</f>
        <v>0</v>
      </c>
      <c r="AK13" s="45">
        <f t="shared" ref="AK13:AK63" si="16">J13*9%</f>
        <v>0</v>
      </c>
      <c r="AL13" s="59"/>
      <c r="AM13" s="59"/>
      <c r="AN13" s="59"/>
      <c r="AO13" s="59"/>
      <c r="AP13" s="59"/>
      <c r="AQ13" s="59"/>
      <c r="AR13" s="59"/>
      <c r="AS13" s="59"/>
      <c r="AT13" s="45">
        <f t="shared" ref="AT13:AT63" si="17">SUM(AK13:AS13)</f>
        <v>0</v>
      </c>
      <c r="AU13" s="59"/>
      <c r="AV13" s="59"/>
      <c r="AW13" s="59"/>
      <c r="AX13" s="45">
        <f t="shared" ref="AX13:AX63" si="18">SUM(AU13:AW13)</f>
        <v>0</v>
      </c>
      <c r="AY13" s="45">
        <f t="shared" ref="AY13:AY63" si="19">ROUNDDOWN(J13*5%/2,2)</f>
        <v>0</v>
      </c>
      <c r="AZ13" s="59"/>
      <c r="BA13" s="59"/>
      <c r="BB13" s="59"/>
      <c r="BC13" s="59"/>
      <c r="BD13" s="59"/>
      <c r="BE13" s="59"/>
      <c r="BF13" s="59"/>
      <c r="BG13" s="45">
        <f t="shared" ref="BG13:BG63" si="20">SUM(BA13:BF13)</f>
        <v>0</v>
      </c>
      <c r="BH13" s="53">
        <f t="shared" ref="BH13:BH63" si="21">AJ13+AT13+AX13+AY13+BG13</f>
        <v>0</v>
      </c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</row>
    <row r="14" spans="1:281" s="59" customFormat="1" ht="23.1" customHeight="1" x14ac:dyDescent="0.35">
      <c r="A14" s="259">
        <v>2</v>
      </c>
      <c r="B14" s="260" t="s">
        <v>143</v>
      </c>
      <c r="C14" s="150" t="s">
        <v>126</v>
      </c>
      <c r="D14" s="59">
        <v>29165</v>
      </c>
      <c r="E14" s="59">
        <v>1540</v>
      </c>
      <c r="F14" s="45">
        <f t="shared" si="0"/>
        <v>30705</v>
      </c>
      <c r="G14" s="59">
        <v>1540</v>
      </c>
      <c r="J14" s="45">
        <f t="shared" si="1"/>
        <v>32245</v>
      </c>
      <c r="L14" s="47">
        <f t="shared" si="2"/>
        <v>0</v>
      </c>
      <c r="M14" s="154">
        <v>0</v>
      </c>
      <c r="N14" s="154">
        <v>0</v>
      </c>
      <c r="O14" s="154">
        <v>0</v>
      </c>
      <c r="P14" s="45">
        <f t="shared" si="3"/>
        <v>32245</v>
      </c>
      <c r="Q14" s="59">
        <v>1125.52</v>
      </c>
      <c r="R14" s="45">
        <f t="shared" si="4"/>
        <v>2902.0499999999997</v>
      </c>
      <c r="S14" s="45">
        <f t="shared" si="5"/>
        <v>200</v>
      </c>
      <c r="T14" s="45">
        <f t="shared" si="6"/>
        <v>806.12</v>
      </c>
      <c r="U14" s="45">
        <f t="shared" si="7"/>
        <v>639.20000000000005</v>
      </c>
      <c r="V14" s="45">
        <f t="shared" si="8"/>
        <v>5672.8899999999994</v>
      </c>
      <c r="W14" s="48">
        <f t="shared" si="9"/>
        <v>13286</v>
      </c>
      <c r="X14" s="48">
        <f t="shared" si="10"/>
        <v>13286.11</v>
      </c>
      <c r="Y14" s="259">
        <v>2</v>
      </c>
      <c r="Z14" s="45">
        <f t="shared" si="11"/>
        <v>3869.3999999999996</v>
      </c>
      <c r="AB14" s="59">
        <v>100</v>
      </c>
      <c r="AC14" s="45">
        <f t="shared" si="12"/>
        <v>806.13</v>
      </c>
      <c r="AD14" s="59">
        <v>200</v>
      </c>
      <c r="AE14" s="47">
        <f t="shared" si="13"/>
        <v>26572.11</v>
      </c>
      <c r="AF14" s="151">
        <f t="shared" si="14"/>
        <v>13286.055</v>
      </c>
      <c r="AG14" s="259">
        <v>2</v>
      </c>
      <c r="AH14" s="149" t="s">
        <v>143</v>
      </c>
      <c r="AI14" s="150" t="s">
        <v>126</v>
      </c>
      <c r="AJ14" s="45">
        <f t="shared" si="15"/>
        <v>1125.52</v>
      </c>
      <c r="AK14" s="45">
        <f t="shared" si="16"/>
        <v>2902.0499999999997</v>
      </c>
      <c r="AL14" s="149"/>
      <c r="AM14" s="149"/>
      <c r="AN14" s="149"/>
      <c r="AO14" s="149"/>
      <c r="AP14" s="149"/>
      <c r="AQ14" s="149"/>
      <c r="AR14" s="149"/>
      <c r="AS14" s="149"/>
      <c r="AT14" s="45">
        <f t="shared" si="17"/>
        <v>2902.0499999999997</v>
      </c>
      <c r="AU14" s="59">
        <v>200</v>
      </c>
      <c r="AV14" s="149"/>
      <c r="AW14" s="149"/>
      <c r="AX14" s="45">
        <f t="shared" si="18"/>
        <v>200</v>
      </c>
      <c r="AY14" s="45">
        <f t="shared" si="19"/>
        <v>806.12</v>
      </c>
      <c r="AZ14" s="149"/>
      <c r="BA14" s="149"/>
      <c r="BB14" s="59">
        <v>139.19999999999999</v>
      </c>
      <c r="BD14" s="59">
        <v>500</v>
      </c>
      <c r="BE14" s="149"/>
      <c r="BF14" s="149"/>
      <c r="BG14" s="45">
        <f t="shared" si="20"/>
        <v>639.20000000000005</v>
      </c>
      <c r="BH14" s="152">
        <f t="shared" si="21"/>
        <v>5672.8899999999994</v>
      </c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53"/>
      <c r="CB14" s="153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3"/>
      <c r="CO14" s="153"/>
      <c r="CP14" s="153"/>
      <c r="CQ14" s="153"/>
      <c r="CR14" s="153"/>
      <c r="CS14" s="153"/>
      <c r="CT14" s="153"/>
      <c r="CU14" s="153"/>
      <c r="CV14" s="153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53"/>
      <c r="FH14" s="153"/>
      <c r="FI14" s="153"/>
      <c r="FJ14" s="153"/>
      <c r="FK14" s="153"/>
      <c r="FL14" s="153"/>
      <c r="FM14" s="153"/>
      <c r="FN14" s="153"/>
      <c r="FO14" s="153"/>
      <c r="FP14" s="153"/>
      <c r="FQ14" s="153"/>
      <c r="FR14" s="153"/>
      <c r="FS14" s="153"/>
      <c r="FT14" s="153"/>
      <c r="FU14" s="153"/>
      <c r="FV14" s="153"/>
      <c r="FW14" s="153"/>
      <c r="FX14" s="153"/>
      <c r="FY14" s="153"/>
      <c r="FZ14" s="153"/>
      <c r="GA14" s="153"/>
      <c r="GB14" s="153"/>
      <c r="GC14" s="153"/>
      <c r="GD14" s="153"/>
      <c r="GE14" s="153"/>
      <c r="GF14" s="153"/>
      <c r="GG14" s="153"/>
      <c r="GH14" s="153"/>
      <c r="GI14" s="153"/>
      <c r="GJ14" s="153"/>
      <c r="GK14" s="153"/>
      <c r="GL14" s="153"/>
      <c r="GM14" s="153"/>
      <c r="GN14" s="153"/>
      <c r="GO14" s="153"/>
      <c r="GP14" s="153"/>
      <c r="GQ14" s="153"/>
      <c r="GR14" s="153"/>
      <c r="GS14" s="153"/>
      <c r="GT14" s="153"/>
      <c r="GU14" s="153"/>
      <c r="GV14" s="153"/>
      <c r="GW14" s="153"/>
      <c r="GX14" s="153"/>
      <c r="GY14" s="153"/>
      <c r="GZ14" s="153"/>
      <c r="HA14" s="153"/>
      <c r="HB14" s="153"/>
      <c r="HC14" s="153"/>
      <c r="HD14" s="153"/>
      <c r="HE14" s="153"/>
      <c r="HF14" s="153"/>
      <c r="HG14" s="153"/>
      <c r="HH14" s="153"/>
      <c r="HI14" s="153"/>
      <c r="HJ14" s="153"/>
      <c r="HK14" s="153"/>
      <c r="HL14" s="153"/>
      <c r="HM14" s="153"/>
      <c r="HN14" s="153"/>
      <c r="HO14" s="153"/>
      <c r="HP14" s="153"/>
      <c r="HQ14" s="153"/>
      <c r="HR14" s="153"/>
      <c r="HS14" s="153"/>
      <c r="HT14" s="153"/>
      <c r="HU14" s="153"/>
      <c r="HV14" s="153"/>
      <c r="HW14" s="153"/>
      <c r="HX14" s="153"/>
      <c r="HY14" s="153"/>
      <c r="HZ14" s="153"/>
      <c r="IA14" s="153"/>
      <c r="IB14" s="153"/>
      <c r="IC14" s="153"/>
      <c r="ID14" s="153"/>
      <c r="IE14" s="153"/>
      <c r="IF14" s="153"/>
      <c r="IG14" s="153"/>
      <c r="IH14" s="153"/>
      <c r="II14" s="153"/>
      <c r="IJ14" s="153"/>
      <c r="IK14" s="153"/>
      <c r="IL14" s="153"/>
      <c r="IM14" s="153"/>
      <c r="IN14" s="153"/>
      <c r="IO14" s="153"/>
      <c r="IP14" s="153"/>
      <c r="IQ14" s="153"/>
      <c r="IR14" s="153"/>
      <c r="IS14" s="153"/>
      <c r="IT14" s="153"/>
      <c r="IU14" s="153"/>
      <c r="IV14" s="153"/>
      <c r="IW14" s="153"/>
      <c r="IX14" s="153"/>
      <c r="IY14" s="153"/>
      <c r="IZ14" s="153"/>
      <c r="JA14" s="153"/>
      <c r="JB14" s="153"/>
      <c r="JC14" s="153"/>
      <c r="JD14" s="153"/>
      <c r="JE14" s="153"/>
      <c r="JF14" s="153"/>
      <c r="JG14" s="153"/>
      <c r="JH14" s="153"/>
      <c r="JI14" s="153"/>
      <c r="JJ14" s="153"/>
      <c r="JK14" s="153"/>
      <c r="JL14" s="153"/>
      <c r="JM14" s="153"/>
      <c r="JN14" s="153"/>
      <c r="JO14" s="153"/>
      <c r="JP14" s="153"/>
      <c r="JQ14" s="153"/>
      <c r="JR14" s="153"/>
      <c r="JS14" s="153"/>
      <c r="JT14" s="153"/>
      <c r="JU14" s="153"/>
    </row>
    <row r="15" spans="1:281" s="55" customFormat="1" ht="23.1" customHeight="1" x14ac:dyDescent="0.35">
      <c r="A15" s="257"/>
      <c r="B15" s="261"/>
      <c r="C15" s="57"/>
      <c r="D15" s="59"/>
      <c r="E15" s="59"/>
      <c r="F15" s="45">
        <f t="shared" si="0"/>
        <v>0</v>
      </c>
      <c r="G15" s="59"/>
      <c r="J15" s="45">
        <f t="shared" si="1"/>
        <v>0</v>
      </c>
      <c r="L15" s="47">
        <f t="shared" si="2"/>
        <v>0</v>
      </c>
      <c r="P15" s="45">
        <f t="shared" si="3"/>
        <v>0</v>
      </c>
      <c r="Q15" s="56"/>
      <c r="R15" s="45">
        <f t="shared" si="4"/>
        <v>0</v>
      </c>
      <c r="S15" s="45">
        <f t="shared" si="5"/>
        <v>0</v>
      </c>
      <c r="T15" s="45">
        <f t="shared" si="6"/>
        <v>0</v>
      </c>
      <c r="U15" s="45">
        <f t="shared" si="7"/>
        <v>0</v>
      </c>
      <c r="V15" s="46">
        <f t="shared" si="8"/>
        <v>0</v>
      </c>
      <c r="W15" s="48">
        <f t="shared" si="9"/>
        <v>0</v>
      </c>
      <c r="X15" s="48">
        <f t="shared" si="10"/>
        <v>0</v>
      </c>
      <c r="Y15" s="257"/>
      <c r="Z15" s="45">
        <f t="shared" si="11"/>
        <v>0</v>
      </c>
      <c r="AA15" s="59"/>
      <c r="AB15" s="59"/>
      <c r="AC15" s="45">
        <f t="shared" si="12"/>
        <v>0</v>
      </c>
      <c r="AD15" s="59"/>
      <c r="AE15" s="50">
        <f t="shared" si="13"/>
        <v>0</v>
      </c>
      <c r="AF15" s="51">
        <f t="shared" si="14"/>
        <v>0</v>
      </c>
      <c r="AG15" s="257"/>
      <c r="AH15" s="56"/>
      <c r="AI15" s="57"/>
      <c r="AJ15" s="45">
        <f t="shared" si="15"/>
        <v>0</v>
      </c>
      <c r="AK15" s="45">
        <f t="shared" si="16"/>
        <v>0</v>
      </c>
      <c r="AL15" s="56"/>
      <c r="AM15" s="56"/>
      <c r="AN15" s="56"/>
      <c r="AO15" s="56"/>
      <c r="AP15" s="56"/>
      <c r="AQ15" s="56"/>
      <c r="AR15" s="56"/>
      <c r="AS15" s="56"/>
      <c r="AT15" s="45">
        <f t="shared" si="17"/>
        <v>0</v>
      </c>
      <c r="AU15" s="149"/>
      <c r="AV15" s="56"/>
      <c r="AW15" s="56"/>
      <c r="AX15" s="45">
        <f t="shared" si="18"/>
        <v>0</v>
      </c>
      <c r="AY15" s="45">
        <f t="shared" si="19"/>
        <v>0</v>
      </c>
      <c r="AZ15" s="56"/>
      <c r="BA15" s="56"/>
      <c r="BB15" s="56"/>
      <c r="BD15" s="56"/>
      <c r="BE15" s="56"/>
      <c r="BF15" s="56"/>
      <c r="BG15" s="45">
        <f t="shared" si="20"/>
        <v>0</v>
      </c>
      <c r="BH15" s="53">
        <f t="shared" si="21"/>
        <v>0</v>
      </c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54"/>
      <c r="IW15" s="54"/>
      <c r="IX15" s="54"/>
      <c r="IY15" s="54"/>
      <c r="IZ15" s="54"/>
      <c r="JA15" s="54"/>
      <c r="JB15" s="54"/>
      <c r="JC15" s="54"/>
      <c r="JD15" s="54"/>
      <c r="JE15" s="54"/>
      <c r="JF15" s="54"/>
      <c r="JG15" s="54"/>
      <c r="JH15" s="54"/>
      <c r="JI15" s="54"/>
      <c r="JJ15" s="54"/>
      <c r="JK15" s="54"/>
      <c r="JL15" s="54"/>
      <c r="JM15" s="54"/>
      <c r="JN15" s="54"/>
      <c r="JO15" s="54"/>
      <c r="JP15" s="54"/>
      <c r="JQ15" s="54"/>
      <c r="JR15" s="54"/>
      <c r="JS15" s="54"/>
      <c r="JT15" s="54"/>
      <c r="JU15" s="54"/>
    </row>
    <row r="16" spans="1:281" s="42" customFormat="1" ht="23.1" customHeight="1" x14ac:dyDescent="0.35">
      <c r="A16" s="262">
        <v>3</v>
      </c>
      <c r="B16" s="256" t="s">
        <v>61</v>
      </c>
      <c r="C16" s="44" t="s">
        <v>62</v>
      </c>
      <c r="D16" s="45">
        <v>72577</v>
      </c>
      <c r="E16" s="45">
        <v>3375</v>
      </c>
      <c r="F16" s="45">
        <v>83659</v>
      </c>
      <c r="G16" s="45">
        <v>3656</v>
      </c>
      <c r="H16" s="45"/>
      <c r="I16" s="45"/>
      <c r="J16" s="45">
        <f t="shared" si="1"/>
        <v>87315</v>
      </c>
      <c r="K16" s="46">
        <f>J16</f>
        <v>87315</v>
      </c>
      <c r="L16" s="47">
        <f t="shared" si="2"/>
        <v>0</v>
      </c>
      <c r="P16" s="45">
        <f t="shared" si="3"/>
        <v>87315</v>
      </c>
      <c r="Q16" s="45">
        <v>12839.16</v>
      </c>
      <c r="R16" s="45">
        <f t="shared" si="4"/>
        <v>23274.68</v>
      </c>
      <c r="S16" s="45">
        <f t="shared" si="5"/>
        <v>200</v>
      </c>
      <c r="T16" s="45">
        <f t="shared" si="6"/>
        <v>2182.87</v>
      </c>
      <c r="U16" s="45">
        <f t="shared" si="7"/>
        <v>24108.77</v>
      </c>
      <c r="V16" s="46">
        <f t="shared" si="8"/>
        <v>62605.479999999996</v>
      </c>
      <c r="W16" s="48">
        <f t="shared" si="9"/>
        <v>12355</v>
      </c>
      <c r="X16" s="48">
        <f t="shared" si="10"/>
        <v>12354.520000000004</v>
      </c>
      <c r="Y16" s="262">
        <v>3</v>
      </c>
      <c r="Z16" s="45">
        <f t="shared" si="11"/>
        <v>10477.799999999999</v>
      </c>
      <c r="AA16" s="45">
        <v>0</v>
      </c>
      <c r="AB16" s="45">
        <v>100</v>
      </c>
      <c r="AC16" s="45">
        <f t="shared" si="12"/>
        <v>2182.88</v>
      </c>
      <c r="AD16" s="45">
        <v>200</v>
      </c>
      <c r="AE16" s="50">
        <f t="shared" si="13"/>
        <v>24709.520000000004</v>
      </c>
      <c r="AF16" s="51">
        <f t="shared" si="14"/>
        <v>12354.760000000002</v>
      </c>
      <c r="AG16" s="262">
        <v>3</v>
      </c>
      <c r="AH16" s="43" t="s">
        <v>61</v>
      </c>
      <c r="AI16" s="44" t="s">
        <v>62</v>
      </c>
      <c r="AJ16" s="45">
        <f t="shared" si="15"/>
        <v>12839.16</v>
      </c>
      <c r="AK16" s="45">
        <f t="shared" si="16"/>
        <v>7858.3499999999995</v>
      </c>
      <c r="AL16" s="45">
        <v>5781.89</v>
      </c>
      <c r="AM16" s="45">
        <v>0</v>
      </c>
      <c r="AN16" s="45">
        <v>0</v>
      </c>
      <c r="AO16" s="45">
        <v>9634.44</v>
      </c>
      <c r="AP16" s="45">
        <v>0</v>
      </c>
      <c r="AQ16" s="45">
        <v>0</v>
      </c>
      <c r="AR16" s="45"/>
      <c r="AS16" s="45">
        <v>0</v>
      </c>
      <c r="AT16" s="45">
        <f t="shared" si="17"/>
        <v>23274.68</v>
      </c>
      <c r="AU16" s="45">
        <v>200</v>
      </c>
      <c r="AV16" s="45">
        <v>0</v>
      </c>
      <c r="AW16" s="45">
        <v>0</v>
      </c>
      <c r="AX16" s="45">
        <f t="shared" si="18"/>
        <v>200</v>
      </c>
      <c r="AY16" s="45">
        <f t="shared" si="19"/>
        <v>2182.87</v>
      </c>
      <c r="AZ16" s="45"/>
      <c r="BA16" s="45">
        <v>0</v>
      </c>
      <c r="BB16" s="45">
        <v>100</v>
      </c>
      <c r="BC16" s="45">
        <v>15783.77</v>
      </c>
      <c r="BD16" s="45">
        <v>8225</v>
      </c>
      <c r="BE16" s="45">
        <v>0</v>
      </c>
      <c r="BF16" s="45">
        <v>0</v>
      </c>
      <c r="BG16" s="45">
        <f t="shared" si="20"/>
        <v>24108.77</v>
      </c>
      <c r="BH16" s="53">
        <f t="shared" si="21"/>
        <v>62605.479999999996</v>
      </c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  <c r="IW16" s="54"/>
      <c r="IX16" s="54"/>
      <c r="IY16" s="54"/>
      <c r="IZ16" s="54"/>
      <c r="JA16" s="54"/>
      <c r="JB16" s="54"/>
      <c r="JC16" s="54"/>
      <c r="JD16" s="54"/>
      <c r="JE16" s="54"/>
      <c r="JF16" s="54"/>
      <c r="JG16" s="54"/>
      <c r="JH16" s="54"/>
      <c r="JI16" s="54"/>
      <c r="JJ16" s="54"/>
      <c r="JK16" s="54"/>
      <c r="JL16" s="54"/>
      <c r="JM16" s="54"/>
      <c r="JN16" s="54"/>
      <c r="JO16" s="54"/>
      <c r="JP16" s="54"/>
      <c r="JQ16" s="54"/>
      <c r="JR16" s="54"/>
      <c r="JS16" s="54"/>
      <c r="JT16" s="54"/>
      <c r="JU16" s="54"/>
    </row>
    <row r="17" spans="1:281" s="55" customFormat="1" ht="23.1" customHeight="1" x14ac:dyDescent="0.35">
      <c r="A17" s="257"/>
      <c r="B17" s="258"/>
      <c r="C17" s="57"/>
      <c r="D17" s="59"/>
      <c r="E17" s="59"/>
      <c r="F17" s="45">
        <f t="shared" si="0"/>
        <v>0</v>
      </c>
      <c r="G17" s="59"/>
      <c r="H17" s="59"/>
      <c r="I17" s="59"/>
      <c r="J17" s="45">
        <f t="shared" si="1"/>
        <v>0</v>
      </c>
      <c r="K17" s="58"/>
      <c r="L17" s="47">
        <f t="shared" si="2"/>
        <v>0</v>
      </c>
      <c r="P17" s="45">
        <f t="shared" si="3"/>
        <v>0</v>
      </c>
      <c r="Q17" s="59"/>
      <c r="R17" s="45">
        <f t="shared" si="4"/>
        <v>0</v>
      </c>
      <c r="S17" s="45">
        <f t="shared" si="5"/>
        <v>0</v>
      </c>
      <c r="T17" s="45">
        <f t="shared" si="6"/>
        <v>0</v>
      </c>
      <c r="U17" s="45">
        <f t="shared" si="7"/>
        <v>0</v>
      </c>
      <c r="V17" s="46">
        <f t="shared" si="8"/>
        <v>0</v>
      </c>
      <c r="W17" s="48">
        <f t="shared" si="9"/>
        <v>0</v>
      </c>
      <c r="X17" s="48">
        <f t="shared" si="10"/>
        <v>0</v>
      </c>
      <c r="Y17" s="257"/>
      <c r="Z17" s="45">
        <f t="shared" si="11"/>
        <v>0</v>
      </c>
      <c r="AA17" s="59"/>
      <c r="AB17" s="59"/>
      <c r="AC17" s="45">
        <f t="shared" si="12"/>
        <v>0</v>
      </c>
      <c r="AD17" s="59"/>
      <c r="AE17" s="50">
        <f t="shared" si="13"/>
        <v>0</v>
      </c>
      <c r="AF17" s="51">
        <f t="shared" si="14"/>
        <v>0</v>
      </c>
      <c r="AG17" s="257"/>
      <c r="AH17" s="61"/>
      <c r="AI17" s="57"/>
      <c r="AJ17" s="45">
        <f t="shared" si="15"/>
        <v>0</v>
      </c>
      <c r="AK17" s="45">
        <f t="shared" si="16"/>
        <v>0</v>
      </c>
      <c r="AL17" s="59"/>
      <c r="AM17" s="59"/>
      <c r="AN17" s="59"/>
      <c r="AO17" s="59"/>
      <c r="AP17" s="59"/>
      <c r="AQ17" s="59"/>
      <c r="AR17" s="59"/>
      <c r="AS17" s="59"/>
      <c r="AT17" s="45">
        <f t="shared" si="17"/>
        <v>0</v>
      </c>
      <c r="AU17" s="59"/>
      <c r="AV17" s="56"/>
      <c r="AW17" s="59"/>
      <c r="AX17" s="45">
        <f t="shared" si="18"/>
        <v>0</v>
      </c>
      <c r="AY17" s="45">
        <f t="shared" si="19"/>
        <v>0</v>
      </c>
      <c r="AZ17" s="59"/>
      <c r="BA17" s="59"/>
      <c r="BB17" s="59"/>
      <c r="BC17" s="59"/>
      <c r="BD17" s="59"/>
      <c r="BE17" s="59"/>
      <c r="BF17" s="59"/>
      <c r="BG17" s="45">
        <f t="shared" si="20"/>
        <v>0</v>
      </c>
      <c r="BH17" s="53">
        <f t="shared" si="21"/>
        <v>0</v>
      </c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  <c r="IW17" s="54"/>
      <c r="IX17" s="54"/>
      <c r="IY17" s="54"/>
      <c r="IZ17" s="54"/>
      <c r="JA17" s="54"/>
      <c r="JB17" s="54"/>
      <c r="JC17" s="54"/>
      <c r="JD17" s="54"/>
      <c r="JE17" s="54"/>
      <c r="JF17" s="54"/>
      <c r="JG17" s="54"/>
      <c r="JH17" s="54"/>
      <c r="JI17" s="54"/>
      <c r="JJ17" s="54"/>
      <c r="JK17" s="54"/>
      <c r="JL17" s="54"/>
      <c r="JM17" s="54"/>
      <c r="JN17" s="54"/>
      <c r="JO17" s="54"/>
      <c r="JP17" s="54"/>
      <c r="JQ17" s="54"/>
      <c r="JR17" s="54"/>
      <c r="JS17" s="54"/>
      <c r="JT17" s="54"/>
      <c r="JU17" s="54"/>
    </row>
    <row r="18" spans="1:281" s="42" customFormat="1" ht="23.1" customHeight="1" x14ac:dyDescent="0.35">
      <c r="A18" s="262">
        <v>4</v>
      </c>
      <c r="B18" s="256" t="s">
        <v>63</v>
      </c>
      <c r="C18" s="44" t="s">
        <v>81</v>
      </c>
      <c r="D18" s="45">
        <v>43030</v>
      </c>
      <c r="E18" s="45">
        <v>2108</v>
      </c>
      <c r="F18" s="45">
        <f t="shared" si="0"/>
        <v>45138</v>
      </c>
      <c r="G18" s="45">
        <v>2109</v>
      </c>
      <c r="H18" s="45"/>
      <c r="I18" s="45"/>
      <c r="J18" s="45">
        <f t="shared" si="1"/>
        <v>47247</v>
      </c>
      <c r="K18" s="46">
        <f>J18</f>
        <v>47247</v>
      </c>
      <c r="L18" s="47">
        <f t="shared" si="2"/>
        <v>0</v>
      </c>
      <c r="P18" s="45">
        <f t="shared" si="3"/>
        <v>47247</v>
      </c>
      <c r="Q18" s="45">
        <v>3605.95</v>
      </c>
      <c r="R18" s="45">
        <f t="shared" si="4"/>
        <v>4252.2299999999996</v>
      </c>
      <c r="S18" s="45">
        <f t="shared" si="5"/>
        <v>200</v>
      </c>
      <c r="T18" s="45">
        <f t="shared" si="6"/>
        <v>1181.17</v>
      </c>
      <c r="U18" s="45">
        <f t="shared" si="7"/>
        <v>100</v>
      </c>
      <c r="V18" s="46">
        <f t="shared" si="8"/>
        <v>9339.3499999999985</v>
      </c>
      <c r="W18" s="48">
        <f t="shared" si="9"/>
        <v>18954</v>
      </c>
      <c r="X18" s="48">
        <f t="shared" si="10"/>
        <v>18953.650000000001</v>
      </c>
      <c r="Y18" s="262">
        <v>4</v>
      </c>
      <c r="Z18" s="45">
        <f t="shared" si="11"/>
        <v>5669.6399999999994</v>
      </c>
      <c r="AA18" s="45">
        <v>0</v>
      </c>
      <c r="AB18" s="45">
        <v>100</v>
      </c>
      <c r="AC18" s="45">
        <f t="shared" si="12"/>
        <v>1181.18</v>
      </c>
      <c r="AD18" s="45">
        <v>200</v>
      </c>
      <c r="AE18" s="50">
        <f t="shared" si="13"/>
        <v>37907.65</v>
      </c>
      <c r="AF18" s="51">
        <f t="shared" si="14"/>
        <v>18953.825000000001</v>
      </c>
      <c r="AG18" s="262">
        <v>4</v>
      </c>
      <c r="AH18" s="43" t="s">
        <v>63</v>
      </c>
      <c r="AI18" s="44" t="s">
        <v>81</v>
      </c>
      <c r="AJ18" s="45">
        <f t="shared" si="15"/>
        <v>3605.95</v>
      </c>
      <c r="AK18" s="45">
        <f t="shared" si="16"/>
        <v>4252.2299999999996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/>
      <c r="AS18" s="45">
        <v>0</v>
      </c>
      <c r="AT18" s="45">
        <f t="shared" si="17"/>
        <v>4252.2299999999996</v>
      </c>
      <c r="AU18" s="45">
        <v>200</v>
      </c>
      <c r="AV18" s="45">
        <v>0</v>
      </c>
      <c r="AW18" s="45">
        <v>0</v>
      </c>
      <c r="AX18" s="45">
        <f t="shared" si="18"/>
        <v>200</v>
      </c>
      <c r="AY18" s="45">
        <f t="shared" si="19"/>
        <v>1181.17</v>
      </c>
      <c r="AZ18" s="45"/>
      <c r="BA18" s="45"/>
      <c r="BB18" s="45">
        <v>100</v>
      </c>
      <c r="BC18" s="45">
        <v>0</v>
      </c>
      <c r="BD18" s="45">
        <v>0</v>
      </c>
      <c r="BE18" s="45">
        <v>0</v>
      </c>
      <c r="BF18" s="45">
        <v>0</v>
      </c>
      <c r="BG18" s="45">
        <f t="shared" si="20"/>
        <v>100</v>
      </c>
      <c r="BH18" s="53">
        <f t="shared" si="21"/>
        <v>9339.3499999999985</v>
      </c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  <c r="IZ18" s="54"/>
      <c r="JA18" s="54"/>
      <c r="JB18" s="54"/>
      <c r="JC18" s="54"/>
      <c r="JD18" s="54"/>
      <c r="JE18" s="54"/>
      <c r="JF18" s="54"/>
      <c r="JG18" s="54"/>
      <c r="JH18" s="54"/>
      <c r="JI18" s="54"/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  <c r="JU18" s="54"/>
    </row>
    <row r="19" spans="1:281" s="42" customFormat="1" ht="23.1" customHeight="1" x14ac:dyDescent="0.35">
      <c r="A19" s="257"/>
      <c r="B19" s="263"/>
      <c r="C19" s="44"/>
      <c r="D19" s="45"/>
      <c r="E19" s="45"/>
      <c r="F19" s="45">
        <f t="shared" si="0"/>
        <v>0</v>
      </c>
      <c r="G19" s="45"/>
      <c r="H19" s="45"/>
      <c r="I19" s="45"/>
      <c r="J19" s="45">
        <f t="shared" si="1"/>
        <v>0</v>
      </c>
      <c r="K19" s="63"/>
      <c r="L19" s="47">
        <f t="shared" si="2"/>
        <v>0</v>
      </c>
      <c r="P19" s="45">
        <f t="shared" si="3"/>
        <v>0</v>
      </c>
      <c r="Q19" s="45"/>
      <c r="R19" s="45">
        <f t="shared" si="4"/>
        <v>0</v>
      </c>
      <c r="S19" s="45">
        <f t="shared" si="5"/>
        <v>0</v>
      </c>
      <c r="T19" s="45">
        <f t="shared" si="6"/>
        <v>0</v>
      </c>
      <c r="U19" s="45">
        <f t="shared" si="7"/>
        <v>0</v>
      </c>
      <c r="V19" s="46">
        <f t="shared" si="8"/>
        <v>0</v>
      </c>
      <c r="W19" s="48">
        <f t="shared" si="9"/>
        <v>0</v>
      </c>
      <c r="X19" s="48">
        <f t="shared" si="10"/>
        <v>0</v>
      </c>
      <c r="Y19" s="257"/>
      <c r="Z19" s="45">
        <f t="shared" si="11"/>
        <v>0</v>
      </c>
      <c r="AA19" s="45"/>
      <c r="AB19" s="45"/>
      <c r="AC19" s="45">
        <f t="shared" si="12"/>
        <v>0</v>
      </c>
      <c r="AD19" s="45"/>
      <c r="AE19" s="50">
        <f t="shared" si="13"/>
        <v>0</v>
      </c>
      <c r="AF19" s="51">
        <f t="shared" si="14"/>
        <v>0</v>
      </c>
      <c r="AG19" s="257"/>
      <c r="AH19" s="62"/>
      <c r="AI19" s="44"/>
      <c r="AJ19" s="45">
        <f t="shared" si="15"/>
        <v>0</v>
      </c>
      <c r="AK19" s="45">
        <f t="shared" si="16"/>
        <v>0</v>
      </c>
      <c r="AL19" s="45"/>
      <c r="AM19" s="45"/>
      <c r="AN19" s="45"/>
      <c r="AO19" s="45"/>
      <c r="AP19" s="45"/>
      <c r="AQ19" s="45"/>
      <c r="AR19" s="45"/>
      <c r="AS19" s="45"/>
      <c r="AT19" s="45">
        <f t="shared" si="17"/>
        <v>0</v>
      </c>
      <c r="AU19" s="45"/>
      <c r="AV19" s="56"/>
      <c r="AW19" s="45"/>
      <c r="AX19" s="45">
        <f t="shared" si="18"/>
        <v>0</v>
      </c>
      <c r="AY19" s="45">
        <f t="shared" si="19"/>
        <v>0</v>
      </c>
      <c r="AZ19" s="45"/>
      <c r="BA19" s="45"/>
      <c r="BB19" s="45"/>
      <c r="BC19" s="45"/>
      <c r="BD19" s="45"/>
      <c r="BE19" s="45"/>
      <c r="BF19" s="45"/>
      <c r="BG19" s="45">
        <f t="shared" si="20"/>
        <v>0</v>
      </c>
      <c r="BH19" s="53">
        <f t="shared" si="21"/>
        <v>0</v>
      </c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</row>
    <row r="20" spans="1:281" s="42" customFormat="1" ht="23.1" customHeight="1" x14ac:dyDescent="0.35">
      <c r="A20" s="259">
        <v>5</v>
      </c>
      <c r="B20" s="256" t="s">
        <v>64</v>
      </c>
      <c r="C20" s="44" t="s">
        <v>71</v>
      </c>
      <c r="D20" s="45">
        <v>46725</v>
      </c>
      <c r="E20" s="45">
        <v>2290</v>
      </c>
      <c r="F20" s="45">
        <f t="shared" si="0"/>
        <v>49015</v>
      </c>
      <c r="G20" s="45">
        <v>2289</v>
      </c>
      <c r="H20" s="45"/>
      <c r="I20" s="45"/>
      <c r="J20" s="45">
        <f t="shared" si="1"/>
        <v>51304</v>
      </c>
      <c r="K20" s="46">
        <f>J20</f>
        <v>51304</v>
      </c>
      <c r="L20" s="47">
        <f t="shared" si="2"/>
        <v>0</v>
      </c>
      <c r="P20" s="45">
        <f t="shared" si="3"/>
        <v>51304</v>
      </c>
      <c r="Q20" s="45">
        <v>4459.28</v>
      </c>
      <c r="R20" s="45">
        <f t="shared" si="4"/>
        <v>13393.06</v>
      </c>
      <c r="S20" s="45">
        <f t="shared" si="5"/>
        <v>200</v>
      </c>
      <c r="T20" s="45">
        <f t="shared" si="6"/>
        <v>1282.5999999999999</v>
      </c>
      <c r="U20" s="45">
        <f t="shared" si="7"/>
        <v>6513.51</v>
      </c>
      <c r="V20" s="46">
        <f t="shared" si="8"/>
        <v>25848.449999999997</v>
      </c>
      <c r="W20" s="48">
        <f t="shared" si="9"/>
        <v>12728</v>
      </c>
      <c r="X20" s="48">
        <f t="shared" si="10"/>
        <v>12727.550000000003</v>
      </c>
      <c r="Y20" s="259">
        <v>5</v>
      </c>
      <c r="Z20" s="45">
        <f t="shared" si="11"/>
        <v>6156.48</v>
      </c>
      <c r="AA20" s="45">
        <v>0</v>
      </c>
      <c r="AB20" s="45">
        <v>100</v>
      </c>
      <c r="AC20" s="45">
        <f t="shared" si="12"/>
        <v>1282.5999999999999</v>
      </c>
      <c r="AD20" s="45">
        <v>200</v>
      </c>
      <c r="AE20" s="50">
        <f t="shared" si="13"/>
        <v>25455.550000000003</v>
      </c>
      <c r="AF20" s="51">
        <f t="shared" si="14"/>
        <v>12727.775000000001</v>
      </c>
      <c r="AG20" s="259">
        <v>5</v>
      </c>
      <c r="AH20" s="43" t="s">
        <v>64</v>
      </c>
      <c r="AI20" s="44" t="s">
        <v>71</v>
      </c>
      <c r="AJ20" s="45">
        <f t="shared" si="15"/>
        <v>4459.28</v>
      </c>
      <c r="AK20" s="45">
        <f t="shared" si="16"/>
        <v>4617.3599999999997</v>
      </c>
      <c r="AL20" s="45">
        <v>0</v>
      </c>
      <c r="AM20" s="45">
        <v>0</v>
      </c>
      <c r="AN20" s="45">
        <v>0</v>
      </c>
      <c r="AO20" s="45">
        <v>0</v>
      </c>
      <c r="AP20" s="45">
        <v>6442.37</v>
      </c>
      <c r="AQ20" s="45">
        <v>0</v>
      </c>
      <c r="AR20" s="45">
        <v>2333.33</v>
      </c>
      <c r="AS20" s="45">
        <v>0</v>
      </c>
      <c r="AT20" s="45">
        <f t="shared" si="17"/>
        <v>13393.06</v>
      </c>
      <c r="AU20" s="45">
        <v>200</v>
      </c>
      <c r="AV20" s="45">
        <v>0</v>
      </c>
      <c r="AW20" s="45">
        <v>0</v>
      </c>
      <c r="AX20" s="45">
        <f t="shared" si="18"/>
        <v>200</v>
      </c>
      <c r="AY20" s="45">
        <f t="shared" si="19"/>
        <v>1282.5999999999999</v>
      </c>
      <c r="AZ20" s="45"/>
      <c r="BA20" s="45"/>
      <c r="BB20" s="45">
        <v>100</v>
      </c>
      <c r="BC20" s="45">
        <v>6313.51</v>
      </c>
      <c r="BD20" s="45">
        <v>100</v>
      </c>
      <c r="BE20" s="45">
        <v>0</v>
      </c>
      <c r="BF20" s="45">
        <v>0</v>
      </c>
      <c r="BG20" s="45">
        <f t="shared" si="20"/>
        <v>6513.51</v>
      </c>
      <c r="BH20" s="53">
        <f t="shared" si="21"/>
        <v>25848.449999999997</v>
      </c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  <c r="IW20" s="54"/>
      <c r="IX20" s="54"/>
      <c r="IY20" s="54"/>
      <c r="IZ20" s="54"/>
      <c r="JA20" s="54"/>
      <c r="JB20" s="54"/>
      <c r="JC20" s="54"/>
      <c r="JD20" s="54"/>
      <c r="JE20" s="54"/>
      <c r="JF20" s="54"/>
      <c r="JG20" s="54"/>
      <c r="JH20" s="54"/>
      <c r="JI20" s="54"/>
      <c r="JJ20" s="54"/>
      <c r="JK20" s="54"/>
      <c r="JL20" s="54"/>
      <c r="JM20" s="54"/>
      <c r="JN20" s="54"/>
      <c r="JO20" s="54"/>
      <c r="JP20" s="54"/>
      <c r="JQ20" s="54"/>
      <c r="JR20" s="54"/>
      <c r="JS20" s="54"/>
      <c r="JT20" s="54"/>
      <c r="JU20" s="54"/>
    </row>
    <row r="21" spans="1:281" s="42" customFormat="1" ht="23.1" customHeight="1" x14ac:dyDescent="0.35">
      <c r="A21" s="257"/>
      <c r="B21" s="263"/>
      <c r="C21" s="44"/>
      <c r="D21" s="45"/>
      <c r="E21" s="45"/>
      <c r="F21" s="45">
        <f t="shared" si="0"/>
        <v>0</v>
      </c>
      <c r="G21" s="45"/>
      <c r="H21" s="45"/>
      <c r="I21" s="45"/>
      <c r="J21" s="45">
        <f t="shared" si="1"/>
        <v>0</v>
      </c>
      <c r="K21" s="63"/>
      <c r="L21" s="47">
        <f t="shared" si="2"/>
        <v>0</v>
      </c>
      <c r="P21" s="45">
        <f t="shared" si="3"/>
        <v>0</v>
      </c>
      <c r="Q21" s="45"/>
      <c r="R21" s="45">
        <f t="shared" si="4"/>
        <v>0</v>
      </c>
      <c r="S21" s="45">
        <f t="shared" si="5"/>
        <v>0</v>
      </c>
      <c r="T21" s="45">
        <f t="shared" si="6"/>
        <v>0</v>
      </c>
      <c r="U21" s="45">
        <f t="shared" si="7"/>
        <v>0</v>
      </c>
      <c r="V21" s="46">
        <f t="shared" si="8"/>
        <v>0</v>
      </c>
      <c r="W21" s="48">
        <f t="shared" si="9"/>
        <v>0</v>
      </c>
      <c r="X21" s="48">
        <f t="shared" si="10"/>
        <v>0</v>
      </c>
      <c r="Y21" s="257"/>
      <c r="Z21" s="45">
        <f t="shared" si="11"/>
        <v>0</v>
      </c>
      <c r="AA21" s="45"/>
      <c r="AB21" s="45"/>
      <c r="AC21" s="45">
        <f t="shared" si="12"/>
        <v>0</v>
      </c>
      <c r="AD21" s="45"/>
      <c r="AE21" s="50">
        <f t="shared" si="13"/>
        <v>0</v>
      </c>
      <c r="AF21" s="51">
        <f t="shared" si="14"/>
        <v>0</v>
      </c>
      <c r="AG21" s="257"/>
      <c r="AH21" s="62"/>
      <c r="AI21" s="44"/>
      <c r="AJ21" s="45">
        <f t="shared" si="15"/>
        <v>0</v>
      </c>
      <c r="AK21" s="45">
        <f t="shared" si="16"/>
        <v>0</v>
      </c>
      <c r="AL21" s="45"/>
      <c r="AM21" s="45"/>
      <c r="AN21" s="45"/>
      <c r="AO21" s="45"/>
      <c r="AP21" s="45"/>
      <c r="AQ21" s="45"/>
      <c r="AR21" s="45"/>
      <c r="AS21" s="45"/>
      <c r="AT21" s="45">
        <f t="shared" si="17"/>
        <v>0</v>
      </c>
      <c r="AU21" s="45"/>
      <c r="AV21" s="56"/>
      <c r="AW21" s="45"/>
      <c r="AX21" s="45">
        <f t="shared" si="18"/>
        <v>0</v>
      </c>
      <c r="AY21" s="45">
        <f t="shared" si="19"/>
        <v>0</v>
      </c>
      <c r="AZ21" s="45"/>
      <c r="BA21" s="45"/>
      <c r="BB21" s="45"/>
      <c r="BC21" s="45"/>
      <c r="BD21" s="45"/>
      <c r="BE21" s="45"/>
      <c r="BF21" s="45"/>
      <c r="BG21" s="45">
        <f t="shared" si="20"/>
        <v>0</v>
      </c>
      <c r="BH21" s="53">
        <f t="shared" si="21"/>
        <v>0</v>
      </c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</row>
    <row r="22" spans="1:281" s="42" customFormat="1" ht="23.1" customHeight="1" x14ac:dyDescent="0.35">
      <c r="A22" s="262">
        <v>6</v>
      </c>
      <c r="B22" s="256" t="s">
        <v>70</v>
      </c>
      <c r="C22" s="44" t="s">
        <v>71</v>
      </c>
      <c r="D22" s="45">
        <v>46725</v>
      </c>
      <c r="E22" s="45">
        <v>2290</v>
      </c>
      <c r="F22" s="45">
        <f t="shared" si="0"/>
        <v>49015</v>
      </c>
      <c r="G22" s="45">
        <v>2289</v>
      </c>
      <c r="H22" s="45"/>
      <c r="I22" s="45"/>
      <c r="J22" s="45">
        <f t="shared" si="1"/>
        <v>51304</v>
      </c>
      <c r="K22" s="46">
        <f>J22</f>
        <v>51304</v>
      </c>
      <c r="L22" s="47">
        <f t="shared" si="2"/>
        <v>0</v>
      </c>
      <c r="P22" s="45">
        <f t="shared" si="3"/>
        <v>51304</v>
      </c>
      <c r="Q22" s="45">
        <v>4459.28</v>
      </c>
      <c r="R22" s="45">
        <f t="shared" si="4"/>
        <v>12143.55</v>
      </c>
      <c r="S22" s="45">
        <f t="shared" si="5"/>
        <v>5396.5599999999995</v>
      </c>
      <c r="T22" s="45">
        <f t="shared" si="6"/>
        <v>1282.5999999999999</v>
      </c>
      <c r="U22" s="45">
        <f t="shared" si="7"/>
        <v>12100</v>
      </c>
      <c r="V22" s="46">
        <f t="shared" si="8"/>
        <v>35381.99</v>
      </c>
      <c r="W22" s="48">
        <f t="shared" si="9"/>
        <v>7961</v>
      </c>
      <c r="X22" s="48">
        <f t="shared" si="10"/>
        <v>7961.010000000002</v>
      </c>
      <c r="Y22" s="262">
        <v>6</v>
      </c>
      <c r="Z22" s="45">
        <f t="shared" si="11"/>
        <v>6156.48</v>
      </c>
      <c r="AA22" s="45">
        <v>0</v>
      </c>
      <c r="AB22" s="45">
        <v>100</v>
      </c>
      <c r="AC22" s="45">
        <f t="shared" si="12"/>
        <v>1282.5999999999999</v>
      </c>
      <c r="AD22" s="45">
        <v>200</v>
      </c>
      <c r="AE22" s="50">
        <f t="shared" si="13"/>
        <v>15922.010000000002</v>
      </c>
      <c r="AF22" s="51">
        <f t="shared" si="14"/>
        <v>7961.005000000001</v>
      </c>
      <c r="AG22" s="262">
        <v>6</v>
      </c>
      <c r="AH22" s="43" t="s">
        <v>70</v>
      </c>
      <c r="AI22" s="44" t="s">
        <v>71</v>
      </c>
      <c r="AJ22" s="45">
        <f t="shared" si="15"/>
        <v>4459.28</v>
      </c>
      <c r="AK22" s="45">
        <f t="shared" si="16"/>
        <v>4617.3599999999997</v>
      </c>
      <c r="AL22" s="45">
        <v>5870.63</v>
      </c>
      <c r="AM22" s="45">
        <v>1000</v>
      </c>
      <c r="AN22" s="45">
        <v>0</v>
      </c>
      <c r="AO22" s="45">
        <v>0</v>
      </c>
      <c r="AP22" s="45">
        <v>0</v>
      </c>
      <c r="AQ22" s="45">
        <v>0</v>
      </c>
      <c r="AR22" s="45"/>
      <c r="AS22" s="45">
        <v>655.56</v>
      </c>
      <c r="AT22" s="45">
        <f t="shared" si="17"/>
        <v>12143.55</v>
      </c>
      <c r="AU22" s="45">
        <v>1900</v>
      </c>
      <c r="AV22" s="45">
        <v>0</v>
      </c>
      <c r="AW22" s="45">
        <v>3496.56</v>
      </c>
      <c r="AX22" s="45">
        <f t="shared" si="18"/>
        <v>5396.5599999999995</v>
      </c>
      <c r="AY22" s="45">
        <f t="shared" si="19"/>
        <v>1282.5999999999999</v>
      </c>
      <c r="AZ22" s="45"/>
      <c r="BA22" s="45">
        <v>0</v>
      </c>
      <c r="BB22" s="45">
        <v>100</v>
      </c>
      <c r="BC22" s="45"/>
      <c r="BD22" s="45">
        <v>12000</v>
      </c>
      <c r="BE22" s="45">
        <v>0</v>
      </c>
      <c r="BF22" s="45">
        <v>0</v>
      </c>
      <c r="BG22" s="45">
        <f t="shared" si="20"/>
        <v>12100</v>
      </c>
      <c r="BH22" s="53">
        <f t="shared" si="21"/>
        <v>35381.99</v>
      </c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</row>
    <row r="23" spans="1:281" s="42" customFormat="1" ht="23.1" customHeight="1" x14ac:dyDescent="0.35">
      <c r="A23" s="257"/>
      <c r="B23" s="256"/>
      <c r="C23" s="44"/>
      <c r="D23" s="45"/>
      <c r="E23" s="45"/>
      <c r="F23" s="45">
        <f t="shared" si="0"/>
        <v>0</v>
      </c>
      <c r="G23" s="45"/>
      <c r="H23" s="45"/>
      <c r="I23" s="45"/>
      <c r="J23" s="45">
        <f t="shared" si="1"/>
        <v>0</v>
      </c>
      <c r="K23" s="46"/>
      <c r="L23" s="47">
        <f t="shared" si="2"/>
        <v>0</v>
      </c>
      <c r="P23" s="45">
        <f t="shared" si="3"/>
        <v>0</v>
      </c>
      <c r="Q23" s="45"/>
      <c r="R23" s="45">
        <f t="shared" si="4"/>
        <v>0</v>
      </c>
      <c r="S23" s="45">
        <f t="shared" si="5"/>
        <v>0</v>
      </c>
      <c r="T23" s="45">
        <f t="shared" si="6"/>
        <v>0</v>
      </c>
      <c r="U23" s="45">
        <f t="shared" si="7"/>
        <v>0</v>
      </c>
      <c r="V23" s="46">
        <f t="shared" si="8"/>
        <v>0</v>
      </c>
      <c r="W23" s="48">
        <f t="shared" si="9"/>
        <v>0</v>
      </c>
      <c r="X23" s="48">
        <f t="shared" si="10"/>
        <v>0</v>
      </c>
      <c r="Y23" s="257"/>
      <c r="Z23" s="45">
        <f t="shared" si="11"/>
        <v>0</v>
      </c>
      <c r="AA23" s="45"/>
      <c r="AB23" s="45"/>
      <c r="AC23" s="45">
        <f t="shared" si="12"/>
        <v>0</v>
      </c>
      <c r="AD23" s="45"/>
      <c r="AE23" s="50">
        <f t="shared" si="13"/>
        <v>0</v>
      </c>
      <c r="AF23" s="51">
        <f t="shared" si="14"/>
        <v>0</v>
      </c>
      <c r="AG23" s="257"/>
      <c r="AH23" s="43"/>
      <c r="AI23" s="44"/>
      <c r="AJ23" s="45">
        <f t="shared" si="15"/>
        <v>0</v>
      </c>
      <c r="AK23" s="45">
        <f t="shared" si="16"/>
        <v>0</v>
      </c>
      <c r="AL23" s="45"/>
      <c r="AM23" s="45"/>
      <c r="AN23" s="45"/>
      <c r="AO23" s="45"/>
      <c r="AP23" s="45"/>
      <c r="AQ23" s="45"/>
      <c r="AR23" s="45"/>
      <c r="AS23" s="45"/>
      <c r="AT23" s="45">
        <f t="shared" si="17"/>
        <v>0</v>
      </c>
      <c r="AU23" s="45"/>
      <c r="AV23" s="56"/>
      <c r="AW23" s="45"/>
      <c r="AX23" s="45">
        <f t="shared" si="18"/>
        <v>0</v>
      </c>
      <c r="AY23" s="45">
        <f t="shared" si="19"/>
        <v>0</v>
      </c>
      <c r="AZ23" s="45"/>
      <c r="BA23" s="45"/>
      <c r="BB23" s="45"/>
      <c r="BC23" s="45"/>
      <c r="BD23" s="45"/>
      <c r="BE23" s="45"/>
      <c r="BF23" s="45"/>
      <c r="BG23" s="45">
        <f t="shared" si="20"/>
        <v>0</v>
      </c>
      <c r="BH23" s="53">
        <f t="shared" si="21"/>
        <v>0</v>
      </c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  <c r="IW23" s="54"/>
      <c r="IX23" s="54"/>
      <c r="IY23" s="54"/>
      <c r="IZ23" s="54"/>
      <c r="JA23" s="54"/>
      <c r="JB23" s="54"/>
      <c r="JC23" s="54"/>
      <c r="JD23" s="54"/>
      <c r="JE23" s="54"/>
      <c r="JF23" s="54"/>
      <c r="JG23" s="54"/>
      <c r="JH23" s="54"/>
      <c r="JI23" s="54"/>
      <c r="JJ23" s="54"/>
      <c r="JK23" s="54"/>
      <c r="JL23" s="54"/>
      <c r="JM23" s="54"/>
      <c r="JN23" s="54"/>
      <c r="JO23" s="54"/>
      <c r="JP23" s="54"/>
      <c r="JQ23" s="54"/>
      <c r="JR23" s="54"/>
      <c r="JS23" s="54"/>
      <c r="JT23" s="54"/>
      <c r="JU23" s="54"/>
    </row>
    <row r="24" spans="1:281" s="42" customFormat="1" ht="23.1" customHeight="1" x14ac:dyDescent="0.35">
      <c r="A24" s="262">
        <v>7</v>
      </c>
      <c r="B24" s="256" t="s">
        <v>72</v>
      </c>
      <c r="C24" s="44" t="s">
        <v>73</v>
      </c>
      <c r="D24" s="45">
        <v>29165</v>
      </c>
      <c r="E24" s="45">
        <v>1540</v>
      </c>
      <c r="F24" s="45">
        <f t="shared" si="0"/>
        <v>30705</v>
      </c>
      <c r="G24" s="45">
        <v>1540</v>
      </c>
      <c r="H24" s="45"/>
      <c r="I24" s="45"/>
      <c r="J24" s="45">
        <f t="shared" si="1"/>
        <v>32245</v>
      </c>
      <c r="K24" s="46">
        <f>J24</f>
        <v>32245</v>
      </c>
      <c r="L24" s="47">
        <f t="shared" si="2"/>
        <v>0</v>
      </c>
      <c r="P24" s="45">
        <f t="shared" si="3"/>
        <v>32245</v>
      </c>
      <c r="Q24" s="45">
        <v>1125.52</v>
      </c>
      <c r="R24" s="45">
        <f t="shared" si="4"/>
        <v>2902.0499999999997</v>
      </c>
      <c r="S24" s="45">
        <f t="shared" si="5"/>
        <v>200</v>
      </c>
      <c r="T24" s="45">
        <f t="shared" si="6"/>
        <v>806.12</v>
      </c>
      <c r="U24" s="45">
        <f t="shared" si="7"/>
        <v>600</v>
      </c>
      <c r="V24" s="46">
        <f t="shared" si="8"/>
        <v>5633.69</v>
      </c>
      <c r="W24" s="48">
        <f t="shared" si="9"/>
        <v>13306</v>
      </c>
      <c r="X24" s="48">
        <f t="shared" si="10"/>
        <v>13305.310000000001</v>
      </c>
      <c r="Y24" s="262">
        <v>7</v>
      </c>
      <c r="Z24" s="45">
        <f t="shared" si="11"/>
        <v>3869.3999999999996</v>
      </c>
      <c r="AA24" s="45">
        <v>0</v>
      </c>
      <c r="AB24" s="45">
        <v>100</v>
      </c>
      <c r="AC24" s="45">
        <f t="shared" si="12"/>
        <v>806.13</v>
      </c>
      <c r="AD24" s="45">
        <v>200</v>
      </c>
      <c r="AE24" s="50">
        <f t="shared" si="13"/>
        <v>26611.31</v>
      </c>
      <c r="AF24" s="51">
        <f t="shared" si="14"/>
        <v>13305.655000000001</v>
      </c>
      <c r="AG24" s="262">
        <v>7</v>
      </c>
      <c r="AH24" s="43" t="s">
        <v>72</v>
      </c>
      <c r="AI24" s="44" t="s">
        <v>73</v>
      </c>
      <c r="AJ24" s="45">
        <f t="shared" si="15"/>
        <v>1125.52</v>
      </c>
      <c r="AK24" s="45">
        <f t="shared" si="16"/>
        <v>2902.0499999999997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/>
      <c r="AS24" s="45">
        <v>0</v>
      </c>
      <c r="AT24" s="45">
        <f t="shared" si="17"/>
        <v>2902.0499999999997</v>
      </c>
      <c r="AU24" s="45">
        <v>200</v>
      </c>
      <c r="AV24" s="45">
        <v>0</v>
      </c>
      <c r="AW24" s="45">
        <v>0</v>
      </c>
      <c r="AX24" s="45">
        <f t="shared" si="18"/>
        <v>200</v>
      </c>
      <c r="AY24" s="45">
        <f t="shared" si="19"/>
        <v>806.12</v>
      </c>
      <c r="AZ24" s="45"/>
      <c r="BA24" s="45"/>
      <c r="BB24" s="45">
        <v>100</v>
      </c>
      <c r="BC24" s="45">
        <v>0</v>
      </c>
      <c r="BD24" s="45">
        <v>500</v>
      </c>
      <c r="BE24" s="45">
        <v>0</v>
      </c>
      <c r="BF24" s="45">
        <v>0</v>
      </c>
      <c r="BG24" s="45">
        <f t="shared" si="20"/>
        <v>600</v>
      </c>
      <c r="BH24" s="53">
        <f t="shared" si="21"/>
        <v>5633.69</v>
      </c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</row>
    <row r="25" spans="1:281" s="55" customFormat="1" ht="23.1" customHeight="1" x14ac:dyDescent="0.35">
      <c r="A25" s="257"/>
      <c r="B25" s="261"/>
      <c r="C25" s="57"/>
      <c r="D25" s="59"/>
      <c r="E25" s="59"/>
      <c r="F25" s="45">
        <f t="shared" si="0"/>
        <v>0</v>
      </c>
      <c r="G25" s="59"/>
      <c r="J25" s="45">
        <f t="shared" si="1"/>
        <v>0</v>
      </c>
      <c r="L25" s="47">
        <f t="shared" si="2"/>
        <v>0</v>
      </c>
      <c r="P25" s="45">
        <f t="shared" si="3"/>
        <v>0</v>
      </c>
      <c r="Q25" s="56"/>
      <c r="R25" s="45">
        <f t="shared" si="4"/>
        <v>0</v>
      </c>
      <c r="S25" s="45">
        <f t="shared" si="5"/>
        <v>0</v>
      </c>
      <c r="T25" s="45">
        <f t="shared" si="6"/>
        <v>0</v>
      </c>
      <c r="U25" s="45">
        <f t="shared" si="7"/>
        <v>0</v>
      </c>
      <c r="V25" s="46">
        <f t="shared" si="8"/>
        <v>0</v>
      </c>
      <c r="W25" s="48">
        <f t="shared" si="9"/>
        <v>0</v>
      </c>
      <c r="X25" s="48">
        <f t="shared" si="10"/>
        <v>0</v>
      </c>
      <c r="Y25" s="257"/>
      <c r="Z25" s="45">
        <f t="shared" si="11"/>
        <v>0</v>
      </c>
      <c r="AA25" s="59"/>
      <c r="AB25" s="59"/>
      <c r="AC25" s="45">
        <f t="shared" si="12"/>
        <v>0</v>
      </c>
      <c r="AD25" s="59"/>
      <c r="AE25" s="50">
        <f t="shared" si="13"/>
        <v>0</v>
      </c>
      <c r="AF25" s="51">
        <f t="shared" si="14"/>
        <v>0</v>
      </c>
      <c r="AG25" s="257"/>
      <c r="AH25" s="56"/>
      <c r="AI25" s="57"/>
      <c r="AJ25" s="45">
        <f t="shared" si="15"/>
        <v>0</v>
      </c>
      <c r="AK25" s="45">
        <f t="shared" si="16"/>
        <v>0</v>
      </c>
      <c r="AL25" s="56"/>
      <c r="AM25" s="56"/>
      <c r="AN25" s="56"/>
      <c r="AO25" s="56"/>
      <c r="AP25" s="56"/>
      <c r="AQ25" s="56"/>
      <c r="AR25" s="56"/>
      <c r="AS25" s="56"/>
      <c r="AT25" s="45">
        <f t="shared" si="17"/>
        <v>0</v>
      </c>
      <c r="AU25" s="149"/>
      <c r="AV25" s="56"/>
      <c r="AW25" s="56"/>
      <c r="AX25" s="45">
        <f t="shared" si="18"/>
        <v>0</v>
      </c>
      <c r="AY25" s="45">
        <f t="shared" si="19"/>
        <v>0</v>
      </c>
      <c r="AZ25" s="56"/>
      <c r="BA25" s="56"/>
      <c r="BB25" s="56"/>
      <c r="BC25" s="56"/>
      <c r="BD25" s="56"/>
      <c r="BE25" s="56"/>
      <c r="BF25" s="56"/>
      <c r="BG25" s="45">
        <f t="shared" si="20"/>
        <v>0</v>
      </c>
      <c r="BH25" s="53">
        <f t="shared" si="21"/>
        <v>0</v>
      </c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  <c r="IZ25" s="54"/>
      <c r="JA25" s="54"/>
      <c r="JB25" s="54"/>
      <c r="JC25" s="54"/>
      <c r="JD25" s="54"/>
      <c r="JE25" s="54"/>
      <c r="JF25" s="54"/>
      <c r="JG25" s="54"/>
      <c r="JH25" s="54"/>
      <c r="JI25" s="54"/>
      <c r="JJ25" s="54"/>
      <c r="JK25" s="54"/>
      <c r="JL25" s="54"/>
      <c r="JM25" s="54"/>
      <c r="JN25" s="54"/>
      <c r="JO25" s="54"/>
      <c r="JP25" s="54"/>
      <c r="JQ25" s="54"/>
      <c r="JR25" s="54"/>
      <c r="JS25" s="54"/>
      <c r="JT25" s="54"/>
      <c r="JU25" s="54"/>
    </row>
    <row r="26" spans="1:281" s="42" customFormat="1" ht="23.1" customHeight="1" x14ac:dyDescent="0.35">
      <c r="A26" s="259">
        <v>8</v>
      </c>
      <c r="B26" s="256" t="s">
        <v>75</v>
      </c>
      <c r="C26" s="44" t="s">
        <v>69</v>
      </c>
      <c r="D26" s="45">
        <v>39672</v>
      </c>
      <c r="E26" s="45">
        <v>1944</v>
      </c>
      <c r="F26" s="45">
        <f t="shared" si="0"/>
        <v>41616</v>
      </c>
      <c r="G26" s="45">
        <v>1944</v>
      </c>
      <c r="H26" s="45"/>
      <c r="I26" s="45"/>
      <c r="J26" s="45">
        <f t="shared" si="1"/>
        <v>43560</v>
      </c>
      <c r="K26" s="46">
        <f>J26</f>
        <v>43560</v>
      </c>
      <c r="L26" s="47">
        <f t="shared" si="2"/>
        <v>0</v>
      </c>
      <c r="P26" s="45">
        <f t="shared" si="3"/>
        <v>43560</v>
      </c>
      <c r="Q26" s="45">
        <v>2878.45</v>
      </c>
      <c r="R26" s="45">
        <f t="shared" si="4"/>
        <v>11850.38</v>
      </c>
      <c r="S26" s="45">
        <f t="shared" si="5"/>
        <v>388.64</v>
      </c>
      <c r="T26" s="45">
        <f t="shared" si="6"/>
        <v>1089</v>
      </c>
      <c r="U26" s="45">
        <f t="shared" si="7"/>
        <v>22353.53</v>
      </c>
      <c r="V26" s="46">
        <f t="shared" si="8"/>
        <v>38560</v>
      </c>
      <c r="W26" s="48">
        <f t="shared" si="9"/>
        <v>2500</v>
      </c>
      <c r="X26" s="48">
        <f t="shared" si="10"/>
        <v>2500</v>
      </c>
      <c r="Y26" s="259">
        <v>8</v>
      </c>
      <c r="Z26" s="45">
        <f t="shared" si="11"/>
        <v>5227.2</v>
      </c>
      <c r="AA26" s="45">
        <v>0</v>
      </c>
      <c r="AB26" s="45">
        <v>100</v>
      </c>
      <c r="AC26" s="45">
        <f t="shared" si="12"/>
        <v>1089</v>
      </c>
      <c r="AD26" s="45">
        <v>200</v>
      </c>
      <c r="AE26" s="50">
        <f t="shared" si="13"/>
        <v>5000</v>
      </c>
      <c r="AF26" s="51">
        <f t="shared" si="14"/>
        <v>2500</v>
      </c>
      <c r="AG26" s="259">
        <v>8</v>
      </c>
      <c r="AH26" s="43" t="s">
        <v>75</v>
      </c>
      <c r="AI26" s="44" t="s">
        <v>69</v>
      </c>
      <c r="AJ26" s="45">
        <f t="shared" si="15"/>
        <v>2878.45</v>
      </c>
      <c r="AK26" s="45">
        <f t="shared" si="16"/>
        <v>3920.3999999999996</v>
      </c>
      <c r="AL26" s="45">
        <v>0</v>
      </c>
      <c r="AM26" s="45">
        <v>0</v>
      </c>
      <c r="AN26" s="45">
        <v>0</v>
      </c>
      <c r="AO26" s="45">
        <v>0</v>
      </c>
      <c r="AP26" s="45">
        <v>5874.42</v>
      </c>
      <c r="AQ26" s="45">
        <v>0</v>
      </c>
      <c r="AR26" s="45">
        <v>1400</v>
      </c>
      <c r="AS26" s="45">
        <v>655.56</v>
      </c>
      <c r="AT26" s="45">
        <f t="shared" si="17"/>
        <v>11850.38</v>
      </c>
      <c r="AU26" s="45">
        <v>200</v>
      </c>
      <c r="AV26" s="45">
        <v>0</v>
      </c>
      <c r="AW26" s="65">
        <v>188.64</v>
      </c>
      <c r="AX26" s="45">
        <f t="shared" si="18"/>
        <v>388.64</v>
      </c>
      <c r="AY26" s="45">
        <f t="shared" si="19"/>
        <v>1089</v>
      </c>
      <c r="AZ26" s="45"/>
      <c r="BA26" s="45"/>
      <c r="BB26" s="45">
        <v>100</v>
      </c>
      <c r="BC26" s="45">
        <v>9490.31</v>
      </c>
      <c r="BD26" s="45">
        <v>9813.2199999999993</v>
      </c>
      <c r="BE26" s="45">
        <v>2950</v>
      </c>
      <c r="BF26" s="45">
        <v>0</v>
      </c>
      <c r="BG26" s="45">
        <f t="shared" si="20"/>
        <v>22353.53</v>
      </c>
      <c r="BH26" s="53">
        <f t="shared" si="21"/>
        <v>38560</v>
      </c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  <c r="IX26" s="54"/>
      <c r="IY26" s="54"/>
      <c r="IZ26" s="54"/>
      <c r="JA26" s="54"/>
      <c r="JB26" s="54"/>
      <c r="JC26" s="54"/>
      <c r="JD26" s="54"/>
      <c r="JE26" s="54"/>
      <c r="JF26" s="54"/>
      <c r="JG26" s="54"/>
      <c r="JH26" s="54"/>
      <c r="JI26" s="54"/>
      <c r="JJ26" s="54"/>
      <c r="JK26" s="54"/>
      <c r="JL26" s="54"/>
      <c r="JM26" s="54"/>
      <c r="JN26" s="54"/>
      <c r="JO26" s="54"/>
      <c r="JP26" s="54"/>
      <c r="JQ26" s="54"/>
      <c r="JR26" s="54"/>
      <c r="JS26" s="54"/>
      <c r="JT26" s="54"/>
      <c r="JU26" s="54"/>
    </row>
    <row r="27" spans="1:281" s="55" customFormat="1" ht="23.1" customHeight="1" x14ac:dyDescent="0.35">
      <c r="A27" s="257"/>
      <c r="B27" s="261"/>
      <c r="C27" s="57"/>
      <c r="D27" s="59"/>
      <c r="E27" s="59"/>
      <c r="F27" s="45">
        <f t="shared" si="0"/>
        <v>0</v>
      </c>
      <c r="G27" s="59"/>
      <c r="J27" s="45">
        <f t="shared" si="1"/>
        <v>0</v>
      </c>
      <c r="L27" s="47">
        <f t="shared" si="2"/>
        <v>0</v>
      </c>
      <c r="P27" s="45">
        <f t="shared" si="3"/>
        <v>0</v>
      </c>
      <c r="Q27" s="56"/>
      <c r="R27" s="45">
        <f t="shared" si="4"/>
        <v>0</v>
      </c>
      <c r="S27" s="45">
        <f t="shared" si="5"/>
        <v>0</v>
      </c>
      <c r="T27" s="45">
        <f t="shared" si="6"/>
        <v>0</v>
      </c>
      <c r="U27" s="45">
        <f t="shared" si="7"/>
        <v>0</v>
      </c>
      <c r="V27" s="46">
        <f t="shared" si="8"/>
        <v>0</v>
      </c>
      <c r="W27" s="48">
        <f t="shared" si="9"/>
        <v>0</v>
      </c>
      <c r="X27" s="48">
        <f t="shared" si="10"/>
        <v>0</v>
      </c>
      <c r="Y27" s="257"/>
      <c r="Z27" s="45">
        <f t="shared" si="11"/>
        <v>0</v>
      </c>
      <c r="AA27" s="59"/>
      <c r="AB27" s="59"/>
      <c r="AC27" s="45">
        <f t="shared" si="12"/>
        <v>0</v>
      </c>
      <c r="AD27" s="59"/>
      <c r="AE27" s="50">
        <f t="shared" si="13"/>
        <v>0</v>
      </c>
      <c r="AF27" s="51">
        <f t="shared" si="14"/>
        <v>0</v>
      </c>
      <c r="AG27" s="257"/>
      <c r="AH27" s="56"/>
      <c r="AI27" s="57"/>
      <c r="AJ27" s="45">
        <f t="shared" si="15"/>
        <v>0</v>
      </c>
      <c r="AK27" s="45">
        <f t="shared" si="16"/>
        <v>0</v>
      </c>
      <c r="AL27" s="56"/>
      <c r="AM27" s="56"/>
      <c r="AN27" s="56"/>
      <c r="AO27" s="56"/>
      <c r="AP27" s="56"/>
      <c r="AQ27" s="56"/>
      <c r="AR27" s="56"/>
      <c r="AS27" s="56"/>
      <c r="AT27" s="45">
        <f t="shared" si="17"/>
        <v>0</v>
      </c>
      <c r="AU27" s="149"/>
      <c r="AV27" s="56"/>
      <c r="AW27" s="66"/>
      <c r="AX27" s="45">
        <f t="shared" si="18"/>
        <v>0</v>
      </c>
      <c r="AY27" s="45">
        <f t="shared" si="19"/>
        <v>0</v>
      </c>
      <c r="AZ27" s="56"/>
      <c r="BA27" s="56"/>
      <c r="BB27" s="56"/>
      <c r="BC27" s="56"/>
      <c r="BD27" s="56"/>
      <c r="BE27" s="56"/>
      <c r="BF27" s="56"/>
      <c r="BG27" s="45">
        <f t="shared" si="20"/>
        <v>0</v>
      </c>
      <c r="BH27" s="53">
        <f t="shared" si="21"/>
        <v>0</v>
      </c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  <c r="IW27" s="54"/>
      <c r="IX27" s="54"/>
      <c r="IY27" s="54"/>
      <c r="IZ27" s="54"/>
      <c r="JA27" s="54"/>
      <c r="JB27" s="54"/>
      <c r="JC27" s="54"/>
      <c r="JD27" s="54"/>
      <c r="JE27" s="54"/>
      <c r="JF27" s="54"/>
      <c r="JG27" s="54"/>
      <c r="JH27" s="54"/>
      <c r="JI27" s="54"/>
      <c r="JJ27" s="54"/>
      <c r="JK27" s="54"/>
      <c r="JL27" s="54"/>
      <c r="JM27" s="54"/>
      <c r="JN27" s="54"/>
      <c r="JO27" s="54"/>
      <c r="JP27" s="54"/>
      <c r="JQ27" s="54"/>
      <c r="JR27" s="54"/>
      <c r="JS27" s="54"/>
      <c r="JT27" s="54"/>
      <c r="JU27" s="54"/>
    </row>
    <row r="28" spans="1:281" s="42" customFormat="1" ht="23.1" customHeight="1" x14ac:dyDescent="0.35">
      <c r="A28" s="262">
        <v>9</v>
      </c>
      <c r="B28" s="263" t="s">
        <v>76</v>
      </c>
      <c r="C28" s="44" t="s">
        <v>67</v>
      </c>
      <c r="D28" s="45">
        <v>80003</v>
      </c>
      <c r="E28" s="45">
        <v>3656</v>
      </c>
      <c r="F28" s="45">
        <f t="shared" si="0"/>
        <v>83659</v>
      </c>
      <c r="G28" s="45">
        <v>3656</v>
      </c>
      <c r="H28" s="45"/>
      <c r="I28" s="45"/>
      <c r="J28" s="45">
        <f t="shared" si="1"/>
        <v>87315</v>
      </c>
      <c r="K28" s="46">
        <f>J28</f>
        <v>87315</v>
      </c>
      <c r="L28" s="47">
        <f t="shared" si="2"/>
        <v>0</v>
      </c>
      <c r="P28" s="45">
        <f t="shared" si="3"/>
        <v>87315</v>
      </c>
      <c r="Q28" s="45">
        <v>12906.57</v>
      </c>
      <c r="R28" s="45">
        <f t="shared" si="4"/>
        <v>34100.100000000006</v>
      </c>
      <c r="S28" s="45">
        <f t="shared" si="5"/>
        <v>200</v>
      </c>
      <c r="T28" s="45">
        <f t="shared" si="6"/>
        <v>2182.87</v>
      </c>
      <c r="U28" s="45">
        <f t="shared" si="7"/>
        <v>22365.88</v>
      </c>
      <c r="V28" s="46">
        <f t="shared" si="8"/>
        <v>71755.420000000013</v>
      </c>
      <c r="W28" s="48">
        <f t="shared" si="9"/>
        <v>7780</v>
      </c>
      <c r="X28" s="48">
        <f t="shared" si="10"/>
        <v>7779.5799999999872</v>
      </c>
      <c r="Y28" s="262">
        <v>9</v>
      </c>
      <c r="Z28" s="45">
        <f t="shared" si="11"/>
        <v>10477.799999999999</v>
      </c>
      <c r="AA28" s="45">
        <v>0</v>
      </c>
      <c r="AB28" s="45">
        <v>100</v>
      </c>
      <c r="AC28" s="45">
        <f t="shared" si="12"/>
        <v>2182.88</v>
      </c>
      <c r="AD28" s="45">
        <v>200</v>
      </c>
      <c r="AE28" s="50">
        <f t="shared" si="13"/>
        <v>15559.579999999987</v>
      </c>
      <c r="AF28" s="51">
        <f t="shared" si="14"/>
        <v>7779.7899999999936</v>
      </c>
      <c r="AG28" s="262">
        <v>9</v>
      </c>
      <c r="AH28" s="62" t="s">
        <v>76</v>
      </c>
      <c r="AI28" s="44" t="s">
        <v>67</v>
      </c>
      <c r="AJ28" s="45">
        <f t="shared" si="15"/>
        <v>12906.57</v>
      </c>
      <c r="AK28" s="45">
        <f t="shared" si="16"/>
        <v>7858.3499999999995</v>
      </c>
      <c r="AL28" s="45">
        <v>0</v>
      </c>
      <c r="AM28" s="45">
        <v>1000</v>
      </c>
      <c r="AN28" s="45">
        <v>0</v>
      </c>
      <c r="AO28" s="45">
        <v>9634.44</v>
      </c>
      <c r="AP28" s="45">
        <v>11962.86</v>
      </c>
      <c r="AQ28" s="47">
        <v>0</v>
      </c>
      <c r="AR28" s="65">
        <v>2333.33</v>
      </c>
      <c r="AS28" s="45">
        <v>1311.12</v>
      </c>
      <c r="AT28" s="45">
        <f t="shared" si="17"/>
        <v>34100.100000000006</v>
      </c>
      <c r="AU28" s="45">
        <v>200</v>
      </c>
      <c r="AV28" s="45">
        <v>0</v>
      </c>
      <c r="AW28" s="45">
        <v>0</v>
      </c>
      <c r="AX28" s="45">
        <f t="shared" si="18"/>
        <v>200</v>
      </c>
      <c r="AY28" s="45">
        <f t="shared" si="19"/>
        <v>2182.87</v>
      </c>
      <c r="AZ28" s="45"/>
      <c r="BA28" s="45"/>
      <c r="BB28" s="45">
        <v>100</v>
      </c>
      <c r="BC28" s="45">
        <v>7891.88</v>
      </c>
      <c r="BD28" s="45">
        <v>7000</v>
      </c>
      <c r="BE28" s="45">
        <v>7374</v>
      </c>
      <c r="BF28" s="45">
        <v>0</v>
      </c>
      <c r="BG28" s="45">
        <f t="shared" si="20"/>
        <v>22365.88</v>
      </c>
      <c r="BH28" s="53">
        <f t="shared" si="21"/>
        <v>71755.420000000013</v>
      </c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  <c r="IW28" s="54"/>
      <c r="IX28" s="54"/>
      <c r="IY28" s="54"/>
      <c r="IZ28" s="54"/>
      <c r="JA28" s="54"/>
      <c r="JB28" s="54"/>
      <c r="JC28" s="54"/>
      <c r="JD28" s="54"/>
      <c r="JE28" s="54"/>
      <c r="JF28" s="54"/>
      <c r="JG28" s="54"/>
      <c r="JH28" s="54"/>
      <c r="JI28" s="54"/>
      <c r="JJ28" s="54"/>
      <c r="JK28" s="54"/>
      <c r="JL28" s="54"/>
      <c r="JM28" s="54"/>
      <c r="JN28" s="54"/>
      <c r="JO28" s="54"/>
      <c r="JP28" s="54"/>
      <c r="JQ28" s="54"/>
      <c r="JR28" s="54"/>
      <c r="JS28" s="54"/>
      <c r="JT28" s="54"/>
      <c r="JU28" s="54"/>
    </row>
    <row r="29" spans="1:281" s="42" customFormat="1" ht="23.1" customHeight="1" x14ac:dyDescent="0.35">
      <c r="A29" s="257"/>
      <c r="B29" s="263"/>
      <c r="C29" s="44"/>
      <c r="D29" s="45"/>
      <c r="E29" s="45"/>
      <c r="F29" s="45">
        <f t="shared" si="0"/>
        <v>0</v>
      </c>
      <c r="G29" s="45"/>
      <c r="J29" s="45">
        <f t="shared" si="1"/>
        <v>0</v>
      </c>
      <c r="K29" s="46"/>
      <c r="L29" s="47">
        <f t="shared" si="2"/>
        <v>0</v>
      </c>
      <c r="P29" s="45">
        <f t="shared" si="3"/>
        <v>0</v>
      </c>
      <c r="R29" s="45">
        <f t="shared" si="4"/>
        <v>0</v>
      </c>
      <c r="S29" s="45">
        <f t="shared" si="5"/>
        <v>0</v>
      </c>
      <c r="T29" s="45">
        <f t="shared" si="6"/>
        <v>0</v>
      </c>
      <c r="U29" s="45">
        <f t="shared" si="7"/>
        <v>0</v>
      </c>
      <c r="V29" s="46">
        <f t="shared" si="8"/>
        <v>0</v>
      </c>
      <c r="W29" s="48">
        <f t="shared" si="9"/>
        <v>0</v>
      </c>
      <c r="X29" s="48">
        <f t="shared" si="10"/>
        <v>0</v>
      </c>
      <c r="Y29" s="257"/>
      <c r="Z29" s="45">
        <f t="shared" si="11"/>
        <v>0</v>
      </c>
      <c r="AA29" s="45"/>
      <c r="AB29" s="45"/>
      <c r="AC29" s="45">
        <f t="shared" si="12"/>
        <v>0</v>
      </c>
      <c r="AD29" s="45"/>
      <c r="AE29" s="50">
        <f t="shared" si="13"/>
        <v>0</v>
      </c>
      <c r="AF29" s="51">
        <f t="shared" si="14"/>
        <v>0</v>
      </c>
      <c r="AG29" s="257"/>
      <c r="AH29" s="62"/>
      <c r="AI29" s="44"/>
      <c r="AJ29" s="45">
        <f t="shared" si="15"/>
        <v>0</v>
      </c>
      <c r="AK29" s="45">
        <f t="shared" si="16"/>
        <v>0</v>
      </c>
      <c r="AT29" s="45">
        <f t="shared" si="17"/>
        <v>0</v>
      </c>
      <c r="AU29" s="45"/>
      <c r="AV29" s="56"/>
      <c r="AX29" s="45">
        <f t="shared" si="18"/>
        <v>0</v>
      </c>
      <c r="AY29" s="45">
        <f t="shared" si="19"/>
        <v>0</v>
      </c>
      <c r="BG29" s="45">
        <f t="shared" si="20"/>
        <v>0</v>
      </c>
      <c r="BH29" s="53">
        <f t="shared" si="21"/>
        <v>0</v>
      </c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</row>
    <row r="30" spans="1:281" s="42" customFormat="1" ht="23.1" customHeight="1" x14ac:dyDescent="0.35">
      <c r="A30" s="262">
        <v>10</v>
      </c>
      <c r="B30" s="256" t="s">
        <v>78</v>
      </c>
      <c r="C30" s="44" t="s">
        <v>79</v>
      </c>
      <c r="D30" s="45">
        <v>31320</v>
      </c>
      <c r="E30" s="45">
        <v>1550</v>
      </c>
      <c r="F30" s="45">
        <f t="shared" si="0"/>
        <v>32870</v>
      </c>
      <c r="G30" s="45">
        <v>1551</v>
      </c>
      <c r="H30" s="45"/>
      <c r="I30" s="45"/>
      <c r="J30" s="45">
        <f t="shared" si="1"/>
        <v>34421</v>
      </c>
      <c r="K30" s="46">
        <f>J30</f>
        <v>34421</v>
      </c>
      <c r="L30" s="47">
        <f t="shared" si="2"/>
        <v>0</v>
      </c>
      <c r="P30" s="45">
        <f t="shared" si="3"/>
        <v>34421</v>
      </c>
      <c r="Q30" s="45">
        <v>1414.39</v>
      </c>
      <c r="R30" s="45">
        <f t="shared" si="4"/>
        <v>3097.89</v>
      </c>
      <c r="S30" s="45">
        <f t="shared" si="5"/>
        <v>200</v>
      </c>
      <c r="T30" s="45">
        <f t="shared" si="6"/>
        <v>860.52</v>
      </c>
      <c r="U30" s="45">
        <f t="shared" si="7"/>
        <v>4203.3100000000004</v>
      </c>
      <c r="V30" s="46">
        <f t="shared" si="8"/>
        <v>9776.11</v>
      </c>
      <c r="W30" s="48">
        <f t="shared" si="9"/>
        <v>12322</v>
      </c>
      <c r="X30" s="48">
        <f t="shared" si="10"/>
        <v>12322.89</v>
      </c>
      <c r="Y30" s="262">
        <v>10</v>
      </c>
      <c r="Z30" s="45">
        <f t="shared" si="11"/>
        <v>4130.5199999999995</v>
      </c>
      <c r="AA30" s="45">
        <v>0</v>
      </c>
      <c r="AB30" s="45">
        <v>100</v>
      </c>
      <c r="AC30" s="45">
        <f t="shared" si="12"/>
        <v>860.53</v>
      </c>
      <c r="AD30" s="45">
        <v>200</v>
      </c>
      <c r="AE30" s="50">
        <f t="shared" si="13"/>
        <v>24644.89</v>
      </c>
      <c r="AF30" s="51">
        <f t="shared" si="14"/>
        <v>12322.445</v>
      </c>
      <c r="AG30" s="262">
        <v>10</v>
      </c>
      <c r="AH30" s="43" t="s">
        <v>78</v>
      </c>
      <c r="AI30" s="44" t="s">
        <v>79</v>
      </c>
      <c r="AJ30" s="45">
        <f t="shared" si="15"/>
        <v>1414.39</v>
      </c>
      <c r="AK30" s="45">
        <f t="shared" si="16"/>
        <v>3097.89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/>
      <c r="AS30" s="45">
        <v>0</v>
      </c>
      <c r="AT30" s="45">
        <f t="shared" si="17"/>
        <v>3097.89</v>
      </c>
      <c r="AU30" s="45">
        <v>200</v>
      </c>
      <c r="AV30" s="45">
        <v>0</v>
      </c>
      <c r="AW30" s="45">
        <v>0</v>
      </c>
      <c r="AX30" s="45">
        <f t="shared" si="18"/>
        <v>200</v>
      </c>
      <c r="AY30" s="45">
        <f t="shared" si="19"/>
        <v>860.52</v>
      </c>
      <c r="AZ30" s="45"/>
      <c r="BA30" s="45"/>
      <c r="BB30" s="45">
        <v>100</v>
      </c>
      <c r="BC30" s="45">
        <v>4103.3100000000004</v>
      </c>
      <c r="BD30" s="45">
        <v>0</v>
      </c>
      <c r="BE30" s="47">
        <v>0</v>
      </c>
      <c r="BF30" s="45">
        <v>0</v>
      </c>
      <c r="BG30" s="45">
        <f t="shared" si="20"/>
        <v>4203.3100000000004</v>
      </c>
      <c r="BH30" s="53">
        <f t="shared" si="21"/>
        <v>9776.11</v>
      </c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</row>
    <row r="31" spans="1:281" s="55" customFormat="1" ht="23.1" customHeight="1" x14ac:dyDescent="0.35">
      <c r="A31" s="257"/>
      <c r="B31" s="258"/>
      <c r="C31" s="57"/>
      <c r="D31" s="59"/>
      <c r="E31" s="59"/>
      <c r="F31" s="45">
        <f t="shared" si="0"/>
        <v>0</v>
      </c>
      <c r="G31" s="59"/>
      <c r="H31" s="59"/>
      <c r="I31" s="59"/>
      <c r="J31" s="45">
        <f t="shared" si="1"/>
        <v>0</v>
      </c>
      <c r="K31" s="58"/>
      <c r="L31" s="47">
        <f t="shared" si="2"/>
        <v>0</v>
      </c>
      <c r="P31" s="45">
        <f t="shared" si="3"/>
        <v>0</v>
      </c>
      <c r="Q31" s="59"/>
      <c r="R31" s="45">
        <f t="shared" si="4"/>
        <v>0</v>
      </c>
      <c r="S31" s="45">
        <f t="shared" si="5"/>
        <v>0</v>
      </c>
      <c r="T31" s="45">
        <f t="shared" si="6"/>
        <v>0</v>
      </c>
      <c r="U31" s="45">
        <f t="shared" si="7"/>
        <v>0</v>
      </c>
      <c r="V31" s="46">
        <f t="shared" si="8"/>
        <v>0</v>
      </c>
      <c r="W31" s="48">
        <f t="shared" si="9"/>
        <v>0</v>
      </c>
      <c r="X31" s="48">
        <f t="shared" si="10"/>
        <v>0</v>
      </c>
      <c r="Y31" s="257"/>
      <c r="Z31" s="45">
        <f t="shared" si="11"/>
        <v>0</v>
      </c>
      <c r="AA31" s="59"/>
      <c r="AB31" s="59"/>
      <c r="AC31" s="45">
        <f t="shared" si="12"/>
        <v>0</v>
      </c>
      <c r="AD31" s="59"/>
      <c r="AE31" s="50">
        <f t="shared" si="13"/>
        <v>0</v>
      </c>
      <c r="AF31" s="51">
        <f t="shared" si="14"/>
        <v>0</v>
      </c>
      <c r="AG31" s="257"/>
      <c r="AH31" s="61"/>
      <c r="AI31" s="57"/>
      <c r="AJ31" s="45">
        <f t="shared" si="15"/>
        <v>0</v>
      </c>
      <c r="AK31" s="45">
        <f t="shared" si="16"/>
        <v>0</v>
      </c>
      <c r="AL31" s="59"/>
      <c r="AM31" s="59"/>
      <c r="AN31" s="59"/>
      <c r="AO31" s="59"/>
      <c r="AP31" s="59"/>
      <c r="AQ31" s="59"/>
      <c r="AR31" s="59"/>
      <c r="AS31" s="59"/>
      <c r="AT31" s="45">
        <f t="shared" si="17"/>
        <v>0</v>
      </c>
      <c r="AU31" s="59"/>
      <c r="AV31" s="56"/>
      <c r="AW31" s="59"/>
      <c r="AX31" s="45">
        <f t="shared" si="18"/>
        <v>0</v>
      </c>
      <c r="AY31" s="45">
        <f t="shared" si="19"/>
        <v>0</v>
      </c>
      <c r="AZ31" s="59"/>
      <c r="BA31" s="59"/>
      <c r="BB31" s="59"/>
      <c r="BC31" s="59"/>
      <c r="BD31" s="59"/>
      <c r="BE31" s="59"/>
      <c r="BF31" s="59"/>
      <c r="BG31" s="45">
        <f t="shared" si="20"/>
        <v>0</v>
      </c>
      <c r="BH31" s="53">
        <f t="shared" si="21"/>
        <v>0</v>
      </c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  <c r="IW31" s="54"/>
      <c r="IX31" s="54"/>
      <c r="IY31" s="54"/>
      <c r="IZ31" s="54"/>
      <c r="JA31" s="54"/>
      <c r="JB31" s="54"/>
      <c r="JC31" s="54"/>
      <c r="JD31" s="54"/>
      <c r="JE31" s="54"/>
      <c r="JF31" s="54"/>
      <c r="JG31" s="54"/>
      <c r="JH31" s="54"/>
      <c r="JI31" s="54"/>
      <c r="JJ31" s="54"/>
      <c r="JK31" s="54"/>
      <c r="JL31" s="54"/>
      <c r="JM31" s="54"/>
      <c r="JN31" s="54"/>
      <c r="JO31" s="54"/>
      <c r="JP31" s="54"/>
      <c r="JQ31" s="54"/>
      <c r="JR31" s="54"/>
      <c r="JS31" s="54"/>
      <c r="JT31" s="54"/>
      <c r="JU31" s="54"/>
    </row>
    <row r="32" spans="1:281" s="54" customFormat="1" ht="23.1" customHeight="1" x14ac:dyDescent="0.35">
      <c r="A32" s="259">
        <v>11</v>
      </c>
      <c r="B32" s="254" t="s">
        <v>82</v>
      </c>
      <c r="C32" s="44" t="s">
        <v>67</v>
      </c>
      <c r="D32" s="45">
        <v>81207</v>
      </c>
      <c r="E32" s="45">
        <v>3711</v>
      </c>
      <c r="F32" s="45">
        <f t="shared" si="0"/>
        <v>84918</v>
      </c>
      <c r="G32" s="45">
        <v>3656</v>
      </c>
      <c r="H32" s="45"/>
      <c r="I32" s="45"/>
      <c r="J32" s="45">
        <f t="shared" si="1"/>
        <v>88574</v>
      </c>
      <c r="K32" s="46">
        <f>J32</f>
        <v>88574</v>
      </c>
      <c r="L32" s="47">
        <f t="shared" si="2"/>
        <v>0</v>
      </c>
      <c r="M32" s="42"/>
      <c r="N32" s="42"/>
      <c r="O32" s="42"/>
      <c r="P32" s="45">
        <f t="shared" si="3"/>
        <v>88574</v>
      </c>
      <c r="Q32" s="45">
        <v>13237.58</v>
      </c>
      <c r="R32" s="45">
        <f t="shared" si="4"/>
        <v>21043.34</v>
      </c>
      <c r="S32" s="45">
        <f t="shared" si="5"/>
        <v>200</v>
      </c>
      <c r="T32" s="45">
        <f t="shared" si="6"/>
        <v>2214.35</v>
      </c>
      <c r="U32" s="45">
        <f t="shared" si="7"/>
        <v>100</v>
      </c>
      <c r="V32" s="46">
        <f t="shared" si="8"/>
        <v>36795.269999999997</v>
      </c>
      <c r="W32" s="48">
        <f t="shared" si="9"/>
        <v>25889</v>
      </c>
      <c r="X32" s="48">
        <f t="shared" si="10"/>
        <v>25889.730000000003</v>
      </c>
      <c r="Y32" s="259">
        <v>11</v>
      </c>
      <c r="Z32" s="45">
        <f t="shared" si="11"/>
        <v>10628.88</v>
      </c>
      <c r="AA32" s="45">
        <v>0</v>
      </c>
      <c r="AB32" s="45">
        <v>100</v>
      </c>
      <c r="AC32" s="45">
        <f t="shared" si="12"/>
        <v>2214.35</v>
      </c>
      <c r="AD32" s="45">
        <v>200</v>
      </c>
      <c r="AE32" s="50">
        <f t="shared" si="13"/>
        <v>51778.73</v>
      </c>
      <c r="AF32" s="51">
        <f t="shared" si="14"/>
        <v>25889.365000000002</v>
      </c>
      <c r="AG32" s="259">
        <v>11</v>
      </c>
      <c r="AH32" s="67" t="s">
        <v>82</v>
      </c>
      <c r="AI32" s="44" t="s">
        <v>67</v>
      </c>
      <c r="AJ32" s="45">
        <f t="shared" si="15"/>
        <v>13237.58</v>
      </c>
      <c r="AK32" s="45">
        <f t="shared" si="16"/>
        <v>7971.66</v>
      </c>
      <c r="AL32" s="45">
        <v>0</v>
      </c>
      <c r="AM32" s="45">
        <v>420</v>
      </c>
      <c r="AN32" s="45">
        <v>0</v>
      </c>
      <c r="AO32" s="45">
        <v>0</v>
      </c>
      <c r="AP32" s="45">
        <v>12651.68</v>
      </c>
      <c r="AQ32" s="45">
        <v>0</v>
      </c>
      <c r="AR32" s="45"/>
      <c r="AS32" s="45">
        <v>0</v>
      </c>
      <c r="AT32" s="45">
        <f t="shared" si="17"/>
        <v>21043.34</v>
      </c>
      <c r="AU32" s="45">
        <v>200</v>
      </c>
      <c r="AV32" s="45">
        <v>0</v>
      </c>
      <c r="AW32" s="45">
        <v>0</v>
      </c>
      <c r="AX32" s="45">
        <f t="shared" si="18"/>
        <v>200</v>
      </c>
      <c r="AY32" s="45">
        <f t="shared" si="19"/>
        <v>2214.35</v>
      </c>
      <c r="AZ32" s="45"/>
      <c r="BA32" s="65">
        <v>0</v>
      </c>
      <c r="BB32" s="65">
        <v>100</v>
      </c>
      <c r="BC32" s="65">
        <v>0</v>
      </c>
      <c r="BD32" s="65"/>
      <c r="BE32" s="65">
        <v>0</v>
      </c>
      <c r="BF32" s="45">
        <v>0</v>
      </c>
      <c r="BG32" s="45">
        <f t="shared" si="20"/>
        <v>100</v>
      </c>
      <c r="BH32" s="53">
        <f t="shared" si="21"/>
        <v>36795.269999999997</v>
      </c>
    </row>
    <row r="33" spans="1:281" s="54" customFormat="1" ht="23.1" customHeight="1" x14ac:dyDescent="0.35">
      <c r="A33" s="257"/>
      <c r="B33" s="261"/>
      <c r="C33" s="57"/>
      <c r="D33" s="59"/>
      <c r="E33" s="59"/>
      <c r="F33" s="45">
        <f t="shared" si="0"/>
        <v>0</v>
      </c>
      <c r="G33" s="59"/>
      <c r="H33" s="55"/>
      <c r="I33" s="55"/>
      <c r="J33" s="45">
        <f t="shared" si="1"/>
        <v>0</v>
      </c>
      <c r="K33" s="55"/>
      <c r="L33" s="47">
        <f t="shared" si="2"/>
        <v>0</v>
      </c>
      <c r="M33" s="55"/>
      <c r="N33" s="55"/>
      <c r="O33" s="55"/>
      <c r="P33" s="45">
        <f t="shared" si="3"/>
        <v>0</v>
      </c>
      <c r="Q33" s="56"/>
      <c r="R33" s="45">
        <f t="shared" si="4"/>
        <v>0</v>
      </c>
      <c r="S33" s="45">
        <f t="shared" si="5"/>
        <v>0</v>
      </c>
      <c r="T33" s="45">
        <f t="shared" si="6"/>
        <v>0</v>
      </c>
      <c r="U33" s="45">
        <f t="shared" si="7"/>
        <v>0</v>
      </c>
      <c r="V33" s="46">
        <f t="shared" si="8"/>
        <v>0</v>
      </c>
      <c r="W33" s="48">
        <f t="shared" si="9"/>
        <v>0</v>
      </c>
      <c r="X33" s="48">
        <f t="shared" si="10"/>
        <v>0</v>
      </c>
      <c r="Y33" s="257"/>
      <c r="Z33" s="45">
        <f t="shared" si="11"/>
        <v>0</v>
      </c>
      <c r="AA33" s="59"/>
      <c r="AB33" s="59"/>
      <c r="AC33" s="45">
        <f t="shared" si="12"/>
        <v>0</v>
      </c>
      <c r="AD33" s="59"/>
      <c r="AE33" s="50">
        <f t="shared" si="13"/>
        <v>0</v>
      </c>
      <c r="AF33" s="51">
        <f t="shared" si="14"/>
        <v>0</v>
      </c>
      <c r="AG33" s="257"/>
      <c r="AH33" s="56"/>
      <c r="AI33" s="57"/>
      <c r="AJ33" s="45">
        <f t="shared" si="15"/>
        <v>0</v>
      </c>
      <c r="AK33" s="45">
        <f t="shared" si="16"/>
        <v>0</v>
      </c>
      <c r="AL33" s="56"/>
      <c r="AM33" s="56"/>
      <c r="AN33" s="56"/>
      <c r="AO33" s="56"/>
      <c r="AP33" s="56"/>
      <c r="AQ33" s="56"/>
      <c r="AR33" s="56"/>
      <c r="AS33" s="56"/>
      <c r="AT33" s="45">
        <f t="shared" si="17"/>
        <v>0</v>
      </c>
      <c r="AU33" s="149"/>
      <c r="AV33" s="56"/>
      <c r="AW33" s="56"/>
      <c r="AX33" s="45">
        <f t="shared" si="18"/>
        <v>0</v>
      </c>
      <c r="AY33" s="45">
        <f t="shared" si="19"/>
        <v>0</v>
      </c>
      <c r="AZ33" s="45"/>
      <c r="BA33" s="72"/>
      <c r="BB33" s="72"/>
      <c r="BC33" s="72"/>
      <c r="BD33" s="72"/>
      <c r="BE33" s="72"/>
      <c r="BF33" s="56"/>
      <c r="BG33" s="45">
        <f t="shared" si="20"/>
        <v>0</v>
      </c>
      <c r="BH33" s="53">
        <f t="shared" si="21"/>
        <v>0</v>
      </c>
    </row>
    <row r="34" spans="1:281" s="42" customFormat="1" ht="23.1" customHeight="1" x14ac:dyDescent="0.35">
      <c r="A34" s="262">
        <v>12</v>
      </c>
      <c r="B34" s="256" t="s">
        <v>83</v>
      </c>
      <c r="C34" s="44" t="s">
        <v>65</v>
      </c>
      <c r="D34" s="45">
        <v>33843</v>
      </c>
      <c r="E34" s="45">
        <v>1591</v>
      </c>
      <c r="F34" s="45">
        <f t="shared" si="0"/>
        <v>35434</v>
      </c>
      <c r="G34" s="45">
        <v>1590</v>
      </c>
      <c r="H34" s="45"/>
      <c r="I34" s="45"/>
      <c r="J34" s="45">
        <f t="shared" si="1"/>
        <v>37024</v>
      </c>
      <c r="K34" s="46">
        <f>J34</f>
        <v>37024</v>
      </c>
      <c r="L34" s="47">
        <f t="shared" si="2"/>
        <v>1194.32</v>
      </c>
      <c r="M34" s="42">
        <v>1</v>
      </c>
      <c r="N34" s="42">
        <v>0</v>
      </c>
      <c r="O34" s="42">
        <v>0</v>
      </c>
      <c r="P34" s="45">
        <f t="shared" si="3"/>
        <v>35829.68</v>
      </c>
      <c r="Q34" s="45">
        <v>1759.94</v>
      </c>
      <c r="R34" s="45">
        <f t="shared" si="4"/>
        <v>18554.970000000005</v>
      </c>
      <c r="S34" s="45">
        <f t="shared" si="5"/>
        <v>834.84</v>
      </c>
      <c r="T34" s="45">
        <f t="shared" si="6"/>
        <v>925.6</v>
      </c>
      <c r="U34" s="45">
        <f t="shared" si="7"/>
        <v>8118</v>
      </c>
      <c r="V34" s="46">
        <f t="shared" si="8"/>
        <v>30193.350000000002</v>
      </c>
      <c r="W34" s="48">
        <f t="shared" si="9"/>
        <v>2818</v>
      </c>
      <c r="X34" s="48">
        <f t="shared" si="10"/>
        <v>2818.3299999999981</v>
      </c>
      <c r="Y34" s="262">
        <v>12</v>
      </c>
      <c r="Z34" s="45">
        <f t="shared" si="11"/>
        <v>4442.88</v>
      </c>
      <c r="AA34" s="45">
        <v>0</v>
      </c>
      <c r="AB34" s="45">
        <v>100</v>
      </c>
      <c r="AC34" s="45">
        <f t="shared" si="12"/>
        <v>925.6</v>
      </c>
      <c r="AD34" s="45">
        <v>200</v>
      </c>
      <c r="AE34" s="50">
        <f t="shared" si="13"/>
        <v>5636.3299999999981</v>
      </c>
      <c r="AF34" s="51">
        <f t="shared" si="14"/>
        <v>2818.1649999999991</v>
      </c>
      <c r="AG34" s="262">
        <v>12</v>
      </c>
      <c r="AH34" s="43" t="s">
        <v>83</v>
      </c>
      <c r="AI34" s="44" t="s">
        <v>65</v>
      </c>
      <c r="AJ34" s="45">
        <f t="shared" si="15"/>
        <v>1759.94</v>
      </c>
      <c r="AK34" s="45">
        <f t="shared" si="16"/>
        <v>3332.16</v>
      </c>
      <c r="AL34" s="45">
        <v>0</v>
      </c>
      <c r="AM34" s="45">
        <v>0</v>
      </c>
      <c r="AN34" s="45">
        <v>0</v>
      </c>
      <c r="AO34" s="45">
        <v>9634.44</v>
      </c>
      <c r="AP34" s="45">
        <v>3766.14</v>
      </c>
      <c r="AQ34" s="45">
        <v>0</v>
      </c>
      <c r="AR34" s="45">
        <v>1166.67</v>
      </c>
      <c r="AS34" s="45">
        <v>655.56</v>
      </c>
      <c r="AT34" s="45">
        <f t="shared" si="17"/>
        <v>18554.970000000005</v>
      </c>
      <c r="AU34" s="45">
        <v>200</v>
      </c>
      <c r="AV34" s="45">
        <v>0</v>
      </c>
      <c r="AW34" s="45">
        <v>634.84</v>
      </c>
      <c r="AX34" s="45">
        <f t="shared" si="18"/>
        <v>834.84</v>
      </c>
      <c r="AY34" s="45">
        <f t="shared" si="19"/>
        <v>925.6</v>
      </c>
      <c r="AZ34" s="45"/>
      <c r="BA34" s="65"/>
      <c r="BB34" s="65">
        <v>100</v>
      </c>
      <c r="BC34" s="65">
        <v>0</v>
      </c>
      <c r="BD34" s="65">
        <v>8018</v>
      </c>
      <c r="BE34" s="65">
        <v>0</v>
      </c>
      <c r="BF34" s="45">
        <v>0</v>
      </c>
      <c r="BG34" s="45">
        <f t="shared" si="20"/>
        <v>8118</v>
      </c>
      <c r="BH34" s="53">
        <f t="shared" si="21"/>
        <v>30193.350000000002</v>
      </c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  <c r="IW34" s="54"/>
      <c r="IX34" s="54"/>
      <c r="IY34" s="54"/>
      <c r="IZ34" s="54"/>
      <c r="JA34" s="54"/>
      <c r="JB34" s="54"/>
      <c r="JC34" s="54"/>
      <c r="JD34" s="54"/>
      <c r="JE34" s="54"/>
      <c r="JF34" s="54"/>
      <c r="JG34" s="54"/>
      <c r="JH34" s="54"/>
      <c r="JI34" s="54"/>
      <c r="JJ34" s="54"/>
      <c r="JK34" s="54"/>
      <c r="JL34" s="54"/>
      <c r="JM34" s="54"/>
      <c r="JN34" s="54"/>
      <c r="JO34" s="54"/>
      <c r="JP34" s="54"/>
      <c r="JQ34" s="54"/>
      <c r="JR34" s="54"/>
      <c r="JS34" s="54"/>
      <c r="JT34" s="54"/>
      <c r="JU34" s="54"/>
    </row>
    <row r="35" spans="1:281" s="42" customFormat="1" ht="23.1" customHeight="1" x14ac:dyDescent="0.35">
      <c r="A35" s="257"/>
      <c r="B35" s="263"/>
      <c r="C35" s="44"/>
      <c r="D35" s="45"/>
      <c r="E35" s="45"/>
      <c r="F35" s="45">
        <f t="shared" si="0"/>
        <v>0</v>
      </c>
      <c r="G35" s="45"/>
      <c r="H35" s="45"/>
      <c r="I35" s="45"/>
      <c r="J35" s="45">
        <f t="shared" si="1"/>
        <v>0</v>
      </c>
      <c r="K35" s="63"/>
      <c r="L35" s="47">
        <f t="shared" si="2"/>
        <v>0</v>
      </c>
      <c r="P35" s="45">
        <f t="shared" si="3"/>
        <v>0</v>
      </c>
      <c r="Q35" s="45"/>
      <c r="R35" s="45">
        <f t="shared" si="4"/>
        <v>0</v>
      </c>
      <c r="S35" s="45">
        <f t="shared" si="5"/>
        <v>0</v>
      </c>
      <c r="T35" s="45">
        <f t="shared" si="6"/>
        <v>0</v>
      </c>
      <c r="U35" s="45">
        <f t="shared" si="7"/>
        <v>0</v>
      </c>
      <c r="V35" s="46">
        <f t="shared" si="8"/>
        <v>0</v>
      </c>
      <c r="W35" s="48">
        <f t="shared" si="9"/>
        <v>0</v>
      </c>
      <c r="X35" s="48">
        <f t="shared" si="10"/>
        <v>0</v>
      </c>
      <c r="Y35" s="257"/>
      <c r="Z35" s="45">
        <f t="shared" si="11"/>
        <v>0</v>
      </c>
      <c r="AA35" s="45"/>
      <c r="AB35" s="45"/>
      <c r="AC35" s="45">
        <f t="shared" si="12"/>
        <v>0</v>
      </c>
      <c r="AD35" s="45"/>
      <c r="AE35" s="50">
        <f t="shared" si="13"/>
        <v>0</v>
      </c>
      <c r="AF35" s="51">
        <f t="shared" si="14"/>
        <v>0</v>
      </c>
      <c r="AG35" s="257"/>
      <c r="AH35" s="62"/>
      <c r="AI35" s="44"/>
      <c r="AJ35" s="45">
        <f t="shared" si="15"/>
        <v>0</v>
      </c>
      <c r="AK35" s="45">
        <f t="shared" si="16"/>
        <v>0</v>
      </c>
      <c r="AL35" s="45"/>
      <c r="AM35" s="45"/>
      <c r="AN35" s="45"/>
      <c r="AO35" s="45"/>
      <c r="AP35" s="45"/>
      <c r="AQ35" s="45"/>
      <c r="AR35" s="45"/>
      <c r="AS35" s="45"/>
      <c r="AT35" s="45">
        <f t="shared" si="17"/>
        <v>0</v>
      </c>
      <c r="AU35" s="45"/>
      <c r="AV35" s="56"/>
      <c r="AW35" s="45"/>
      <c r="AX35" s="45">
        <f t="shared" si="18"/>
        <v>0</v>
      </c>
      <c r="AY35" s="45">
        <f t="shared" si="19"/>
        <v>0</v>
      </c>
      <c r="AZ35" s="45"/>
      <c r="BA35" s="65"/>
      <c r="BB35" s="65"/>
      <c r="BC35" s="65"/>
      <c r="BD35" s="65"/>
      <c r="BE35" s="65"/>
      <c r="BF35" s="45"/>
      <c r="BG35" s="45">
        <f t="shared" si="20"/>
        <v>0</v>
      </c>
      <c r="BH35" s="53">
        <f t="shared" si="21"/>
        <v>0</v>
      </c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</row>
    <row r="36" spans="1:281" s="42" customFormat="1" ht="23.1" customHeight="1" x14ac:dyDescent="0.35">
      <c r="A36" s="262">
        <v>13</v>
      </c>
      <c r="B36" s="256" t="s">
        <v>84</v>
      </c>
      <c r="C36" s="44" t="s">
        <v>65</v>
      </c>
      <c r="D36" s="45">
        <v>33843</v>
      </c>
      <c r="E36" s="45">
        <v>1591</v>
      </c>
      <c r="F36" s="45">
        <f t="shared" si="0"/>
        <v>35434</v>
      </c>
      <c r="G36" s="45">
        <v>1590</v>
      </c>
      <c r="H36" s="45"/>
      <c r="I36" s="45"/>
      <c r="J36" s="45">
        <f t="shared" si="1"/>
        <v>37024</v>
      </c>
      <c r="K36" s="46">
        <f>J36</f>
        <v>37024</v>
      </c>
      <c r="L36" s="47">
        <f t="shared" si="2"/>
        <v>0</v>
      </c>
      <c r="P36" s="45">
        <f t="shared" si="3"/>
        <v>37024</v>
      </c>
      <c r="Q36" s="45">
        <v>1759.94</v>
      </c>
      <c r="R36" s="45">
        <f t="shared" si="4"/>
        <v>3332.16</v>
      </c>
      <c r="S36" s="45">
        <f t="shared" si="5"/>
        <v>500</v>
      </c>
      <c r="T36" s="45">
        <f t="shared" si="6"/>
        <v>925.6</v>
      </c>
      <c r="U36" s="45">
        <f t="shared" si="7"/>
        <v>9784</v>
      </c>
      <c r="V36" s="46">
        <f t="shared" si="8"/>
        <v>16301.7</v>
      </c>
      <c r="W36" s="48">
        <f t="shared" si="9"/>
        <v>10361</v>
      </c>
      <c r="X36" s="48">
        <f t="shared" si="10"/>
        <v>10361.299999999999</v>
      </c>
      <c r="Y36" s="262">
        <v>13</v>
      </c>
      <c r="Z36" s="45">
        <f t="shared" si="11"/>
        <v>4442.88</v>
      </c>
      <c r="AA36" s="45">
        <v>0</v>
      </c>
      <c r="AB36" s="45">
        <v>100</v>
      </c>
      <c r="AC36" s="45">
        <f t="shared" si="12"/>
        <v>925.6</v>
      </c>
      <c r="AD36" s="45">
        <v>200</v>
      </c>
      <c r="AE36" s="50">
        <f t="shared" si="13"/>
        <v>20722.3</v>
      </c>
      <c r="AF36" s="51">
        <f t="shared" si="14"/>
        <v>10361.15</v>
      </c>
      <c r="AG36" s="262">
        <v>13</v>
      </c>
      <c r="AH36" s="43" t="s">
        <v>84</v>
      </c>
      <c r="AI36" s="44" t="s">
        <v>65</v>
      </c>
      <c r="AJ36" s="45">
        <f t="shared" si="15"/>
        <v>1759.94</v>
      </c>
      <c r="AK36" s="45">
        <f t="shared" si="16"/>
        <v>3332.16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/>
      <c r="AS36" s="45">
        <v>0</v>
      </c>
      <c r="AT36" s="45">
        <f t="shared" si="17"/>
        <v>3332.16</v>
      </c>
      <c r="AU36" s="45">
        <v>500</v>
      </c>
      <c r="AV36" s="45">
        <v>0</v>
      </c>
      <c r="AW36" s="45">
        <v>0</v>
      </c>
      <c r="AX36" s="45">
        <f t="shared" si="18"/>
        <v>500</v>
      </c>
      <c r="AY36" s="45">
        <f t="shared" si="19"/>
        <v>925.6</v>
      </c>
      <c r="AZ36" s="45"/>
      <c r="BA36" s="65"/>
      <c r="BB36" s="65">
        <v>100</v>
      </c>
      <c r="BC36" s="65">
        <v>0</v>
      </c>
      <c r="BD36" s="65">
        <v>9684</v>
      </c>
      <c r="BE36" s="65">
        <v>0</v>
      </c>
      <c r="BF36" s="45">
        <v>0</v>
      </c>
      <c r="BG36" s="45">
        <f t="shared" si="20"/>
        <v>9784</v>
      </c>
      <c r="BH36" s="53">
        <f t="shared" si="21"/>
        <v>16301.7</v>
      </c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</row>
    <row r="37" spans="1:281" s="42" customFormat="1" ht="23.1" customHeight="1" x14ac:dyDescent="0.35">
      <c r="A37" s="257"/>
      <c r="B37" s="263"/>
      <c r="C37" s="44"/>
      <c r="D37" s="45"/>
      <c r="E37" s="45"/>
      <c r="F37" s="45">
        <f t="shared" si="0"/>
        <v>0</v>
      </c>
      <c r="G37" s="45"/>
      <c r="H37" s="45"/>
      <c r="I37" s="45"/>
      <c r="J37" s="45">
        <f t="shared" si="1"/>
        <v>0</v>
      </c>
      <c r="K37" s="63"/>
      <c r="L37" s="47">
        <f t="shared" si="2"/>
        <v>0</v>
      </c>
      <c r="P37" s="45">
        <f t="shared" si="3"/>
        <v>0</v>
      </c>
      <c r="Q37" s="45"/>
      <c r="R37" s="45">
        <f t="shared" si="4"/>
        <v>0</v>
      </c>
      <c r="S37" s="45">
        <f t="shared" si="5"/>
        <v>0</v>
      </c>
      <c r="T37" s="45">
        <f t="shared" si="6"/>
        <v>0</v>
      </c>
      <c r="U37" s="45">
        <f t="shared" si="7"/>
        <v>0</v>
      </c>
      <c r="V37" s="46">
        <f t="shared" si="8"/>
        <v>0</v>
      </c>
      <c r="W37" s="48">
        <f t="shared" si="9"/>
        <v>0</v>
      </c>
      <c r="X37" s="48">
        <f t="shared" si="10"/>
        <v>0</v>
      </c>
      <c r="Y37" s="257"/>
      <c r="Z37" s="45">
        <f t="shared" si="11"/>
        <v>0</v>
      </c>
      <c r="AA37" s="45"/>
      <c r="AB37" s="45"/>
      <c r="AC37" s="45">
        <f t="shared" si="12"/>
        <v>0</v>
      </c>
      <c r="AD37" s="45"/>
      <c r="AE37" s="50">
        <f t="shared" si="13"/>
        <v>0</v>
      </c>
      <c r="AF37" s="51">
        <f t="shared" si="14"/>
        <v>0</v>
      </c>
      <c r="AG37" s="257"/>
      <c r="AH37" s="62"/>
      <c r="AI37" s="44"/>
      <c r="AJ37" s="45">
        <f t="shared" si="15"/>
        <v>0</v>
      </c>
      <c r="AK37" s="45">
        <f t="shared" si="16"/>
        <v>0</v>
      </c>
      <c r="AL37" s="45"/>
      <c r="AM37" s="45"/>
      <c r="AN37" s="45"/>
      <c r="AO37" s="45"/>
      <c r="AP37" s="45"/>
      <c r="AQ37" s="45"/>
      <c r="AR37" s="45"/>
      <c r="AS37" s="45"/>
      <c r="AT37" s="45">
        <f t="shared" si="17"/>
        <v>0</v>
      </c>
      <c r="AU37" s="45"/>
      <c r="AV37" s="56"/>
      <c r="AW37" s="45"/>
      <c r="AX37" s="45">
        <f t="shared" si="18"/>
        <v>0</v>
      </c>
      <c r="AY37" s="45">
        <f t="shared" si="19"/>
        <v>0</v>
      </c>
      <c r="AZ37" s="45"/>
      <c r="BA37" s="65"/>
      <c r="BB37" s="65"/>
      <c r="BC37" s="65"/>
      <c r="BD37" s="65"/>
      <c r="BE37" s="65"/>
      <c r="BF37" s="45"/>
      <c r="BG37" s="45">
        <f t="shared" si="20"/>
        <v>0</v>
      </c>
      <c r="BH37" s="53">
        <f t="shared" si="21"/>
        <v>0</v>
      </c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</row>
    <row r="38" spans="1:281" s="42" customFormat="1" ht="23.1" customHeight="1" x14ac:dyDescent="0.35">
      <c r="A38" s="259">
        <v>14</v>
      </c>
      <c r="B38" s="256" t="s">
        <v>85</v>
      </c>
      <c r="C38" s="44" t="s">
        <v>77</v>
      </c>
      <c r="D38" s="45">
        <v>63997</v>
      </c>
      <c r="E38" s="45">
        <v>3008</v>
      </c>
      <c r="F38" s="45">
        <f t="shared" si="0"/>
        <v>67005</v>
      </c>
      <c r="G38" s="45">
        <v>3008</v>
      </c>
      <c r="H38" s="45"/>
      <c r="I38" s="45"/>
      <c r="J38" s="45">
        <f t="shared" si="1"/>
        <v>70013</v>
      </c>
      <c r="K38" s="46">
        <f>J38</f>
        <v>70013</v>
      </c>
      <c r="L38" s="47">
        <f t="shared" si="2"/>
        <v>0</v>
      </c>
      <c r="P38" s="45">
        <f t="shared" si="3"/>
        <v>70013</v>
      </c>
      <c r="Q38" s="45">
        <v>8394.4</v>
      </c>
      <c r="R38" s="45">
        <f t="shared" si="4"/>
        <v>19786.989999999998</v>
      </c>
      <c r="S38" s="45">
        <f t="shared" si="5"/>
        <v>200</v>
      </c>
      <c r="T38" s="45">
        <f>ROUNDDOWN(J38*5%/2,2)</f>
        <v>1750.32</v>
      </c>
      <c r="U38" s="45">
        <f t="shared" si="7"/>
        <v>100</v>
      </c>
      <c r="V38" s="46">
        <f t="shared" si="8"/>
        <v>30231.71</v>
      </c>
      <c r="W38" s="48">
        <f t="shared" si="9"/>
        <v>19891</v>
      </c>
      <c r="X38" s="48">
        <f t="shared" si="10"/>
        <v>19890.29</v>
      </c>
      <c r="Y38" s="259">
        <v>14</v>
      </c>
      <c r="Z38" s="45">
        <f t="shared" si="11"/>
        <v>8401.56</v>
      </c>
      <c r="AA38" s="45">
        <v>0</v>
      </c>
      <c r="AB38" s="45">
        <v>100</v>
      </c>
      <c r="AC38" s="45">
        <f t="shared" si="12"/>
        <v>1750.33</v>
      </c>
      <c r="AD38" s="45">
        <v>200</v>
      </c>
      <c r="AE38" s="50">
        <f t="shared" si="13"/>
        <v>39781.29</v>
      </c>
      <c r="AF38" s="51">
        <f t="shared" si="14"/>
        <v>19890.645</v>
      </c>
      <c r="AG38" s="259">
        <v>14</v>
      </c>
      <c r="AH38" s="43" t="s">
        <v>85</v>
      </c>
      <c r="AI38" s="44" t="s">
        <v>77</v>
      </c>
      <c r="AJ38" s="45">
        <f t="shared" si="15"/>
        <v>8394.4</v>
      </c>
      <c r="AK38" s="45">
        <f t="shared" si="16"/>
        <v>6301.17</v>
      </c>
      <c r="AL38" s="45">
        <v>0</v>
      </c>
      <c r="AM38" s="45">
        <v>0</v>
      </c>
      <c r="AN38" s="45">
        <v>0</v>
      </c>
      <c r="AO38" s="45">
        <v>0</v>
      </c>
      <c r="AP38" s="45">
        <v>13485.82</v>
      </c>
      <c r="AQ38" s="45">
        <v>0</v>
      </c>
      <c r="AR38" s="45"/>
      <c r="AS38" s="45">
        <v>0</v>
      </c>
      <c r="AT38" s="45">
        <f t="shared" si="17"/>
        <v>19786.989999999998</v>
      </c>
      <c r="AU38" s="45">
        <v>200</v>
      </c>
      <c r="AV38" s="45">
        <v>0</v>
      </c>
      <c r="AW38" s="45">
        <v>0</v>
      </c>
      <c r="AX38" s="45">
        <f t="shared" si="18"/>
        <v>200</v>
      </c>
      <c r="AY38" s="45">
        <f>ROUNDDOWN(J38*5%/2,2)</f>
        <v>1750.32</v>
      </c>
      <c r="AZ38" s="45"/>
      <c r="BA38" s="65"/>
      <c r="BB38" s="65">
        <v>100</v>
      </c>
      <c r="BC38" s="65">
        <v>0</v>
      </c>
      <c r="BD38" s="65">
        <v>0</v>
      </c>
      <c r="BE38" s="65">
        <v>0</v>
      </c>
      <c r="BF38" s="45">
        <v>0</v>
      </c>
      <c r="BG38" s="45">
        <f>SUM(BA38:BF38)</f>
        <v>100</v>
      </c>
      <c r="BH38" s="53">
        <f t="shared" si="21"/>
        <v>30231.71</v>
      </c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</row>
    <row r="39" spans="1:281" s="42" customFormat="1" ht="23.1" customHeight="1" x14ac:dyDescent="0.35">
      <c r="A39" s="257"/>
      <c r="B39" s="263"/>
      <c r="C39" s="44"/>
      <c r="D39" s="45"/>
      <c r="E39" s="45"/>
      <c r="F39" s="45">
        <f t="shared" si="0"/>
        <v>0</v>
      </c>
      <c r="G39" s="45"/>
      <c r="H39" s="45"/>
      <c r="I39" s="45"/>
      <c r="J39" s="45">
        <f t="shared" si="1"/>
        <v>0</v>
      </c>
      <c r="K39" s="63"/>
      <c r="L39" s="47">
        <f t="shared" si="2"/>
        <v>0</v>
      </c>
      <c r="P39" s="45">
        <f t="shared" si="3"/>
        <v>0</v>
      </c>
      <c r="Q39" s="45"/>
      <c r="R39" s="45">
        <f t="shared" si="4"/>
        <v>0</v>
      </c>
      <c r="S39" s="45">
        <f t="shared" si="5"/>
        <v>0</v>
      </c>
      <c r="T39" s="45">
        <f t="shared" si="6"/>
        <v>0</v>
      </c>
      <c r="U39" s="45">
        <f t="shared" si="7"/>
        <v>0</v>
      </c>
      <c r="V39" s="46">
        <f t="shared" si="8"/>
        <v>0</v>
      </c>
      <c r="W39" s="48">
        <f t="shared" si="9"/>
        <v>0</v>
      </c>
      <c r="X39" s="48">
        <f t="shared" si="10"/>
        <v>0</v>
      </c>
      <c r="Y39" s="257"/>
      <c r="Z39" s="45">
        <f t="shared" si="11"/>
        <v>0</v>
      </c>
      <c r="AA39" s="45"/>
      <c r="AB39" s="45"/>
      <c r="AC39" s="45">
        <f t="shared" si="12"/>
        <v>0</v>
      </c>
      <c r="AD39" s="45"/>
      <c r="AE39" s="50">
        <f t="shared" si="13"/>
        <v>0</v>
      </c>
      <c r="AF39" s="51">
        <f t="shared" si="14"/>
        <v>0</v>
      </c>
      <c r="AG39" s="257"/>
      <c r="AH39" s="62"/>
      <c r="AI39" s="44"/>
      <c r="AJ39" s="45">
        <f t="shared" si="15"/>
        <v>0</v>
      </c>
      <c r="AK39" s="45">
        <f t="shared" si="16"/>
        <v>0</v>
      </c>
      <c r="AL39" s="45"/>
      <c r="AM39" s="45"/>
      <c r="AN39" s="45"/>
      <c r="AO39" s="45"/>
      <c r="AP39" s="45"/>
      <c r="AQ39" s="45"/>
      <c r="AR39" s="45"/>
      <c r="AS39" s="45"/>
      <c r="AT39" s="45">
        <f t="shared" si="17"/>
        <v>0</v>
      </c>
      <c r="AU39" s="45"/>
      <c r="AV39" s="56"/>
      <c r="AW39" s="45"/>
      <c r="AX39" s="45">
        <f t="shared" si="18"/>
        <v>0</v>
      </c>
      <c r="AY39" s="45">
        <f t="shared" ref="AY39" si="22">ROUNDDOWN(J39*5%/2,2)</f>
        <v>0</v>
      </c>
      <c r="AZ39" s="45"/>
      <c r="BA39" s="65"/>
      <c r="BB39" s="65"/>
      <c r="BC39" s="65"/>
      <c r="BD39" s="65"/>
      <c r="BE39" s="65"/>
      <c r="BF39" s="45"/>
      <c r="BG39" s="45">
        <f t="shared" si="20"/>
        <v>0</v>
      </c>
      <c r="BH39" s="53">
        <f t="shared" si="21"/>
        <v>0</v>
      </c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</row>
    <row r="40" spans="1:281" s="42" customFormat="1" ht="23.1" customHeight="1" x14ac:dyDescent="0.35">
      <c r="A40" s="262">
        <v>15</v>
      </c>
      <c r="B40" s="68" t="s">
        <v>86</v>
      </c>
      <c r="C40" s="64" t="s">
        <v>106</v>
      </c>
      <c r="D40" s="45">
        <v>102690</v>
      </c>
      <c r="E40" s="45">
        <v>4518</v>
      </c>
      <c r="F40" s="45">
        <f t="shared" si="0"/>
        <v>107208</v>
      </c>
      <c r="G40" s="45">
        <v>4519</v>
      </c>
      <c r="H40" s="45"/>
      <c r="I40" s="45"/>
      <c r="J40" s="45">
        <f t="shared" si="1"/>
        <v>111727</v>
      </c>
      <c r="K40" s="46">
        <f>J40</f>
        <v>111727</v>
      </c>
      <c r="L40" s="47">
        <f t="shared" si="2"/>
        <v>0</v>
      </c>
      <c r="P40" s="45">
        <f t="shared" si="3"/>
        <v>111727</v>
      </c>
      <c r="Q40" s="45">
        <v>19398.18</v>
      </c>
      <c r="R40" s="45">
        <f t="shared" si="4"/>
        <v>10055.43</v>
      </c>
      <c r="S40" s="45">
        <f t="shared" si="5"/>
        <v>200</v>
      </c>
      <c r="T40" s="45">
        <v>2500</v>
      </c>
      <c r="U40" s="45">
        <f t="shared" si="7"/>
        <v>200</v>
      </c>
      <c r="V40" s="46">
        <f t="shared" si="8"/>
        <v>32353.61</v>
      </c>
      <c r="W40" s="48">
        <f t="shared" si="9"/>
        <v>39687</v>
      </c>
      <c r="X40" s="48">
        <f t="shared" si="10"/>
        <v>39686.39</v>
      </c>
      <c r="Y40" s="262">
        <v>15</v>
      </c>
      <c r="Z40" s="45">
        <f t="shared" si="11"/>
        <v>13407.24</v>
      </c>
      <c r="AA40" s="45">
        <v>0</v>
      </c>
      <c r="AB40" s="45">
        <v>100</v>
      </c>
      <c r="AC40" s="45">
        <v>2500</v>
      </c>
      <c r="AD40" s="45">
        <v>200</v>
      </c>
      <c r="AE40" s="50">
        <f t="shared" si="13"/>
        <v>79373.39</v>
      </c>
      <c r="AF40" s="51">
        <f t="shared" si="14"/>
        <v>39686.695</v>
      </c>
      <c r="AG40" s="262">
        <v>15</v>
      </c>
      <c r="AH40" s="68" t="s">
        <v>86</v>
      </c>
      <c r="AI40" s="64" t="s">
        <v>106</v>
      </c>
      <c r="AJ40" s="45">
        <f t="shared" si="15"/>
        <v>19398.18</v>
      </c>
      <c r="AK40" s="45">
        <f t="shared" si="16"/>
        <v>10055.43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/>
      <c r="AR40" s="45"/>
      <c r="AS40" s="45">
        <v>0</v>
      </c>
      <c r="AT40" s="45">
        <f t="shared" si="17"/>
        <v>10055.43</v>
      </c>
      <c r="AU40" s="45">
        <v>200</v>
      </c>
      <c r="AV40" s="45">
        <v>0</v>
      </c>
      <c r="AW40" s="45">
        <v>0</v>
      </c>
      <c r="AX40" s="45">
        <f t="shared" si="18"/>
        <v>200</v>
      </c>
      <c r="AY40" s="45">
        <v>2500</v>
      </c>
      <c r="AZ40" s="45"/>
      <c r="BA40" s="65">
        <v>0</v>
      </c>
      <c r="BB40" s="65">
        <v>100</v>
      </c>
      <c r="BC40" s="65"/>
      <c r="BD40" s="65">
        <v>100</v>
      </c>
      <c r="BE40" s="65"/>
      <c r="BF40" s="45">
        <v>0</v>
      </c>
      <c r="BG40" s="45">
        <f t="shared" si="20"/>
        <v>200</v>
      </c>
      <c r="BH40" s="53">
        <f t="shared" si="21"/>
        <v>32353.61</v>
      </c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  <c r="IW40" s="54"/>
      <c r="IX40" s="54"/>
      <c r="IY40" s="54"/>
      <c r="IZ40" s="54"/>
      <c r="JA40" s="54"/>
      <c r="JB40" s="54"/>
      <c r="JC40" s="54"/>
      <c r="JD40" s="54"/>
      <c r="JE40" s="54"/>
      <c r="JF40" s="54"/>
      <c r="JG40" s="54"/>
      <c r="JH40" s="54"/>
      <c r="JI40" s="54"/>
      <c r="JJ40" s="54"/>
      <c r="JK40" s="54"/>
      <c r="JL40" s="54"/>
      <c r="JM40" s="54"/>
      <c r="JN40" s="54"/>
      <c r="JO40" s="54"/>
      <c r="JP40" s="54"/>
      <c r="JQ40" s="54"/>
      <c r="JR40" s="54"/>
      <c r="JS40" s="54"/>
      <c r="JT40" s="54"/>
      <c r="JU40" s="54"/>
    </row>
    <row r="41" spans="1:281" s="42" customFormat="1" ht="23.1" customHeight="1" x14ac:dyDescent="0.35">
      <c r="A41" s="257"/>
      <c r="B41" s="254"/>
      <c r="C41" s="64"/>
      <c r="D41" s="45"/>
      <c r="E41" s="45"/>
      <c r="F41" s="45">
        <f t="shared" si="0"/>
        <v>0</v>
      </c>
      <c r="G41" s="45"/>
      <c r="H41" s="45"/>
      <c r="I41" s="45"/>
      <c r="J41" s="45">
        <f t="shared" si="1"/>
        <v>0</v>
      </c>
      <c r="K41" s="46"/>
      <c r="L41" s="47">
        <f t="shared" si="2"/>
        <v>0</v>
      </c>
      <c r="P41" s="45">
        <f t="shared" si="3"/>
        <v>0</v>
      </c>
      <c r="Q41" s="45"/>
      <c r="R41" s="45">
        <f t="shared" si="4"/>
        <v>0</v>
      </c>
      <c r="S41" s="45">
        <f t="shared" si="5"/>
        <v>0</v>
      </c>
      <c r="T41" s="45">
        <f t="shared" si="6"/>
        <v>0</v>
      </c>
      <c r="U41" s="45">
        <f t="shared" si="7"/>
        <v>0</v>
      </c>
      <c r="V41" s="46">
        <f t="shared" si="8"/>
        <v>0</v>
      </c>
      <c r="W41" s="48">
        <f t="shared" si="9"/>
        <v>0</v>
      </c>
      <c r="X41" s="48">
        <f t="shared" si="10"/>
        <v>0</v>
      </c>
      <c r="Y41" s="257"/>
      <c r="Z41" s="45">
        <f t="shared" si="11"/>
        <v>0</v>
      </c>
      <c r="AA41" s="45"/>
      <c r="AB41" s="45"/>
      <c r="AC41" s="45">
        <f t="shared" si="12"/>
        <v>0</v>
      </c>
      <c r="AD41" s="45"/>
      <c r="AE41" s="50">
        <f t="shared" si="13"/>
        <v>0</v>
      </c>
      <c r="AF41" s="51">
        <f t="shared" si="14"/>
        <v>0</v>
      </c>
      <c r="AG41" s="257"/>
      <c r="AH41" s="67"/>
      <c r="AI41" s="64"/>
      <c r="AJ41" s="45">
        <f t="shared" si="15"/>
        <v>0</v>
      </c>
      <c r="AK41" s="45">
        <f t="shared" si="16"/>
        <v>0</v>
      </c>
      <c r="AL41" s="45"/>
      <c r="AM41" s="45"/>
      <c r="AN41" s="45"/>
      <c r="AO41" s="45"/>
      <c r="AP41" s="45"/>
      <c r="AQ41" s="45"/>
      <c r="AR41" s="45"/>
      <c r="AS41" s="45"/>
      <c r="AT41" s="45">
        <f t="shared" si="17"/>
        <v>0</v>
      </c>
      <c r="AU41" s="45"/>
      <c r="AV41" s="56"/>
      <c r="AW41" s="45"/>
      <c r="AX41" s="45">
        <f t="shared" si="18"/>
        <v>0</v>
      </c>
      <c r="AY41" s="45">
        <f t="shared" si="19"/>
        <v>0</v>
      </c>
      <c r="AZ41" s="45"/>
      <c r="BA41" s="65"/>
      <c r="BB41" s="65"/>
      <c r="BC41" s="65"/>
      <c r="BD41" s="65"/>
      <c r="BE41" s="65"/>
      <c r="BF41" s="45"/>
      <c r="BG41" s="45">
        <f t="shared" si="20"/>
        <v>0</v>
      </c>
      <c r="BH41" s="53">
        <f t="shared" si="21"/>
        <v>0</v>
      </c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  <c r="IS41" s="54"/>
      <c r="IT41" s="54"/>
      <c r="IU41" s="54"/>
      <c r="IV41" s="54"/>
      <c r="IW41" s="54"/>
      <c r="IX41" s="54"/>
      <c r="IY41" s="54"/>
      <c r="IZ41" s="54"/>
      <c r="JA41" s="54"/>
      <c r="JB41" s="54"/>
      <c r="JC41" s="54"/>
      <c r="JD41" s="54"/>
      <c r="JE41" s="54"/>
      <c r="JF41" s="54"/>
      <c r="JG41" s="54"/>
      <c r="JH41" s="54"/>
      <c r="JI41" s="54"/>
      <c r="JJ41" s="54"/>
      <c r="JK41" s="54"/>
      <c r="JL41" s="54"/>
      <c r="JM41" s="54"/>
      <c r="JN41" s="54"/>
      <c r="JO41" s="54"/>
      <c r="JP41" s="54"/>
      <c r="JQ41" s="54"/>
      <c r="JR41" s="54"/>
      <c r="JS41" s="54"/>
      <c r="JT41" s="54"/>
      <c r="JU41" s="54"/>
    </row>
    <row r="42" spans="1:281" s="42" customFormat="1" ht="23.1" customHeight="1" x14ac:dyDescent="0.35">
      <c r="A42" s="262">
        <v>16</v>
      </c>
      <c r="B42" s="256" t="s">
        <v>87</v>
      </c>
      <c r="C42" s="44" t="s">
        <v>67</v>
      </c>
      <c r="D42" s="45">
        <v>80003</v>
      </c>
      <c r="E42" s="45">
        <v>3656</v>
      </c>
      <c r="F42" s="45">
        <f t="shared" si="0"/>
        <v>83659</v>
      </c>
      <c r="G42" s="45">
        <v>3656</v>
      </c>
      <c r="H42" s="45"/>
      <c r="I42" s="45"/>
      <c r="J42" s="45">
        <f t="shared" si="1"/>
        <v>87315</v>
      </c>
      <c r="K42" s="46">
        <f>J42</f>
        <v>87315</v>
      </c>
      <c r="L42" s="47">
        <f t="shared" si="2"/>
        <v>0</v>
      </c>
      <c r="P42" s="45">
        <f t="shared" si="3"/>
        <v>87315</v>
      </c>
      <c r="Q42" s="45">
        <v>12906.57</v>
      </c>
      <c r="R42" s="45">
        <f t="shared" si="4"/>
        <v>27740.539999999997</v>
      </c>
      <c r="S42" s="45">
        <f t="shared" si="5"/>
        <v>500</v>
      </c>
      <c r="T42" s="45">
        <f t="shared" si="6"/>
        <v>2182.87</v>
      </c>
      <c r="U42" s="45">
        <f t="shared" si="7"/>
        <v>33803.910000000003</v>
      </c>
      <c r="V42" s="46">
        <f t="shared" si="8"/>
        <v>77133.890000000014</v>
      </c>
      <c r="W42" s="48">
        <f t="shared" si="9"/>
        <v>5091</v>
      </c>
      <c r="X42" s="48">
        <f t="shared" si="10"/>
        <v>5090.109999999986</v>
      </c>
      <c r="Y42" s="262">
        <v>16</v>
      </c>
      <c r="Z42" s="45">
        <f t="shared" si="11"/>
        <v>10477.799999999999</v>
      </c>
      <c r="AA42" s="45">
        <v>0</v>
      </c>
      <c r="AB42" s="45">
        <v>100</v>
      </c>
      <c r="AC42" s="45">
        <f t="shared" si="12"/>
        <v>2182.88</v>
      </c>
      <c r="AD42" s="45">
        <v>200</v>
      </c>
      <c r="AE42" s="50">
        <f t="shared" si="13"/>
        <v>10181.109999999986</v>
      </c>
      <c r="AF42" s="51">
        <f t="shared" si="14"/>
        <v>5090.554999999993</v>
      </c>
      <c r="AG42" s="262">
        <v>16</v>
      </c>
      <c r="AH42" s="43" t="s">
        <v>87</v>
      </c>
      <c r="AI42" s="44" t="s">
        <v>67</v>
      </c>
      <c r="AJ42" s="45">
        <f t="shared" si="15"/>
        <v>12906.57</v>
      </c>
      <c r="AK42" s="45">
        <f t="shared" si="16"/>
        <v>7858.3499999999995</v>
      </c>
      <c r="AL42" s="45">
        <v>0</v>
      </c>
      <c r="AM42" s="45">
        <v>0</v>
      </c>
      <c r="AN42" s="45">
        <v>0</v>
      </c>
      <c r="AO42" s="45">
        <v>0</v>
      </c>
      <c r="AP42" s="45">
        <v>16854.41</v>
      </c>
      <c r="AQ42" s="45">
        <v>0</v>
      </c>
      <c r="AR42" s="45">
        <v>3027.78</v>
      </c>
      <c r="AS42" s="45">
        <v>0</v>
      </c>
      <c r="AT42" s="45">
        <f t="shared" si="17"/>
        <v>27740.539999999997</v>
      </c>
      <c r="AU42" s="45">
        <v>500</v>
      </c>
      <c r="AV42" s="45">
        <v>0</v>
      </c>
      <c r="AW42" s="45">
        <v>0</v>
      </c>
      <c r="AX42" s="45">
        <f t="shared" si="18"/>
        <v>500</v>
      </c>
      <c r="AY42" s="45">
        <f t="shared" si="19"/>
        <v>2182.87</v>
      </c>
      <c r="AZ42" s="45"/>
      <c r="BA42" s="65"/>
      <c r="BB42" s="65">
        <v>100</v>
      </c>
      <c r="BC42" s="65">
        <v>26832.41</v>
      </c>
      <c r="BD42" s="65">
        <v>6871.5</v>
      </c>
      <c r="BE42" s="65"/>
      <c r="BF42" s="45">
        <v>0</v>
      </c>
      <c r="BG42" s="45">
        <f t="shared" si="20"/>
        <v>33803.910000000003</v>
      </c>
      <c r="BH42" s="53">
        <f t="shared" si="21"/>
        <v>77133.890000000014</v>
      </c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  <c r="IX42" s="54"/>
      <c r="IY42" s="54"/>
      <c r="IZ42" s="54"/>
      <c r="JA42" s="54"/>
      <c r="JB42" s="54"/>
      <c r="JC42" s="54"/>
      <c r="JD42" s="54"/>
      <c r="JE42" s="54"/>
      <c r="JF42" s="54"/>
      <c r="JG42" s="54"/>
      <c r="JH42" s="54"/>
      <c r="JI42" s="54"/>
      <c r="JJ42" s="54"/>
      <c r="JK42" s="54"/>
      <c r="JL42" s="54"/>
      <c r="JM42" s="54"/>
      <c r="JN42" s="54"/>
      <c r="JO42" s="54"/>
      <c r="JP42" s="54"/>
      <c r="JQ42" s="54"/>
      <c r="JR42" s="54"/>
      <c r="JS42" s="54"/>
      <c r="JT42" s="54"/>
      <c r="JU42" s="54"/>
    </row>
    <row r="43" spans="1:281" s="42" customFormat="1" ht="23.1" customHeight="1" x14ac:dyDescent="0.35">
      <c r="A43" s="257"/>
      <c r="B43" s="263"/>
      <c r="C43" s="44"/>
      <c r="D43" s="45"/>
      <c r="E43" s="45"/>
      <c r="F43" s="45">
        <f t="shared" si="0"/>
        <v>0</v>
      </c>
      <c r="G43" s="45"/>
      <c r="H43" s="45"/>
      <c r="I43" s="45"/>
      <c r="J43" s="45">
        <f t="shared" si="1"/>
        <v>0</v>
      </c>
      <c r="K43" s="63"/>
      <c r="L43" s="47">
        <f t="shared" si="2"/>
        <v>0</v>
      </c>
      <c r="P43" s="45">
        <f t="shared" si="3"/>
        <v>0</v>
      </c>
      <c r="Q43" s="45"/>
      <c r="R43" s="45">
        <f t="shared" si="4"/>
        <v>0</v>
      </c>
      <c r="S43" s="45">
        <f t="shared" si="5"/>
        <v>0</v>
      </c>
      <c r="T43" s="45">
        <f t="shared" si="6"/>
        <v>0</v>
      </c>
      <c r="U43" s="45">
        <f t="shared" si="7"/>
        <v>0</v>
      </c>
      <c r="V43" s="46">
        <f t="shared" si="8"/>
        <v>0</v>
      </c>
      <c r="W43" s="48">
        <f t="shared" si="9"/>
        <v>0</v>
      </c>
      <c r="X43" s="48">
        <f t="shared" si="10"/>
        <v>0</v>
      </c>
      <c r="Y43" s="257"/>
      <c r="Z43" s="45">
        <f t="shared" si="11"/>
        <v>0</v>
      </c>
      <c r="AA43" s="45"/>
      <c r="AB43" s="45"/>
      <c r="AC43" s="45">
        <f t="shared" si="12"/>
        <v>0</v>
      </c>
      <c r="AD43" s="45"/>
      <c r="AE43" s="50">
        <f t="shared" si="13"/>
        <v>0</v>
      </c>
      <c r="AF43" s="51">
        <f t="shared" si="14"/>
        <v>0</v>
      </c>
      <c r="AG43" s="257"/>
      <c r="AH43" s="62"/>
      <c r="AI43" s="44"/>
      <c r="AJ43" s="45">
        <f t="shared" si="15"/>
        <v>0</v>
      </c>
      <c r="AK43" s="45">
        <f t="shared" si="16"/>
        <v>0</v>
      </c>
      <c r="AL43" s="45"/>
      <c r="AM43" s="45"/>
      <c r="AN43" s="45"/>
      <c r="AO43" s="45"/>
      <c r="AP43" s="45"/>
      <c r="AQ43" s="45"/>
      <c r="AR43" s="45"/>
      <c r="AS43" s="45"/>
      <c r="AT43" s="45">
        <f t="shared" si="17"/>
        <v>0</v>
      </c>
      <c r="AU43" s="45"/>
      <c r="AV43" s="56"/>
      <c r="AW43" s="45"/>
      <c r="AX43" s="45">
        <f t="shared" si="18"/>
        <v>0</v>
      </c>
      <c r="AY43" s="45">
        <f t="shared" si="19"/>
        <v>0</v>
      </c>
      <c r="AZ43" s="45"/>
      <c r="BA43" s="65"/>
      <c r="BB43" s="65"/>
      <c r="BC43" s="65"/>
      <c r="BD43" s="65"/>
      <c r="BE43" s="65"/>
      <c r="BF43" s="45"/>
      <c r="BG43" s="45">
        <f t="shared" si="20"/>
        <v>0</v>
      </c>
      <c r="BH43" s="53">
        <f t="shared" si="21"/>
        <v>0</v>
      </c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</row>
    <row r="44" spans="1:281" s="42" customFormat="1" ht="23.1" customHeight="1" x14ac:dyDescent="0.35">
      <c r="A44" s="259">
        <v>17</v>
      </c>
      <c r="B44" s="263" t="s">
        <v>88</v>
      </c>
      <c r="C44" s="44" t="s">
        <v>81</v>
      </c>
      <c r="D44" s="45">
        <v>43030</v>
      </c>
      <c r="E44" s="45">
        <v>2108</v>
      </c>
      <c r="F44" s="45">
        <f t="shared" si="0"/>
        <v>45138</v>
      </c>
      <c r="G44" s="45">
        <v>2109</v>
      </c>
      <c r="H44" s="45"/>
      <c r="I44" s="45"/>
      <c r="J44" s="45">
        <f t="shared" si="1"/>
        <v>47247</v>
      </c>
      <c r="K44" s="46">
        <f>J44</f>
        <v>47247</v>
      </c>
      <c r="L44" s="47">
        <f t="shared" si="2"/>
        <v>0</v>
      </c>
      <c r="P44" s="45">
        <f t="shared" si="3"/>
        <v>47247</v>
      </c>
      <c r="Q44" s="45">
        <v>3605.95</v>
      </c>
      <c r="R44" s="45">
        <f t="shared" si="4"/>
        <v>5207.7899999999991</v>
      </c>
      <c r="S44" s="45">
        <f t="shared" si="5"/>
        <v>200</v>
      </c>
      <c r="T44" s="45">
        <f t="shared" si="6"/>
        <v>1181.17</v>
      </c>
      <c r="U44" s="45">
        <f t="shared" si="7"/>
        <v>9670.26</v>
      </c>
      <c r="V44" s="46">
        <f t="shared" si="8"/>
        <v>19865.169999999998</v>
      </c>
      <c r="W44" s="48">
        <f t="shared" si="9"/>
        <v>13691</v>
      </c>
      <c r="X44" s="48">
        <f t="shared" si="10"/>
        <v>13690.830000000002</v>
      </c>
      <c r="Y44" s="259">
        <v>17</v>
      </c>
      <c r="Z44" s="45">
        <f t="shared" si="11"/>
        <v>5669.6399999999994</v>
      </c>
      <c r="AA44" s="45">
        <v>0</v>
      </c>
      <c r="AB44" s="45">
        <v>100</v>
      </c>
      <c r="AC44" s="45">
        <f t="shared" si="12"/>
        <v>1181.18</v>
      </c>
      <c r="AD44" s="45">
        <v>200</v>
      </c>
      <c r="AE44" s="50">
        <f t="shared" si="13"/>
        <v>27381.83</v>
      </c>
      <c r="AF44" s="51">
        <f t="shared" si="14"/>
        <v>13690.915000000001</v>
      </c>
      <c r="AG44" s="259">
        <v>17</v>
      </c>
      <c r="AH44" s="62" t="s">
        <v>88</v>
      </c>
      <c r="AI44" s="44" t="s">
        <v>81</v>
      </c>
      <c r="AJ44" s="45">
        <f t="shared" si="15"/>
        <v>3605.95</v>
      </c>
      <c r="AK44" s="45">
        <f t="shared" si="16"/>
        <v>4252.2299999999996</v>
      </c>
      <c r="AL44" s="45">
        <v>0</v>
      </c>
      <c r="AM44" s="45">
        <v>300</v>
      </c>
      <c r="AN44" s="45">
        <v>0</v>
      </c>
      <c r="AO44" s="45">
        <v>0</v>
      </c>
      <c r="AP44" s="45"/>
      <c r="AQ44" s="45">
        <v>0</v>
      </c>
      <c r="AR44" s="45"/>
      <c r="AS44" s="45">
        <v>655.56</v>
      </c>
      <c r="AT44" s="45">
        <f t="shared" si="17"/>
        <v>5207.7899999999991</v>
      </c>
      <c r="AU44" s="45">
        <v>200</v>
      </c>
      <c r="AV44" s="45">
        <v>0</v>
      </c>
      <c r="AW44" s="45">
        <v>0</v>
      </c>
      <c r="AX44" s="45">
        <f t="shared" si="18"/>
        <v>200</v>
      </c>
      <c r="AY44" s="45">
        <f t="shared" si="19"/>
        <v>1181.17</v>
      </c>
      <c r="AZ44" s="45"/>
      <c r="BA44" s="65">
        <v>0</v>
      </c>
      <c r="BB44" s="65">
        <v>100</v>
      </c>
      <c r="BC44" s="65">
        <v>9470.26</v>
      </c>
      <c r="BD44" s="65">
        <v>100</v>
      </c>
      <c r="BE44" s="65">
        <v>0</v>
      </c>
      <c r="BF44" s="45">
        <v>0</v>
      </c>
      <c r="BG44" s="45">
        <f t="shared" si="20"/>
        <v>9670.26</v>
      </c>
      <c r="BH44" s="53">
        <f t="shared" si="21"/>
        <v>19865.169999999998</v>
      </c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</row>
    <row r="45" spans="1:281" s="42" customFormat="1" ht="23.1" customHeight="1" x14ac:dyDescent="0.35">
      <c r="A45" s="257"/>
      <c r="B45" s="263"/>
      <c r="C45" s="44"/>
      <c r="D45" s="45"/>
      <c r="E45" s="45"/>
      <c r="F45" s="45">
        <f t="shared" si="0"/>
        <v>0</v>
      </c>
      <c r="G45" s="45"/>
      <c r="H45" s="45"/>
      <c r="I45" s="45"/>
      <c r="J45" s="45">
        <f t="shared" si="1"/>
        <v>0</v>
      </c>
      <c r="K45" s="63"/>
      <c r="L45" s="47">
        <f t="shared" si="2"/>
        <v>0</v>
      </c>
      <c r="P45" s="45">
        <f t="shared" si="3"/>
        <v>0</v>
      </c>
      <c r="Q45" s="45"/>
      <c r="R45" s="45">
        <f t="shared" si="4"/>
        <v>0</v>
      </c>
      <c r="S45" s="45">
        <f t="shared" si="5"/>
        <v>0</v>
      </c>
      <c r="T45" s="45">
        <f t="shared" si="6"/>
        <v>0</v>
      </c>
      <c r="U45" s="45">
        <f t="shared" si="7"/>
        <v>0</v>
      </c>
      <c r="V45" s="46">
        <f t="shared" si="8"/>
        <v>0</v>
      </c>
      <c r="W45" s="48">
        <f t="shared" si="9"/>
        <v>0</v>
      </c>
      <c r="X45" s="48">
        <f t="shared" si="10"/>
        <v>0</v>
      </c>
      <c r="Y45" s="257"/>
      <c r="Z45" s="45">
        <f t="shared" si="11"/>
        <v>0</v>
      </c>
      <c r="AA45" s="45"/>
      <c r="AB45" s="45"/>
      <c r="AC45" s="45">
        <f t="shared" si="12"/>
        <v>0</v>
      </c>
      <c r="AD45" s="45"/>
      <c r="AE45" s="50">
        <f t="shared" si="13"/>
        <v>0</v>
      </c>
      <c r="AF45" s="51">
        <f t="shared" si="14"/>
        <v>0</v>
      </c>
      <c r="AG45" s="257"/>
      <c r="AH45" s="62"/>
      <c r="AI45" s="44"/>
      <c r="AJ45" s="45">
        <f t="shared" si="15"/>
        <v>0</v>
      </c>
      <c r="AK45" s="45">
        <f t="shared" si="16"/>
        <v>0</v>
      </c>
      <c r="AL45" s="45"/>
      <c r="AM45" s="45"/>
      <c r="AN45" s="45"/>
      <c r="AO45" s="45"/>
      <c r="AP45" s="45"/>
      <c r="AQ45" s="45"/>
      <c r="AR45" s="45"/>
      <c r="AS45" s="45"/>
      <c r="AT45" s="45">
        <f t="shared" si="17"/>
        <v>0</v>
      </c>
      <c r="AU45" s="45"/>
      <c r="AV45" s="56"/>
      <c r="AW45" s="45"/>
      <c r="AX45" s="45">
        <f t="shared" si="18"/>
        <v>0</v>
      </c>
      <c r="AY45" s="45">
        <f t="shared" si="19"/>
        <v>0</v>
      </c>
      <c r="AZ45" s="56"/>
      <c r="BA45" s="65"/>
      <c r="BB45" s="65"/>
      <c r="BC45" s="65"/>
      <c r="BD45" s="65"/>
      <c r="BE45" s="65"/>
      <c r="BF45" s="45"/>
      <c r="BG45" s="45">
        <f t="shared" si="20"/>
        <v>0</v>
      </c>
      <c r="BH45" s="53">
        <f t="shared" si="21"/>
        <v>0</v>
      </c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</row>
    <row r="46" spans="1:281" s="42" customFormat="1" ht="23.1" customHeight="1" x14ac:dyDescent="0.35">
      <c r="A46" s="262">
        <v>18</v>
      </c>
      <c r="B46" s="69" t="s">
        <v>89</v>
      </c>
      <c r="C46" s="44" t="s">
        <v>107</v>
      </c>
      <c r="D46" s="45">
        <v>36619</v>
      </c>
      <c r="E46" s="45">
        <v>1794</v>
      </c>
      <c r="F46" s="45">
        <f t="shared" si="0"/>
        <v>38413</v>
      </c>
      <c r="G46" s="45">
        <v>1795</v>
      </c>
      <c r="H46" s="45"/>
      <c r="I46" s="45"/>
      <c r="J46" s="45">
        <f t="shared" si="1"/>
        <v>40208</v>
      </c>
      <c r="K46" s="46">
        <f>J46</f>
        <v>40208</v>
      </c>
      <c r="L46" s="47">
        <f t="shared" si="2"/>
        <v>0</v>
      </c>
      <c r="P46" s="45">
        <f t="shared" si="3"/>
        <v>40208</v>
      </c>
      <c r="Q46" s="45">
        <v>2285.15</v>
      </c>
      <c r="R46" s="45">
        <f t="shared" si="4"/>
        <v>13908.72</v>
      </c>
      <c r="S46" s="45">
        <f t="shared" si="5"/>
        <v>200</v>
      </c>
      <c r="T46" s="45">
        <f t="shared" si="6"/>
        <v>1005.2</v>
      </c>
      <c r="U46" s="45">
        <f t="shared" si="7"/>
        <v>3256.75</v>
      </c>
      <c r="V46" s="46">
        <f t="shared" si="8"/>
        <v>20655.82</v>
      </c>
      <c r="W46" s="48">
        <f t="shared" si="9"/>
        <v>9776</v>
      </c>
      <c r="X46" s="48">
        <f t="shared" si="10"/>
        <v>9776.18</v>
      </c>
      <c r="Y46" s="262">
        <v>18</v>
      </c>
      <c r="Z46" s="45">
        <f t="shared" si="11"/>
        <v>4824.96</v>
      </c>
      <c r="AA46" s="45">
        <v>0</v>
      </c>
      <c r="AB46" s="45">
        <v>100</v>
      </c>
      <c r="AC46" s="45">
        <f t="shared" si="12"/>
        <v>1005.2</v>
      </c>
      <c r="AD46" s="45">
        <v>200</v>
      </c>
      <c r="AE46" s="50">
        <f t="shared" si="13"/>
        <v>19552.18</v>
      </c>
      <c r="AF46" s="51">
        <f t="shared" si="14"/>
        <v>9776.09</v>
      </c>
      <c r="AG46" s="262">
        <v>18</v>
      </c>
      <c r="AH46" s="69" t="s">
        <v>89</v>
      </c>
      <c r="AI46" s="44" t="s">
        <v>107</v>
      </c>
      <c r="AJ46" s="45">
        <f t="shared" si="15"/>
        <v>2285.15</v>
      </c>
      <c r="AK46" s="45">
        <f t="shared" si="16"/>
        <v>3618.72</v>
      </c>
      <c r="AL46" s="45">
        <v>0</v>
      </c>
      <c r="AM46" s="45">
        <v>0</v>
      </c>
      <c r="AN46" s="45">
        <v>0</v>
      </c>
      <c r="AO46" s="197">
        <v>9634.44</v>
      </c>
      <c r="AP46" s="45">
        <v>0</v>
      </c>
      <c r="AQ46" s="45">
        <v>0</v>
      </c>
      <c r="AR46" s="45"/>
      <c r="AS46" s="45">
        <v>655.56</v>
      </c>
      <c r="AT46" s="45">
        <f t="shared" si="17"/>
        <v>13908.72</v>
      </c>
      <c r="AU46" s="45">
        <v>200</v>
      </c>
      <c r="AV46" s="45">
        <v>0</v>
      </c>
      <c r="AW46" s="45">
        <v>0</v>
      </c>
      <c r="AX46" s="45">
        <f t="shared" si="18"/>
        <v>200</v>
      </c>
      <c r="AY46" s="45">
        <f t="shared" si="19"/>
        <v>1005.2</v>
      </c>
      <c r="AZ46" s="45"/>
      <c r="BA46" s="65"/>
      <c r="BB46" s="65">
        <v>100</v>
      </c>
      <c r="BC46" s="65">
        <v>3156.75</v>
      </c>
      <c r="BD46" s="65">
        <v>0</v>
      </c>
      <c r="BE46" s="65">
        <v>0</v>
      </c>
      <c r="BF46" s="45">
        <v>0</v>
      </c>
      <c r="BG46" s="45">
        <f t="shared" si="20"/>
        <v>3256.75</v>
      </c>
      <c r="BH46" s="53">
        <f t="shared" si="21"/>
        <v>20655.82</v>
      </c>
      <c r="BI46" s="54"/>
      <c r="BJ46" s="54"/>
      <c r="BK46" s="54"/>
      <c r="BL46" s="54"/>
      <c r="BM46" s="54"/>
      <c r="BN46" s="70">
        <f>+W65+X65</f>
        <v>671513.04</v>
      </c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  <c r="JU46" s="54"/>
    </row>
    <row r="47" spans="1:281" s="55" customFormat="1" ht="23.1" customHeight="1" x14ac:dyDescent="0.35">
      <c r="A47" s="257"/>
      <c r="B47" s="254"/>
      <c r="C47" s="57"/>
      <c r="D47" s="59"/>
      <c r="E47" s="59"/>
      <c r="F47" s="45">
        <f t="shared" si="0"/>
        <v>0</v>
      </c>
      <c r="G47" s="59"/>
      <c r="J47" s="45">
        <f t="shared" si="1"/>
        <v>0</v>
      </c>
      <c r="L47" s="47">
        <f t="shared" si="2"/>
        <v>0</v>
      </c>
      <c r="P47" s="45">
        <f t="shared" si="3"/>
        <v>0</v>
      </c>
      <c r="Q47" s="56"/>
      <c r="R47" s="45">
        <f t="shared" si="4"/>
        <v>0</v>
      </c>
      <c r="S47" s="45">
        <f t="shared" si="5"/>
        <v>0</v>
      </c>
      <c r="T47" s="45">
        <f t="shared" si="6"/>
        <v>0</v>
      </c>
      <c r="U47" s="45">
        <f t="shared" si="7"/>
        <v>0</v>
      </c>
      <c r="V47" s="46">
        <f t="shared" si="8"/>
        <v>0</v>
      </c>
      <c r="W47" s="48">
        <f t="shared" si="9"/>
        <v>0</v>
      </c>
      <c r="X47" s="48">
        <f t="shared" si="10"/>
        <v>0</v>
      </c>
      <c r="Y47" s="257"/>
      <c r="Z47" s="45">
        <f t="shared" si="11"/>
        <v>0</v>
      </c>
      <c r="AA47" s="59"/>
      <c r="AB47" s="59"/>
      <c r="AC47" s="45">
        <f t="shared" si="12"/>
        <v>0</v>
      </c>
      <c r="AD47" s="59"/>
      <c r="AE47" s="50">
        <f t="shared" si="13"/>
        <v>0</v>
      </c>
      <c r="AF47" s="51">
        <f t="shared" si="14"/>
        <v>0</v>
      </c>
      <c r="AG47" s="257"/>
      <c r="AH47" s="67"/>
      <c r="AI47" s="57"/>
      <c r="AJ47" s="45">
        <f t="shared" si="15"/>
        <v>0</v>
      </c>
      <c r="AK47" s="45">
        <f t="shared" si="16"/>
        <v>0</v>
      </c>
      <c r="AL47" s="56"/>
      <c r="AM47" s="56"/>
      <c r="AN47" s="56"/>
      <c r="AO47" s="67"/>
      <c r="AP47" s="56"/>
      <c r="AQ47" s="56"/>
      <c r="AR47" s="56"/>
      <c r="AS47" s="56"/>
      <c r="AT47" s="45">
        <f t="shared" si="17"/>
        <v>0</v>
      </c>
      <c r="AU47" s="149"/>
      <c r="AV47" s="56"/>
      <c r="AW47" s="56"/>
      <c r="AX47" s="45">
        <f t="shared" si="18"/>
        <v>0</v>
      </c>
      <c r="AY47" s="45">
        <f t="shared" si="19"/>
        <v>0</v>
      </c>
      <c r="AZ47" s="45"/>
      <c r="BA47" s="72"/>
      <c r="BB47" s="72"/>
      <c r="BC47" s="72"/>
      <c r="BD47" s="72"/>
      <c r="BE47" s="72"/>
      <c r="BF47" s="56"/>
      <c r="BG47" s="45">
        <f t="shared" si="20"/>
        <v>0</v>
      </c>
      <c r="BH47" s="53">
        <f t="shared" si="21"/>
        <v>0</v>
      </c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  <c r="IW47" s="54"/>
      <c r="IX47" s="54"/>
      <c r="IY47" s="54"/>
      <c r="IZ47" s="54"/>
      <c r="JA47" s="54"/>
      <c r="JB47" s="54"/>
      <c r="JC47" s="54"/>
      <c r="JD47" s="54"/>
      <c r="JE47" s="54"/>
      <c r="JF47" s="54"/>
      <c r="JG47" s="54"/>
      <c r="JH47" s="54"/>
      <c r="JI47" s="54"/>
      <c r="JJ47" s="54"/>
      <c r="JK47" s="54"/>
      <c r="JL47" s="54"/>
      <c r="JM47" s="54"/>
      <c r="JN47" s="54"/>
      <c r="JO47" s="54"/>
      <c r="JP47" s="54"/>
      <c r="JQ47" s="54"/>
      <c r="JR47" s="54"/>
      <c r="JS47" s="54"/>
      <c r="JT47" s="54"/>
      <c r="JU47" s="54"/>
    </row>
    <row r="48" spans="1:281" s="42" customFormat="1" ht="23.1" customHeight="1" x14ac:dyDescent="0.35">
      <c r="A48" s="262">
        <v>19</v>
      </c>
      <c r="B48" s="263" t="s">
        <v>90</v>
      </c>
      <c r="C48" s="44" t="s">
        <v>108</v>
      </c>
      <c r="D48" s="45">
        <v>51357</v>
      </c>
      <c r="E48" s="45">
        <v>2516</v>
      </c>
      <c r="F48" s="45">
        <f t="shared" si="0"/>
        <v>53873</v>
      </c>
      <c r="G48" s="45">
        <v>2517</v>
      </c>
      <c r="H48" s="45"/>
      <c r="I48" s="45"/>
      <c r="J48" s="45">
        <f t="shared" si="1"/>
        <v>56390</v>
      </c>
      <c r="K48" s="46">
        <f>J48</f>
        <v>56390</v>
      </c>
      <c r="L48" s="47">
        <f t="shared" si="2"/>
        <v>0</v>
      </c>
      <c r="P48" s="45">
        <f t="shared" si="3"/>
        <v>56390</v>
      </c>
      <c r="Q48" s="45">
        <v>5529.03</v>
      </c>
      <c r="R48" s="45">
        <f t="shared" si="4"/>
        <v>15644.1</v>
      </c>
      <c r="S48" s="45">
        <f t="shared" si="5"/>
        <v>200</v>
      </c>
      <c r="T48" s="45">
        <f t="shared" si="6"/>
        <v>1409.75</v>
      </c>
      <c r="U48" s="45">
        <f t="shared" si="7"/>
        <v>3033.33</v>
      </c>
      <c r="V48" s="46">
        <f t="shared" si="8"/>
        <v>25816.21</v>
      </c>
      <c r="W48" s="48">
        <f t="shared" si="9"/>
        <v>15287</v>
      </c>
      <c r="X48" s="48">
        <f t="shared" si="10"/>
        <v>15286.79</v>
      </c>
      <c r="Y48" s="262">
        <v>19</v>
      </c>
      <c r="Z48" s="45">
        <f t="shared" si="11"/>
        <v>6766.8</v>
      </c>
      <c r="AA48" s="45">
        <v>0</v>
      </c>
      <c r="AB48" s="45">
        <v>100</v>
      </c>
      <c r="AC48" s="45">
        <f t="shared" si="12"/>
        <v>1409.75</v>
      </c>
      <c r="AD48" s="45">
        <v>200</v>
      </c>
      <c r="AE48" s="50">
        <f t="shared" si="13"/>
        <v>30573.79</v>
      </c>
      <c r="AF48" s="51">
        <f t="shared" si="14"/>
        <v>15286.895</v>
      </c>
      <c r="AG48" s="262">
        <v>19</v>
      </c>
      <c r="AH48" s="62" t="s">
        <v>90</v>
      </c>
      <c r="AI48" s="44" t="s">
        <v>108</v>
      </c>
      <c r="AJ48" s="45">
        <f t="shared" si="15"/>
        <v>5529.03</v>
      </c>
      <c r="AK48" s="45">
        <f t="shared" si="16"/>
        <v>5075.0999999999995</v>
      </c>
      <c r="AL48" s="45">
        <v>0</v>
      </c>
      <c r="AM48" s="45">
        <v>0</v>
      </c>
      <c r="AN48" s="45">
        <v>0</v>
      </c>
      <c r="AO48" s="45">
        <v>0</v>
      </c>
      <c r="AP48" s="45">
        <v>9913.44</v>
      </c>
      <c r="AQ48" s="45">
        <v>0</v>
      </c>
      <c r="AR48" s="45"/>
      <c r="AS48" s="45">
        <v>655.56</v>
      </c>
      <c r="AT48" s="45">
        <f t="shared" si="17"/>
        <v>15644.1</v>
      </c>
      <c r="AU48" s="45">
        <v>200</v>
      </c>
      <c r="AV48" s="45">
        <v>0</v>
      </c>
      <c r="AW48" s="45">
        <v>0</v>
      </c>
      <c r="AX48" s="45">
        <f t="shared" si="18"/>
        <v>200</v>
      </c>
      <c r="AY48" s="45">
        <f t="shared" si="19"/>
        <v>1409.75</v>
      </c>
      <c r="AZ48" s="45"/>
      <c r="BA48" s="65">
        <v>2833.33</v>
      </c>
      <c r="BB48" s="65">
        <v>100</v>
      </c>
      <c r="BC48" s="65">
        <v>0</v>
      </c>
      <c r="BD48" s="65">
        <v>100</v>
      </c>
      <c r="BE48" s="65">
        <v>0</v>
      </c>
      <c r="BF48" s="45">
        <v>0</v>
      </c>
      <c r="BG48" s="45">
        <f t="shared" si="20"/>
        <v>3033.33</v>
      </c>
      <c r="BH48" s="53">
        <f t="shared" si="21"/>
        <v>25816.21</v>
      </c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  <c r="IW48" s="54"/>
      <c r="IX48" s="54"/>
      <c r="IY48" s="54"/>
      <c r="IZ48" s="54"/>
      <c r="JA48" s="54"/>
      <c r="JB48" s="54"/>
      <c r="JC48" s="54"/>
      <c r="JD48" s="54"/>
      <c r="JE48" s="54"/>
      <c r="JF48" s="54"/>
      <c r="JG48" s="54"/>
      <c r="JH48" s="54"/>
      <c r="JI48" s="54"/>
      <c r="JJ48" s="54"/>
      <c r="JK48" s="54"/>
      <c r="JL48" s="54"/>
      <c r="JM48" s="54"/>
      <c r="JN48" s="54"/>
      <c r="JO48" s="54"/>
      <c r="JP48" s="54"/>
      <c r="JQ48" s="54"/>
      <c r="JR48" s="54"/>
      <c r="JS48" s="54"/>
      <c r="JT48" s="54"/>
      <c r="JU48" s="54"/>
    </row>
    <row r="49" spans="1:281" s="42" customFormat="1" ht="23.1" customHeight="1" x14ac:dyDescent="0.35">
      <c r="A49" s="257"/>
      <c r="B49" s="263"/>
      <c r="C49" s="44"/>
      <c r="D49" s="45"/>
      <c r="E49" s="45"/>
      <c r="F49" s="45">
        <f t="shared" si="0"/>
        <v>0</v>
      </c>
      <c r="G49" s="45"/>
      <c r="H49" s="45"/>
      <c r="I49" s="45"/>
      <c r="J49" s="45">
        <f t="shared" si="1"/>
        <v>0</v>
      </c>
      <c r="K49" s="63"/>
      <c r="L49" s="47">
        <f t="shared" si="2"/>
        <v>0</v>
      </c>
      <c r="P49" s="45">
        <f t="shared" si="3"/>
        <v>0</v>
      </c>
      <c r="Q49" s="45"/>
      <c r="R49" s="45">
        <f t="shared" si="4"/>
        <v>0</v>
      </c>
      <c r="S49" s="45">
        <f t="shared" si="5"/>
        <v>0</v>
      </c>
      <c r="T49" s="45">
        <f t="shared" si="6"/>
        <v>0</v>
      </c>
      <c r="U49" s="45">
        <f t="shared" si="7"/>
        <v>0</v>
      </c>
      <c r="V49" s="46">
        <f t="shared" si="8"/>
        <v>0</v>
      </c>
      <c r="W49" s="48">
        <f t="shared" si="9"/>
        <v>0</v>
      </c>
      <c r="X49" s="48">
        <f t="shared" si="10"/>
        <v>0</v>
      </c>
      <c r="Y49" s="257"/>
      <c r="Z49" s="45">
        <f t="shared" si="11"/>
        <v>0</v>
      </c>
      <c r="AA49" s="45"/>
      <c r="AB49" s="45"/>
      <c r="AC49" s="45">
        <f t="shared" si="12"/>
        <v>0</v>
      </c>
      <c r="AD49" s="45"/>
      <c r="AE49" s="50">
        <f t="shared" si="13"/>
        <v>0</v>
      </c>
      <c r="AF49" s="51">
        <f t="shared" si="14"/>
        <v>0</v>
      </c>
      <c r="AG49" s="257"/>
      <c r="AH49" s="62"/>
      <c r="AI49" s="44"/>
      <c r="AJ49" s="45">
        <f t="shared" si="15"/>
        <v>0</v>
      </c>
      <c r="AK49" s="45">
        <f t="shared" si="16"/>
        <v>0</v>
      </c>
      <c r="AL49" s="45"/>
      <c r="AM49" s="45"/>
      <c r="AN49" s="45"/>
      <c r="AO49" s="45"/>
      <c r="AP49" s="45"/>
      <c r="AQ49" s="45"/>
      <c r="AR49" s="45"/>
      <c r="AS49" s="45"/>
      <c r="AT49" s="45">
        <f t="shared" si="17"/>
        <v>0</v>
      </c>
      <c r="AU49" s="45"/>
      <c r="AV49" s="56"/>
      <c r="AW49" s="45"/>
      <c r="AX49" s="45">
        <f t="shared" si="18"/>
        <v>0</v>
      </c>
      <c r="AY49" s="45">
        <f t="shared" si="19"/>
        <v>0</v>
      </c>
      <c r="AZ49" s="45"/>
      <c r="BA49" s="73" t="s">
        <v>119</v>
      </c>
      <c r="BB49" s="65"/>
      <c r="BC49" s="65"/>
      <c r="BD49" s="65"/>
      <c r="BE49" s="65"/>
      <c r="BF49" s="45"/>
      <c r="BG49" s="45">
        <f t="shared" si="20"/>
        <v>0</v>
      </c>
      <c r="BH49" s="53">
        <f t="shared" si="21"/>
        <v>0</v>
      </c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  <c r="IW49" s="54"/>
      <c r="IX49" s="54"/>
      <c r="IY49" s="54"/>
      <c r="IZ49" s="54"/>
      <c r="JA49" s="54"/>
      <c r="JB49" s="54"/>
      <c r="JC49" s="54"/>
      <c r="JD49" s="54"/>
      <c r="JE49" s="54"/>
      <c r="JF49" s="54"/>
      <c r="JG49" s="54"/>
      <c r="JH49" s="54"/>
      <c r="JI49" s="54"/>
      <c r="JJ49" s="54"/>
      <c r="JK49" s="54"/>
      <c r="JL49" s="54"/>
      <c r="JM49" s="54"/>
      <c r="JN49" s="54"/>
      <c r="JO49" s="54"/>
      <c r="JP49" s="54"/>
      <c r="JQ49" s="54"/>
      <c r="JR49" s="54"/>
      <c r="JS49" s="54"/>
      <c r="JT49" s="54"/>
      <c r="JU49" s="54"/>
    </row>
    <row r="50" spans="1:281" s="42" customFormat="1" ht="23.1" customHeight="1" x14ac:dyDescent="0.35">
      <c r="A50" s="259">
        <v>20</v>
      </c>
      <c r="B50" s="256" t="s">
        <v>91</v>
      </c>
      <c r="C50" s="76" t="s">
        <v>92</v>
      </c>
      <c r="D50" s="45">
        <v>33843</v>
      </c>
      <c r="E50" s="45">
        <v>1591</v>
      </c>
      <c r="F50" s="45">
        <f t="shared" si="0"/>
        <v>35434</v>
      </c>
      <c r="G50" s="45">
        <v>1590</v>
      </c>
      <c r="H50" s="45"/>
      <c r="I50" s="45"/>
      <c r="J50" s="45">
        <f t="shared" si="1"/>
        <v>37024</v>
      </c>
      <c r="K50" s="46">
        <f>J50</f>
        <v>37024</v>
      </c>
      <c r="L50" s="47">
        <f t="shared" si="2"/>
        <v>0</v>
      </c>
      <c r="M50" s="42">
        <v>0</v>
      </c>
      <c r="N50" s="42">
        <v>0</v>
      </c>
      <c r="O50" s="42">
        <v>0</v>
      </c>
      <c r="P50" s="45">
        <f t="shared" si="3"/>
        <v>37024</v>
      </c>
      <c r="Q50" s="45">
        <v>1759.94</v>
      </c>
      <c r="R50" s="45">
        <f t="shared" si="4"/>
        <v>10380.709999999999</v>
      </c>
      <c r="S50" s="45">
        <f t="shared" si="5"/>
        <v>200</v>
      </c>
      <c r="T50" s="45">
        <f t="shared" si="6"/>
        <v>925.6</v>
      </c>
      <c r="U50" s="45">
        <f t="shared" si="7"/>
        <v>17731.95</v>
      </c>
      <c r="V50" s="46">
        <f t="shared" si="8"/>
        <v>30998.2</v>
      </c>
      <c r="W50" s="48">
        <f t="shared" si="9"/>
        <v>3013</v>
      </c>
      <c r="X50" s="48">
        <f t="shared" si="10"/>
        <v>3012.7999999999993</v>
      </c>
      <c r="Y50" s="259">
        <v>20</v>
      </c>
      <c r="Z50" s="45">
        <f t="shared" si="11"/>
        <v>4442.88</v>
      </c>
      <c r="AA50" s="45">
        <v>0</v>
      </c>
      <c r="AB50" s="45">
        <v>100</v>
      </c>
      <c r="AC50" s="45">
        <f t="shared" si="12"/>
        <v>925.6</v>
      </c>
      <c r="AD50" s="45">
        <v>200</v>
      </c>
      <c r="AE50" s="50">
        <f t="shared" si="13"/>
        <v>6025.7999999999993</v>
      </c>
      <c r="AF50" s="51">
        <f t="shared" si="14"/>
        <v>3012.8999999999996</v>
      </c>
      <c r="AG50" s="259">
        <v>20</v>
      </c>
      <c r="AH50" s="43" t="s">
        <v>91</v>
      </c>
      <c r="AI50" s="76" t="s">
        <v>92</v>
      </c>
      <c r="AJ50" s="45">
        <f t="shared" si="15"/>
        <v>1759.94</v>
      </c>
      <c r="AK50" s="45">
        <f t="shared" si="16"/>
        <v>3332.16</v>
      </c>
      <c r="AL50" s="45">
        <v>0</v>
      </c>
      <c r="AM50" s="47">
        <v>0</v>
      </c>
      <c r="AN50" s="45">
        <v>0</v>
      </c>
      <c r="AO50" s="45">
        <v>0</v>
      </c>
      <c r="AP50" s="45">
        <v>4992.99</v>
      </c>
      <c r="AQ50" s="45">
        <v>0</v>
      </c>
      <c r="AR50" s="45">
        <v>1400</v>
      </c>
      <c r="AS50" s="45">
        <v>655.56</v>
      </c>
      <c r="AT50" s="45">
        <f t="shared" si="17"/>
        <v>10380.709999999999</v>
      </c>
      <c r="AU50" s="45">
        <v>200</v>
      </c>
      <c r="AV50" s="45">
        <v>0</v>
      </c>
      <c r="AW50" s="45">
        <v>0</v>
      </c>
      <c r="AX50" s="45">
        <f t="shared" si="18"/>
        <v>200</v>
      </c>
      <c r="AY50" s="45">
        <f t="shared" si="19"/>
        <v>925.6</v>
      </c>
      <c r="AZ50" s="45"/>
      <c r="BA50" s="65"/>
      <c r="BB50" s="65">
        <v>100</v>
      </c>
      <c r="BC50" s="65">
        <v>11489.95</v>
      </c>
      <c r="BD50" s="65">
        <v>6142</v>
      </c>
      <c r="BE50" s="65">
        <v>0</v>
      </c>
      <c r="BF50" s="45">
        <v>0</v>
      </c>
      <c r="BG50" s="45">
        <f t="shared" si="20"/>
        <v>17731.95</v>
      </c>
      <c r="BH50" s="53">
        <f t="shared" si="21"/>
        <v>30998.2</v>
      </c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  <c r="JU50" s="54"/>
    </row>
    <row r="51" spans="1:281" s="42" customFormat="1" ht="23.1" customHeight="1" x14ac:dyDescent="0.35">
      <c r="A51" s="257"/>
      <c r="B51" s="263"/>
      <c r="C51" s="44"/>
      <c r="D51" s="45"/>
      <c r="E51" s="45"/>
      <c r="F51" s="45">
        <f t="shared" si="0"/>
        <v>0</v>
      </c>
      <c r="G51" s="45"/>
      <c r="H51" s="45"/>
      <c r="I51" s="45"/>
      <c r="J51" s="45">
        <f t="shared" si="1"/>
        <v>0</v>
      </c>
      <c r="K51" s="63"/>
      <c r="L51" s="47">
        <f t="shared" si="2"/>
        <v>0</v>
      </c>
      <c r="P51" s="45">
        <f t="shared" si="3"/>
        <v>0</v>
      </c>
      <c r="Q51" s="45"/>
      <c r="R51" s="45">
        <f t="shared" si="4"/>
        <v>0</v>
      </c>
      <c r="S51" s="45">
        <f t="shared" si="5"/>
        <v>0</v>
      </c>
      <c r="T51" s="45">
        <f t="shared" si="6"/>
        <v>0</v>
      </c>
      <c r="U51" s="45">
        <f t="shared" si="7"/>
        <v>0</v>
      </c>
      <c r="V51" s="46">
        <f t="shared" si="8"/>
        <v>0</v>
      </c>
      <c r="W51" s="48">
        <f t="shared" si="9"/>
        <v>0</v>
      </c>
      <c r="X51" s="48">
        <f t="shared" si="10"/>
        <v>0</v>
      </c>
      <c r="Y51" s="257"/>
      <c r="Z51" s="45">
        <f t="shared" si="11"/>
        <v>0</v>
      </c>
      <c r="AA51" s="45"/>
      <c r="AB51" s="45"/>
      <c r="AC51" s="45">
        <f t="shared" si="12"/>
        <v>0</v>
      </c>
      <c r="AD51" s="45"/>
      <c r="AE51" s="50">
        <f t="shared" si="13"/>
        <v>0</v>
      </c>
      <c r="AF51" s="51">
        <f t="shared" si="14"/>
        <v>0</v>
      </c>
      <c r="AG51" s="257"/>
      <c r="AH51" s="62"/>
      <c r="AI51" s="44"/>
      <c r="AJ51" s="45">
        <f t="shared" si="15"/>
        <v>0</v>
      </c>
      <c r="AK51" s="45">
        <f t="shared" si="16"/>
        <v>0</v>
      </c>
      <c r="AL51" s="45"/>
      <c r="AM51" s="47"/>
      <c r="AN51" s="45"/>
      <c r="AO51" s="45"/>
      <c r="AP51" s="45"/>
      <c r="AQ51" s="45"/>
      <c r="AR51" s="45"/>
      <c r="AS51" s="45"/>
      <c r="AT51" s="45">
        <f t="shared" si="17"/>
        <v>0</v>
      </c>
      <c r="AU51" s="45"/>
      <c r="AV51" s="56"/>
      <c r="AW51" s="45"/>
      <c r="AX51" s="45">
        <f t="shared" si="18"/>
        <v>0</v>
      </c>
      <c r="AY51" s="45">
        <f t="shared" si="19"/>
        <v>0</v>
      </c>
      <c r="AZ51" s="56"/>
      <c r="BA51" s="65"/>
      <c r="BB51" s="65"/>
      <c r="BC51" s="65"/>
      <c r="BD51" s="65"/>
      <c r="BE51" s="65"/>
      <c r="BF51" s="45"/>
      <c r="BG51" s="45">
        <f t="shared" si="20"/>
        <v>0</v>
      </c>
      <c r="BH51" s="53">
        <f t="shared" si="21"/>
        <v>0</v>
      </c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  <c r="IW51" s="54"/>
      <c r="IX51" s="54"/>
      <c r="IY51" s="54"/>
      <c r="IZ51" s="54"/>
      <c r="JA51" s="54"/>
      <c r="JB51" s="54"/>
      <c r="JC51" s="54"/>
      <c r="JD51" s="54"/>
      <c r="JE51" s="54"/>
      <c r="JF51" s="54"/>
      <c r="JG51" s="54"/>
      <c r="JH51" s="54"/>
      <c r="JI51" s="54"/>
      <c r="JJ51" s="54"/>
      <c r="JK51" s="54"/>
      <c r="JL51" s="54"/>
      <c r="JM51" s="54"/>
      <c r="JN51" s="54"/>
      <c r="JO51" s="54"/>
      <c r="JP51" s="54"/>
      <c r="JQ51" s="54"/>
      <c r="JR51" s="54"/>
      <c r="JS51" s="54"/>
      <c r="JT51" s="54"/>
      <c r="JU51" s="54"/>
    </row>
    <row r="52" spans="1:281" s="42" customFormat="1" ht="23.1" customHeight="1" x14ac:dyDescent="0.35">
      <c r="A52" s="262">
        <v>21</v>
      </c>
      <c r="B52" s="256" t="s">
        <v>93</v>
      </c>
      <c r="C52" s="44" t="s">
        <v>79</v>
      </c>
      <c r="D52" s="45">
        <v>29449</v>
      </c>
      <c r="E52" s="45">
        <v>1540</v>
      </c>
      <c r="F52" s="45">
        <v>32870</v>
      </c>
      <c r="G52" s="45">
        <v>1551</v>
      </c>
      <c r="H52" s="45"/>
      <c r="I52" s="45"/>
      <c r="J52" s="45">
        <f t="shared" si="1"/>
        <v>34421</v>
      </c>
      <c r="K52" s="46">
        <f>J52</f>
        <v>34421</v>
      </c>
      <c r="L52" s="47">
        <f t="shared" si="2"/>
        <v>0</v>
      </c>
      <c r="P52" s="45">
        <f t="shared" si="3"/>
        <v>34421</v>
      </c>
      <c r="Q52" s="45">
        <v>1414.39</v>
      </c>
      <c r="R52" s="45">
        <f>SUM(AK52:AS52)</f>
        <v>3097.89</v>
      </c>
      <c r="S52" s="45">
        <f t="shared" si="5"/>
        <v>200</v>
      </c>
      <c r="T52" s="45">
        <f t="shared" si="6"/>
        <v>860.52</v>
      </c>
      <c r="U52" s="45">
        <f t="shared" si="7"/>
        <v>100</v>
      </c>
      <c r="V52" s="46">
        <f t="shared" si="8"/>
        <v>5672.7999999999993</v>
      </c>
      <c r="W52" s="48">
        <f t="shared" si="9"/>
        <v>14374</v>
      </c>
      <c r="X52" s="48">
        <f t="shared" si="10"/>
        <v>14374.2</v>
      </c>
      <c r="Y52" s="262">
        <v>21</v>
      </c>
      <c r="Z52" s="45">
        <f t="shared" si="11"/>
        <v>4130.5199999999995</v>
      </c>
      <c r="AA52" s="45">
        <v>0</v>
      </c>
      <c r="AB52" s="45">
        <v>100</v>
      </c>
      <c r="AC52" s="45">
        <f t="shared" si="12"/>
        <v>860.53</v>
      </c>
      <c r="AD52" s="45">
        <v>200</v>
      </c>
      <c r="AE52" s="50">
        <f t="shared" si="13"/>
        <v>28748.2</v>
      </c>
      <c r="AF52" s="51">
        <f t="shared" si="14"/>
        <v>14374.1</v>
      </c>
      <c r="AG52" s="262">
        <v>21</v>
      </c>
      <c r="AH52" s="43" t="s">
        <v>93</v>
      </c>
      <c r="AI52" s="44" t="s">
        <v>79</v>
      </c>
      <c r="AJ52" s="45">
        <f t="shared" si="15"/>
        <v>1414.39</v>
      </c>
      <c r="AK52" s="45">
        <f t="shared" si="16"/>
        <v>3097.89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/>
      <c r="AS52" s="45">
        <v>0</v>
      </c>
      <c r="AT52" s="45">
        <f t="shared" si="17"/>
        <v>3097.89</v>
      </c>
      <c r="AU52" s="45">
        <v>200</v>
      </c>
      <c r="AV52" s="45">
        <v>0</v>
      </c>
      <c r="AW52" s="45">
        <v>0</v>
      </c>
      <c r="AX52" s="45">
        <f t="shared" si="18"/>
        <v>200</v>
      </c>
      <c r="AY52" s="45">
        <f t="shared" si="19"/>
        <v>860.52</v>
      </c>
      <c r="AZ52" s="45"/>
      <c r="BA52" s="65"/>
      <c r="BB52" s="65">
        <v>100</v>
      </c>
      <c r="BC52" s="65">
        <v>0</v>
      </c>
      <c r="BD52" s="65">
        <v>0</v>
      </c>
      <c r="BE52" s="65">
        <v>0</v>
      </c>
      <c r="BF52" s="45">
        <v>0</v>
      </c>
      <c r="BG52" s="45">
        <f t="shared" si="20"/>
        <v>100</v>
      </c>
      <c r="BH52" s="53">
        <f t="shared" si="21"/>
        <v>5672.7999999999993</v>
      </c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  <c r="IW52" s="54"/>
      <c r="IX52" s="54"/>
      <c r="IY52" s="54"/>
      <c r="IZ52" s="54"/>
      <c r="JA52" s="54"/>
      <c r="JB52" s="54"/>
      <c r="JC52" s="54"/>
      <c r="JD52" s="54"/>
      <c r="JE52" s="54"/>
      <c r="JF52" s="54"/>
      <c r="JG52" s="54"/>
      <c r="JH52" s="54"/>
      <c r="JI52" s="54"/>
      <c r="JJ52" s="54"/>
      <c r="JK52" s="54"/>
      <c r="JL52" s="54"/>
      <c r="JM52" s="54"/>
      <c r="JN52" s="54"/>
      <c r="JO52" s="54"/>
      <c r="JP52" s="54"/>
      <c r="JQ52" s="54"/>
      <c r="JR52" s="54"/>
      <c r="JS52" s="54"/>
      <c r="JT52" s="54"/>
      <c r="JU52" s="54"/>
    </row>
    <row r="53" spans="1:281" s="55" customFormat="1" ht="23.1" customHeight="1" x14ac:dyDescent="0.35">
      <c r="A53" s="257"/>
      <c r="B53" s="261"/>
      <c r="C53" s="57"/>
      <c r="D53" s="59"/>
      <c r="E53" s="59"/>
      <c r="F53" s="45">
        <f t="shared" si="0"/>
        <v>0</v>
      </c>
      <c r="G53" s="59"/>
      <c r="J53" s="45">
        <f t="shared" si="1"/>
        <v>0</v>
      </c>
      <c r="L53" s="47">
        <f t="shared" si="2"/>
        <v>0</v>
      </c>
      <c r="P53" s="45">
        <f t="shared" si="3"/>
        <v>0</v>
      </c>
      <c r="Q53" s="56"/>
      <c r="R53" s="45">
        <f t="shared" si="4"/>
        <v>0</v>
      </c>
      <c r="S53" s="45">
        <f t="shared" si="5"/>
        <v>0</v>
      </c>
      <c r="T53" s="45">
        <f t="shared" si="6"/>
        <v>0</v>
      </c>
      <c r="U53" s="45">
        <f t="shared" si="7"/>
        <v>0</v>
      </c>
      <c r="V53" s="46">
        <f t="shared" si="8"/>
        <v>0</v>
      </c>
      <c r="W53" s="48">
        <f t="shared" si="9"/>
        <v>0</v>
      </c>
      <c r="X53" s="48">
        <f t="shared" si="10"/>
        <v>0</v>
      </c>
      <c r="Y53" s="257"/>
      <c r="Z53" s="45">
        <f t="shared" si="11"/>
        <v>0</v>
      </c>
      <c r="AA53" s="59"/>
      <c r="AB53" s="59"/>
      <c r="AC53" s="45">
        <f t="shared" si="12"/>
        <v>0</v>
      </c>
      <c r="AD53" s="59"/>
      <c r="AE53" s="50">
        <f t="shared" si="13"/>
        <v>0</v>
      </c>
      <c r="AF53" s="51">
        <f t="shared" si="14"/>
        <v>0</v>
      </c>
      <c r="AG53" s="257"/>
      <c r="AH53" s="56"/>
      <c r="AI53" s="57"/>
      <c r="AJ53" s="45">
        <f t="shared" si="15"/>
        <v>0</v>
      </c>
      <c r="AK53" s="45">
        <f t="shared" si="16"/>
        <v>0</v>
      </c>
      <c r="AL53" s="56"/>
      <c r="AM53" s="56"/>
      <c r="AN53" s="56"/>
      <c r="AO53" s="56"/>
      <c r="AP53" s="56"/>
      <c r="AQ53" s="56"/>
      <c r="AR53" s="56"/>
      <c r="AS53" s="56"/>
      <c r="AT53" s="45">
        <f t="shared" si="17"/>
        <v>0</v>
      </c>
      <c r="AU53" s="59"/>
      <c r="AV53" s="56"/>
      <c r="AW53" s="56"/>
      <c r="AX53" s="45">
        <f t="shared" si="18"/>
        <v>0</v>
      </c>
      <c r="AY53" s="45">
        <f t="shared" si="19"/>
        <v>0</v>
      </c>
      <c r="AZ53" s="56"/>
      <c r="BA53" s="72"/>
      <c r="BB53" s="72"/>
      <c r="BC53" s="72"/>
      <c r="BD53" s="72"/>
      <c r="BE53" s="72"/>
      <c r="BF53" s="56"/>
      <c r="BG53" s="45">
        <f t="shared" si="20"/>
        <v>0</v>
      </c>
      <c r="BH53" s="53">
        <f t="shared" si="21"/>
        <v>0</v>
      </c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  <c r="IS53" s="54"/>
      <c r="IT53" s="54"/>
      <c r="IU53" s="54"/>
      <c r="IV53" s="54"/>
      <c r="IW53" s="54"/>
      <c r="IX53" s="54"/>
      <c r="IY53" s="54"/>
      <c r="IZ53" s="54"/>
      <c r="JA53" s="54"/>
      <c r="JB53" s="54"/>
      <c r="JC53" s="54"/>
      <c r="JD53" s="54"/>
      <c r="JE53" s="54"/>
      <c r="JF53" s="54"/>
      <c r="JG53" s="54"/>
      <c r="JH53" s="54"/>
      <c r="JI53" s="54"/>
      <c r="JJ53" s="54"/>
      <c r="JK53" s="54"/>
      <c r="JL53" s="54"/>
      <c r="JM53" s="54"/>
      <c r="JN53" s="54"/>
      <c r="JO53" s="54"/>
      <c r="JP53" s="54"/>
      <c r="JQ53" s="54"/>
      <c r="JR53" s="54"/>
      <c r="JS53" s="54"/>
      <c r="JT53" s="54"/>
      <c r="JU53" s="54"/>
    </row>
    <row r="54" spans="1:281" s="55" customFormat="1" ht="23.1" customHeight="1" x14ac:dyDescent="0.35">
      <c r="A54" s="262">
        <v>22</v>
      </c>
      <c r="B54" s="261" t="s">
        <v>124</v>
      </c>
      <c r="C54" s="44" t="s">
        <v>73</v>
      </c>
      <c r="D54" s="59">
        <v>29165</v>
      </c>
      <c r="E54" s="59">
        <v>1540</v>
      </c>
      <c r="F54" s="45">
        <f t="shared" si="0"/>
        <v>30705</v>
      </c>
      <c r="G54" s="59">
        <v>1540</v>
      </c>
      <c r="J54" s="45">
        <f t="shared" si="1"/>
        <v>32245</v>
      </c>
      <c r="L54" s="47">
        <f t="shared" si="2"/>
        <v>0</v>
      </c>
      <c r="P54" s="45">
        <f t="shared" si="3"/>
        <v>32245</v>
      </c>
      <c r="Q54" s="55">
        <v>1125.52</v>
      </c>
      <c r="R54" s="45">
        <f t="shared" si="4"/>
        <v>5649.5</v>
      </c>
      <c r="S54" s="45">
        <f t="shared" si="5"/>
        <v>200</v>
      </c>
      <c r="T54" s="45">
        <f t="shared" si="6"/>
        <v>806.12</v>
      </c>
      <c r="U54" s="45">
        <f t="shared" si="7"/>
        <v>220.98</v>
      </c>
      <c r="V54" s="46">
        <f t="shared" si="8"/>
        <v>8002.12</v>
      </c>
      <c r="W54" s="48">
        <f t="shared" si="9"/>
        <v>12121</v>
      </c>
      <c r="X54" s="48">
        <f t="shared" si="10"/>
        <v>12121.880000000001</v>
      </c>
      <c r="Y54" s="262">
        <v>22</v>
      </c>
      <c r="Z54" s="45">
        <f t="shared" si="11"/>
        <v>3869.3999999999996</v>
      </c>
      <c r="AA54" s="59"/>
      <c r="AB54" s="59">
        <v>100</v>
      </c>
      <c r="AC54" s="45">
        <f t="shared" si="12"/>
        <v>806.13</v>
      </c>
      <c r="AD54" s="59">
        <v>200</v>
      </c>
      <c r="AE54" s="50">
        <f t="shared" si="13"/>
        <v>24242.880000000001</v>
      </c>
      <c r="AF54" s="51">
        <f t="shared" si="14"/>
        <v>12121.44</v>
      </c>
      <c r="AG54" s="262">
        <v>22</v>
      </c>
      <c r="AH54" s="56" t="s">
        <v>124</v>
      </c>
      <c r="AI54" s="44" t="s">
        <v>73</v>
      </c>
      <c r="AJ54" s="45">
        <f t="shared" si="15"/>
        <v>1125.52</v>
      </c>
      <c r="AK54" s="45">
        <f t="shared" si="16"/>
        <v>2902.0499999999997</v>
      </c>
      <c r="AL54" s="56"/>
      <c r="AM54" s="56"/>
      <c r="AN54" s="56"/>
      <c r="AO54" s="56"/>
      <c r="AP54" s="56">
        <v>2747.45</v>
      </c>
      <c r="AQ54" s="56"/>
      <c r="AR54" s="56"/>
      <c r="AS54" s="56"/>
      <c r="AT54" s="45">
        <f t="shared" si="17"/>
        <v>5649.5</v>
      </c>
      <c r="AU54" s="59">
        <v>200</v>
      </c>
      <c r="AV54" s="56"/>
      <c r="AW54" s="56"/>
      <c r="AX54" s="45">
        <f t="shared" si="18"/>
        <v>200</v>
      </c>
      <c r="AY54" s="45">
        <f t="shared" si="19"/>
        <v>806.12</v>
      </c>
      <c r="AZ54" s="56"/>
      <c r="BA54" s="72"/>
      <c r="BB54" s="194">
        <v>220.98</v>
      </c>
      <c r="BC54" s="72"/>
      <c r="BD54" s="72"/>
      <c r="BE54" s="72"/>
      <c r="BF54" s="56"/>
      <c r="BG54" s="45">
        <f t="shared" si="20"/>
        <v>220.98</v>
      </c>
      <c r="BH54" s="53">
        <f t="shared" si="21"/>
        <v>8002.12</v>
      </c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  <c r="IS54" s="54"/>
      <c r="IT54" s="54"/>
      <c r="IU54" s="54"/>
      <c r="IV54" s="54"/>
      <c r="IW54" s="54"/>
      <c r="IX54" s="54"/>
      <c r="IY54" s="54"/>
      <c r="IZ54" s="54"/>
      <c r="JA54" s="54"/>
      <c r="JB54" s="54"/>
      <c r="JC54" s="54"/>
      <c r="JD54" s="54"/>
      <c r="JE54" s="54"/>
      <c r="JF54" s="54"/>
      <c r="JG54" s="54"/>
      <c r="JH54" s="54"/>
      <c r="JI54" s="54"/>
      <c r="JJ54" s="54"/>
      <c r="JK54" s="54"/>
      <c r="JL54" s="54"/>
      <c r="JM54" s="54"/>
      <c r="JN54" s="54"/>
      <c r="JO54" s="54"/>
      <c r="JP54" s="54"/>
      <c r="JQ54" s="54"/>
      <c r="JR54" s="54"/>
      <c r="JS54" s="54"/>
      <c r="JT54" s="54"/>
      <c r="JU54" s="54"/>
    </row>
    <row r="55" spans="1:281" s="55" customFormat="1" ht="23.1" customHeight="1" x14ac:dyDescent="0.35">
      <c r="A55" s="257"/>
      <c r="B55" s="261"/>
      <c r="C55" s="57"/>
      <c r="D55" s="59"/>
      <c r="E55" s="59"/>
      <c r="F55" s="45">
        <f t="shared" si="0"/>
        <v>0</v>
      </c>
      <c r="G55" s="59"/>
      <c r="J55" s="45">
        <f t="shared" si="1"/>
        <v>0</v>
      </c>
      <c r="L55" s="47">
        <f t="shared" si="2"/>
        <v>0</v>
      </c>
      <c r="P55" s="45">
        <f t="shared" si="3"/>
        <v>0</v>
      </c>
      <c r="R55" s="45">
        <f t="shared" si="4"/>
        <v>0</v>
      </c>
      <c r="S55" s="45">
        <f t="shared" si="5"/>
        <v>0</v>
      </c>
      <c r="T55" s="45">
        <f t="shared" si="6"/>
        <v>0</v>
      </c>
      <c r="U55" s="45">
        <f t="shared" si="7"/>
        <v>0</v>
      </c>
      <c r="V55" s="46">
        <f t="shared" si="8"/>
        <v>0</v>
      </c>
      <c r="W55" s="48">
        <f t="shared" si="9"/>
        <v>0</v>
      </c>
      <c r="X55" s="48">
        <f t="shared" si="10"/>
        <v>0</v>
      </c>
      <c r="Y55" s="257"/>
      <c r="Z55" s="45">
        <f t="shared" si="11"/>
        <v>0</v>
      </c>
      <c r="AA55" s="59"/>
      <c r="AB55" s="59"/>
      <c r="AC55" s="45">
        <f t="shared" si="12"/>
        <v>0</v>
      </c>
      <c r="AD55" s="59"/>
      <c r="AE55" s="50">
        <f t="shared" si="13"/>
        <v>0</v>
      </c>
      <c r="AF55" s="51">
        <f t="shared" si="14"/>
        <v>0</v>
      </c>
      <c r="AG55" s="257"/>
      <c r="AH55" s="56"/>
      <c r="AI55" s="57"/>
      <c r="AJ55" s="45">
        <f t="shared" si="15"/>
        <v>0</v>
      </c>
      <c r="AK55" s="45">
        <f t="shared" si="16"/>
        <v>0</v>
      </c>
      <c r="AL55" s="56"/>
      <c r="AM55" s="56"/>
      <c r="AN55" s="56"/>
      <c r="AO55" s="56"/>
      <c r="AP55" s="56"/>
      <c r="AQ55" s="56"/>
      <c r="AR55" s="56"/>
      <c r="AS55" s="56"/>
      <c r="AT55" s="45">
        <f t="shared" si="17"/>
        <v>0</v>
      </c>
      <c r="AU55" s="59"/>
      <c r="AV55" s="56"/>
      <c r="AW55" s="56"/>
      <c r="AX55" s="45">
        <f t="shared" si="18"/>
        <v>0</v>
      </c>
      <c r="AY55" s="45">
        <f t="shared" si="19"/>
        <v>0</v>
      </c>
      <c r="AZ55" s="56"/>
      <c r="BA55" s="72"/>
      <c r="BB55" s="194"/>
      <c r="BC55" s="72"/>
      <c r="BD55" s="72"/>
      <c r="BE55" s="72"/>
      <c r="BF55" s="56"/>
      <c r="BG55" s="45">
        <f t="shared" si="20"/>
        <v>0</v>
      </c>
      <c r="BH55" s="53">
        <f t="shared" si="21"/>
        <v>0</v>
      </c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  <c r="IS55" s="54"/>
      <c r="IT55" s="54"/>
      <c r="IU55" s="54"/>
      <c r="IV55" s="54"/>
      <c r="IW55" s="54"/>
      <c r="IX55" s="54"/>
      <c r="IY55" s="54"/>
      <c r="IZ55" s="54"/>
      <c r="JA55" s="54"/>
      <c r="JB55" s="54"/>
      <c r="JC55" s="54"/>
      <c r="JD55" s="54"/>
      <c r="JE55" s="54"/>
      <c r="JF55" s="54"/>
      <c r="JG55" s="54"/>
      <c r="JH55" s="54"/>
      <c r="JI55" s="54"/>
      <c r="JJ55" s="54"/>
      <c r="JK55" s="54"/>
      <c r="JL55" s="54"/>
      <c r="JM55" s="54"/>
      <c r="JN55" s="54"/>
      <c r="JO55" s="54"/>
      <c r="JP55" s="54"/>
      <c r="JQ55" s="54"/>
      <c r="JR55" s="54"/>
      <c r="JS55" s="54"/>
      <c r="JT55" s="54"/>
      <c r="JU55" s="54"/>
    </row>
    <row r="56" spans="1:281" s="55" customFormat="1" ht="23.1" customHeight="1" x14ac:dyDescent="0.35">
      <c r="A56" s="259">
        <v>23</v>
      </c>
      <c r="B56" s="261" t="s">
        <v>125</v>
      </c>
      <c r="C56" s="44" t="s">
        <v>73</v>
      </c>
      <c r="D56" s="59">
        <v>29165</v>
      </c>
      <c r="E56" s="59">
        <v>1540</v>
      </c>
      <c r="F56" s="45">
        <f t="shared" si="0"/>
        <v>30705</v>
      </c>
      <c r="G56" s="59">
        <v>1540</v>
      </c>
      <c r="J56" s="45">
        <f t="shared" si="1"/>
        <v>32245</v>
      </c>
      <c r="L56" s="47">
        <f t="shared" si="2"/>
        <v>0</v>
      </c>
      <c r="M56" s="55">
        <v>0</v>
      </c>
      <c r="N56" s="55">
        <v>0</v>
      </c>
      <c r="O56" s="55">
        <v>0</v>
      </c>
      <c r="P56" s="45">
        <f t="shared" si="3"/>
        <v>32245</v>
      </c>
      <c r="Q56" s="55">
        <v>1125.52</v>
      </c>
      <c r="R56" s="45">
        <f t="shared" si="4"/>
        <v>2902.0499999999997</v>
      </c>
      <c r="S56" s="45">
        <f t="shared" si="5"/>
        <v>200</v>
      </c>
      <c r="T56" s="45">
        <f t="shared" si="6"/>
        <v>806.12</v>
      </c>
      <c r="U56" s="45">
        <f t="shared" si="7"/>
        <v>220.98</v>
      </c>
      <c r="V56" s="46">
        <f t="shared" si="8"/>
        <v>5254.6699999999992</v>
      </c>
      <c r="W56" s="48">
        <f t="shared" si="9"/>
        <v>13495</v>
      </c>
      <c r="X56" s="48">
        <f t="shared" si="10"/>
        <v>13495.330000000002</v>
      </c>
      <c r="Y56" s="259">
        <v>23</v>
      </c>
      <c r="Z56" s="45">
        <f t="shared" si="11"/>
        <v>3869.3999999999996</v>
      </c>
      <c r="AA56" s="59"/>
      <c r="AB56" s="59">
        <v>100</v>
      </c>
      <c r="AC56" s="45">
        <f t="shared" si="12"/>
        <v>806.13</v>
      </c>
      <c r="AD56" s="59">
        <v>200</v>
      </c>
      <c r="AE56" s="50">
        <f t="shared" si="13"/>
        <v>26990.33</v>
      </c>
      <c r="AF56" s="51">
        <f t="shared" si="14"/>
        <v>13495.165000000001</v>
      </c>
      <c r="AG56" s="259">
        <v>23</v>
      </c>
      <c r="AH56" s="56" t="s">
        <v>125</v>
      </c>
      <c r="AI56" s="44" t="s">
        <v>73</v>
      </c>
      <c r="AJ56" s="45">
        <f t="shared" si="15"/>
        <v>1125.52</v>
      </c>
      <c r="AK56" s="45">
        <f t="shared" si="16"/>
        <v>2902.0499999999997</v>
      </c>
      <c r="AL56" s="56"/>
      <c r="AM56" s="56"/>
      <c r="AN56" s="56"/>
      <c r="AO56" s="56"/>
      <c r="AP56" s="56"/>
      <c r="AQ56" s="56"/>
      <c r="AR56" s="56"/>
      <c r="AS56" s="56"/>
      <c r="AT56" s="45">
        <f t="shared" si="17"/>
        <v>2902.0499999999997</v>
      </c>
      <c r="AU56" s="59">
        <v>200</v>
      </c>
      <c r="AV56" s="56"/>
      <c r="AW56" s="56"/>
      <c r="AX56" s="45">
        <f t="shared" si="18"/>
        <v>200</v>
      </c>
      <c r="AY56" s="45">
        <f t="shared" si="19"/>
        <v>806.12</v>
      </c>
      <c r="AZ56" s="56"/>
      <c r="BA56" s="72"/>
      <c r="BB56" s="194">
        <v>220.98</v>
      </c>
      <c r="BC56" s="72"/>
      <c r="BD56" s="72"/>
      <c r="BE56" s="72"/>
      <c r="BF56" s="56"/>
      <c r="BG56" s="45">
        <f t="shared" si="20"/>
        <v>220.98</v>
      </c>
      <c r="BH56" s="53">
        <f t="shared" si="21"/>
        <v>5254.6699999999992</v>
      </c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  <c r="IS56" s="54"/>
      <c r="IT56" s="54"/>
      <c r="IU56" s="54"/>
      <c r="IV56" s="54"/>
      <c r="IW56" s="54"/>
      <c r="IX56" s="54"/>
      <c r="IY56" s="54"/>
      <c r="IZ56" s="54"/>
      <c r="JA56" s="54"/>
      <c r="JB56" s="54"/>
      <c r="JC56" s="54"/>
      <c r="JD56" s="54"/>
      <c r="JE56" s="54"/>
      <c r="JF56" s="54"/>
      <c r="JG56" s="54"/>
      <c r="JH56" s="54"/>
      <c r="JI56" s="54"/>
      <c r="JJ56" s="54"/>
      <c r="JK56" s="54"/>
      <c r="JL56" s="54"/>
      <c r="JM56" s="54"/>
      <c r="JN56" s="54"/>
      <c r="JO56" s="54"/>
      <c r="JP56" s="54"/>
      <c r="JQ56" s="54"/>
      <c r="JR56" s="54"/>
      <c r="JS56" s="54"/>
      <c r="JT56" s="54"/>
      <c r="JU56" s="54"/>
    </row>
    <row r="57" spans="1:281" s="55" customFormat="1" ht="23.1" customHeight="1" x14ac:dyDescent="0.35">
      <c r="A57" s="257"/>
      <c r="B57" s="261"/>
      <c r="C57" s="57"/>
      <c r="D57" s="59"/>
      <c r="E57" s="59"/>
      <c r="F57" s="45">
        <f t="shared" si="0"/>
        <v>0</v>
      </c>
      <c r="G57" s="59"/>
      <c r="J57" s="45">
        <f t="shared" si="1"/>
        <v>0</v>
      </c>
      <c r="L57" s="47">
        <f t="shared" si="2"/>
        <v>0</v>
      </c>
      <c r="P57" s="45">
        <f t="shared" si="3"/>
        <v>0</v>
      </c>
      <c r="Q57" s="56"/>
      <c r="R57" s="45">
        <f t="shared" si="4"/>
        <v>0</v>
      </c>
      <c r="S57" s="45">
        <f t="shared" si="5"/>
        <v>0</v>
      </c>
      <c r="T57" s="45">
        <f t="shared" si="6"/>
        <v>0</v>
      </c>
      <c r="U57" s="45">
        <f t="shared" si="7"/>
        <v>0</v>
      </c>
      <c r="V57" s="46">
        <f t="shared" si="8"/>
        <v>0</v>
      </c>
      <c r="W57" s="48">
        <f t="shared" si="9"/>
        <v>0</v>
      </c>
      <c r="X57" s="48">
        <f t="shared" si="10"/>
        <v>0</v>
      </c>
      <c r="Y57" s="257"/>
      <c r="Z57" s="45">
        <f t="shared" si="11"/>
        <v>0</v>
      </c>
      <c r="AA57" s="59"/>
      <c r="AB57" s="59"/>
      <c r="AC57" s="45">
        <f t="shared" si="12"/>
        <v>0</v>
      </c>
      <c r="AD57" s="59"/>
      <c r="AE57" s="50">
        <f t="shared" si="13"/>
        <v>0</v>
      </c>
      <c r="AF57" s="51">
        <f t="shared" si="14"/>
        <v>0</v>
      </c>
      <c r="AG57" s="257"/>
      <c r="AH57" s="56"/>
      <c r="AI57" s="57"/>
      <c r="AJ57" s="45">
        <f t="shared" si="15"/>
        <v>0</v>
      </c>
      <c r="AK57" s="45">
        <f t="shared" si="16"/>
        <v>0</v>
      </c>
      <c r="AL57" s="56"/>
      <c r="AM57" s="56"/>
      <c r="AN57" s="56"/>
      <c r="AO57" s="56"/>
      <c r="AP57" s="56"/>
      <c r="AQ57" s="56"/>
      <c r="AR57" s="56"/>
      <c r="AS57" s="56"/>
      <c r="AT57" s="45">
        <f t="shared" si="17"/>
        <v>0</v>
      </c>
      <c r="AU57" s="59"/>
      <c r="AV57" s="56"/>
      <c r="AW57" s="56"/>
      <c r="AX57" s="45">
        <f t="shared" si="18"/>
        <v>0</v>
      </c>
      <c r="AY57" s="45">
        <f t="shared" si="19"/>
        <v>0</v>
      </c>
      <c r="AZ57" s="56"/>
      <c r="BA57" s="72"/>
      <c r="BB57" s="72"/>
      <c r="BC57" s="72"/>
      <c r="BD57" s="72"/>
      <c r="BE57" s="72"/>
      <c r="BF57" s="56"/>
      <c r="BG57" s="45">
        <f t="shared" si="20"/>
        <v>0</v>
      </c>
      <c r="BH57" s="53">
        <f t="shared" si="21"/>
        <v>0</v>
      </c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  <c r="IS57" s="54"/>
      <c r="IT57" s="54"/>
      <c r="IU57" s="54"/>
      <c r="IV57" s="54"/>
      <c r="IW57" s="54"/>
      <c r="IX57" s="54"/>
      <c r="IY57" s="54"/>
      <c r="IZ57" s="54"/>
      <c r="JA57" s="54"/>
      <c r="JB57" s="54"/>
      <c r="JC57" s="54"/>
      <c r="JD57" s="54"/>
      <c r="JE57" s="54"/>
      <c r="JF57" s="54"/>
      <c r="JG57" s="54"/>
      <c r="JH57" s="54"/>
      <c r="JI57" s="54"/>
      <c r="JJ57" s="54"/>
      <c r="JK57" s="54"/>
      <c r="JL57" s="54"/>
      <c r="JM57" s="54"/>
      <c r="JN57" s="54"/>
      <c r="JO57" s="54"/>
      <c r="JP57" s="54"/>
      <c r="JQ57" s="54"/>
      <c r="JR57" s="54"/>
      <c r="JS57" s="54"/>
      <c r="JT57" s="54"/>
      <c r="JU57" s="54"/>
    </row>
    <row r="58" spans="1:281" s="42" customFormat="1" ht="23.1" customHeight="1" x14ac:dyDescent="0.35">
      <c r="A58" s="262">
        <v>24</v>
      </c>
      <c r="B58" s="256" t="s">
        <v>94</v>
      </c>
      <c r="C58" s="44" t="s">
        <v>79</v>
      </c>
      <c r="D58" s="45">
        <v>29449</v>
      </c>
      <c r="E58" s="45">
        <v>1540</v>
      </c>
      <c r="F58" s="45">
        <v>32870</v>
      </c>
      <c r="G58" s="45">
        <v>1551</v>
      </c>
      <c r="H58" s="45"/>
      <c r="I58" s="45"/>
      <c r="J58" s="45">
        <f t="shared" si="1"/>
        <v>34421</v>
      </c>
      <c r="K58" s="46">
        <f>J58</f>
        <v>34421</v>
      </c>
      <c r="L58" s="47">
        <f t="shared" si="2"/>
        <v>0</v>
      </c>
      <c r="P58" s="45">
        <f t="shared" si="3"/>
        <v>34421</v>
      </c>
      <c r="Q58" s="45">
        <v>1414.39</v>
      </c>
      <c r="R58" s="45">
        <f t="shared" si="4"/>
        <v>3097.89</v>
      </c>
      <c r="S58" s="45">
        <f t="shared" si="5"/>
        <v>200</v>
      </c>
      <c r="T58" s="45">
        <f t="shared" si="6"/>
        <v>860.52</v>
      </c>
      <c r="U58" s="45">
        <f t="shared" si="7"/>
        <v>1600</v>
      </c>
      <c r="V58" s="46">
        <f t="shared" si="8"/>
        <v>7172.7999999999993</v>
      </c>
      <c r="W58" s="48">
        <f t="shared" si="9"/>
        <v>13624</v>
      </c>
      <c r="X58" s="48">
        <f t="shared" si="10"/>
        <v>13624.2</v>
      </c>
      <c r="Y58" s="262">
        <v>24</v>
      </c>
      <c r="Z58" s="45">
        <f t="shared" si="11"/>
        <v>4130.5199999999995</v>
      </c>
      <c r="AA58" s="45">
        <v>0</v>
      </c>
      <c r="AB58" s="45">
        <v>100</v>
      </c>
      <c r="AC58" s="45">
        <f t="shared" si="12"/>
        <v>860.53</v>
      </c>
      <c r="AD58" s="45">
        <v>200</v>
      </c>
      <c r="AE58" s="50">
        <f t="shared" si="13"/>
        <v>27248.2</v>
      </c>
      <c r="AF58" s="51">
        <f t="shared" si="14"/>
        <v>13624.1</v>
      </c>
      <c r="AG58" s="262">
        <v>24</v>
      </c>
      <c r="AH58" s="43" t="s">
        <v>94</v>
      </c>
      <c r="AI58" s="44" t="s">
        <v>79</v>
      </c>
      <c r="AJ58" s="45">
        <f t="shared" si="15"/>
        <v>1414.39</v>
      </c>
      <c r="AK58" s="45">
        <f t="shared" si="16"/>
        <v>3097.89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/>
      <c r="AS58" s="45">
        <v>0</v>
      </c>
      <c r="AT58" s="45">
        <f t="shared" si="17"/>
        <v>3097.89</v>
      </c>
      <c r="AU58" s="45">
        <v>200</v>
      </c>
      <c r="AV58" s="45">
        <v>0</v>
      </c>
      <c r="AW58" s="45">
        <v>0</v>
      </c>
      <c r="AX58" s="45">
        <f t="shared" si="18"/>
        <v>200</v>
      </c>
      <c r="AY58" s="45">
        <f t="shared" si="19"/>
        <v>860.52</v>
      </c>
      <c r="AZ58" s="45"/>
      <c r="BA58" s="65"/>
      <c r="BB58" s="65">
        <v>100</v>
      </c>
      <c r="BC58" s="65">
        <v>0</v>
      </c>
      <c r="BD58" s="65">
        <v>1500</v>
      </c>
      <c r="BE58" s="65">
        <v>0</v>
      </c>
      <c r="BF58" s="45">
        <v>0</v>
      </c>
      <c r="BG58" s="45">
        <f t="shared" si="20"/>
        <v>1600</v>
      </c>
      <c r="BH58" s="53">
        <f t="shared" si="21"/>
        <v>7172.7999999999993</v>
      </c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  <c r="IW58" s="54"/>
      <c r="IX58" s="54"/>
      <c r="IY58" s="54"/>
      <c r="IZ58" s="54"/>
      <c r="JA58" s="54"/>
      <c r="JB58" s="54"/>
      <c r="JC58" s="54"/>
      <c r="JD58" s="54"/>
      <c r="JE58" s="54"/>
      <c r="JF58" s="54"/>
      <c r="JG58" s="54"/>
      <c r="JH58" s="54"/>
      <c r="JI58" s="54"/>
      <c r="JJ58" s="54"/>
      <c r="JK58" s="54"/>
      <c r="JL58" s="54"/>
      <c r="JM58" s="54"/>
      <c r="JN58" s="54"/>
      <c r="JO58" s="54"/>
      <c r="JP58" s="54"/>
      <c r="JQ58" s="54"/>
      <c r="JR58" s="54"/>
      <c r="JS58" s="54"/>
      <c r="JT58" s="54"/>
      <c r="JU58" s="54"/>
    </row>
    <row r="59" spans="1:281" s="55" customFormat="1" ht="23.1" customHeight="1" x14ac:dyDescent="0.35">
      <c r="A59" s="257"/>
      <c r="B59" s="261"/>
      <c r="C59" s="57"/>
      <c r="D59" s="59"/>
      <c r="E59" s="59"/>
      <c r="F59" s="45">
        <f t="shared" si="0"/>
        <v>0</v>
      </c>
      <c r="G59" s="59"/>
      <c r="J59" s="45">
        <f t="shared" si="1"/>
        <v>0</v>
      </c>
      <c r="L59" s="47">
        <f t="shared" si="2"/>
        <v>0</v>
      </c>
      <c r="P59" s="45">
        <f t="shared" si="3"/>
        <v>0</v>
      </c>
      <c r="Q59" s="56"/>
      <c r="R59" s="45">
        <f t="shared" si="4"/>
        <v>0</v>
      </c>
      <c r="S59" s="45">
        <f t="shared" si="5"/>
        <v>0</v>
      </c>
      <c r="T59" s="45">
        <f t="shared" si="6"/>
        <v>0</v>
      </c>
      <c r="U59" s="45">
        <f t="shared" si="7"/>
        <v>0</v>
      </c>
      <c r="V59" s="46">
        <f t="shared" si="8"/>
        <v>0</v>
      </c>
      <c r="W59" s="48">
        <f t="shared" si="9"/>
        <v>0</v>
      </c>
      <c r="X59" s="48">
        <f t="shared" si="10"/>
        <v>0</v>
      </c>
      <c r="Y59" s="257"/>
      <c r="Z59" s="45">
        <f t="shared" si="11"/>
        <v>0</v>
      </c>
      <c r="AA59" s="59"/>
      <c r="AB59" s="59"/>
      <c r="AC59" s="45">
        <f t="shared" si="12"/>
        <v>0</v>
      </c>
      <c r="AD59" s="59"/>
      <c r="AE59" s="50">
        <f t="shared" si="13"/>
        <v>0</v>
      </c>
      <c r="AF59" s="51">
        <f t="shared" si="14"/>
        <v>0</v>
      </c>
      <c r="AG59" s="257"/>
      <c r="AH59" s="56"/>
      <c r="AI59" s="57"/>
      <c r="AJ59" s="45">
        <f t="shared" si="15"/>
        <v>0</v>
      </c>
      <c r="AK59" s="45">
        <f t="shared" si="16"/>
        <v>0</v>
      </c>
      <c r="AL59" s="56"/>
      <c r="AM59" s="56"/>
      <c r="AN59" s="56"/>
      <c r="AO59" s="56"/>
      <c r="AP59" s="56"/>
      <c r="AQ59" s="56"/>
      <c r="AR59" s="56"/>
      <c r="AS59" s="56"/>
      <c r="AT59" s="45">
        <f t="shared" si="17"/>
        <v>0</v>
      </c>
      <c r="AU59" s="149"/>
      <c r="AV59" s="56"/>
      <c r="AW59" s="56"/>
      <c r="AX59" s="45">
        <f t="shared" si="18"/>
        <v>0</v>
      </c>
      <c r="AY59" s="45">
        <f t="shared" si="19"/>
        <v>0</v>
      </c>
      <c r="AZ59" s="56"/>
      <c r="BA59" s="72"/>
      <c r="BB59" s="72"/>
      <c r="BC59" s="72"/>
      <c r="BD59" s="72"/>
      <c r="BE59" s="72"/>
      <c r="BF59" s="56"/>
      <c r="BG59" s="45">
        <f t="shared" si="20"/>
        <v>0</v>
      </c>
      <c r="BH59" s="53">
        <f t="shared" si="21"/>
        <v>0</v>
      </c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  <c r="IS59" s="54"/>
      <c r="IT59" s="54"/>
      <c r="IU59" s="54"/>
      <c r="IV59" s="54"/>
      <c r="IW59" s="54"/>
      <c r="IX59" s="54"/>
      <c r="IY59" s="54"/>
      <c r="IZ59" s="54"/>
      <c r="JA59" s="54"/>
      <c r="JB59" s="54"/>
      <c r="JC59" s="54"/>
      <c r="JD59" s="54"/>
      <c r="JE59" s="54"/>
      <c r="JF59" s="54"/>
      <c r="JG59" s="54"/>
      <c r="JH59" s="54"/>
      <c r="JI59" s="54"/>
      <c r="JJ59" s="54"/>
      <c r="JK59" s="54"/>
      <c r="JL59" s="54"/>
      <c r="JM59" s="54"/>
      <c r="JN59" s="54"/>
      <c r="JO59" s="54"/>
      <c r="JP59" s="54"/>
      <c r="JQ59" s="54"/>
      <c r="JR59" s="54"/>
      <c r="JS59" s="54"/>
      <c r="JT59" s="54"/>
      <c r="JU59" s="54"/>
    </row>
    <row r="60" spans="1:281" s="42" customFormat="1" ht="23.1" customHeight="1" x14ac:dyDescent="0.35">
      <c r="A60" s="262">
        <v>25</v>
      </c>
      <c r="B60" s="256" t="s">
        <v>95</v>
      </c>
      <c r="C60" s="44" t="s">
        <v>69</v>
      </c>
      <c r="D60" s="45">
        <v>39672</v>
      </c>
      <c r="E60" s="45">
        <v>1944</v>
      </c>
      <c r="F60" s="45">
        <f t="shared" si="0"/>
        <v>41616</v>
      </c>
      <c r="G60" s="45">
        <v>1944</v>
      </c>
      <c r="H60" s="45"/>
      <c r="I60" s="45"/>
      <c r="J60" s="45">
        <f t="shared" si="1"/>
        <v>43560</v>
      </c>
      <c r="K60" s="46">
        <f>J60</f>
        <v>43560</v>
      </c>
      <c r="L60" s="47">
        <f t="shared" si="2"/>
        <v>0</v>
      </c>
      <c r="P60" s="45">
        <f t="shared" si="3"/>
        <v>43560</v>
      </c>
      <c r="Q60" s="45">
        <v>2878.45</v>
      </c>
      <c r="R60" s="45">
        <f t="shared" si="4"/>
        <v>9926.06</v>
      </c>
      <c r="S60" s="45">
        <f t="shared" si="5"/>
        <v>1781.61</v>
      </c>
      <c r="T60" s="45">
        <f t="shared" si="6"/>
        <v>1089</v>
      </c>
      <c r="U60" s="45">
        <f t="shared" si="7"/>
        <v>15434.48</v>
      </c>
      <c r="V60" s="46">
        <f t="shared" si="8"/>
        <v>31109.599999999999</v>
      </c>
      <c r="W60" s="48">
        <f t="shared" si="9"/>
        <v>6225</v>
      </c>
      <c r="X60" s="48">
        <f t="shared" si="10"/>
        <v>6225.4000000000015</v>
      </c>
      <c r="Y60" s="262">
        <v>25</v>
      </c>
      <c r="Z60" s="45">
        <f t="shared" si="11"/>
        <v>5227.2</v>
      </c>
      <c r="AA60" s="45">
        <v>0</v>
      </c>
      <c r="AB60" s="45">
        <v>100</v>
      </c>
      <c r="AC60" s="45">
        <f t="shared" si="12"/>
        <v>1089</v>
      </c>
      <c r="AD60" s="45">
        <v>200</v>
      </c>
      <c r="AE60" s="50">
        <f t="shared" si="13"/>
        <v>12450.400000000001</v>
      </c>
      <c r="AF60" s="51">
        <f t="shared" si="14"/>
        <v>6225.2000000000007</v>
      </c>
      <c r="AG60" s="262">
        <v>25</v>
      </c>
      <c r="AH60" s="43" t="s">
        <v>95</v>
      </c>
      <c r="AI60" s="44" t="s">
        <v>69</v>
      </c>
      <c r="AJ60" s="45">
        <f t="shared" si="15"/>
        <v>2878.45</v>
      </c>
      <c r="AK60" s="45">
        <f t="shared" si="16"/>
        <v>3920.3999999999996</v>
      </c>
      <c r="AL60" s="45">
        <v>0</v>
      </c>
      <c r="AM60" s="45"/>
      <c r="AN60" s="45">
        <v>0</v>
      </c>
      <c r="AO60" s="45">
        <v>0</v>
      </c>
      <c r="AP60" s="45">
        <v>5350.1</v>
      </c>
      <c r="AQ60" s="45">
        <v>0</v>
      </c>
      <c r="AR60" s="45"/>
      <c r="AS60" s="45">
        <v>655.56</v>
      </c>
      <c r="AT60" s="45">
        <f t="shared" si="17"/>
        <v>9926.06</v>
      </c>
      <c r="AU60" s="45">
        <v>200</v>
      </c>
      <c r="AV60" s="45">
        <v>0</v>
      </c>
      <c r="AW60" s="45">
        <v>1581.61</v>
      </c>
      <c r="AX60" s="45">
        <f t="shared" si="18"/>
        <v>1781.61</v>
      </c>
      <c r="AY60" s="45">
        <f t="shared" si="19"/>
        <v>1089</v>
      </c>
      <c r="AZ60" s="45"/>
      <c r="BA60" s="65"/>
      <c r="BB60" s="65">
        <v>100</v>
      </c>
      <c r="BC60" s="65">
        <v>11206.48</v>
      </c>
      <c r="BD60" s="65">
        <v>4128</v>
      </c>
      <c r="BE60" s="65">
        <v>0</v>
      </c>
      <c r="BF60" s="45">
        <v>0</v>
      </c>
      <c r="BG60" s="45">
        <f t="shared" si="20"/>
        <v>15434.48</v>
      </c>
      <c r="BH60" s="53">
        <f t="shared" si="21"/>
        <v>31109.599999999999</v>
      </c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  <c r="IS60" s="54"/>
      <c r="IT60" s="54"/>
      <c r="IU60" s="54"/>
      <c r="IV60" s="54"/>
      <c r="IW60" s="54"/>
      <c r="IX60" s="54"/>
      <c r="IY60" s="54"/>
      <c r="IZ60" s="54"/>
      <c r="JA60" s="54"/>
      <c r="JB60" s="54"/>
      <c r="JC60" s="54"/>
      <c r="JD60" s="54"/>
      <c r="JE60" s="54"/>
      <c r="JF60" s="54"/>
      <c r="JG60" s="54"/>
      <c r="JH60" s="54"/>
      <c r="JI60" s="54"/>
      <c r="JJ60" s="54"/>
      <c r="JK60" s="54"/>
      <c r="JL60" s="54"/>
      <c r="JM60" s="54"/>
      <c r="JN60" s="54"/>
      <c r="JO60" s="54"/>
      <c r="JP60" s="54"/>
      <c r="JQ60" s="54"/>
      <c r="JR60" s="54"/>
      <c r="JS60" s="54"/>
      <c r="JT60" s="54"/>
      <c r="JU60" s="54"/>
    </row>
    <row r="61" spans="1:281" s="55" customFormat="1" ht="23.1" customHeight="1" x14ac:dyDescent="0.35">
      <c r="A61" s="264"/>
      <c r="B61" s="261"/>
      <c r="C61" s="57"/>
      <c r="D61" s="59"/>
      <c r="E61" s="59"/>
      <c r="F61" s="45">
        <f t="shared" si="0"/>
        <v>0</v>
      </c>
      <c r="G61" s="59"/>
      <c r="J61" s="45">
        <f t="shared" si="1"/>
        <v>0</v>
      </c>
      <c r="L61" s="47">
        <f t="shared" si="2"/>
        <v>0</v>
      </c>
      <c r="P61" s="45">
        <f t="shared" si="3"/>
        <v>0</v>
      </c>
      <c r="Q61" s="56"/>
      <c r="R61" s="45">
        <f t="shared" si="4"/>
        <v>0</v>
      </c>
      <c r="S61" s="45">
        <f t="shared" si="5"/>
        <v>0</v>
      </c>
      <c r="T61" s="45">
        <f t="shared" si="6"/>
        <v>0</v>
      </c>
      <c r="U61" s="45"/>
      <c r="V61" s="46">
        <f t="shared" si="8"/>
        <v>0</v>
      </c>
      <c r="W61" s="48">
        <f t="shared" si="9"/>
        <v>0</v>
      </c>
      <c r="X61" s="48">
        <f t="shared" si="10"/>
        <v>0</v>
      </c>
      <c r="Y61" s="264"/>
      <c r="Z61" s="45">
        <f t="shared" si="11"/>
        <v>0</v>
      </c>
      <c r="AA61" s="59"/>
      <c r="AB61" s="59"/>
      <c r="AC61" s="45">
        <f t="shared" si="12"/>
        <v>0</v>
      </c>
      <c r="AD61" s="59"/>
      <c r="AE61" s="50">
        <f t="shared" si="13"/>
        <v>0</v>
      </c>
      <c r="AF61" s="51">
        <f t="shared" si="14"/>
        <v>0</v>
      </c>
      <c r="AG61" s="264"/>
      <c r="AH61" s="56"/>
      <c r="AI61" s="57"/>
      <c r="AJ61" s="45">
        <f t="shared" si="15"/>
        <v>0</v>
      </c>
      <c r="AK61" s="45">
        <f t="shared" si="16"/>
        <v>0</v>
      </c>
      <c r="AL61" s="56"/>
      <c r="AM61" s="56"/>
      <c r="AN61" s="56"/>
      <c r="AO61" s="56"/>
      <c r="AP61" s="56"/>
      <c r="AQ61" s="56"/>
      <c r="AR61" s="56"/>
      <c r="AS61" s="56"/>
      <c r="AT61" s="45">
        <f t="shared" si="17"/>
        <v>0</v>
      </c>
      <c r="AU61" s="149"/>
      <c r="AV61" s="56"/>
      <c r="AW61" s="71" t="s">
        <v>115</v>
      </c>
      <c r="AX61" s="45">
        <f t="shared" si="18"/>
        <v>0</v>
      </c>
      <c r="AY61" s="45">
        <f t="shared" si="19"/>
        <v>0</v>
      </c>
      <c r="AZ61" s="45"/>
      <c r="BA61" s="72"/>
      <c r="BB61" s="72"/>
      <c r="BC61" s="72"/>
      <c r="BD61" s="72"/>
      <c r="BE61" s="72"/>
      <c r="BF61" s="56"/>
      <c r="BG61" s="45"/>
      <c r="BH61" s="53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  <c r="II61" s="54"/>
      <c r="IJ61" s="54"/>
      <c r="IK61" s="54"/>
      <c r="IL61" s="54"/>
      <c r="IM61" s="54"/>
      <c r="IN61" s="54"/>
      <c r="IO61" s="54"/>
      <c r="IP61" s="54"/>
      <c r="IQ61" s="54"/>
      <c r="IR61" s="54"/>
      <c r="IS61" s="54"/>
      <c r="IT61" s="54"/>
      <c r="IU61" s="54"/>
      <c r="IV61" s="54"/>
      <c r="IW61" s="54"/>
      <c r="IX61" s="54"/>
      <c r="IY61" s="54"/>
      <c r="IZ61" s="54"/>
      <c r="JA61" s="54"/>
      <c r="JB61" s="54"/>
      <c r="JC61" s="54"/>
      <c r="JD61" s="54"/>
      <c r="JE61" s="54"/>
      <c r="JF61" s="54"/>
      <c r="JG61" s="54"/>
      <c r="JH61" s="54"/>
      <c r="JI61" s="54"/>
      <c r="JJ61" s="54"/>
      <c r="JK61" s="54"/>
      <c r="JL61" s="54"/>
      <c r="JM61" s="54"/>
      <c r="JN61" s="54"/>
      <c r="JO61" s="54"/>
      <c r="JP61" s="54"/>
      <c r="JQ61" s="54"/>
      <c r="JR61" s="54"/>
      <c r="JS61" s="54"/>
      <c r="JT61" s="54"/>
      <c r="JU61" s="54"/>
    </row>
    <row r="62" spans="1:281" s="42" customFormat="1" ht="23.1" customHeight="1" x14ac:dyDescent="0.35">
      <c r="A62" s="265">
        <v>26</v>
      </c>
      <c r="B62" s="256" t="s">
        <v>97</v>
      </c>
      <c r="C62" s="44" t="s">
        <v>81</v>
      </c>
      <c r="D62" s="45">
        <v>43030</v>
      </c>
      <c r="E62" s="45">
        <v>2108</v>
      </c>
      <c r="F62" s="45">
        <f t="shared" si="0"/>
        <v>45138</v>
      </c>
      <c r="G62" s="45">
        <v>2109</v>
      </c>
      <c r="H62" s="45"/>
      <c r="I62" s="45"/>
      <c r="J62" s="45">
        <f t="shared" si="1"/>
        <v>47247</v>
      </c>
      <c r="K62" s="46">
        <f>J62</f>
        <v>47247</v>
      </c>
      <c r="L62" s="47">
        <f t="shared" si="2"/>
        <v>0</v>
      </c>
      <c r="P62" s="45">
        <f t="shared" si="3"/>
        <v>47247</v>
      </c>
      <c r="Q62" s="45">
        <v>3605.95</v>
      </c>
      <c r="R62" s="45">
        <f t="shared" si="4"/>
        <v>8746.6699999999983</v>
      </c>
      <c r="S62" s="45">
        <f t="shared" si="5"/>
        <v>200</v>
      </c>
      <c r="T62" s="45">
        <f t="shared" si="6"/>
        <v>1181.17</v>
      </c>
      <c r="U62" s="45">
        <f t="shared" si="7"/>
        <v>100</v>
      </c>
      <c r="V62" s="46">
        <f t="shared" si="8"/>
        <v>13833.789999999999</v>
      </c>
      <c r="W62" s="48">
        <f t="shared" si="9"/>
        <v>16707</v>
      </c>
      <c r="X62" s="48">
        <f t="shared" si="10"/>
        <v>16706.21</v>
      </c>
      <c r="Y62" s="265">
        <v>26</v>
      </c>
      <c r="Z62" s="45">
        <f t="shared" si="11"/>
        <v>5669.6399999999994</v>
      </c>
      <c r="AA62" s="45">
        <v>0</v>
      </c>
      <c r="AB62" s="45">
        <v>100</v>
      </c>
      <c r="AC62" s="45">
        <f t="shared" si="12"/>
        <v>1181.18</v>
      </c>
      <c r="AD62" s="45">
        <v>200</v>
      </c>
      <c r="AE62" s="50">
        <f t="shared" si="13"/>
        <v>33413.21</v>
      </c>
      <c r="AF62" s="51">
        <f t="shared" si="14"/>
        <v>16706.605</v>
      </c>
      <c r="AG62" s="265">
        <v>26</v>
      </c>
      <c r="AH62" s="43" t="s">
        <v>97</v>
      </c>
      <c r="AI62" s="44" t="s">
        <v>81</v>
      </c>
      <c r="AJ62" s="45">
        <f t="shared" si="15"/>
        <v>3605.95</v>
      </c>
      <c r="AK62" s="45">
        <f t="shared" si="16"/>
        <v>4252.2299999999996</v>
      </c>
      <c r="AL62" s="45">
        <v>0</v>
      </c>
      <c r="AM62" s="45">
        <v>0</v>
      </c>
      <c r="AN62" s="45">
        <v>0</v>
      </c>
      <c r="AO62" s="45">
        <v>0</v>
      </c>
      <c r="AP62" s="45">
        <v>4494.4399999999996</v>
      </c>
      <c r="AQ62" s="45">
        <v>0</v>
      </c>
      <c r="AR62" s="45"/>
      <c r="AS62" s="45">
        <v>0</v>
      </c>
      <c r="AT62" s="45">
        <f t="shared" si="17"/>
        <v>8746.6699999999983</v>
      </c>
      <c r="AU62" s="45">
        <v>200</v>
      </c>
      <c r="AV62" s="45">
        <v>0</v>
      </c>
      <c r="AW62" s="45">
        <v>0</v>
      </c>
      <c r="AX62" s="45">
        <f t="shared" si="18"/>
        <v>200</v>
      </c>
      <c r="AY62" s="45">
        <f t="shared" si="19"/>
        <v>1181.17</v>
      </c>
      <c r="AZ62" s="45"/>
      <c r="BA62" s="65"/>
      <c r="BB62" s="65">
        <v>100</v>
      </c>
      <c r="BC62" s="65">
        <v>0</v>
      </c>
      <c r="BD62" s="65">
        <v>0</v>
      </c>
      <c r="BE62" s="65">
        <v>0</v>
      </c>
      <c r="BF62" s="45">
        <v>0</v>
      </c>
      <c r="BG62" s="45">
        <f t="shared" si="20"/>
        <v>100</v>
      </c>
      <c r="BH62" s="53">
        <f t="shared" si="21"/>
        <v>13833.789999999999</v>
      </c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  <c r="IS62" s="54"/>
      <c r="IT62" s="54"/>
      <c r="IU62" s="54"/>
      <c r="IV62" s="54"/>
      <c r="IW62" s="54"/>
      <c r="IX62" s="54"/>
      <c r="IY62" s="54"/>
      <c r="IZ62" s="54"/>
      <c r="JA62" s="54"/>
      <c r="JB62" s="54"/>
      <c r="JC62" s="54"/>
      <c r="JD62" s="54"/>
      <c r="JE62" s="54"/>
      <c r="JF62" s="54"/>
      <c r="JG62" s="54"/>
      <c r="JH62" s="54"/>
      <c r="JI62" s="54"/>
      <c r="JJ62" s="54"/>
      <c r="JK62" s="54"/>
      <c r="JL62" s="54"/>
      <c r="JM62" s="54"/>
      <c r="JN62" s="54"/>
      <c r="JO62" s="54"/>
      <c r="JP62" s="54"/>
      <c r="JQ62" s="54"/>
      <c r="JR62" s="54"/>
      <c r="JS62" s="54"/>
      <c r="JT62" s="54"/>
      <c r="JU62" s="54"/>
    </row>
    <row r="63" spans="1:281" s="42" customFormat="1" ht="23.1" customHeight="1" thickBot="1" x14ac:dyDescent="0.4">
      <c r="A63" s="266" t="s">
        <v>1</v>
      </c>
      <c r="B63" s="267"/>
      <c r="C63" s="77"/>
      <c r="D63" s="79"/>
      <c r="E63" s="79"/>
      <c r="F63" s="79"/>
      <c r="G63" s="79"/>
      <c r="H63" s="79"/>
      <c r="I63" s="79"/>
      <c r="J63" s="135"/>
      <c r="K63" s="80"/>
      <c r="L63" s="47">
        <f t="shared" si="2"/>
        <v>0</v>
      </c>
      <c r="M63" s="77"/>
      <c r="N63" s="77"/>
      <c r="O63" s="77"/>
      <c r="P63" s="45">
        <f t="shared" si="3"/>
        <v>0</v>
      </c>
      <c r="Q63" s="79"/>
      <c r="R63" s="45">
        <f t="shared" si="4"/>
        <v>0</v>
      </c>
      <c r="S63" s="45">
        <f t="shared" si="5"/>
        <v>0</v>
      </c>
      <c r="T63" s="45">
        <f t="shared" si="6"/>
        <v>0</v>
      </c>
      <c r="U63" s="45">
        <f t="shared" si="7"/>
        <v>0</v>
      </c>
      <c r="V63" s="46">
        <f t="shared" si="8"/>
        <v>0</v>
      </c>
      <c r="W63" s="48">
        <f t="shared" si="9"/>
        <v>0</v>
      </c>
      <c r="X63" s="48">
        <f t="shared" si="10"/>
        <v>0</v>
      </c>
      <c r="Y63" s="266" t="s">
        <v>1</v>
      </c>
      <c r="Z63" s="45">
        <f t="shared" si="11"/>
        <v>0</v>
      </c>
      <c r="AA63" s="79"/>
      <c r="AB63" s="79"/>
      <c r="AC63" s="45">
        <f t="shared" si="12"/>
        <v>0</v>
      </c>
      <c r="AD63" s="79"/>
      <c r="AE63" s="50">
        <f t="shared" si="13"/>
        <v>0</v>
      </c>
      <c r="AF63" s="51">
        <f t="shared" si="14"/>
        <v>0</v>
      </c>
      <c r="AG63" s="266" t="s">
        <v>1</v>
      </c>
      <c r="AH63" s="78"/>
      <c r="AI63" s="60"/>
      <c r="AJ63" s="56"/>
      <c r="AK63" s="45">
        <f t="shared" si="16"/>
        <v>0</v>
      </c>
      <c r="AL63" s="79"/>
      <c r="AM63" s="79"/>
      <c r="AN63" s="79"/>
      <c r="AO63" s="79"/>
      <c r="AP63" s="79"/>
      <c r="AQ63" s="79"/>
      <c r="AR63" s="79"/>
      <c r="AS63" s="79"/>
      <c r="AT63" s="45">
        <f t="shared" si="17"/>
        <v>0</v>
      </c>
      <c r="AU63" s="79"/>
      <c r="AV63" s="56"/>
      <c r="AW63" s="79"/>
      <c r="AX63" s="45">
        <f t="shared" si="18"/>
        <v>0</v>
      </c>
      <c r="AY63" s="45">
        <f t="shared" si="19"/>
        <v>0</v>
      </c>
      <c r="AZ63" s="79"/>
      <c r="BA63" s="82"/>
      <c r="BB63" s="82"/>
      <c r="BC63" s="82"/>
      <c r="BD63" s="82"/>
      <c r="BE63" s="82"/>
      <c r="BF63" s="79"/>
      <c r="BG63" s="45">
        <f t="shared" si="20"/>
        <v>0</v>
      </c>
      <c r="BH63" s="53">
        <f t="shared" si="21"/>
        <v>0</v>
      </c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  <c r="II63" s="54"/>
      <c r="IJ63" s="54"/>
      <c r="IK63" s="54"/>
      <c r="IL63" s="54"/>
      <c r="IM63" s="54"/>
      <c r="IN63" s="54"/>
      <c r="IO63" s="54"/>
      <c r="IP63" s="54"/>
      <c r="IQ63" s="54"/>
      <c r="IR63" s="54"/>
      <c r="IS63" s="54"/>
      <c r="IT63" s="54"/>
      <c r="IU63" s="54"/>
      <c r="IV63" s="54"/>
      <c r="IW63" s="54"/>
      <c r="IX63" s="54"/>
      <c r="IY63" s="54"/>
      <c r="IZ63" s="54"/>
      <c r="JA63" s="54"/>
      <c r="JB63" s="54"/>
      <c r="JC63" s="54"/>
      <c r="JD63" s="54"/>
      <c r="JE63" s="54"/>
      <c r="JF63" s="54"/>
      <c r="JG63" s="54"/>
      <c r="JH63" s="54"/>
      <c r="JI63" s="54"/>
      <c r="JJ63" s="54"/>
      <c r="JK63" s="54"/>
      <c r="JL63" s="54"/>
      <c r="JM63" s="54"/>
      <c r="JN63" s="54"/>
      <c r="JO63" s="54"/>
      <c r="JP63" s="54"/>
      <c r="JQ63" s="54"/>
      <c r="JR63" s="54"/>
      <c r="JS63" s="54"/>
      <c r="JT63" s="54"/>
      <c r="JU63" s="54"/>
    </row>
    <row r="64" spans="1:281" s="42" customFormat="1" ht="23.1" customHeight="1" x14ac:dyDescent="0.35">
      <c r="A64" s="268"/>
      <c r="B64" s="83"/>
      <c r="C64" s="84"/>
      <c r="D64" s="85"/>
      <c r="E64" s="85"/>
      <c r="F64" s="85"/>
      <c r="G64" s="85"/>
      <c r="H64" s="85"/>
      <c r="I64" s="85"/>
      <c r="J64" s="136"/>
      <c r="K64" s="86"/>
      <c r="L64" s="85"/>
      <c r="M64" s="84"/>
      <c r="N64" s="84"/>
      <c r="O64" s="84"/>
      <c r="P64" s="85"/>
      <c r="Q64" s="85"/>
      <c r="R64" s="85"/>
      <c r="S64" s="85"/>
      <c r="T64" s="85"/>
      <c r="U64" s="85"/>
      <c r="V64" s="87" t="s">
        <v>1</v>
      </c>
      <c r="W64" s="88">
        <f>+AF64</f>
        <v>0</v>
      </c>
      <c r="X64" s="88"/>
      <c r="Y64" s="269"/>
      <c r="Z64" s="85"/>
      <c r="AA64" s="85"/>
      <c r="AB64" s="85"/>
      <c r="AC64" s="85"/>
      <c r="AD64" s="146"/>
      <c r="AE64" s="89"/>
      <c r="AF64" s="74"/>
      <c r="AG64" s="270"/>
      <c r="AH64" s="83"/>
      <c r="AI64" s="84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90"/>
      <c r="AW64" s="85"/>
      <c r="AX64" s="85"/>
      <c r="AY64" s="85"/>
      <c r="AZ64" s="85"/>
      <c r="BA64" s="91"/>
      <c r="BB64" s="91"/>
      <c r="BC64" s="91"/>
      <c r="BD64" s="91"/>
      <c r="BE64" s="91"/>
      <c r="BF64" s="85"/>
      <c r="BG64" s="85"/>
      <c r="BH64" s="92" t="s">
        <v>1</v>
      </c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  <c r="IS64" s="54"/>
      <c r="IT64" s="54"/>
      <c r="IU64" s="54"/>
      <c r="IV64" s="54"/>
      <c r="IW64" s="54"/>
      <c r="IX64" s="54"/>
      <c r="IY64" s="54"/>
      <c r="IZ64" s="54"/>
      <c r="JA64" s="54"/>
      <c r="JB64" s="54"/>
      <c r="JC64" s="54"/>
      <c r="JD64" s="54"/>
      <c r="JE64" s="54"/>
      <c r="JF64" s="54"/>
      <c r="JG64" s="54"/>
      <c r="JH64" s="54"/>
      <c r="JI64" s="54"/>
      <c r="JJ64" s="54"/>
      <c r="JK64" s="54"/>
      <c r="JL64" s="54"/>
      <c r="JM64" s="54"/>
      <c r="JN64" s="54"/>
      <c r="JO64" s="54"/>
      <c r="JP64" s="54"/>
      <c r="JQ64" s="54"/>
      <c r="JR64" s="54"/>
      <c r="JS64" s="54"/>
      <c r="JT64" s="54"/>
      <c r="JU64" s="54"/>
    </row>
    <row r="65" spans="1:281" s="95" customFormat="1" ht="23.1" customHeight="1" x14ac:dyDescent="0.35">
      <c r="A65" s="93"/>
      <c r="B65" s="94" t="s">
        <v>98</v>
      </c>
      <c r="D65" s="123">
        <f t="shared" ref="D65:L65" si="23">SUM(D12:D62)</f>
        <v>1215363</v>
      </c>
      <c r="E65" s="123">
        <f t="shared" si="23"/>
        <v>58383</v>
      </c>
      <c r="F65" s="123">
        <f t="shared" si="23"/>
        <v>1285215</v>
      </c>
      <c r="G65" s="123">
        <f t="shared" si="23"/>
        <v>58634</v>
      </c>
      <c r="H65" s="96">
        <f t="shared" si="23"/>
        <v>0</v>
      </c>
      <c r="I65" s="96">
        <f t="shared" si="23"/>
        <v>0</v>
      </c>
      <c r="J65" s="123">
        <f t="shared" si="23"/>
        <v>1343849</v>
      </c>
      <c r="K65" s="96">
        <f t="shared" si="23"/>
        <v>1247114</v>
      </c>
      <c r="L65" s="96">
        <f t="shared" si="23"/>
        <v>1194.32</v>
      </c>
      <c r="M65" s="96">
        <f ca="1">SUM(M12:M74)</f>
        <v>21</v>
      </c>
      <c r="N65" s="96">
        <f ca="1">SUM(N12:N74)</f>
        <v>51</v>
      </c>
      <c r="O65" s="96">
        <f ca="1">SUM(O12:O74)</f>
        <v>327</v>
      </c>
      <c r="P65" s="123">
        <f t="shared" ref="P65:X65" si="24">SUM(P12:P62)</f>
        <v>1342654.6800000002</v>
      </c>
      <c r="Q65" s="96">
        <f t="shared" si="24"/>
        <v>129300.17</v>
      </c>
      <c r="R65" s="96">
        <f t="shared" si="24"/>
        <v>295321.95</v>
      </c>
      <c r="S65" s="96">
        <f t="shared" si="24"/>
        <v>13401.65</v>
      </c>
      <c r="T65" s="96">
        <f t="shared" si="24"/>
        <v>33302.980000000003</v>
      </c>
      <c r="U65" s="96">
        <f t="shared" si="24"/>
        <v>199814.89000000004</v>
      </c>
      <c r="V65" s="96">
        <f t="shared" si="24"/>
        <v>671141.64</v>
      </c>
      <c r="W65" s="96">
        <f t="shared" si="24"/>
        <v>335757</v>
      </c>
      <c r="X65" s="96">
        <f t="shared" si="24"/>
        <v>335756.04000000004</v>
      </c>
      <c r="Y65" s="271">
        <f ca="1">SUM(Y12:Y74)</f>
        <v>1287</v>
      </c>
      <c r="Z65" s="123">
        <f t="shared" ref="Z65:AF65" si="25">SUM(Z12:Z62)</f>
        <v>161261.88</v>
      </c>
      <c r="AA65" s="123">
        <f t="shared" si="25"/>
        <v>0</v>
      </c>
      <c r="AB65" s="123">
        <f t="shared" si="25"/>
        <v>2600</v>
      </c>
      <c r="AC65" s="123">
        <f t="shared" si="25"/>
        <v>33303.120000000003</v>
      </c>
      <c r="AD65" s="147">
        <f t="shared" si="25"/>
        <v>5200</v>
      </c>
      <c r="AE65" s="98">
        <f t="shared" si="25"/>
        <v>671513.0399999998</v>
      </c>
      <c r="AF65" s="97">
        <f t="shared" si="25"/>
        <v>335756.5199999999</v>
      </c>
      <c r="AG65" s="272"/>
      <c r="AH65" s="94" t="s">
        <v>98</v>
      </c>
      <c r="AJ65" s="96">
        <f t="shared" ref="AJ65:BH65" si="26">SUM(AJ12:AJ62)</f>
        <v>129300.17</v>
      </c>
      <c r="AK65" s="96">
        <f t="shared" si="26"/>
        <v>120946.41</v>
      </c>
      <c r="AL65" s="96">
        <f t="shared" si="26"/>
        <v>11652.52</v>
      </c>
      <c r="AM65" s="96">
        <f t="shared" si="26"/>
        <v>2720</v>
      </c>
      <c r="AN65" s="96">
        <f t="shared" si="26"/>
        <v>0</v>
      </c>
      <c r="AO65" s="96">
        <f t="shared" si="26"/>
        <v>38537.760000000002</v>
      </c>
      <c r="AP65" s="96">
        <f t="shared" si="26"/>
        <v>103248.55000000002</v>
      </c>
      <c r="AQ65" s="96">
        <f t="shared" si="26"/>
        <v>0</v>
      </c>
      <c r="AR65" s="96">
        <f t="shared" si="26"/>
        <v>11661.11</v>
      </c>
      <c r="AS65" s="96">
        <f t="shared" si="26"/>
        <v>6555.5999999999985</v>
      </c>
      <c r="AT65" s="96">
        <f t="shared" si="26"/>
        <v>295321.95</v>
      </c>
      <c r="AU65" s="96">
        <f t="shared" si="26"/>
        <v>7500</v>
      </c>
      <c r="AV65" s="96">
        <f t="shared" si="26"/>
        <v>0</v>
      </c>
      <c r="AW65" s="96">
        <f t="shared" si="26"/>
        <v>5901.65</v>
      </c>
      <c r="AX65" s="96">
        <f t="shared" si="26"/>
        <v>13401.65</v>
      </c>
      <c r="AY65" s="96">
        <f t="shared" si="26"/>
        <v>33302.980000000003</v>
      </c>
      <c r="AZ65" s="96">
        <f t="shared" si="26"/>
        <v>0</v>
      </c>
      <c r="BA65" s="99">
        <f t="shared" si="26"/>
        <v>2833.33</v>
      </c>
      <c r="BB65" s="99">
        <f t="shared" si="26"/>
        <v>2980.46</v>
      </c>
      <c r="BC65" s="99">
        <f t="shared" si="26"/>
        <v>108895.37999999998</v>
      </c>
      <c r="BD65" s="99">
        <f t="shared" si="26"/>
        <v>74781.72</v>
      </c>
      <c r="BE65" s="99">
        <f t="shared" si="26"/>
        <v>10324</v>
      </c>
      <c r="BF65" s="96">
        <f t="shared" si="26"/>
        <v>0</v>
      </c>
      <c r="BG65" s="96">
        <f t="shared" si="26"/>
        <v>199814.89000000004</v>
      </c>
      <c r="BH65" s="100">
        <f t="shared" si="26"/>
        <v>671141.64</v>
      </c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  <c r="CS65" s="101"/>
      <c r="CT65" s="101"/>
      <c r="CU65" s="101"/>
      <c r="CV65" s="101"/>
      <c r="CW65" s="101"/>
      <c r="CX65" s="101"/>
      <c r="CY65" s="101"/>
      <c r="CZ65" s="101"/>
      <c r="DA65" s="101"/>
      <c r="DB65" s="101"/>
      <c r="DC65" s="101"/>
      <c r="DD65" s="101"/>
      <c r="DE65" s="101"/>
      <c r="DF65" s="101"/>
      <c r="DG65" s="101"/>
      <c r="DH65" s="101"/>
      <c r="DI65" s="101"/>
      <c r="DJ65" s="101"/>
      <c r="DK65" s="101"/>
      <c r="DL65" s="10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  <c r="EB65" s="101"/>
      <c r="EC65" s="101"/>
      <c r="ED65" s="101"/>
      <c r="EE65" s="101"/>
      <c r="EF65" s="101"/>
      <c r="EG65" s="101"/>
      <c r="EH65" s="101"/>
      <c r="EI65" s="101"/>
      <c r="EJ65" s="101"/>
      <c r="EK65" s="101"/>
      <c r="EL65" s="101"/>
      <c r="EM65" s="101"/>
      <c r="EN65" s="101"/>
      <c r="EO65" s="101"/>
      <c r="EP65" s="101"/>
      <c r="EQ65" s="101"/>
      <c r="ER65" s="101"/>
      <c r="ES65" s="101"/>
      <c r="ET65" s="101"/>
      <c r="EU65" s="101"/>
      <c r="EV65" s="101"/>
      <c r="EW65" s="101"/>
      <c r="EX65" s="101"/>
      <c r="EY65" s="101"/>
      <c r="EZ65" s="101"/>
      <c r="FA65" s="101"/>
      <c r="FB65" s="101"/>
      <c r="FC65" s="101"/>
      <c r="FD65" s="101"/>
      <c r="FE65" s="101"/>
      <c r="FF65" s="101"/>
      <c r="FG65" s="101"/>
      <c r="FH65" s="101"/>
      <c r="FI65" s="101"/>
      <c r="FJ65" s="101"/>
      <c r="FK65" s="101"/>
      <c r="FL65" s="101"/>
      <c r="FM65" s="101"/>
      <c r="FN65" s="101"/>
      <c r="FO65" s="101"/>
      <c r="FP65" s="101"/>
      <c r="FQ65" s="101"/>
      <c r="FR65" s="101"/>
      <c r="FS65" s="101"/>
      <c r="FT65" s="101"/>
      <c r="FU65" s="101"/>
      <c r="FV65" s="101"/>
      <c r="FW65" s="101"/>
      <c r="FX65" s="101"/>
      <c r="FY65" s="101"/>
      <c r="FZ65" s="101"/>
      <c r="GA65" s="101"/>
      <c r="GB65" s="101"/>
      <c r="GC65" s="101"/>
      <c r="GD65" s="101"/>
      <c r="GE65" s="101"/>
      <c r="GF65" s="101"/>
      <c r="GG65" s="101"/>
      <c r="GH65" s="101"/>
      <c r="GI65" s="101"/>
      <c r="GJ65" s="101"/>
      <c r="GK65" s="101"/>
      <c r="GL65" s="101"/>
      <c r="GM65" s="101"/>
      <c r="GN65" s="101"/>
      <c r="GO65" s="101"/>
      <c r="GP65" s="101"/>
      <c r="GQ65" s="101"/>
      <c r="GR65" s="101"/>
      <c r="GS65" s="101"/>
      <c r="GT65" s="101"/>
      <c r="GU65" s="101"/>
      <c r="GV65" s="101"/>
      <c r="GW65" s="101"/>
      <c r="GX65" s="101"/>
      <c r="GY65" s="101"/>
      <c r="GZ65" s="101"/>
      <c r="HA65" s="101"/>
      <c r="HB65" s="101"/>
      <c r="HC65" s="101"/>
      <c r="HD65" s="101"/>
      <c r="HE65" s="101"/>
      <c r="HF65" s="101"/>
      <c r="HG65" s="101"/>
      <c r="HH65" s="101"/>
      <c r="HI65" s="101"/>
      <c r="HJ65" s="101"/>
      <c r="HK65" s="101"/>
      <c r="HL65" s="101"/>
      <c r="HM65" s="101"/>
      <c r="HN65" s="101"/>
      <c r="HO65" s="101"/>
      <c r="HP65" s="101"/>
      <c r="HQ65" s="101"/>
      <c r="HR65" s="101"/>
      <c r="HS65" s="101"/>
      <c r="HT65" s="101"/>
      <c r="HU65" s="101"/>
      <c r="HV65" s="101"/>
      <c r="HW65" s="101"/>
      <c r="HX65" s="101"/>
      <c r="HY65" s="101"/>
      <c r="HZ65" s="101"/>
      <c r="IA65" s="101"/>
      <c r="IB65" s="101"/>
      <c r="IC65" s="101"/>
      <c r="ID65" s="101"/>
      <c r="IE65" s="101"/>
      <c r="IF65" s="101"/>
      <c r="IG65" s="101"/>
      <c r="IH65" s="101"/>
      <c r="II65" s="101"/>
      <c r="IJ65" s="101"/>
      <c r="IK65" s="101"/>
      <c r="IL65" s="101"/>
      <c r="IM65" s="101"/>
      <c r="IN65" s="101"/>
      <c r="IO65" s="101"/>
      <c r="IP65" s="101"/>
      <c r="IQ65" s="101"/>
      <c r="IR65" s="101"/>
      <c r="IS65" s="101"/>
      <c r="IT65" s="101"/>
      <c r="IU65" s="101"/>
      <c r="IV65" s="101"/>
      <c r="IW65" s="101"/>
      <c r="IX65" s="101"/>
      <c r="IY65" s="101"/>
      <c r="IZ65" s="101"/>
      <c r="JA65" s="101"/>
      <c r="JB65" s="101"/>
      <c r="JC65" s="101"/>
      <c r="JD65" s="101"/>
      <c r="JE65" s="101"/>
      <c r="JF65" s="101"/>
      <c r="JG65" s="101"/>
      <c r="JH65" s="101"/>
      <c r="JI65" s="101"/>
      <c r="JJ65" s="101"/>
      <c r="JK65" s="101"/>
      <c r="JL65" s="101"/>
      <c r="JM65" s="101"/>
      <c r="JN65" s="101"/>
      <c r="JO65" s="101"/>
      <c r="JP65" s="101"/>
      <c r="JQ65" s="101"/>
      <c r="JR65" s="101"/>
      <c r="JS65" s="101"/>
      <c r="JT65" s="101"/>
      <c r="JU65" s="101"/>
    </row>
    <row r="66" spans="1:281" s="104" customFormat="1" ht="23.1" customHeight="1" thickBot="1" x14ac:dyDescent="0.4">
      <c r="A66" s="102"/>
      <c r="B66" s="103"/>
      <c r="D66" s="124"/>
      <c r="E66" s="124"/>
      <c r="F66" s="124"/>
      <c r="G66" s="124"/>
      <c r="H66" s="105"/>
      <c r="I66" s="105"/>
      <c r="J66" s="124" t="s">
        <v>1</v>
      </c>
      <c r="K66" s="105"/>
      <c r="L66" s="105"/>
      <c r="M66" s="105"/>
      <c r="N66" s="105"/>
      <c r="O66" s="105"/>
      <c r="P66" s="124"/>
      <c r="Q66" s="105"/>
      <c r="R66" s="105"/>
      <c r="S66" s="105"/>
      <c r="T66" s="105"/>
      <c r="U66" s="105"/>
      <c r="V66" s="105"/>
      <c r="W66" s="106"/>
      <c r="X66" s="106" t="s">
        <v>1</v>
      </c>
      <c r="Y66" s="273"/>
      <c r="Z66" s="124"/>
      <c r="AA66" s="124"/>
      <c r="AB66" s="124"/>
      <c r="AC66" s="124"/>
      <c r="AD66" s="148"/>
      <c r="AE66" s="108"/>
      <c r="AF66" s="109"/>
      <c r="AG66" s="274"/>
      <c r="AH66" s="103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24"/>
      <c r="AV66" s="105"/>
      <c r="AW66" s="105"/>
      <c r="AX66" s="105"/>
      <c r="AY66" s="105"/>
      <c r="AZ66" s="105"/>
      <c r="BA66" s="110"/>
      <c r="BB66" s="110"/>
      <c r="BC66" s="110"/>
      <c r="BD66" s="110"/>
      <c r="BE66" s="110"/>
      <c r="BF66" s="105"/>
      <c r="BG66" s="105"/>
      <c r="BH66" s="107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  <c r="IW66" s="54"/>
      <c r="IX66" s="54"/>
      <c r="IY66" s="54"/>
      <c r="IZ66" s="54"/>
      <c r="JA66" s="54"/>
      <c r="JB66" s="54"/>
      <c r="JC66" s="54"/>
      <c r="JD66" s="54"/>
      <c r="JE66" s="54"/>
      <c r="JF66" s="54"/>
      <c r="JG66" s="54"/>
      <c r="JH66" s="54"/>
      <c r="JI66" s="54"/>
      <c r="JJ66" s="54"/>
      <c r="JK66" s="54"/>
      <c r="JL66" s="54"/>
      <c r="JM66" s="54"/>
      <c r="JN66" s="54"/>
      <c r="JO66" s="54"/>
      <c r="JP66" s="54"/>
      <c r="JQ66" s="54"/>
      <c r="JR66" s="54"/>
      <c r="JS66" s="54"/>
      <c r="JT66" s="54"/>
      <c r="JU66" s="54"/>
    </row>
    <row r="67" spans="1:281" s="111" customFormat="1" ht="23.1" customHeight="1" x14ac:dyDescent="0.35">
      <c r="B67" s="236"/>
      <c r="D67" s="125"/>
      <c r="E67" s="125"/>
      <c r="F67" s="125"/>
      <c r="G67" s="125"/>
      <c r="H67" s="113"/>
      <c r="I67" s="113"/>
      <c r="J67" s="137"/>
      <c r="K67" s="114"/>
      <c r="M67" s="113"/>
      <c r="N67" s="113"/>
      <c r="O67" s="113"/>
      <c r="P67" s="125"/>
      <c r="Q67" s="113"/>
      <c r="R67" s="113"/>
      <c r="S67" s="113"/>
      <c r="V67" s="113"/>
      <c r="W67" s="115"/>
      <c r="X67" s="115"/>
      <c r="Y67" s="275"/>
      <c r="Z67" s="137"/>
      <c r="AA67" s="137"/>
      <c r="AB67" s="137"/>
      <c r="AC67" s="137"/>
      <c r="AD67" s="137"/>
      <c r="AE67" s="113"/>
      <c r="AF67" s="113"/>
      <c r="AG67" s="237"/>
      <c r="AH67" s="236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25"/>
      <c r="AV67" s="113"/>
      <c r="AW67" s="113"/>
      <c r="AX67" s="113"/>
      <c r="BA67" s="116"/>
      <c r="BB67" s="116"/>
      <c r="BC67" s="116"/>
      <c r="BD67" s="116"/>
      <c r="BE67" s="116"/>
      <c r="BF67" s="113"/>
      <c r="BH67" s="113"/>
    </row>
    <row r="68" spans="1:281" ht="23.1" customHeight="1" x14ac:dyDescent="0.35">
      <c r="B68" s="236"/>
      <c r="H68" s="113"/>
      <c r="I68" s="113"/>
      <c r="K68" s="114"/>
      <c r="M68" s="113"/>
      <c r="N68" s="113"/>
      <c r="O68" s="113"/>
      <c r="Q68" s="113"/>
      <c r="R68" s="113"/>
      <c r="S68" s="113"/>
      <c r="W68" s="308"/>
      <c r="X68" s="308"/>
      <c r="Y68" s="275"/>
      <c r="AE68" s="113"/>
      <c r="AF68" s="113"/>
      <c r="AH68" s="236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V68" s="113"/>
      <c r="AW68" s="113"/>
      <c r="AX68" s="113"/>
      <c r="BA68" s="113"/>
      <c r="BB68" s="113"/>
      <c r="BC68" s="113"/>
      <c r="BD68" s="113"/>
      <c r="BE68" s="113"/>
      <c r="BF68" s="113"/>
    </row>
    <row r="69" spans="1:281" ht="23.1" customHeight="1" x14ac:dyDescent="0.35">
      <c r="A69" s="160"/>
      <c r="B69" s="306" t="s">
        <v>99</v>
      </c>
      <c r="C69" s="306"/>
      <c r="D69" s="233"/>
      <c r="H69" s="113"/>
      <c r="I69" s="307" t="s">
        <v>111</v>
      </c>
      <c r="J69" s="307"/>
      <c r="K69" s="307"/>
      <c r="L69" s="307"/>
      <c r="P69" s="234"/>
      <c r="Q69" s="160"/>
      <c r="R69" s="307" t="s">
        <v>100</v>
      </c>
      <c r="S69" s="307"/>
      <c r="T69" s="307"/>
      <c r="U69" s="160"/>
      <c r="W69" s="307" t="s">
        <v>101</v>
      </c>
      <c r="X69" s="307"/>
      <c r="Y69" s="307"/>
      <c r="Z69" s="307"/>
      <c r="AE69" s="113"/>
      <c r="AF69" s="113"/>
      <c r="AG69" s="276"/>
      <c r="AH69" s="306" t="s">
        <v>99</v>
      </c>
      <c r="AI69" s="306"/>
      <c r="AJ69" s="160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V69" s="113"/>
      <c r="AW69" s="113"/>
      <c r="AX69" s="113"/>
      <c r="AZ69" s="160"/>
      <c r="BA69" s="113"/>
      <c r="BB69" s="113"/>
      <c r="BC69" s="113"/>
      <c r="BD69" s="113"/>
      <c r="BE69" s="113"/>
      <c r="BF69" s="113"/>
      <c r="BG69" s="160"/>
      <c r="BN69" s="308"/>
      <c r="BO69" s="308"/>
    </row>
    <row r="70" spans="1:281" ht="23.1" customHeight="1" x14ac:dyDescent="0.35">
      <c r="B70" s="236"/>
      <c r="D70" s="235"/>
      <c r="H70" s="113"/>
      <c r="I70" s="113"/>
      <c r="K70" s="114"/>
      <c r="Q70" s="113"/>
      <c r="R70" s="113"/>
      <c r="S70" s="113"/>
      <c r="U70" s="195"/>
      <c r="W70" s="115" t="s">
        <v>1</v>
      </c>
      <c r="X70" s="115" t="s">
        <v>1</v>
      </c>
      <c r="Y70" s="275"/>
      <c r="AE70" s="113"/>
      <c r="AF70" s="113"/>
      <c r="AH70" s="236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V70" s="113"/>
      <c r="AW70" s="113"/>
      <c r="AX70" s="113"/>
      <c r="AZ70" s="195"/>
      <c r="BA70" s="113"/>
      <c r="BB70" s="113"/>
      <c r="BC70" s="113"/>
      <c r="BD70" s="113"/>
      <c r="BE70" s="113"/>
      <c r="BF70" s="113"/>
      <c r="BG70" s="195"/>
    </row>
    <row r="72" spans="1:281" s="11" customFormat="1" ht="23.1" customHeight="1" x14ac:dyDescent="0.35">
      <c r="A72" s="161"/>
      <c r="B72" s="305" t="s">
        <v>120</v>
      </c>
      <c r="C72" s="305"/>
      <c r="D72" s="196"/>
      <c r="E72" s="196"/>
      <c r="F72" s="196"/>
      <c r="G72" s="196"/>
      <c r="H72" s="161"/>
      <c r="I72" s="305" t="s">
        <v>102</v>
      </c>
      <c r="J72" s="305"/>
      <c r="K72" s="305"/>
      <c r="L72" s="305"/>
      <c r="M72" s="161"/>
      <c r="N72" s="161"/>
      <c r="O72" s="161"/>
      <c r="P72" s="196"/>
      <c r="Q72" s="161"/>
      <c r="R72" s="305" t="s">
        <v>103</v>
      </c>
      <c r="S72" s="305"/>
      <c r="T72" s="305"/>
      <c r="U72" s="161"/>
      <c r="V72" s="161"/>
      <c r="W72" s="305" t="s">
        <v>104</v>
      </c>
      <c r="X72" s="305"/>
      <c r="Y72" s="305"/>
      <c r="Z72" s="305"/>
      <c r="AA72" s="196"/>
      <c r="AB72" s="196"/>
      <c r="AC72" s="196"/>
      <c r="AD72" s="196"/>
      <c r="AE72" s="161"/>
      <c r="AF72" s="161"/>
      <c r="AG72" s="277"/>
      <c r="AH72" s="305" t="s">
        <v>120</v>
      </c>
      <c r="AI72" s="305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96"/>
      <c r="AV72" s="161"/>
      <c r="AW72" s="161"/>
      <c r="AX72" s="161"/>
      <c r="AY72" s="161"/>
      <c r="AZ72" s="161"/>
      <c r="BA72" s="161"/>
      <c r="BB72" s="161"/>
      <c r="BC72" s="161"/>
      <c r="BD72" s="161"/>
      <c r="BE72" s="161"/>
      <c r="BF72" s="161"/>
      <c r="BG72" s="161"/>
      <c r="BH72" s="161"/>
      <c r="BI72" s="161"/>
      <c r="BJ72" s="161"/>
      <c r="BK72" s="161"/>
      <c r="BL72" s="161"/>
      <c r="BM72" s="161"/>
      <c r="BN72" s="161"/>
      <c r="BO72" s="161"/>
      <c r="BP72" s="161"/>
    </row>
    <row r="73" spans="1:281" ht="23.1" customHeight="1" x14ac:dyDescent="0.35">
      <c r="B73" s="306" t="s">
        <v>121</v>
      </c>
      <c r="C73" s="306"/>
      <c r="I73" s="306" t="s">
        <v>112</v>
      </c>
      <c r="J73" s="306"/>
      <c r="K73" s="306"/>
      <c r="L73" s="306"/>
      <c r="R73" s="306" t="s">
        <v>113</v>
      </c>
      <c r="S73" s="306"/>
      <c r="T73" s="306"/>
      <c r="W73" s="306" t="s">
        <v>105</v>
      </c>
      <c r="X73" s="306"/>
      <c r="Y73" s="306"/>
      <c r="Z73" s="306"/>
      <c r="AH73" s="306" t="s">
        <v>121</v>
      </c>
      <c r="AI73" s="306"/>
    </row>
    <row r="76" spans="1:281" s="42" customFormat="1" ht="23.1" customHeight="1" x14ac:dyDescent="0.35">
      <c r="A76" s="42">
        <v>6</v>
      </c>
      <c r="B76" s="43" t="s">
        <v>66</v>
      </c>
      <c r="C76" s="64" t="s">
        <v>67</v>
      </c>
      <c r="D76" s="45">
        <v>80003</v>
      </c>
      <c r="E76" s="45">
        <v>3656</v>
      </c>
      <c r="F76" s="45">
        <f t="shared" ref="F76:F85" si="27">SUM(D76:E76)</f>
        <v>83659</v>
      </c>
      <c r="G76" s="45">
        <v>3656</v>
      </c>
      <c r="H76" s="45"/>
      <c r="I76" s="45"/>
      <c r="J76" s="45">
        <f t="shared" ref="J76:J85" si="28">SUM(F76:I76)</f>
        <v>87315</v>
      </c>
      <c r="K76" s="46">
        <f>J76</f>
        <v>87315</v>
      </c>
      <c r="L76" s="47">
        <f t="shared" ref="L76:L85" si="29">ROUND(J76/6/31/60*(O76+N76*60+M76*6*60),2)</f>
        <v>0</v>
      </c>
      <c r="P76" s="45">
        <f t="shared" ref="P76:P85" si="30">J76-L76</f>
        <v>87315</v>
      </c>
      <c r="Q76" s="45">
        <v>12906.57</v>
      </c>
      <c r="R76" s="45">
        <f t="shared" ref="R76:R85" si="31">SUM(AK76:AS76)</f>
        <v>21073.8</v>
      </c>
      <c r="S76" s="45">
        <f t="shared" ref="S76:S85" si="32">SUM(AU76:AW76)</f>
        <v>200</v>
      </c>
      <c r="T76" s="45">
        <f t="shared" ref="T76:T85" si="33">ROUNDDOWN(J76*5%/2,2)</f>
        <v>2182.87</v>
      </c>
      <c r="U76" s="45">
        <f t="shared" ref="U76:U85" si="34">SUM(AZ76:BF76)</f>
        <v>100</v>
      </c>
      <c r="V76" s="46">
        <f t="shared" ref="V76:V85" si="35">Q76+R76+S76+T76+U76</f>
        <v>36463.24</v>
      </c>
      <c r="W76" s="48">
        <f t="shared" ref="W76:W85" si="36">ROUND(AF76,0)</f>
        <v>25426</v>
      </c>
      <c r="X76" s="48">
        <f t="shared" ref="X76:X85" si="37">(AE76-W76)</f>
        <v>25425.760000000002</v>
      </c>
      <c r="Y76" s="278">
        <f>+A76</f>
        <v>6</v>
      </c>
      <c r="Z76" s="45">
        <f t="shared" ref="Z76:Z85" si="38">J76*12%</f>
        <v>10477.799999999999</v>
      </c>
      <c r="AA76" s="45">
        <v>0</v>
      </c>
      <c r="AB76" s="45">
        <v>100</v>
      </c>
      <c r="AC76" s="45">
        <f t="shared" ref="AC76:AC85" si="39">ROUNDUP(J76*5%/2,2)</f>
        <v>2182.88</v>
      </c>
      <c r="AD76" s="45">
        <v>200</v>
      </c>
      <c r="AE76" s="50">
        <f t="shared" ref="AE76:AE85" si="40">+P76-V76</f>
        <v>50851.76</v>
      </c>
      <c r="AF76" s="51">
        <f t="shared" ref="AF76:AF85" si="41">(+P76-V76)/2</f>
        <v>25425.88</v>
      </c>
      <c r="AG76" s="278">
        <v>6</v>
      </c>
      <c r="AH76" s="43" t="s">
        <v>66</v>
      </c>
      <c r="AI76" s="64" t="s">
        <v>67</v>
      </c>
      <c r="AJ76" s="45">
        <f t="shared" ref="AJ76:AJ85" si="42">Q76</f>
        <v>12906.57</v>
      </c>
      <c r="AK76" s="45">
        <f t="shared" ref="AK76:AK85" si="43">J76*9%</f>
        <v>7858.3499999999995</v>
      </c>
      <c r="AL76" s="45">
        <v>0</v>
      </c>
      <c r="AM76" s="45">
        <v>0</v>
      </c>
      <c r="AN76" s="45">
        <v>0</v>
      </c>
      <c r="AO76" s="45">
        <v>0</v>
      </c>
      <c r="AP76" s="45">
        <v>13215.45</v>
      </c>
      <c r="AQ76" s="45">
        <v>0</v>
      </c>
      <c r="AR76" s="45"/>
      <c r="AS76" s="45">
        <v>0</v>
      </c>
      <c r="AT76" s="45">
        <f t="shared" ref="AT76:AT85" si="44">SUM(AK76:AS76)</f>
        <v>21073.8</v>
      </c>
      <c r="AU76" s="45">
        <v>200</v>
      </c>
      <c r="AV76" s="45">
        <v>0</v>
      </c>
      <c r="AW76" s="45">
        <v>0</v>
      </c>
      <c r="AX76" s="45">
        <f t="shared" ref="AX76:AX85" si="45">SUM(AU76:AW76)</f>
        <v>200</v>
      </c>
      <c r="AY76" s="45">
        <f t="shared" ref="AY76:AY85" si="46">ROUNDDOWN(J76*5%/2,2)</f>
        <v>2182.87</v>
      </c>
      <c r="AZ76" s="45"/>
      <c r="BA76" s="45">
        <v>0</v>
      </c>
      <c r="BB76" s="45">
        <v>100</v>
      </c>
      <c r="BC76" s="45">
        <v>0</v>
      </c>
      <c r="BD76" s="45">
        <v>0</v>
      </c>
      <c r="BE76" s="45">
        <v>0</v>
      </c>
      <c r="BF76" s="45">
        <v>0</v>
      </c>
      <c r="BG76" s="45">
        <f t="shared" ref="BG76:BG85" si="47">SUM(BA76:BF76)</f>
        <v>100</v>
      </c>
      <c r="BH76" s="53">
        <f t="shared" ref="BH76:BH85" si="48">AJ76+AT76+AX76+AY76+BG76</f>
        <v>36463.24</v>
      </c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54"/>
      <c r="HR76" s="54"/>
      <c r="HS76" s="54"/>
      <c r="HT76" s="54"/>
      <c r="HU76" s="54"/>
      <c r="HV76" s="54"/>
      <c r="HW76" s="54"/>
      <c r="HX76" s="54"/>
      <c r="HY76" s="54"/>
      <c r="HZ76" s="54"/>
      <c r="IA76" s="54"/>
      <c r="IB76" s="54"/>
      <c r="IC76" s="54"/>
      <c r="ID76" s="54"/>
      <c r="IE76" s="54"/>
      <c r="IF76" s="54"/>
      <c r="IG76" s="54"/>
      <c r="IH76" s="54"/>
      <c r="II76" s="54"/>
      <c r="IJ76" s="54"/>
      <c r="IK76" s="54"/>
      <c r="IL76" s="54"/>
      <c r="IM76" s="54"/>
      <c r="IN76" s="54"/>
      <c r="IO76" s="54"/>
      <c r="IP76" s="54"/>
      <c r="IQ76" s="54"/>
      <c r="IR76" s="54"/>
      <c r="IS76" s="54"/>
      <c r="IT76" s="54"/>
      <c r="IU76" s="54"/>
      <c r="IV76" s="54"/>
      <c r="IW76" s="54"/>
      <c r="IX76" s="54"/>
      <c r="IY76" s="54"/>
      <c r="IZ76" s="54"/>
      <c r="JA76" s="54"/>
      <c r="JB76" s="54"/>
      <c r="JC76" s="54"/>
      <c r="JD76" s="54"/>
      <c r="JE76" s="54"/>
      <c r="JF76" s="54"/>
      <c r="JG76" s="54"/>
      <c r="JH76" s="54"/>
      <c r="JI76" s="54"/>
      <c r="JJ76" s="54"/>
      <c r="JK76" s="54"/>
      <c r="JL76" s="54"/>
      <c r="JM76" s="54"/>
      <c r="JN76" s="54"/>
      <c r="JO76" s="54"/>
      <c r="JP76" s="54"/>
      <c r="JQ76" s="54"/>
      <c r="JR76" s="54"/>
      <c r="JS76" s="54"/>
      <c r="JT76" s="54"/>
      <c r="JU76" s="54"/>
    </row>
    <row r="77" spans="1:281" s="42" customFormat="1" ht="23.1" customHeight="1" x14ac:dyDescent="0.35">
      <c r="A77" s="55"/>
      <c r="B77" s="62"/>
      <c r="C77" s="44"/>
      <c r="D77" s="45"/>
      <c r="E77" s="45"/>
      <c r="F77" s="45">
        <f t="shared" si="27"/>
        <v>0</v>
      </c>
      <c r="G77" s="45"/>
      <c r="J77" s="45">
        <f t="shared" si="28"/>
        <v>0</v>
      </c>
      <c r="K77" s="46"/>
      <c r="L77" s="47">
        <f t="shared" si="29"/>
        <v>0</v>
      </c>
      <c r="P77" s="45">
        <f t="shared" si="30"/>
        <v>0</v>
      </c>
      <c r="R77" s="45">
        <f t="shared" si="31"/>
        <v>0</v>
      </c>
      <c r="S77" s="45">
        <f t="shared" si="32"/>
        <v>0</v>
      </c>
      <c r="T77" s="45">
        <f t="shared" si="33"/>
        <v>0</v>
      </c>
      <c r="U77" s="45">
        <f t="shared" si="34"/>
        <v>0</v>
      </c>
      <c r="V77" s="46">
        <f t="shared" si="35"/>
        <v>0</v>
      </c>
      <c r="W77" s="48">
        <f t="shared" si="36"/>
        <v>0</v>
      </c>
      <c r="X77" s="48">
        <f t="shared" si="37"/>
        <v>0</v>
      </c>
      <c r="Y77" s="278"/>
      <c r="Z77" s="45">
        <f t="shared" si="38"/>
        <v>0</v>
      </c>
      <c r="AA77" s="45"/>
      <c r="AB77" s="45"/>
      <c r="AC77" s="45">
        <f t="shared" si="39"/>
        <v>0</v>
      </c>
      <c r="AD77" s="45"/>
      <c r="AE77" s="50">
        <f t="shared" si="40"/>
        <v>0</v>
      </c>
      <c r="AF77" s="51">
        <f t="shared" si="41"/>
        <v>0</v>
      </c>
      <c r="AG77" s="279"/>
      <c r="AH77" s="62"/>
      <c r="AI77" s="44"/>
      <c r="AJ77" s="45">
        <f t="shared" si="42"/>
        <v>0</v>
      </c>
      <c r="AK77" s="45">
        <f t="shared" si="43"/>
        <v>0</v>
      </c>
      <c r="AT77" s="45">
        <f t="shared" si="44"/>
        <v>0</v>
      </c>
      <c r="AU77" s="45"/>
      <c r="AV77" s="56"/>
      <c r="AX77" s="45">
        <f t="shared" si="45"/>
        <v>0</v>
      </c>
      <c r="AY77" s="45">
        <f t="shared" si="46"/>
        <v>0</v>
      </c>
      <c r="BG77" s="45">
        <f t="shared" si="47"/>
        <v>0</v>
      </c>
      <c r="BH77" s="53">
        <f t="shared" si="48"/>
        <v>0</v>
      </c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  <c r="EV77" s="54"/>
      <c r="EW77" s="54"/>
      <c r="EX77" s="54"/>
      <c r="EY77" s="54"/>
      <c r="EZ77" s="54"/>
      <c r="FA77" s="54"/>
      <c r="FB77" s="54"/>
      <c r="FC77" s="54"/>
      <c r="FD77" s="54"/>
      <c r="FE77" s="54"/>
      <c r="FF77" s="54"/>
      <c r="FG77" s="54"/>
      <c r="FH77" s="54"/>
      <c r="FI77" s="54"/>
      <c r="FJ77" s="54"/>
      <c r="FK77" s="54"/>
      <c r="FL77" s="54"/>
      <c r="FM77" s="54"/>
      <c r="FN77" s="54"/>
      <c r="FO77" s="54"/>
      <c r="FP77" s="54"/>
      <c r="FQ77" s="54"/>
      <c r="FR77" s="54"/>
      <c r="FS77" s="54"/>
      <c r="FT77" s="54"/>
      <c r="FU77" s="54"/>
      <c r="FV77" s="54"/>
      <c r="FW77" s="54"/>
      <c r="FX77" s="54"/>
      <c r="FY77" s="54"/>
      <c r="FZ77" s="54"/>
      <c r="GA77" s="54"/>
      <c r="GB77" s="54"/>
      <c r="GC77" s="54"/>
      <c r="GD77" s="54"/>
      <c r="GE77" s="54"/>
      <c r="GF77" s="54"/>
      <c r="GG77" s="54"/>
      <c r="GH77" s="54"/>
      <c r="GI77" s="54"/>
      <c r="GJ77" s="54"/>
      <c r="GK77" s="54"/>
      <c r="GL77" s="54"/>
      <c r="GM77" s="54"/>
      <c r="GN77" s="54"/>
      <c r="GO77" s="54"/>
      <c r="GP77" s="54"/>
      <c r="GQ77" s="54"/>
      <c r="GR77" s="54"/>
      <c r="GS77" s="54"/>
      <c r="GT77" s="54"/>
      <c r="GU77" s="54"/>
      <c r="GV77" s="54"/>
      <c r="GW77" s="54"/>
      <c r="GX77" s="54"/>
      <c r="GY77" s="54"/>
      <c r="GZ77" s="54"/>
      <c r="HA77" s="54"/>
      <c r="HB77" s="54"/>
      <c r="HC77" s="54"/>
      <c r="HD77" s="54"/>
      <c r="HE77" s="54"/>
      <c r="HF77" s="54"/>
      <c r="HG77" s="54"/>
      <c r="HH77" s="54"/>
      <c r="HI77" s="54"/>
      <c r="HJ77" s="54"/>
      <c r="HK77" s="54"/>
      <c r="HL77" s="54"/>
      <c r="HM77" s="54"/>
      <c r="HN77" s="54"/>
      <c r="HO77" s="54"/>
      <c r="HP77" s="54"/>
      <c r="HQ77" s="54"/>
      <c r="HR77" s="54"/>
      <c r="HS77" s="54"/>
      <c r="HT77" s="54"/>
      <c r="HU77" s="54"/>
      <c r="HV77" s="54"/>
      <c r="HW77" s="54"/>
      <c r="HX77" s="54"/>
      <c r="HY77" s="54"/>
      <c r="HZ77" s="54"/>
      <c r="IA77" s="54"/>
      <c r="IB77" s="54"/>
      <c r="IC77" s="54"/>
      <c r="ID77" s="54"/>
      <c r="IE77" s="54"/>
      <c r="IF77" s="54"/>
      <c r="IG77" s="54"/>
      <c r="IH77" s="54"/>
      <c r="II77" s="54"/>
      <c r="IJ77" s="54"/>
      <c r="IK77" s="54"/>
      <c r="IL77" s="54"/>
      <c r="IM77" s="54"/>
      <c r="IN77" s="54"/>
      <c r="IO77" s="54"/>
      <c r="IP77" s="54"/>
      <c r="IQ77" s="54"/>
      <c r="IR77" s="54"/>
      <c r="IS77" s="54"/>
      <c r="IT77" s="54"/>
      <c r="IU77" s="54"/>
      <c r="IV77" s="54"/>
      <c r="IW77" s="54"/>
      <c r="IX77" s="54"/>
      <c r="IY77" s="54"/>
      <c r="IZ77" s="54"/>
      <c r="JA77" s="54"/>
      <c r="JB77" s="54"/>
      <c r="JC77" s="54"/>
      <c r="JD77" s="54"/>
      <c r="JE77" s="54"/>
      <c r="JF77" s="54"/>
      <c r="JG77" s="54"/>
      <c r="JH77" s="54"/>
      <c r="JI77" s="54"/>
      <c r="JJ77" s="54"/>
      <c r="JK77" s="54"/>
      <c r="JL77" s="54"/>
      <c r="JM77" s="54"/>
      <c r="JN77" s="54"/>
      <c r="JO77" s="54"/>
      <c r="JP77" s="54"/>
      <c r="JQ77" s="54"/>
      <c r="JR77" s="54"/>
      <c r="JS77" s="54"/>
      <c r="JT77" s="54"/>
      <c r="JU77" s="54"/>
    </row>
    <row r="78" spans="1:281" s="42" customFormat="1" ht="23.1" customHeight="1" x14ac:dyDescent="0.35">
      <c r="A78" s="42">
        <v>30</v>
      </c>
      <c r="B78" s="67" t="s">
        <v>96</v>
      </c>
      <c r="C78" s="64" t="s">
        <v>77</v>
      </c>
      <c r="D78" s="45">
        <v>63997</v>
      </c>
      <c r="E78" s="45">
        <v>3008</v>
      </c>
      <c r="F78" s="45">
        <f t="shared" si="27"/>
        <v>67005</v>
      </c>
      <c r="G78" s="45">
        <v>3008</v>
      </c>
      <c r="H78" s="45"/>
      <c r="I78" s="45"/>
      <c r="J78" s="45">
        <f t="shared" si="28"/>
        <v>70013</v>
      </c>
      <c r="K78" s="46">
        <f>J78</f>
        <v>70013</v>
      </c>
      <c r="L78" s="47">
        <f t="shared" si="29"/>
        <v>0</v>
      </c>
      <c r="P78" s="45">
        <f t="shared" si="30"/>
        <v>70013</v>
      </c>
      <c r="Q78" s="45">
        <v>8394.4</v>
      </c>
      <c r="R78" s="45">
        <f t="shared" si="31"/>
        <v>16506.05</v>
      </c>
      <c r="S78" s="45">
        <f t="shared" si="32"/>
        <v>2554.62</v>
      </c>
      <c r="T78" s="45">
        <f t="shared" si="33"/>
        <v>1750.32</v>
      </c>
      <c r="U78" s="45">
        <f t="shared" si="34"/>
        <v>13874.79</v>
      </c>
      <c r="V78" s="46">
        <f t="shared" si="35"/>
        <v>43080.179999999993</v>
      </c>
      <c r="W78" s="48">
        <f t="shared" si="36"/>
        <v>13466</v>
      </c>
      <c r="X78" s="48">
        <f t="shared" si="37"/>
        <v>13466.820000000007</v>
      </c>
      <c r="Y78" s="278">
        <f>+A78</f>
        <v>30</v>
      </c>
      <c r="Z78" s="45">
        <f t="shared" si="38"/>
        <v>8401.56</v>
      </c>
      <c r="AA78" s="45">
        <v>0</v>
      </c>
      <c r="AB78" s="45">
        <v>100</v>
      </c>
      <c r="AC78" s="45">
        <f t="shared" si="39"/>
        <v>1750.33</v>
      </c>
      <c r="AD78" s="45">
        <v>200</v>
      </c>
      <c r="AE78" s="50">
        <f t="shared" si="40"/>
        <v>26932.820000000007</v>
      </c>
      <c r="AF78" s="51">
        <f t="shared" si="41"/>
        <v>13466.410000000003</v>
      </c>
      <c r="AG78" s="278">
        <v>30</v>
      </c>
      <c r="AH78" s="67" t="s">
        <v>96</v>
      </c>
      <c r="AI78" s="64" t="s">
        <v>77</v>
      </c>
      <c r="AJ78" s="45">
        <f t="shared" si="42"/>
        <v>8394.4</v>
      </c>
      <c r="AK78" s="45">
        <f t="shared" si="43"/>
        <v>6301.17</v>
      </c>
      <c r="AL78" s="45">
        <v>0</v>
      </c>
      <c r="AM78" s="45">
        <v>0</v>
      </c>
      <c r="AN78" s="45">
        <v>0</v>
      </c>
      <c r="AO78" s="45">
        <v>0</v>
      </c>
      <c r="AP78" s="45">
        <v>10204.879999999999</v>
      </c>
      <c r="AQ78" s="45">
        <v>0</v>
      </c>
      <c r="AR78" s="45"/>
      <c r="AS78" s="45">
        <v>0</v>
      </c>
      <c r="AT78" s="45">
        <f t="shared" si="44"/>
        <v>16506.05</v>
      </c>
      <c r="AU78" s="45">
        <v>200</v>
      </c>
      <c r="AV78" s="45">
        <v>0</v>
      </c>
      <c r="AW78" s="45">
        <v>2354.62</v>
      </c>
      <c r="AX78" s="45">
        <f t="shared" si="45"/>
        <v>2554.62</v>
      </c>
      <c r="AY78" s="45">
        <f t="shared" si="46"/>
        <v>1750.32</v>
      </c>
      <c r="AZ78" s="45"/>
      <c r="BA78" s="65"/>
      <c r="BB78" s="65">
        <v>100</v>
      </c>
      <c r="BC78" s="65">
        <v>13474.79</v>
      </c>
      <c r="BD78" s="65">
        <v>300</v>
      </c>
      <c r="BE78" s="65">
        <v>0</v>
      </c>
      <c r="BF78" s="45">
        <v>0</v>
      </c>
      <c r="BG78" s="45">
        <f t="shared" si="47"/>
        <v>13874.79</v>
      </c>
      <c r="BH78" s="53">
        <f t="shared" si="48"/>
        <v>43080.179999999993</v>
      </c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  <c r="DO78" s="54"/>
      <c r="DP78" s="54"/>
      <c r="DQ78" s="54"/>
      <c r="DR78" s="54"/>
      <c r="DS78" s="54"/>
      <c r="DT78" s="54"/>
      <c r="DU78" s="54"/>
      <c r="DV78" s="54"/>
      <c r="DW78" s="54"/>
      <c r="DX78" s="54"/>
      <c r="DY78" s="54"/>
      <c r="DZ78" s="54"/>
      <c r="EA78" s="54"/>
      <c r="EB78" s="54"/>
      <c r="EC78" s="54"/>
      <c r="ED78" s="54"/>
      <c r="EE78" s="54"/>
      <c r="EF78" s="54"/>
      <c r="EG78" s="54"/>
      <c r="EH78" s="54"/>
      <c r="EI78" s="54"/>
      <c r="EJ78" s="54"/>
      <c r="EK78" s="54"/>
      <c r="EL78" s="54"/>
      <c r="EM78" s="54"/>
      <c r="EN78" s="54"/>
      <c r="EO78" s="54"/>
      <c r="EP78" s="54"/>
      <c r="EQ78" s="54"/>
      <c r="ER78" s="54"/>
      <c r="ES78" s="54"/>
      <c r="ET78" s="54"/>
      <c r="EU78" s="54"/>
      <c r="EV78" s="54"/>
      <c r="EW78" s="54"/>
      <c r="EX78" s="54"/>
      <c r="EY78" s="54"/>
      <c r="EZ78" s="54"/>
      <c r="FA78" s="54"/>
      <c r="FB78" s="54"/>
      <c r="FC78" s="54"/>
      <c r="FD78" s="54"/>
      <c r="FE78" s="54"/>
      <c r="FF78" s="54"/>
      <c r="FG78" s="54"/>
      <c r="FH78" s="54"/>
      <c r="FI78" s="54"/>
      <c r="FJ78" s="54"/>
      <c r="FK78" s="54"/>
      <c r="FL78" s="54"/>
      <c r="FM78" s="54"/>
      <c r="FN78" s="54"/>
      <c r="FO78" s="54"/>
      <c r="FP78" s="54"/>
      <c r="FQ78" s="54"/>
      <c r="FR78" s="54"/>
      <c r="FS78" s="54"/>
      <c r="FT78" s="54"/>
      <c r="FU78" s="54"/>
      <c r="FV78" s="54"/>
      <c r="FW78" s="54"/>
      <c r="FX78" s="54"/>
      <c r="FY78" s="54"/>
      <c r="FZ78" s="54"/>
      <c r="GA78" s="54"/>
      <c r="GB78" s="54"/>
      <c r="GC78" s="54"/>
      <c r="GD78" s="54"/>
      <c r="GE78" s="54"/>
      <c r="GF78" s="54"/>
      <c r="GG78" s="54"/>
      <c r="GH78" s="54"/>
      <c r="GI78" s="54"/>
      <c r="GJ78" s="54"/>
      <c r="GK78" s="54"/>
      <c r="GL78" s="54"/>
      <c r="GM78" s="54"/>
      <c r="GN78" s="54"/>
      <c r="GO78" s="54"/>
      <c r="GP78" s="54"/>
      <c r="GQ78" s="54"/>
      <c r="GR78" s="54"/>
      <c r="GS78" s="54"/>
      <c r="GT78" s="54"/>
      <c r="GU78" s="54"/>
      <c r="GV78" s="54"/>
      <c r="GW78" s="54"/>
      <c r="GX78" s="54"/>
      <c r="GY78" s="54"/>
      <c r="GZ78" s="54"/>
      <c r="HA78" s="54"/>
      <c r="HB78" s="54"/>
      <c r="HC78" s="54"/>
      <c r="HD78" s="54"/>
      <c r="HE78" s="54"/>
      <c r="HF78" s="54"/>
      <c r="HG78" s="54"/>
      <c r="HH78" s="54"/>
      <c r="HI78" s="54"/>
      <c r="HJ78" s="54"/>
      <c r="HK78" s="54"/>
      <c r="HL78" s="54"/>
      <c r="HM78" s="54"/>
      <c r="HN78" s="54"/>
      <c r="HO78" s="54"/>
      <c r="HP78" s="54"/>
      <c r="HQ78" s="54"/>
      <c r="HR78" s="54"/>
      <c r="HS78" s="54"/>
      <c r="HT78" s="54"/>
      <c r="HU78" s="54"/>
      <c r="HV78" s="54"/>
      <c r="HW78" s="54"/>
      <c r="HX78" s="54"/>
      <c r="HY78" s="54"/>
      <c r="HZ78" s="54"/>
      <c r="IA78" s="54"/>
      <c r="IB78" s="54"/>
      <c r="IC78" s="54"/>
      <c r="ID78" s="54"/>
      <c r="IE78" s="54"/>
      <c r="IF78" s="54"/>
      <c r="IG78" s="54"/>
      <c r="IH78" s="54"/>
      <c r="II78" s="54"/>
      <c r="IJ78" s="54"/>
      <c r="IK78" s="54"/>
      <c r="IL78" s="54"/>
      <c r="IM78" s="54"/>
      <c r="IN78" s="54"/>
      <c r="IO78" s="54"/>
      <c r="IP78" s="54"/>
      <c r="IQ78" s="54"/>
      <c r="IR78" s="54"/>
      <c r="IS78" s="54"/>
      <c r="IT78" s="54"/>
      <c r="IU78" s="54"/>
      <c r="IV78" s="54"/>
      <c r="IW78" s="54"/>
      <c r="IX78" s="54"/>
      <c r="IY78" s="54"/>
      <c r="IZ78" s="54"/>
      <c r="JA78" s="54"/>
      <c r="JB78" s="54"/>
      <c r="JC78" s="54"/>
      <c r="JD78" s="54"/>
      <c r="JE78" s="54"/>
      <c r="JF78" s="54"/>
      <c r="JG78" s="54"/>
      <c r="JH78" s="54"/>
      <c r="JI78" s="54"/>
      <c r="JJ78" s="54"/>
      <c r="JK78" s="54"/>
      <c r="JL78" s="54"/>
      <c r="JM78" s="54"/>
      <c r="JN78" s="54"/>
      <c r="JO78" s="54"/>
      <c r="JP78" s="54"/>
      <c r="JQ78" s="54"/>
      <c r="JR78" s="54"/>
      <c r="JS78" s="54"/>
      <c r="JT78" s="54"/>
      <c r="JU78" s="54"/>
    </row>
    <row r="79" spans="1:281" s="42" customFormat="1" ht="23.1" customHeight="1" x14ac:dyDescent="0.35">
      <c r="A79" s="55"/>
      <c r="B79" s="67"/>
      <c r="C79" s="64"/>
      <c r="D79" s="45"/>
      <c r="E79" s="45"/>
      <c r="F79" s="45">
        <f t="shared" si="27"/>
        <v>0</v>
      </c>
      <c r="G79" s="45"/>
      <c r="H79" s="45"/>
      <c r="I79" s="45"/>
      <c r="J79" s="45">
        <f t="shared" si="28"/>
        <v>0</v>
      </c>
      <c r="K79" s="46"/>
      <c r="L79" s="47">
        <f t="shared" si="29"/>
        <v>0</v>
      </c>
      <c r="P79" s="45">
        <f t="shared" si="30"/>
        <v>0</v>
      </c>
      <c r="Q79" s="45"/>
      <c r="R79" s="45">
        <f t="shared" si="31"/>
        <v>0</v>
      </c>
      <c r="S79" s="45">
        <f t="shared" si="32"/>
        <v>0</v>
      </c>
      <c r="T79" s="45">
        <f t="shared" si="33"/>
        <v>0</v>
      </c>
      <c r="U79" s="45">
        <f t="shared" si="34"/>
        <v>0</v>
      </c>
      <c r="V79" s="46">
        <f t="shared" si="35"/>
        <v>0</v>
      </c>
      <c r="W79" s="48">
        <f t="shared" si="36"/>
        <v>0</v>
      </c>
      <c r="X79" s="48">
        <f t="shared" si="37"/>
        <v>0</v>
      </c>
      <c r="Y79" s="278"/>
      <c r="Z79" s="45">
        <f t="shared" si="38"/>
        <v>0</v>
      </c>
      <c r="AA79" s="45"/>
      <c r="AB79" s="45"/>
      <c r="AC79" s="45">
        <f t="shared" si="39"/>
        <v>0</v>
      </c>
      <c r="AD79" s="45"/>
      <c r="AE79" s="50">
        <f t="shared" si="40"/>
        <v>0</v>
      </c>
      <c r="AF79" s="51">
        <f t="shared" si="41"/>
        <v>0</v>
      </c>
      <c r="AG79" s="279"/>
      <c r="AH79" s="67"/>
      <c r="AI79" s="64"/>
      <c r="AJ79" s="45">
        <f t="shared" si="42"/>
        <v>0</v>
      </c>
      <c r="AK79" s="45">
        <f t="shared" si="43"/>
        <v>0</v>
      </c>
      <c r="AL79" s="45"/>
      <c r="AM79" s="45"/>
      <c r="AN79" s="45"/>
      <c r="AO79" s="45"/>
      <c r="AP79" s="45"/>
      <c r="AQ79" s="45"/>
      <c r="AR79" s="45"/>
      <c r="AS79" s="45"/>
      <c r="AT79" s="45">
        <f t="shared" si="44"/>
        <v>0</v>
      </c>
      <c r="AU79" s="45"/>
      <c r="AV79" s="56"/>
      <c r="AW79" s="47"/>
      <c r="AX79" s="45">
        <f t="shared" si="45"/>
        <v>0</v>
      </c>
      <c r="AY79" s="45">
        <f t="shared" si="46"/>
        <v>0</v>
      </c>
      <c r="AZ79" s="45"/>
      <c r="BA79" s="65"/>
      <c r="BB79" s="65"/>
      <c r="BC79" s="65"/>
      <c r="BD79" s="65"/>
      <c r="BE79" s="65"/>
      <c r="BF79" s="45"/>
      <c r="BG79" s="45">
        <f t="shared" si="47"/>
        <v>0</v>
      </c>
      <c r="BH79" s="53">
        <f t="shared" si="48"/>
        <v>0</v>
      </c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  <c r="DO79" s="54"/>
      <c r="DP79" s="54"/>
      <c r="DQ79" s="54"/>
      <c r="DR79" s="54"/>
      <c r="DS79" s="54"/>
      <c r="DT79" s="54"/>
      <c r="DU79" s="54"/>
      <c r="DV79" s="54"/>
      <c r="DW79" s="54"/>
      <c r="DX79" s="54"/>
      <c r="DY79" s="54"/>
      <c r="DZ79" s="54"/>
      <c r="EA79" s="54"/>
      <c r="EB79" s="54"/>
      <c r="EC79" s="54"/>
      <c r="ED79" s="54"/>
      <c r="EE79" s="54"/>
      <c r="EF79" s="54"/>
      <c r="EG79" s="54"/>
      <c r="EH79" s="54"/>
      <c r="EI79" s="54"/>
      <c r="EJ79" s="54"/>
      <c r="EK79" s="54"/>
      <c r="EL79" s="54"/>
      <c r="EM79" s="54"/>
      <c r="EN79" s="54"/>
      <c r="EO79" s="54"/>
      <c r="EP79" s="54"/>
      <c r="EQ79" s="54"/>
      <c r="ER79" s="54"/>
      <c r="ES79" s="54"/>
      <c r="ET79" s="54"/>
      <c r="EU79" s="54"/>
      <c r="EV79" s="54"/>
      <c r="EW79" s="54"/>
      <c r="EX79" s="54"/>
      <c r="EY79" s="54"/>
      <c r="EZ79" s="54"/>
      <c r="FA79" s="54"/>
      <c r="FB79" s="54"/>
      <c r="FC79" s="54"/>
      <c r="FD79" s="54"/>
      <c r="FE79" s="54"/>
      <c r="FF79" s="54"/>
      <c r="FG79" s="54"/>
      <c r="FH79" s="54"/>
      <c r="FI79" s="54"/>
      <c r="FJ79" s="54"/>
      <c r="FK79" s="54"/>
      <c r="FL79" s="54"/>
      <c r="FM79" s="54"/>
      <c r="FN79" s="54"/>
      <c r="FO79" s="54"/>
      <c r="FP79" s="54"/>
      <c r="FQ79" s="54"/>
      <c r="FR79" s="54"/>
      <c r="FS79" s="54"/>
      <c r="FT79" s="54"/>
      <c r="FU79" s="54"/>
      <c r="FV79" s="54"/>
      <c r="FW79" s="54"/>
      <c r="FX79" s="54"/>
      <c r="FY79" s="54"/>
      <c r="FZ79" s="54"/>
      <c r="GA79" s="54"/>
      <c r="GB79" s="54"/>
      <c r="GC79" s="54"/>
      <c r="GD79" s="54"/>
      <c r="GE79" s="54"/>
      <c r="GF79" s="54"/>
      <c r="GG79" s="54"/>
      <c r="GH79" s="54"/>
      <c r="GI79" s="54"/>
      <c r="GJ79" s="54"/>
      <c r="GK79" s="54"/>
      <c r="GL79" s="54"/>
      <c r="GM79" s="54"/>
      <c r="GN79" s="54"/>
      <c r="GO79" s="54"/>
      <c r="GP79" s="54"/>
      <c r="GQ79" s="54"/>
      <c r="GR79" s="54"/>
      <c r="GS79" s="54"/>
      <c r="GT79" s="54"/>
      <c r="GU79" s="54"/>
      <c r="GV79" s="54"/>
      <c r="GW79" s="54"/>
      <c r="GX79" s="54"/>
      <c r="GY79" s="54"/>
      <c r="GZ79" s="54"/>
      <c r="HA79" s="54"/>
      <c r="HB79" s="54"/>
      <c r="HC79" s="54"/>
      <c r="HD79" s="54"/>
      <c r="HE79" s="54"/>
      <c r="HF79" s="54"/>
      <c r="HG79" s="54"/>
      <c r="HH79" s="54"/>
      <c r="HI79" s="54"/>
      <c r="HJ79" s="54"/>
      <c r="HK79" s="54"/>
      <c r="HL79" s="54"/>
      <c r="HM79" s="54"/>
      <c r="HN79" s="54"/>
      <c r="HO79" s="54"/>
      <c r="HP79" s="54"/>
      <c r="HQ79" s="54"/>
      <c r="HR79" s="54"/>
      <c r="HS79" s="54"/>
      <c r="HT79" s="54"/>
      <c r="HU79" s="54"/>
      <c r="HV79" s="54"/>
      <c r="HW79" s="54"/>
      <c r="HX79" s="54"/>
      <c r="HY79" s="54"/>
      <c r="HZ79" s="54"/>
      <c r="IA79" s="54"/>
      <c r="IB79" s="54"/>
      <c r="IC79" s="54"/>
      <c r="ID79" s="54"/>
      <c r="IE79" s="54"/>
      <c r="IF79" s="54"/>
      <c r="IG79" s="54"/>
      <c r="IH79" s="54"/>
      <c r="II79" s="54"/>
      <c r="IJ79" s="54"/>
      <c r="IK79" s="54"/>
      <c r="IL79" s="54"/>
      <c r="IM79" s="54"/>
      <c r="IN79" s="54"/>
      <c r="IO79" s="54"/>
      <c r="IP79" s="54"/>
      <c r="IQ79" s="54"/>
      <c r="IR79" s="54"/>
      <c r="IS79" s="54"/>
      <c r="IT79" s="54"/>
      <c r="IU79" s="54"/>
      <c r="IV79" s="54"/>
      <c r="IW79" s="54"/>
      <c r="IX79" s="54"/>
      <c r="IY79" s="54"/>
      <c r="IZ79" s="54"/>
      <c r="JA79" s="54"/>
      <c r="JB79" s="54"/>
      <c r="JC79" s="54"/>
      <c r="JD79" s="54"/>
      <c r="JE79" s="54"/>
      <c r="JF79" s="54"/>
      <c r="JG79" s="54"/>
      <c r="JH79" s="54"/>
      <c r="JI79" s="54"/>
      <c r="JJ79" s="54"/>
      <c r="JK79" s="54"/>
      <c r="JL79" s="54"/>
      <c r="JM79" s="54"/>
      <c r="JN79" s="54"/>
      <c r="JO79" s="54"/>
      <c r="JP79" s="54"/>
      <c r="JQ79" s="54"/>
      <c r="JR79" s="54"/>
      <c r="JS79" s="54"/>
      <c r="JT79" s="54"/>
      <c r="JU79" s="54"/>
    </row>
    <row r="80" spans="1:281" s="42" customFormat="1" ht="23.1" customHeight="1" x14ac:dyDescent="0.35">
      <c r="A80" s="42">
        <v>7</v>
      </c>
      <c r="B80" s="43" t="s">
        <v>68</v>
      </c>
      <c r="C80" s="44" t="s">
        <v>77</v>
      </c>
      <c r="D80" s="45">
        <v>57347</v>
      </c>
      <c r="E80" s="45">
        <v>2810</v>
      </c>
      <c r="F80" s="45">
        <f t="shared" si="27"/>
        <v>60157</v>
      </c>
      <c r="G80" s="45">
        <v>2810</v>
      </c>
      <c r="H80" s="45"/>
      <c r="I80" s="45"/>
      <c r="J80" s="45">
        <f t="shared" si="28"/>
        <v>62967</v>
      </c>
      <c r="K80" s="46">
        <f>J80</f>
        <v>62967</v>
      </c>
      <c r="L80" s="47">
        <f t="shared" si="29"/>
        <v>0</v>
      </c>
      <c r="P80" s="45">
        <f t="shared" si="30"/>
        <v>62967</v>
      </c>
      <c r="Q80" s="45">
        <v>6912.39</v>
      </c>
      <c r="R80" s="45">
        <f t="shared" si="31"/>
        <v>16132.56</v>
      </c>
      <c r="S80" s="45">
        <f t="shared" si="32"/>
        <v>1303.8</v>
      </c>
      <c r="T80" s="45">
        <f t="shared" si="33"/>
        <v>1574.17</v>
      </c>
      <c r="U80" s="45">
        <f t="shared" si="34"/>
        <v>29925.77</v>
      </c>
      <c r="V80" s="46">
        <f t="shared" si="35"/>
        <v>55848.69</v>
      </c>
      <c r="W80" s="48">
        <f t="shared" si="36"/>
        <v>3559</v>
      </c>
      <c r="X80" s="48">
        <f t="shared" si="37"/>
        <v>3559.3099999999977</v>
      </c>
      <c r="Y80" s="278">
        <f>+A80</f>
        <v>7</v>
      </c>
      <c r="Z80" s="45">
        <f t="shared" si="38"/>
        <v>7556.04</v>
      </c>
      <c r="AA80" s="45">
        <v>0</v>
      </c>
      <c r="AB80" s="45">
        <v>100</v>
      </c>
      <c r="AC80" s="45">
        <f t="shared" si="39"/>
        <v>1574.18</v>
      </c>
      <c r="AD80" s="45">
        <v>200</v>
      </c>
      <c r="AE80" s="50">
        <f t="shared" si="40"/>
        <v>7118.3099999999977</v>
      </c>
      <c r="AF80" s="51">
        <f t="shared" si="41"/>
        <v>3559.1549999999988</v>
      </c>
      <c r="AG80" s="278">
        <v>7</v>
      </c>
      <c r="AH80" s="43" t="s">
        <v>68</v>
      </c>
      <c r="AI80" s="44" t="s">
        <v>77</v>
      </c>
      <c r="AJ80" s="45">
        <f t="shared" si="42"/>
        <v>6912.39</v>
      </c>
      <c r="AK80" s="45">
        <f t="shared" si="43"/>
        <v>5667.03</v>
      </c>
      <c r="AL80" s="45">
        <v>0</v>
      </c>
      <c r="AM80" s="45">
        <v>0</v>
      </c>
      <c r="AN80" s="45">
        <v>0</v>
      </c>
      <c r="AO80" s="45">
        <v>0</v>
      </c>
      <c r="AP80" s="45">
        <v>9809.9699999999993</v>
      </c>
      <c r="AQ80" s="45">
        <v>0</v>
      </c>
      <c r="AR80" s="45"/>
      <c r="AS80" s="45">
        <v>655.56</v>
      </c>
      <c r="AT80" s="45">
        <f t="shared" si="44"/>
        <v>16132.56</v>
      </c>
      <c r="AU80" s="45">
        <v>200</v>
      </c>
      <c r="AV80" s="45">
        <v>0</v>
      </c>
      <c r="AW80" s="45">
        <v>1103.8</v>
      </c>
      <c r="AX80" s="45">
        <f t="shared" si="45"/>
        <v>1303.8</v>
      </c>
      <c r="AY80" s="45">
        <f t="shared" si="46"/>
        <v>1574.17</v>
      </c>
      <c r="AZ80" s="45"/>
      <c r="BA80" s="45"/>
      <c r="BB80" s="45">
        <v>6000</v>
      </c>
      <c r="BC80" s="45">
        <v>15783.77</v>
      </c>
      <c r="BD80" s="197">
        <v>8142</v>
      </c>
      <c r="BE80" s="45">
        <v>0</v>
      </c>
      <c r="BF80" s="45">
        <v>0</v>
      </c>
      <c r="BG80" s="45">
        <f t="shared" si="47"/>
        <v>29925.77</v>
      </c>
      <c r="BH80" s="53">
        <f t="shared" si="48"/>
        <v>55848.69</v>
      </c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/>
      <c r="FG80" s="54"/>
      <c r="FH80" s="54"/>
      <c r="FI80" s="54"/>
      <c r="FJ80" s="54"/>
      <c r="FK80" s="54"/>
      <c r="FL80" s="54"/>
      <c r="FM80" s="54"/>
      <c r="FN80" s="54"/>
      <c r="FO80" s="54"/>
      <c r="FP80" s="54"/>
      <c r="FQ80" s="54"/>
      <c r="FR80" s="54"/>
      <c r="FS80" s="54"/>
      <c r="FT80" s="54"/>
      <c r="FU80" s="54"/>
      <c r="FV80" s="54"/>
      <c r="FW80" s="54"/>
      <c r="FX80" s="54"/>
      <c r="FY80" s="54"/>
      <c r="FZ80" s="54"/>
      <c r="GA80" s="54"/>
      <c r="GB80" s="54"/>
      <c r="GC80" s="54"/>
      <c r="GD80" s="54"/>
      <c r="GE80" s="54"/>
      <c r="GF80" s="54"/>
      <c r="GG80" s="54"/>
      <c r="GH80" s="54"/>
      <c r="GI80" s="54"/>
      <c r="GJ80" s="54"/>
      <c r="GK80" s="54"/>
      <c r="GL80" s="54"/>
      <c r="GM80" s="54"/>
      <c r="GN80" s="54"/>
      <c r="GO80" s="54"/>
      <c r="GP80" s="54"/>
      <c r="GQ80" s="54"/>
      <c r="GR80" s="54"/>
      <c r="GS80" s="54"/>
      <c r="GT80" s="54"/>
      <c r="GU80" s="54"/>
      <c r="GV80" s="54"/>
      <c r="GW80" s="54"/>
      <c r="GX80" s="54"/>
      <c r="GY80" s="54"/>
      <c r="GZ80" s="54"/>
      <c r="HA80" s="54"/>
      <c r="HB80" s="54"/>
      <c r="HC80" s="54"/>
      <c r="HD80" s="54"/>
      <c r="HE80" s="54"/>
      <c r="HF80" s="54"/>
      <c r="HG80" s="54"/>
      <c r="HH80" s="54"/>
      <c r="HI80" s="54"/>
      <c r="HJ80" s="54"/>
      <c r="HK80" s="54"/>
      <c r="HL80" s="54"/>
      <c r="HM80" s="54"/>
      <c r="HN80" s="54"/>
      <c r="HO80" s="54"/>
      <c r="HP80" s="54"/>
      <c r="HQ80" s="54"/>
      <c r="HR80" s="54"/>
      <c r="HS80" s="54"/>
      <c r="HT80" s="54"/>
      <c r="HU80" s="54"/>
      <c r="HV80" s="54"/>
      <c r="HW80" s="54"/>
      <c r="HX80" s="54"/>
      <c r="HY80" s="54"/>
      <c r="HZ80" s="54"/>
      <c r="IA80" s="54"/>
      <c r="IB80" s="54"/>
      <c r="IC80" s="54"/>
      <c r="ID80" s="54"/>
      <c r="IE80" s="54"/>
      <c r="IF80" s="54"/>
      <c r="IG80" s="54"/>
      <c r="IH80" s="54"/>
      <c r="II80" s="54"/>
      <c r="IJ80" s="54"/>
      <c r="IK80" s="54"/>
      <c r="IL80" s="54"/>
      <c r="IM80" s="54"/>
      <c r="IN80" s="54"/>
      <c r="IO80" s="54"/>
      <c r="IP80" s="54"/>
      <c r="IQ80" s="54"/>
      <c r="IR80" s="54"/>
      <c r="IS80" s="54"/>
      <c r="IT80" s="54"/>
      <c r="IU80" s="54"/>
      <c r="IV80" s="54"/>
      <c r="IW80" s="54"/>
      <c r="IX80" s="54"/>
      <c r="IY80" s="54"/>
      <c r="IZ80" s="54"/>
      <c r="JA80" s="54"/>
      <c r="JB80" s="54"/>
      <c r="JC80" s="54"/>
      <c r="JD80" s="54"/>
      <c r="JE80" s="54"/>
      <c r="JF80" s="54"/>
      <c r="JG80" s="54"/>
      <c r="JH80" s="54"/>
      <c r="JI80" s="54"/>
      <c r="JJ80" s="54"/>
      <c r="JK80" s="54"/>
      <c r="JL80" s="54"/>
      <c r="JM80" s="54"/>
      <c r="JN80" s="54"/>
      <c r="JO80" s="54"/>
      <c r="JP80" s="54"/>
      <c r="JQ80" s="54"/>
      <c r="JR80" s="54"/>
      <c r="JS80" s="54"/>
      <c r="JT80" s="54"/>
      <c r="JU80" s="54"/>
    </row>
    <row r="81" spans="1:281" s="42" customFormat="1" ht="23.1" customHeight="1" x14ac:dyDescent="0.35">
      <c r="A81" s="55"/>
      <c r="B81" s="43"/>
      <c r="C81" s="44"/>
      <c r="D81" s="45"/>
      <c r="E81" s="45"/>
      <c r="F81" s="45">
        <f t="shared" si="27"/>
        <v>0</v>
      </c>
      <c r="G81" s="45"/>
      <c r="H81" s="45"/>
      <c r="I81" s="45"/>
      <c r="J81" s="45">
        <f t="shared" si="28"/>
        <v>0</v>
      </c>
      <c r="K81" s="63"/>
      <c r="L81" s="47">
        <f t="shared" si="29"/>
        <v>0</v>
      </c>
      <c r="P81" s="45">
        <f t="shared" si="30"/>
        <v>0</v>
      </c>
      <c r="Q81" s="45"/>
      <c r="R81" s="45">
        <f t="shared" si="31"/>
        <v>0</v>
      </c>
      <c r="S81" s="45">
        <f t="shared" si="32"/>
        <v>0</v>
      </c>
      <c r="T81" s="45">
        <f t="shared" si="33"/>
        <v>0</v>
      </c>
      <c r="U81" s="45">
        <f t="shared" si="34"/>
        <v>0</v>
      </c>
      <c r="V81" s="46">
        <f t="shared" si="35"/>
        <v>0</v>
      </c>
      <c r="W81" s="48">
        <f t="shared" si="36"/>
        <v>0</v>
      </c>
      <c r="X81" s="48">
        <f t="shared" si="37"/>
        <v>0</v>
      </c>
      <c r="Y81" s="278"/>
      <c r="Z81" s="45">
        <f t="shared" si="38"/>
        <v>0</v>
      </c>
      <c r="AA81" s="45"/>
      <c r="AB81" s="45"/>
      <c r="AC81" s="45">
        <f t="shared" si="39"/>
        <v>0</v>
      </c>
      <c r="AD81" s="45"/>
      <c r="AE81" s="50">
        <f t="shared" si="40"/>
        <v>0</v>
      </c>
      <c r="AF81" s="51">
        <f t="shared" si="41"/>
        <v>0</v>
      </c>
      <c r="AG81" s="279"/>
      <c r="AH81" s="43"/>
      <c r="AI81" s="44"/>
      <c r="AJ81" s="45">
        <f t="shared" si="42"/>
        <v>0</v>
      </c>
      <c r="AK81" s="45">
        <f t="shared" si="43"/>
        <v>0</v>
      </c>
      <c r="AL81" s="45"/>
      <c r="AM81" s="45"/>
      <c r="AN81" s="45"/>
      <c r="AO81" s="45"/>
      <c r="AP81" s="45"/>
      <c r="AQ81" s="45"/>
      <c r="AR81" s="45"/>
      <c r="AS81" s="45"/>
      <c r="AT81" s="45">
        <f t="shared" si="44"/>
        <v>0</v>
      </c>
      <c r="AU81" s="45"/>
      <c r="AV81" s="56"/>
      <c r="AW81" s="45"/>
      <c r="AX81" s="45">
        <f t="shared" si="45"/>
        <v>0</v>
      </c>
      <c r="AY81" s="45">
        <f t="shared" si="46"/>
        <v>0</v>
      </c>
      <c r="AZ81" s="45"/>
      <c r="BA81" s="45"/>
      <c r="BB81" s="45"/>
      <c r="BC81" s="45"/>
      <c r="BD81" s="45"/>
      <c r="BE81" s="45"/>
      <c r="BF81" s="45"/>
      <c r="BG81" s="45">
        <f t="shared" si="47"/>
        <v>0</v>
      </c>
      <c r="BH81" s="53">
        <f t="shared" si="48"/>
        <v>0</v>
      </c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  <c r="DO81" s="54"/>
      <c r="DP81" s="54"/>
      <c r="DQ81" s="54"/>
      <c r="DR81" s="54"/>
      <c r="DS81" s="54"/>
      <c r="DT81" s="54"/>
      <c r="DU81" s="54"/>
      <c r="DV81" s="54"/>
      <c r="DW81" s="54"/>
      <c r="DX81" s="54"/>
      <c r="DY81" s="54"/>
      <c r="DZ81" s="54"/>
      <c r="EA81" s="54"/>
      <c r="EB81" s="54"/>
      <c r="EC81" s="54"/>
      <c r="ED81" s="54"/>
      <c r="EE81" s="54"/>
      <c r="EF81" s="54"/>
      <c r="EG81" s="54"/>
      <c r="EH81" s="54"/>
      <c r="EI81" s="54"/>
      <c r="EJ81" s="54"/>
      <c r="EK81" s="54"/>
      <c r="EL81" s="54"/>
      <c r="EM81" s="54"/>
      <c r="EN81" s="54"/>
      <c r="EO81" s="54"/>
      <c r="EP81" s="54"/>
      <c r="EQ81" s="54"/>
      <c r="ER81" s="54"/>
      <c r="ES81" s="54"/>
      <c r="ET81" s="54"/>
      <c r="EU81" s="54"/>
      <c r="EV81" s="54"/>
      <c r="EW81" s="54"/>
      <c r="EX81" s="54"/>
      <c r="EY81" s="54"/>
      <c r="EZ81" s="54"/>
      <c r="FA81" s="54"/>
      <c r="FB81" s="54"/>
      <c r="FC81" s="54"/>
      <c r="FD81" s="54"/>
      <c r="FE81" s="54"/>
      <c r="FF81" s="54"/>
      <c r="FG81" s="54"/>
      <c r="FH81" s="54"/>
      <c r="FI81" s="54"/>
      <c r="FJ81" s="54"/>
      <c r="FK81" s="54"/>
      <c r="FL81" s="54"/>
      <c r="FM81" s="54"/>
      <c r="FN81" s="54"/>
      <c r="FO81" s="54"/>
      <c r="FP81" s="54"/>
      <c r="FQ81" s="54"/>
      <c r="FR81" s="54"/>
      <c r="FS81" s="54"/>
      <c r="FT81" s="54"/>
      <c r="FU81" s="54"/>
      <c r="FV81" s="54"/>
      <c r="FW81" s="54"/>
      <c r="FX81" s="54"/>
      <c r="FY81" s="54"/>
      <c r="FZ81" s="54"/>
      <c r="GA81" s="54"/>
      <c r="GB81" s="54"/>
      <c r="GC81" s="54"/>
      <c r="GD81" s="54"/>
      <c r="GE81" s="54"/>
      <c r="GF81" s="54"/>
      <c r="GG81" s="54"/>
      <c r="GH81" s="54"/>
      <c r="GI81" s="54"/>
      <c r="GJ81" s="54"/>
      <c r="GK81" s="54"/>
      <c r="GL81" s="54"/>
      <c r="GM81" s="54"/>
      <c r="GN81" s="54"/>
      <c r="GO81" s="54"/>
      <c r="GP81" s="54"/>
      <c r="GQ81" s="54"/>
      <c r="GR81" s="54"/>
      <c r="GS81" s="54"/>
      <c r="GT81" s="54"/>
      <c r="GU81" s="54"/>
      <c r="GV81" s="54"/>
      <c r="GW81" s="54"/>
      <c r="GX81" s="54"/>
      <c r="GY81" s="54"/>
      <c r="GZ81" s="54"/>
      <c r="HA81" s="54"/>
      <c r="HB81" s="54"/>
      <c r="HC81" s="54"/>
      <c r="HD81" s="54"/>
      <c r="HE81" s="54"/>
      <c r="HF81" s="54"/>
      <c r="HG81" s="54"/>
      <c r="HH81" s="54"/>
      <c r="HI81" s="54"/>
      <c r="HJ81" s="54"/>
      <c r="HK81" s="54"/>
      <c r="HL81" s="54"/>
      <c r="HM81" s="54"/>
      <c r="HN81" s="54"/>
      <c r="HO81" s="54"/>
      <c r="HP81" s="54"/>
      <c r="HQ81" s="54"/>
      <c r="HR81" s="54"/>
      <c r="HS81" s="54"/>
      <c r="HT81" s="54"/>
      <c r="HU81" s="54"/>
      <c r="HV81" s="54"/>
      <c r="HW81" s="54"/>
      <c r="HX81" s="54"/>
      <c r="HY81" s="54"/>
      <c r="HZ81" s="54"/>
      <c r="IA81" s="54"/>
      <c r="IB81" s="54"/>
      <c r="IC81" s="54"/>
      <c r="ID81" s="54"/>
      <c r="IE81" s="54"/>
      <c r="IF81" s="54"/>
      <c r="IG81" s="54"/>
      <c r="IH81" s="54"/>
      <c r="II81" s="54"/>
      <c r="IJ81" s="54"/>
      <c r="IK81" s="54"/>
      <c r="IL81" s="54"/>
      <c r="IM81" s="54"/>
      <c r="IN81" s="54"/>
      <c r="IO81" s="54"/>
      <c r="IP81" s="54"/>
      <c r="IQ81" s="54"/>
      <c r="IR81" s="54"/>
      <c r="IS81" s="54"/>
      <c r="IT81" s="54"/>
      <c r="IU81" s="54"/>
      <c r="IV81" s="54"/>
      <c r="IW81" s="54"/>
      <c r="IX81" s="54"/>
      <c r="IY81" s="54"/>
      <c r="IZ81" s="54"/>
      <c r="JA81" s="54"/>
      <c r="JB81" s="54"/>
      <c r="JC81" s="54"/>
      <c r="JD81" s="54"/>
      <c r="JE81" s="54"/>
      <c r="JF81" s="54"/>
      <c r="JG81" s="54"/>
      <c r="JH81" s="54"/>
      <c r="JI81" s="54"/>
      <c r="JJ81" s="54"/>
      <c r="JK81" s="54"/>
      <c r="JL81" s="54"/>
      <c r="JM81" s="54"/>
      <c r="JN81" s="54"/>
      <c r="JO81" s="54"/>
      <c r="JP81" s="54"/>
      <c r="JQ81" s="54"/>
      <c r="JR81" s="54"/>
      <c r="JS81" s="54"/>
      <c r="JT81" s="54"/>
      <c r="JU81" s="54"/>
    </row>
    <row r="82" spans="1:281" s="42" customFormat="1" ht="23.1" customHeight="1" x14ac:dyDescent="0.35">
      <c r="A82" s="154">
        <v>14</v>
      </c>
      <c r="B82" s="43" t="s">
        <v>80</v>
      </c>
      <c r="C82" s="44" t="s">
        <v>108</v>
      </c>
      <c r="D82" s="45">
        <v>51357</v>
      </c>
      <c r="E82" s="45">
        <v>2516</v>
      </c>
      <c r="F82" s="45">
        <f t="shared" si="27"/>
        <v>53873</v>
      </c>
      <c r="G82" s="45">
        <v>2517</v>
      </c>
      <c r="H82" s="45"/>
      <c r="I82" s="45"/>
      <c r="J82" s="45">
        <f t="shared" si="28"/>
        <v>56390</v>
      </c>
      <c r="K82" s="46">
        <f>J82</f>
        <v>56390</v>
      </c>
      <c r="L82" s="47">
        <f t="shared" si="29"/>
        <v>0</v>
      </c>
      <c r="M82" s="42">
        <v>0</v>
      </c>
      <c r="N82" s="42">
        <v>0</v>
      </c>
      <c r="O82" s="42">
        <v>0</v>
      </c>
      <c r="P82" s="45">
        <f t="shared" si="30"/>
        <v>56390</v>
      </c>
      <c r="Q82" s="45">
        <v>5529.03</v>
      </c>
      <c r="R82" s="45">
        <f t="shared" si="31"/>
        <v>5075.0999999999995</v>
      </c>
      <c r="S82" s="45">
        <f t="shared" si="32"/>
        <v>200</v>
      </c>
      <c r="T82" s="45">
        <f t="shared" si="33"/>
        <v>1409.75</v>
      </c>
      <c r="U82" s="45">
        <f t="shared" si="34"/>
        <v>200</v>
      </c>
      <c r="V82" s="46">
        <f t="shared" si="35"/>
        <v>12413.88</v>
      </c>
      <c r="W82" s="48">
        <f t="shared" si="36"/>
        <v>21988</v>
      </c>
      <c r="X82" s="48">
        <f t="shared" si="37"/>
        <v>21988.120000000003</v>
      </c>
      <c r="Y82" s="278">
        <f>+A82</f>
        <v>14</v>
      </c>
      <c r="Z82" s="45">
        <f t="shared" si="38"/>
        <v>6766.8</v>
      </c>
      <c r="AA82" s="45">
        <v>0</v>
      </c>
      <c r="AB82" s="45">
        <v>100</v>
      </c>
      <c r="AC82" s="45">
        <f t="shared" si="39"/>
        <v>1409.75</v>
      </c>
      <c r="AD82" s="45">
        <v>200</v>
      </c>
      <c r="AE82" s="50">
        <f t="shared" si="40"/>
        <v>43976.12</v>
      </c>
      <c r="AF82" s="51">
        <f t="shared" si="41"/>
        <v>21988.06</v>
      </c>
      <c r="AG82" s="280">
        <v>14</v>
      </c>
      <c r="AH82" s="43" t="s">
        <v>80</v>
      </c>
      <c r="AI82" s="44" t="s">
        <v>108</v>
      </c>
      <c r="AJ82" s="45">
        <f t="shared" si="42"/>
        <v>5529.03</v>
      </c>
      <c r="AK82" s="45">
        <f t="shared" si="43"/>
        <v>5075.0999999999995</v>
      </c>
      <c r="AL82" s="45">
        <v>0</v>
      </c>
      <c r="AM82" s="45">
        <v>0</v>
      </c>
      <c r="AN82" s="45">
        <v>0</v>
      </c>
      <c r="AO82" s="45">
        <v>0</v>
      </c>
      <c r="AP82" s="45">
        <v>0</v>
      </c>
      <c r="AQ82" s="45">
        <v>0</v>
      </c>
      <c r="AR82" s="45"/>
      <c r="AS82" s="45">
        <v>0</v>
      </c>
      <c r="AT82" s="45">
        <f t="shared" si="44"/>
        <v>5075.0999999999995</v>
      </c>
      <c r="AU82" s="45">
        <v>200</v>
      </c>
      <c r="AV82" s="45">
        <v>0</v>
      </c>
      <c r="AW82" s="45">
        <v>0</v>
      </c>
      <c r="AX82" s="45">
        <f t="shared" si="45"/>
        <v>200</v>
      </c>
      <c r="AY82" s="45">
        <f t="shared" si="46"/>
        <v>1409.75</v>
      </c>
      <c r="AZ82" s="45"/>
      <c r="BA82" s="45"/>
      <c r="BB82" s="45">
        <v>100</v>
      </c>
      <c r="BC82" s="45">
        <v>0</v>
      </c>
      <c r="BD82" s="45">
        <v>100</v>
      </c>
      <c r="BE82" s="45">
        <v>0</v>
      </c>
      <c r="BF82" s="45">
        <v>0</v>
      </c>
      <c r="BG82" s="45">
        <f t="shared" si="47"/>
        <v>200</v>
      </c>
      <c r="BH82" s="53">
        <f t="shared" si="48"/>
        <v>12413.88</v>
      </c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  <c r="FF82" s="54"/>
      <c r="FG82" s="54"/>
      <c r="FH82" s="54"/>
      <c r="FI82" s="54"/>
      <c r="FJ82" s="54"/>
      <c r="FK82" s="54"/>
      <c r="FL82" s="54"/>
      <c r="FM82" s="54"/>
      <c r="FN82" s="54"/>
      <c r="FO82" s="54"/>
      <c r="FP82" s="54"/>
      <c r="FQ82" s="54"/>
      <c r="FR82" s="54"/>
      <c r="FS82" s="54"/>
      <c r="FT82" s="54"/>
      <c r="FU82" s="54"/>
      <c r="FV82" s="54"/>
      <c r="FW82" s="54"/>
      <c r="FX82" s="54"/>
      <c r="FY82" s="54"/>
      <c r="FZ82" s="54"/>
      <c r="GA82" s="54"/>
      <c r="GB82" s="54"/>
      <c r="GC82" s="54"/>
      <c r="GD82" s="54"/>
      <c r="GE82" s="54"/>
      <c r="GF82" s="54"/>
      <c r="GG82" s="54"/>
      <c r="GH82" s="54"/>
      <c r="GI82" s="54"/>
      <c r="GJ82" s="54"/>
      <c r="GK82" s="54"/>
      <c r="GL82" s="54"/>
      <c r="GM82" s="54"/>
      <c r="GN82" s="54"/>
      <c r="GO82" s="54"/>
      <c r="GP82" s="54"/>
      <c r="GQ82" s="54"/>
      <c r="GR82" s="54"/>
      <c r="GS82" s="54"/>
      <c r="GT82" s="54"/>
      <c r="GU82" s="54"/>
      <c r="GV82" s="54"/>
      <c r="GW82" s="54"/>
      <c r="GX82" s="54"/>
      <c r="GY82" s="54"/>
      <c r="GZ82" s="54"/>
      <c r="HA82" s="54"/>
      <c r="HB82" s="54"/>
      <c r="HC82" s="54"/>
      <c r="HD82" s="54"/>
      <c r="HE82" s="54"/>
      <c r="HF82" s="54"/>
      <c r="HG82" s="54"/>
      <c r="HH82" s="54"/>
      <c r="HI82" s="54"/>
      <c r="HJ82" s="54"/>
      <c r="HK82" s="54"/>
      <c r="HL82" s="54"/>
      <c r="HM82" s="54"/>
      <c r="HN82" s="54"/>
      <c r="HO82" s="54"/>
      <c r="HP82" s="54"/>
      <c r="HQ82" s="54"/>
      <c r="HR82" s="54"/>
      <c r="HS82" s="54"/>
      <c r="HT82" s="54"/>
      <c r="HU82" s="54"/>
      <c r="HV82" s="54"/>
      <c r="HW82" s="54"/>
      <c r="HX82" s="54"/>
      <c r="HY82" s="54"/>
      <c r="HZ82" s="54"/>
      <c r="IA82" s="54"/>
      <c r="IB82" s="54"/>
      <c r="IC82" s="54"/>
      <c r="ID82" s="54"/>
      <c r="IE82" s="54"/>
      <c r="IF82" s="54"/>
      <c r="IG82" s="54"/>
      <c r="IH82" s="54"/>
      <c r="II82" s="54"/>
      <c r="IJ82" s="54"/>
      <c r="IK82" s="54"/>
      <c r="IL82" s="54"/>
      <c r="IM82" s="54"/>
      <c r="IN82" s="54"/>
      <c r="IO82" s="54"/>
      <c r="IP82" s="54"/>
      <c r="IQ82" s="54"/>
      <c r="IR82" s="54"/>
      <c r="IS82" s="54"/>
      <c r="IT82" s="54"/>
      <c r="IU82" s="54"/>
      <c r="IV82" s="54"/>
      <c r="IW82" s="54"/>
      <c r="IX82" s="54"/>
      <c r="IY82" s="54"/>
      <c r="IZ82" s="54"/>
      <c r="JA82" s="54"/>
      <c r="JB82" s="54"/>
      <c r="JC82" s="54"/>
      <c r="JD82" s="54"/>
      <c r="JE82" s="54"/>
      <c r="JF82" s="54"/>
      <c r="JG82" s="54"/>
      <c r="JH82" s="54"/>
      <c r="JI82" s="54"/>
      <c r="JJ82" s="54"/>
      <c r="JK82" s="54"/>
      <c r="JL82" s="54"/>
      <c r="JM82" s="54"/>
      <c r="JN82" s="54"/>
      <c r="JO82" s="54"/>
      <c r="JP82" s="54"/>
      <c r="JQ82" s="54"/>
      <c r="JR82" s="54"/>
      <c r="JS82" s="54"/>
      <c r="JT82" s="54"/>
      <c r="JU82" s="54"/>
    </row>
    <row r="83" spans="1:281" s="55" customFormat="1" ht="23.1" customHeight="1" x14ac:dyDescent="0.35">
      <c r="B83" s="56"/>
      <c r="C83" s="57"/>
      <c r="D83" s="59"/>
      <c r="E83" s="59"/>
      <c r="F83" s="45">
        <f t="shared" si="27"/>
        <v>0</v>
      </c>
      <c r="G83" s="59"/>
      <c r="J83" s="45">
        <f t="shared" si="28"/>
        <v>0</v>
      </c>
      <c r="L83" s="47">
        <f t="shared" si="29"/>
        <v>0</v>
      </c>
      <c r="P83" s="45">
        <f t="shared" si="30"/>
        <v>0</v>
      </c>
      <c r="Q83" s="56"/>
      <c r="R83" s="45">
        <f t="shared" si="31"/>
        <v>0</v>
      </c>
      <c r="S83" s="45">
        <f t="shared" si="32"/>
        <v>0</v>
      </c>
      <c r="T83" s="45">
        <f t="shared" si="33"/>
        <v>0</v>
      </c>
      <c r="U83" s="45">
        <f t="shared" si="34"/>
        <v>0</v>
      </c>
      <c r="V83" s="46">
        <f t="shared" si="35"/>
        <v>0</v>
      </c>
      <c r="W83" s="48">
        <f t="shared" si="36"/>
        <v>0</v>
      </c>
      <c r="X83" s="48">
        <f t="shared" si="37"/>
        <v>0</v>
      </c>
      <c r="Y83" s="279"/>
      <c r="Z83" s="45">
        <f t="shared" si="38"/>
        <v>0</v>
      </c>
      <c r="AA83" s="59"/>
      <c r="AB83" s="59"/>
      <c r="AC83" s="45">
        <f t="shared" si="39"/>
        <v>0</v>
      </c>
      <c r="AD83" s="59"/>
      <c r="AE83" s="50">
        <f t="shared" si="40"/>
        <v>0</v>
      </c>
      <c r="AF83" s="51">
        <f t="shared" si="41"/>
        <v>0</v>
      </c>
      <c r="AG83" s="279"/>
      <c r="AH83" s="56"/>
      <c r="AI83" s="57"/>
      <c r="AJ83" s="45">
        <f t="shared" si="42"/>
        <v>0</v>
      </c>
      <c r="AK83" s="45">
        <f t="shared" si="43"/>
        <v>0</v>
      </c>
      <c r="AL83" s="56"/>
      <c r="AM83" s="56"/>
      <c r="AN83" s="56"/>
      <c r="AO83" s="56"/>
      <c r="AP83" s="56"/>
      <c r="AQ83" s="56"/>
      <c r="AR83" s="56"/>
      <c r="AS83" s="56"/>
      <c r="AT83" s="45">
        <f t="shared" si="44"/>
        <v>0</v>
      </c>
      <c r="AU83" s="149"/>
      <c r="AV83" s="56"/>
      <c r="AW83" s="56"/>
      <c r="AX83" s="45">
        <f t="shared" si="45"/>
        <v>0</v>
      </c>
      <c r="AY83" s="45">
        <f t="shared" si="46"/>
        <v>0</v>
      </c>
      <c r="AZ83" s="56"/>
      <c r="BA83" s="56"/>
      <c r="BB83" s="56"/>
      <c r="BC83" s="56"/>
      <c r="BD83" s="56"/>
      <c r="BE83" s="56"/>
      <c r="BF83" s="56"/>
      <c r="BG83" s="45">
        <f t="shared" si="47"/>
        <v>0</v>
      </c>
      <c r="BH83" s="53">
        <f t="shared" si="48"/>
        <v>0</v>
      </c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  <c r="FF83" s="54"/>
      <c r="FG83" s="54"/>
      <c r="FH83" s="54"/>
      <c r="FI83" s="54"/>
      <c r="FJ83" s="54"/>
      <c r="FK83" s="54"/>
      <c r="FL83" s="54"/>
      <c r="FM83" s="54"/>
      <c r="FN83" s="54"/>
      <c r="FO83" s="54"/>
      <c r="FP83" s="54"/>
      <c r="FQ83" s="54"/>
      <c r="FR83" s="54"/>
      <c r="FS83" s="54"/>
      <c r="FT83" s="54"/>
      <c r="FU83" s="54"/>
      <c r="FV83" s="54"/>
      <c r="FW83" s="54"/>
      <c r="FX83" s="54"/>
      <c r="FY83" s="54"/>
      <c r="FZ83" s="54"/>
      <c r="GA83" s="54"/>
      <c r="GB83" s="54"/>
      <c r="GC83" s="54"/>
      <c r="GD83" s="54"/>
      <c r="GE83" s="54"/>
      <c r="GF83" s="54"/>
      <c r="GG83" s="54"/>
      <c r="GH83" s="54"/>
      <c r="GI83" s="54"/>
      <c r="GJ83" s="54"/>
      <c r="GK83" s="54"/>
      <c r="GL83" s="54"/>
      <c r="GM83" s="54"/>
      <c r="GN83" s="54"/>
      <c r="GO83" s="54"/>
      <c r="GP83" s="54"/>
      <c r="GQ83" s="54"/>
      <c r="GR83" s="54"/>
      <c r="GS83" s="54"/>
      <c r="GT83" s="54"/>
      <c r="GU83" s="54"/>
      <c r="GV83" s="54"/>
      <c r="GW83" s="54"/>
      <c r="GX83" s="54"/>
      <c r="GY83" s="54"/>
      <c r="GZ83" s="54"/>
      <c r="HA83" s="54"/>
      <c r="HB83" s="54"/>
      <c r="HC83" s="54"/>
      <c r="HD83" s="54"/>
      <c r="HE83" s="54"/>
      <c r="HF83" s="54"/>
      <c r="HG83" s="54"/>
      <c r="HH83" s="54"/>
      <c r="HI83" s="54"/>
      <c r="HJ83" s="54"/>
      <c r="HK83" s="54"/>
      <c r="HL83" s="54"/>
      <c r="HM83" s="54"/>
      <c r="HN83" s="54"/>
      <c r="HO83" s="54"/>
      <c r="HP83" s="54"/>
      <c r="HQ83" s="54"/>
      <c r="HR83" s="54"/>
      <c r="HS83" s="54"/>
      <c r="HT83" s="54"/>
      <c r="HU83" s="54"/>
      <c r="HV83" s="54"/>
      <c r="HW83" s="54"/>
      <c r="HX83" s="54"/>
      <c r="HY83" s="54"/>
      <c r="HZ83" s="54"/>
      <c r="IA83" s="54"/>
      <c r="IB83" s="54"/>
      <c r="IC83" s="54"/>
      <c r="ID83" s="54"/>
      <c r="IE83" s="54"/>
      <c r="IF83" s="54"/>
      <c r="IG83" s="54"/>
      <c r="IH83" s="54"/>
      <c r="II83" s="54"/>
      <c r="IJ83" s="54"/>
      <c r="IK83" s="54"/>
      <c r="IL83" s="54"/>
      <c r="IM83" s="54"/>
      <c r="IN83" s="54"/>
      <c r="IO83" s="54"/>
      <c r="IP83" s="54"/>
      <c r="IQ83" s="54"/>
      <c r="IR83" s="54"/>
      <c r="IS83" s="54"/>
      <c r="IT83" s="54"/>
      <c r="IU83" s="54"/>
      <c r="IV83" s="54"/>
      <c r="IW83" s="54"/>
      <c r="IX83" s="54"/>
      <c r="IY83" s="54"/>
      <c r="IZ83" s="54"/>
      <c r="JA83" s="54"/>
      <c r="JB83" s="54"/>
      <c r="JC83" s="54"/>
      <c r="JD83" s="54"/>
      <c r="JE83" s="54"/>
      <c r="JF83" s="54"/>
      <c r="JG83" s="54"/>
      <c r="JH83" s="54"/>
      <c r="JI83" s="54"/>
      <c r="JJ83" s="54"/>
      <c r="JK83" s="54"/>
      <c r="JL83" s="54"/>
      <c r="JM83" s="54"/>
      <c r="JN83" s="54"/>
      <c r="JO83" s="54"/>
      <c r="JP83" s="54"/>
      <c r="JQ83" s="54"/>
      <c r="JR83" s="54"/>
      <c r="JS83" s="54"/>
      <c r="JT83" s="54"/>
      <c r="JU83" s="54"/>
    </row>
    <row r="84" spans="1:281" s="42" customFormat="1" ht="23.1" customHeight="1" x14ac:dyDescent="0.35">
      <c r="A84" s="42">
        <v>10</v>
      </c>
      <c r="B84" s="43" t="s">
        <v>74</v>
      </c>
      <c r="C84" s="44" t="s">
        <v>73</v>
      </c>
      <c r="D84" s="45">
        <v>29449</v>
      </c>
      <c r="E84" s="45">
        <v>1540</v>
      </c>
      <c r="F84" s="45">
        <f t="shared" si="27"/>
        <v>30989</v>
      </c>
      <c r="G84" s="45">
        <v>1540</v>
      </c>
      <c r="H84" s="45"/>
      <c r="I84" s="45"/>
      <c r="J84" s="45">
        <f t="shared" si="28"/>
        <v>32529</v>
      </c>
      <c r="K84" s="46">
        <f>J84</f>
        <v>32529</v>
      </c>
      <c r="L84" s="47">
        <f t="shared" si="29"/>
        <v>0</v>
      </c>
      <c r="M84" s="42">
        <v>0</v>
      </c>
      <c r="N84" s="42">
        <v>0</v>
      </c>
      <c r="O84" s="42">
        <v>0</v>
      </c>
      <c r="P84" s="45">
        <f t="shared" si="30"/>
        <v>32529</v>
      </c>
      <c r="Q84" s="45">
        <v>1163.23</v>
      </c>
      <c r="R84" s="45">
        <f t="shared" si="31"/>
        <v>2927.6099999999997</v>
      </c>
      <c r="S84" s="45">
        <f t="shared" si="32"/>
        <v>200</v>
      </c>
      <c r="T84" s="45">
        <f t="shared" si="33"/>
        <v>813.22</v>
      </c>
      <c r="U84" s="45">
        <f t="shared" si="34"/>
        <v>100</v>
      </c>
      <c r="V84" s="46">
        <f t="shared" si="35"/>
        <v>5204.0600000000004</v>
      </c>
      <c r="W84" s="48">
        <f t="shared" si="36"/>
        <v>13662</v>
      </c>
      <c r="X84" s="48">
        <f t="shared" si="37"/>
        <v>13662.939999999999</v>
      </c>
      <c r="Y84" s="278">
        <f>+A84</f>
        <v>10</v>
      </c>
      <c r="Z84" s="45">
        <f t="shared" si="38"/>
        <v>3903.48</v>
      </c>
      <c r="AA84" s="45">
        <v>0</v>
      </c>
      <c r="AB84" s="45">
        <v>100</v>
      </c>
      <c r="AC84" s="45">
        <f t="shared" si="39"/>
        <v>813.23</v>
      </c>
      <c r="AD84" s="45">
        <v>200</v>
      </c>
      <c r="AE84" s="50">
        <f t="shared" si="40"/>
        <v>27324.94</v>
      </c>
      <c r="AF84" s="51">
        <f t="shared" si="41"/>
        <v>13662.47</v>
      </c>
      <c r="AG84" s="278">
        <v>10</v>
      </c>
      <c r="AH84" s="43" t="s">
        <v>74</v>
      </c>
      <c r="AI84" s="44" t="s">
        <v>73</v>
      </c>
      <c r="AJ84" s="45">
        <f t="shared" si="42"/>
        <v>1163.23</v>
      </c>
      <c r="AK84" s="45">
        <f t="shared" si="43"/>
        <v>2927.6099999999997</v>
      </c>
      <c r="AL84" s="45">
        <v>0</v>
      </c>
      <c r="AM84" s="45">
        <v>0</v>
      </c>
      <c r="AN84" s="45">
        <v>0</v>
      </c>
      <c r="AO84" s="45">
        <v>0</v>
      </c>
      <c r="AP84" s="45">
        <v>0</v>
      </c>
      <c r="AQ84" s="45">
        <v>0</v>
      </c>
      <c r="AR84" s="45"/>
      <c r="AS84" s="45">
        <v>0</v>
      </c>
      <c r="AT84" s="45">
        <f t="shared" si="44"/>
        <v>2927.6099999999997</v>
      </c>
      <c r="AU84" s="45">
        <v>200</v>
      </c>
      <c r="AV84" s="45">
        <v>0</v>
      </c>
      <c r="AW84" s="45">
        <v>0</v>
      </c>
      <c r="AX84" s="45">
        <f t="shared" si="45"/>
        <v>200</v>
      </c>
      <c r="AY84" s="45">
        <f t="shared" si="46"/>
        <v>813.22</v>
      </c>
      <c r="AZ84" s="45"/>
      <c r="BA84" s="45"/>
      <c r="BB84" s="45">
        <v>100</v>
      </c>
      <c r="BC84" s="45">
        <v>0</v>
      </c>
      <c r="BD84" s="45">
        <v>0</v>
      </c>
      <c r="BE84" s="45">
        <v>0</v>
      </c>
      <c r="BF84" s="45">
        <v>0</v>
      </c>
      <c r="BG84" s="45">
        <f t="shared" si="47"/>
        <v>100</v>
      </c>
      <c r="BH84" s="53">
        <f t="shared" si="48"/>
        <v>5204.0600000000004</v>
      </c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  <c r="FF84" s="54"/>
      <c r="FG84" s="54"/>
      <c r="FH84" s="54"/>
      <c r="FI84" s="54"/>
      <c r="FJ84" s="54"/>
      <c r="FK84" s="54"/>
      <c r="FL84" s="54"/>
      <c r="FM84" s="54"/>
      <c r="FN84" s="54"/>
      <c r="FO84" s="54"/>
      <c r="FP84" s="54"/>
      <c r="FQ84" s="54"/>
      <c r="FR84" s="54"/>
      <c r="FS84" s="54"/>
      <c r="FT84" s="54"/>
      <c r="FU84" s="54"/>
      <c r="FV84" s="54"/>
      <c r="FW84" s="54"/>
      <c r="FX84" s="54"/>
      <c r="FY84" s="54"/>
      <c r="FZ84" s="54"/>
      <c r="GA84" s="54"/>
      <c r="GB84" s="54"/>
      <c r="GC84" s="54"/>
      <c r="GD84" s="54"/>
      <c r="GE84" s="54"/>
      <c r="GF84" s="54"/>
      <c r="GG84" s="54"/>
      <c r="GH84" s="54"/>
      <c r="GI84" s="54"/>
      <c r="GJ84" s="54"/>
      <c r="GK84" s="54"/>
      <c r="GL84" s="54"/>
      <c r="GM84" s="54"/>
      <c r="GN84" s="54"/>
      <c r="GO84" s="54"/>
      <c r="GP84" s="54"/>
      <c r="GQ84" s="54"/>
      <c r="GR84" s="54"/>
      <c r="GS84" s="54"/>
      <c r="GT84" s="54"/>
      <c r="GU84" s="54"/>
      <c r="GV84" s="54"/>
      <c r="GW84" s="54"/>
      <c r="GX84" s="54"/>
      <c r="GY84" s="54"/>
      <c r="GZ84" s="54"/>
      <c r="HA84" s="54"/>
      <c r="HB84" s="54"/>
      <c r="HC84" s="54"/>
      <c r="HD84" s="54"/>
      <c r="HE84" s="54"/>
      <c r="HF84" s="54"/>
      <c r="HG84" s="54"/>
      <c r="HH84" s="54"/>
      <c r="HI84" s="54"/>
      <c r="HJ84" s="54"/>
      <c r="HK84" s="54"/>
      <c r="HL84" s="54"/>
      <c r="HM84" s="54"/>
      <c r="HN84" s="54"/>
      <c r="HO84" s="54"/>
      <c r="HP84" s="54"/>
      <c r="HQ84" s="54"/>
      <c r="HR84" s="54"/>
      <c r="HS84" s="54"/>
      <c r="HT84" s="54"/>
      <c r="HU84" s="54"/>
      <c r="HV84" s="54"/>
      <c r="HW84" s="54"/>
      <c r="HX84" s="54"/>
      <c r="HY84" s="54"/>
      <c r="HZ84" s="54"/>
      <c r="IA84" s="54"/>
      <c r="IB84" s="54"/>
      <c r="IC84" s="54"/>
      <c r="ID84" s="54"/>
      <c r="IE84" s="54"/>
      <c r="IF84" s="54"/>
      <c r="IG84" s="54"/>
      <c r="IH84" s="54"/>
      <c r="II84" s="54"/>
      <c r="IJ84" s="54"/>
      <c r="IK84" s="54"/>
      <c r="IL84" s="54"/>
      <c r="IM84" s="54"/>
      <c r="IN84" s="54"/>
      <c r="IO84" s="54"/>
      <c r="IP84" s="54"/>
      <c r="IQ84" s="54"/>
      <c r="IR84" s="54"/>
      <c r="IS84" s="54"/>
      <c r="IT84" s="54"/>
      <c r="IU84" s="54"/>
      <c r="IV84" s="54"/>
      <c r="IW84" s="54"/>
      <c r="IX84" s="54"/>
      <c r="IY84" s="54"/>
      <c r="IZ84" s="54"/>
      <c r="JA84" s="54"/>
      <c r="JB84" s="54"/>
      <c r="JC84" s="54"/>
      <c r="JD84" s="54"/>
      <c r="JE84" s="54"/>
      <c r="JF84" s="54"/>
      <c r="JG84" s="54"/>
      <c r="JH84" s="54"/>
      <c r="JI84" s="54"/>
      <c r="JJ84" s="54"/>
      <c r="JK84" s="54"/>
      <c r="JL84" s="54"/>
      <c r="JM84" s="54"/>
      <c r="JN84" s="54"/>
      <c r="JO84" s="54"/>
      <c r="JP84" s="54"/>
      <c r="JQ84" s="54"/>
      <c r="JR84" s="54"/>
      <c r="JS84" s="54"/>
      <c r="JT84" s="54"/>
      <c r="JU84" s="54"/>
    </row>
    <row r="85" spans="1:281" s="55" customFormat="1" ht="23.1" customHeight="1" x14ac:dyDescent="0.35">
      <c r="B85" s="56"/>
      <c r="C85" s="57"/>
      <c r="D85" s="59"/>
      <c r="E85" s="59"/>
      <c r="F85" s="45">
        <f t="shared" si="27"/>
        <v>0</v>
      </c>
      <c r="G85" s="59"/>
      <c r="J85" s="45">
        <f t="shared" si="28"/>
        <v>0</v>
      </c>
      <c r="L85" s="47">
        <f t="shared" si="29"/>
        <v>0</v>
      </c>
      <c r="P85" s="45">
        <f t="shared" si="30"/>
        <v>0</v>
      </c>
      <c r="Q85" s="56"/>
      <c r="R85" s="45">
        <f t="shared" si="31"/>
        <v>0</v>
      </c>
      <c r="S85" s="45">
        <f t="shared" si="32"/>
        <v>0</v>
      </c>
      <c r="T85" s="45">
        <f t="shared" si="33"/>
        <v>0</v>
      </c>
      <c r="U85" s="45">
        <f t="shared" si="34"/>
        <v>0</v>
      </c>
      <c r="V85" s="46">
        <f t="shared" si="35"/>
        <v>0</v>
      </c>
      <c r="W85" s="48">
        <f t="shared" si="36"/>
        <v>0</v>
      </c>
      <c r="X85" s="48">
        <f t="shared" si="37"/>
        <v>0</v>
      </c>
      <c r="Y85" s="279"/>
      <c r="Z85" s="45">
        <f t="shared" si="38"/>
        <v>0</v>
      </c>
      <c r="AA85" s="59"/>
      <c r="AB85" s="59"/>
      <c r="AC85" s="45">
        <f t="shared" si="39"/>
        <v>0</v>
      </c>
      <c r="AD85" s="59"/>
      <c r="AE85" s="50">
        <f t="shared" si="40"/>
        <v>0</v>
      </c>
      <c r="AF85" s="51">
        <f t="shared" si="41"/>
        <v>0</v>
      </c>
      <c r="AG85" s="279"/>
      <c r="AH85" s="56"/>
      <c r="AI85" s="57"/>
      <c r="AJ85" s="45">
        <f t="shared" si="42"/>
        <v>0</v>
      </c>
      <c r="AK85" s="45">
        <f t="shared" si="43"/>
        <v>0</v>
      </c>
      <c r="AL85" s="56"/>
      <c r="AM85" s="56"/>
      <c r="AN85" s="56"/>
      <c r="AO85" s="56"/>
      <c r="AP85" s="56"/>
      <c r="AQ85" s="56"/>
      <c r="AR85" s="56"/>
      <c r="AS85" s="56"/>
      <c r="AT85" s="45">
        <f t="shared" si="44"/>
        <v>0</v>
      </c>
      <c r="AU85" s="149"/>
      <c r="AV85" s="56"/>
      <c r="AW85" s="56"/>
      <c r="AX85" s="45">
        <f t="shared" si="45"/>
        <v>0</v>
      </c>
      <c r="AY85" s="45">
        <f t="shared" si="46"/>
        <v>0</v>
      </c>
      <c r="AZ85" s="56"/>
      <c r="BA85" s="56"/>
      <c r="BB85" s="56"/>
      <c r="BC85" s="56"/>
      <c r="BD85" s="56"/>
      <c r="BE85" s="56"/>
      <c r="BF85" s="56"/>
      <c r="BG85" s="45">
        <f t="shared" si="47"/>
        <v>0</v>
      </c>
      <c r="BH85" s="53">
        <f t="shared" si="48"/>
        <v>0</v>
      </c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  <c r="FF85" s="54"/>
      <c r="FG85" s="54"/>
      <c r="FH85" s="54"/>
      <c r="FI85" s="54"/>
      <c r="FJ85" s="54"/>
      <c r="FK85" s="54"/>
      <c r="FL85" s="54"/>
      <c r="FM85" s="54"/>
      <c r="FN85" s="54"/>
      <c r="FO85" s="54"/>
      <c r="FP85" s="54"/>
      <c r="FQ85" s="54"/>
      <c r="FR85" s="54"/>
      <c r="FS85" s="54"/>
      <c r="FT85" s="54"/>
      <c r="FU85" s="54"/>
      <c r="FV85" s="54"/>
      <c r="FW85" s="54"/>
      <c r="FX85" s="54"/>
      <c r="FY85" s="54"/>
      <c r="FZ85" s="54"/>
      <c r="GA85" s="54"/>
      <c r="GB85" s="54"/>
      <c r="GC85" s="54"/>
      <c r="GD85" s="54"/>
      <c r="GE85" s="54"/>
      <c r="GF85" s="54"/>
      <c r="GG85" s="54"/>
      <c r="GH85" s="54"/>
      <c r="GI85" s="54"/>
      <c r="GJ85" s="54"/>
      <c r="GK85" s="54"/>
      <c r="GL85" s="54"/>
      <c r="GM85" s="54"/>
      <c r="GN85" s="54"/>
      <c r="GO85" s="54"/>
      <c r="GP85" s="54"/>
      <c r="GQ85" s="54"/>
      <c r="GR85" s="54"/>
      <c r="GS85" s="54"/>
      <c r="GT85" s="54"/>
      <c r="GU85" s="54"/>
      <c r="GV85" s="54"/>
      <c r="GW85" s="54"/>
      <c r="GX85" s="54"/>
      <c r="GY85" s="54"/>
      <c r="GZ85" s="54"/>
      <c r="HA85" s="54"/>
      <c r="HB85" s="54"/>
      <c r="HC85" s="54"/>
      <c r="HD85" s="54"/>
      <c r="HE85" s="54"/>
      <c r="HF85" s="54"/>
      <c r="HG85" s="54"/>
      <c r="HH85" s="54"/>
      <c r="HI85" s="54"/>
      <c r="HJ85" s="54"/>
      <c r="HK85" s="54"/>
      <c r="HL85" s="54"/>
      <c r="HM85" s="54"/>
      <c r="HN85" s="54"/>
      <c r="HO85" s="54"/>
      <c r="HP85" s="54"/>
      <c r="HQ85" s="54"/>
      <c r="HR85" s="54"/>
      <c r="HS85" s="54"/>
      <c r="HT85" s="54"/>
      <c r="HU85" s="54"/>
      <c r="HV85" s="54"/>
      <c r="HW85" s="54"/>
      <c r="HX85" s="54"/>
      <c r="HY85" s="54"/>
      <c r="HZ85" s="54"/>
      <c r="IA85" s="54"/>
      <c r="IB85" s="54"/>
      <c r="IC85" s="54"/>
      <c r="ID85" s="54"/>
      <c r="IE85" s="54"/>
      <c r="IF85" s="54"/>
      <c r="IG85" s="54"/>
      <c r="IH85" s="54"/>
      <c r="II85" s="54"/>
      <c r="IJ85" s="54"/>
      <c r="IK85" s="54"/>
      <c r="IL85" s="54"/>
      <c r="IM85" s="54"/>
      <c r="IN85" s="54"/>
      <c r="IO85" s="54"/>
      <c r="IP85" s="54"/>
      <c r="IQ85" s="54"/>
      <c r="IR85" s="54"/>
      <c r="IS85" s="54"/>
      <c r="IT85" s="54"/>
      <c r="IU85" s="54"/>
      <c r="IV85" s="54"/>
      <c r="IW85" s="54"/>
      <c r="IX85" s="54"/>
      <c r="IY85" s="54"/>
      <c r="IZ85" s="54"/>
      <c r="JA85" s="54"/>
      <c r="JB85" s="54"/>
      <c r="JC85" s="54"/>
      <c r="JD85" s="54"/>
      <c r="JE85" s="54"/>
      <c r="JF85" s="54"/>
      <c r="JG85" s="54"/>
      <c r="JH85" s="54"/>
      <c r="JI85" s="54"/>
      <c r="JJ85" s="54"/>
      <c r="JK85" s="54"/>
      <c r="JL85" s="54"/>
      <c r="JM85" s="54"/>
      <c r="JN85" s="54"/>
      <c r="JO85" s="54"/>
      <c r="JP85" s="54"/>
      <c r="JQ85" s="54"/>
      <c r="JR85" s="54"/>
      <c r="JS85" s="54"/>
      <c r="JT85" s="54"/>
      <c r="JU85" s="54"/>
    </row>
  </sheetData>
  <mergeCells count="30">
    <mergeCell ref="Q1:T1"/>
    <mergeCell ref="AS1:AW1"/>
    <mergeCell ref="Q2:T2"/>
    <mergeCell ref="AS2:AW2"/>
    <mergeCell ref="Q3:T3"/>
    <mergeCell ref="AS3:AW3"/>
    <mergeCell ref="Q4:T4"/>
    <mergeCell ref="AS4:AW4"/>
    <mergeCell ref="Q5:T5"/>
    <mergeCell ref="AS5:AW5"/>
    <mergeCell ref="F8:F10"/>
    <mergeCell ref="G8:G10"/>
    <mergeCell ref="AR8:AR10"/>
    <mergeCell ref="W68:X68"/>
    <mergeCell ref="B69:C69"/>
    <mergeCell ref="I69:L69"/>
    <mergeCell ref="R69:T69"/>
    <mergeCell ref="W69:Z69"/>
    <mergeCell ref="BN69:BO69"/>
    <mergeCell ref="B72:C72"/>
    <mergeCell ref="I72:L72"/>
    <mergeCell ref="R72:T72"/>
    <mergeCell ref="W72:Z72"/>
    <mergeCell ref="AH72:AI72"/>
    <mergeCell ref="AH69:AI69"/>
    <mergeCell ref="B73:C73"/>
    <mergeCell ref="I73:L73"/>
    <mergeCell ref="R73:T73"/>
    <mergeCell ref="W73:Z73"/>
    <mergeCell ref="AH73:AI73"/>
  </mergeCells>
  <printOptions horizontalCentered="1"/>
  <pageMargins left="0.23622047244094491" right="0.19685039370078741" top="0.59055118110236227" bottom="0.59055118110236227" header="0.19685039370078741" footer="0.15748031496062992"/>
  <pageSetup paperSize="258" scale="36" fitToHeight="0" orientation="landscape" r:id="rId1"/>
  <rowBreaks count="1" manualBreakCount="1">
    <brk id="49" max="16383" man="1"/>
  </rowBreaks>
  <colBreaks count="1" manualBreakCount="1">
    <brk id="30" max="72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A447-B021-4091-A51D-14E430AE5D89}">
  <sheetPr codeName="Sheet2"/>
  <dimension ref="A1:JU83"/>
  <sheetViews>
    <sheetView view="pageBreakPreview" topLeftCell="AB1" zoomScale="60" zoomScaleNormal="60" workbookViewId="0">
      <selection activeCell="AJ8" sqref="AJ8"/>
    </sheetView>
  </sheetViews>
  <sheetFormatPr defaultColWidth="9.140625" defaultRowHeight="23.1" customHeight="1" x14ac:dyDescent="0.35"/>
  <cols>
    <col min="1" max="1" width="8.28515625" style="111" customWidth="1"/>
    <col min="2" max="2" width="42.5703125" style="111" customWidth="1"/>
    <col min="3" max="3" width="18.85546875" style="111" customWidth="1"/>
    <col min="4" max="4" width="18.5703125" style="125" hidden="1" customWidth="1"/>
    <col min="5" max="5" width="17.42578125" style="125" hidden="1" customWidth="1"/>
    <col min="6" max="6" width="21.85546875" style="125" bestFit="1" customWidth="1"/>
    <col min="7" max="7" width="17.42578125" style="125" customWidth="1"/>
    <col min="8" max="8" width="8.140625" style="111" customWidth="1"/>
    <col min="9" max="9" width="13.85546875" style="111" customWidth="1"/>
    <col min="10" max="10" width="18.42578125" style="137" customWidth="1"/>
    <col min="11" max="11" width="17.85546875" style="198" hidden="1" customWidth="1"/>
    <col min="12" max="12" width="16.7109375" style="111" customWidth="1"/>
    <col min="13" max="13" width="4.5703125" style="111" customWidth="1"/>
    <col min="14" max="14" width="3.28515625" style="111" customWidth="1"/>
    <col min="15" max="15" width="5.7109375" style="111" customWidth="1"/>
    <col min="16" max="16" width="20.140625" style="125" customWidth="1"/>
    <col min="17" max="17" width="17.5703125" style="111" customWidth="1"/>
    <col min="18" max="18" width="17.28515625" style="111" customWidth="1"/>
    <col min="19" max="19" width="15.140625" style="111" customWidth="1"/>
    <col min="20" max="20" width="16" style="111" customWidth="1"/>
    <col min="21" max="21" width="20.42578125" style="111" customWidth="1"/>
    <col min="22" max="22" width="23.85546875" style="111" customWidth="1"/>
    <col min="23" max="23" width="21.42578125" style="199" customWidth="1"/>
    <col min="24" max="24" width="21.7109375" style="199" customWidth="1"/>
    <col min="25" max="25" width="6.5703125" style="111" customWidth="1"/>
    <col min="26" max="26" width="18.28515625" style="137" customWidth="1"/>
    <col min="27" max="27" width="18.28515625" style="137" hidden="1" customWidth="1"/>
    <col min="28" max="28" width="16.5703125" style="137" customWidth="1"/>
    <col min="29" max="29" width="16" style="137" customWidth="1"/>
    <col min="30" max="30" width="13.85546875" style="137" customWidth="1"/>
    <col min="31" max="31" width="16.85546875" style="111" customWidth="1"/>
    <col min="32" max="32" width="19.85546875" style="111" customWidth="1"/>
    <col min="33" max="33" width="6.85546875" style="111" customWidth="1"/>
    <col min="34" max="34" width="37.28515625" style="111" customWidth="1"/>
    <col min="35" max="35" width="17" style="111" customWidth="1"/>
    <col min="36" max="36" width="17.5703125" style="111" customWidth="1"/>
    <col min="37" max="37" width="22" style="111" customWidth="1"/>
    <col min="38" max="38" width="21.7109375" style="111" customWidth="1"/>
    <col min="39" max="39" width="15.7109375" style="111" customWidth="1"/>
    <col min="40" max="40" width="13.85546875" style="111" hidden="1" customWidth="1"/>
    <col min="41" max="41" width="15.85546875" style="111" customWidth="1"/>
    <col min="42" max="42" width="16.85546875" style="111" customWidth="1"/>
    <col min="43" max="43" width="14.140625" style="111" customWidth="1"/>
    <col min="44" max="44" width="15.85546875" style="111" customWidth="1"/>
    <col min="45" max="45" width="15" style="111" customWidth="1"/>
    <col min="46" max="46" width="17.28515625" style="111" customWidth="1"/>
    <col min="47" max="47" width="16.42578125" style="125" customWidth="1"/>
    <col min="48" max="48" width="16.42578125" style="111" customWidth="1"/>
    <col min="49" max="49" width="15.42578125" style="111" customWidth="1"/>
    <col min="50" max="50" width="15.140625" style="111" customWidth="1"/>
    <col min="51" max="51" width="15" style="111" customWidth="1"/>
    <col min="52" max="52" width="14.140625" style="111" hidden="1" customWidth="1"/>
    <col min="53" max="53" width="20.42578125" style="111" customWidth="1"/>
    <col min="54" max="54" width="16.140625" style="111" customWidth="1"/>
    <col min="55" max="55" width="17.140625" style="111" customWidth="1"/>
    <col min="56" max="56" width="16.85546875" style="111" customWidth="1"/>
    <col min="57" max="57" width="16.5703125" style="111" customWidth="1"/>
    <col min="58" max="58" width="15.5703125" style="111" customWidth="1"/>
    <col min="59" max="59" width="20.42578125" style="111" customWidth="1"/>
    <col min="60" max="60" width="23.85546875" style="111" customWidth="1"/>
    <col min="61" max="65" width="9.140625" style="111"/>
    <col min="66" max="66" width="19" style="111" bestFit="1" customWidth="1"/>
    <col min="67" max="68" width="9.140625" style="111"/>
    <col min="69" max="16384" width="9.140625" style="7"/>
  </cols>
  <sheetData>
    <row r="1" spans="1:281" ht="23.1" customHeight="1" x14ac:dyDescent="0.35">
      <c r="Q1" s="322" t="s">
        <v>0</v>
      </c>
      <c r="R1" s="322"/>
      <c r="S1" s="322"/>
      <c r="T1" s="322"/>
      <c r="AS1" s="322" t="s">
        <v>0</v>
      </c>
      <c r="AT1" s="322"/>
      <c r="AU1" s="322"/>
      <c r="AV1" s="322"/>
      <c r="AW1" s="322"/>
    </row>
    <row r="2" spans="1:281" ht="23.1" customHeight="1" x14ac:dyDescent="0.35">
      <c r="D2" s="200"/>
      <c r="E2" s="200"/>
      <c r="F2" s="200"/>
      <c r="G2" s="200"/>
      <c r="H2" s="112"/>
      <c r="I2" s="112"/>
      <c r="Q2" s="322" t="s">
        <v>109</v>
      </c>
      <c r="R2" s="322"/>
      <c r="S2" s="322"/>
      <c r="T2" s="322"/>
      <c r="V2" s="111" t="s">
        <v>1</v>
      </c>
      <c r="AL2" s="162"/>
      <c r="AS2" s="323" t="s">
        <v>109</v>
      </c>
      <c r="AT2" s="323"/>
      <c r="AU2" s="323"/>
      <c r="AV2" s="323"/>
      <c r="AW2" s="323"/>
      <c r="BH2" s="111" t="s">
        <v>1</v>
      </c>
    </row>
    <row r="3" spans="1:281" ht="23.1" customHeight="1" x14ac:dyDescent="0.35">
      <c r="N3" s="112"/>
      <c r="O3" s="112"/>
      <c r="Q3" s="324" t="s">
        <v>110</v>
      </c>
      <c r="R3" s="324"/>
      <c r="S3" s="324"/>
      <c r="T3" s="324"/>
      <c r="AS3" s="325" t="s">
        <v>114</v>
      </c>
      <c r="AT3" s="325"/>
      <c r="AU3" s="325"/>
      <c r="AV3" s="325"/>
      <c r="AW3" s="325"/>
      <c r="BA3" s="163"/>
      <c r="BB3" s="163"/>
    </row>
    <row r="4" spans="1:281" ht="23.1" customHeight="1" x14ac:dyDescent="0.35">
      <c r="Q4" s="309" t="s">
        <v>137</v>
      </c>
      <c r="R4" s="309"/>
      <c r="S4" s="309"/>
      <c r="T4" s="309"/>
      <c r="AL4" s="164"/>
      <c r="AM4" s="164"/>
      <c r="AN4" s="164"/>
      <c r="AO4" s="164"/>
      <c r="AP4" s="164"/>
      <c r="AS4" s="305" t="s">
        <v>136</v>
      </c>
      <c r="AT4" s="305"/>
      <c r="AU4" s="305"/>
      <c r="AV4" s="305"/>
      <c r="AW4" s="305"/>
    </row>
    <row r="5" spans="1:281" ht="23.1" customHeight="1" x14ac:dyDescent="0.35">
      <c r="Q5" s="309" t="s">
        <v>2</v>
      </c>
      <c r="R5" s="309"/>
      <c r="S5" s="309"/>
      <c r="T5" s="309"/>
      <c r="AL5" s="160"/>
      <c r="AS5" s="305" t="s">
        <v>2</v>
      </c>
      <c r="AT5" s="305"/>
      <c r="AU5" s="305"/>
      <c r="AV5" s="305"/>
      <c r="AW5" s="305"/>
      <c r="AX5" s="165"/>
      <c r="AY5" s="165"/>
    </row>
    <row r="6" spans="1:281" ht="23.1" customHeight="1" x14ac:dyDescent="0.35">
      <c r="Q6" s="155"/>
      <c r="R6" s="155"/>
      <c r="S6" s="155"/>
      <c r="T6" s="155"/>
      <c r="AL6" s="160"/>
      <c r="AT6" s="166"/>
      <c r="AU6" s="167"/>
      <c r="AV6" s="166"/>
      <c r="AW6" s="166"/>
      <c r="AX6" s="165"/>
      <c r="AY6" s="165"/>
    </row>
    <row r="7" spans="1:281" s="9" customFormat="1" ht="23.1" customHeight="1" thickBot="1" x14ac:dyDescent="0.4">
      <c r="A7" s="156"/>
      <c r="B7" s="156"/>
      <c r="C7" s="156"/>
      <c r="D7" s="168"/>
      <c r="E7" s="168"/>
      <c r="F7" s="168"/>
      <c r="G7" s="168"/>
      <c r="H7" s="156"/>
      <c r="I7" s="156"/>
      <c r="J7" s="201"/>
      <c r="K7" s="202"/>
      <c r="L7" s="156"/>
      <c r="M7" s="156"/>
      <c r="N7" s="156"/>
      <c r="O7" s="156"/>
      <c r="P7" s="168"/>
      <c r="Q7" s="156"/>
      <c r="R7" s="156"/>
      <c r="S7" s="156"/>
      <c r="T7" s="156"/>
      <c r="U7" s="156"/>
      <c r="V7" s="156"/>
      <c r="W7" s="203"/>
      <c r="X7" s="203"/>
      <c r="Y7" s="156"/>
      <c r="Z7" s="201"/>
      <c r="AA7" s="201"/>
      <c r="AB7" s="201"/>
      <c r="AC7" s="201"/>
      <c r="AD7" s="201"/>
      <c r="AE7" s="156" t="s">
        <v>1</v>
      </c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68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11"/>
      <c r="BJ7" s="111"/>
      <c r="BK7" s="111"/>
      <c r="BL7" s="111"/>
      <c r="BM7" s="111"/>
      <c r="BN7" s="111"/>
      <c r="BO7" s="111"/>
      <c r="BP7" s="111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</row>
    <row r="8" spans="1:281" s="17" customFormat="1" ht="23.1" customHeight="1" x14ac:dyDescent="0.35">
      <c r="A8" s="204"/>
      <c r="B8" s="205"/>
      <c r="C8" s="157"/>
      <c r="D8" s="206" t="s">
        <v>3</v>
      </c>
      <c r="E8" s="206"/>
      <c r="F8" s="310" t="s">
        <v>129</v>
      </c>
      <c r="G8" s="313" t="s">
        <v>130</v>
      </c>
      <c r="H8" s="157"/>
      <c r="I8" s="157"/>
      <c r="J8" s="207" t="s">
        <v>4</v>
      </c>
      <c r="K8" s="208" t="s">
        <v>4</v>
      </c>
      <c r="L8" s="209"/>
      <c r="M8" s="209"/>
      <c r="N8" s="209"/>
      <c r="O8" s="209"/>
      <c r="P8" s="210" t="s">
        <v>5</v>
      </c>
      <c r="Q8" s="157" t="s">
        <v>138</v>
      </c>
      <c r="R8" s="157" t="s">
        <v>9</v>
      </c>
      <c r="S8" s="211" t="s">
        <v>9</v>
      </c>
      <c r="T8" s="209" t="s">
        <v>12</v>
      </c>
      <c r="U8" s="157" t="s">
        <v>9</v>
      </c>
      <c r="V8" s="157" t="s">
        <v>9</v>
      </c>
      <c r="W8" s="212" t="s">
        <v>18</v>
      </c>
      <c r="X8" s="212" t="s">
        <v>18</v>
      </c>
      <c r="Y8" s="157"/>
      <c r="Z8" s="213" t="s">
        <v>19</v>
      </c>
      <c r="AA8" s="214" t="s">
        <v>8</v>
      </c>
      <c r="AB8" s="213" t="s">
        <v>20</v>
      </c>
      <c r="AC8" s="213" t="s">
        <v>21</v>
      </c>
      <c r="AD8" s="213" t="s">
        <v>22</v>
      </c>
      <c r="AE8" s="157"/>
      <c r="AF8" s="215"/>
      <c r="AG8" s="216"/>
      <c r="AH8" s="169"/>
      <c r="AI8" s="170"/>
      <c r="AJ8" s="170" t="s">
        <v>144</v>
      </c>
      <c r="AK8" s="171" t="s">
        <v>7</v>
      </c>
      <c r="AL8" s="172" t="s">
        <v>8</v>
      </c>
      <c r="AM8" s="172" t="s">
        <v>8</v>
      </c>
      <c r="AN8" s="172" t="s">
        <v>8</v>
      </c>
      <c r="AO8" s="172"/>
      <c r="AP8" s="172"/>
      <c r="AQ8" s="172"/>
      <c r="AR8" s="326" t="s">
        <v>122</v>
      </c>
      <c r="AS8" s="172" t="s">
        <v>140</v>
      </c>
      <c r="AT8" s="170" t="s">
        <v>9</v>
      </c>
      <c r="AU8" s="173" t="s">
        <v>10</v>
      </c>
      <c r="AV8" s="171" t="s">
        <v>10</v>
      </c>
      <c r="AW8" s="172" t="s">
        <v>11</v>
      </c>
      <c r="AX8" s="174" t="s">
        <v>9</v>
      </c>
      <c r="AY8" s="175" t="s">
        <v>12</v>
      </c>
      <c r="AZ8" s="176" t="s">
        <v>13</v>
      </c>
      <c r="BA8" s="172"/>
      <c r="BB8" s="172"/>
      <c r="BC8" s="172" t="s">
        <v>14</v>
      </c>
      <c r="BD8" s="172" t="s">
        <v>15</v>
      </c>
      <c r="BE8" s="172" t="s">
        <v>16</v>
      </c>
      <c r="BF8" s="172" t="s">
        <v>17</v>
      </c>
      <c r="BG8" s="170" t="s">
        <v>9</v>
      </c>
      <c r="BH8" s="177" t="s">
        <v>9</v>
      </c>
      <c r="BI8" s="155"/>
      <c r="BJ8" s="155"/>
      <c r="BK8" s="155"/>
      <c r="BL8" s="155"/>
      <c r="BM8" s="155"/>
      <c r="BN8" s="155"/>
      <c r="BO8" s="155"/>
      <c r="BP8" s="155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</row>
    <row r="9" spans="1:281" s="18" customFormat="1" ht="23.1" customHeight="1" x14ac:dyDescent="0.35">
      <c r="A9" s="217" t="s">
        <v>23</v>
      </c>
      <c r="B9" s="178" t="s">
        <v>24</v>
      </c>
      <c r="C9" s="158" t="s">
        <v>25</v>
      </c>
      <c r="D9" s="206" t="s">
        <v>26</v>
      </c>
      <c r="E9" s="206" t="s">
        <v>117</v>
      </c>
      <c r="F9" s="311"/>
      <c r="G9" s="314"/>
      <c r="H9" s="158" t="s">
        <v>116</v>
      </c>
      <c r="I9" s="218" t="s">
        <v>27</v>
      </c>
      <c r="J9" s="219" t="s">
        <v>28</v>
      </c>
      <c r="K9" s="182" t="s">
        <v>28</v>
      </c>
      <c r="L9" s="220" t="s">
        <v>29</v>
      </c>
      <c r="M9" s="182" t="s">
        <v>30</v>
      </c>
      <c r="N9" s="182" t="s">
        <v>31</v>
      </c>
      <c r="O9" s="182" t="s">
        <v>32</v>
      </c>
      <c r="P9" s="221" t="s">
        <v>28</v>
      </c>
      <c r="Q9" s="158" t="s">
        <v>51</v>
      </c>
      <c r="R9" s="158" t="s">
        <v>8</v>
      </c>
      <c r="S9" s="181" t="s">
        <v>10</v>
      </c>
      <c r="T9" s="182" t="s">
        <v>42</v>
      </c>
      <c r="U9" s="158" t="s">
        <v>47</v>
      </c>
      <c r="V9" s="222" t="s">
        <v>48</v>
      </c>
      <c r="W9" s="223" t="s">
        <v>49</v>
      </c>
      <c r="X9" s="223" t="s">
        <v>50</v>
      </c>
      <c r="Y9" s="158" t="s">
        <v>23</v>
      </c>
      <c r="Z9" s="219"/>
      <c r="AA9" s="180" t="s">
        <v>35</v>
      </c>
      <c r="AB9" s="219"/>
      <c r="AC9" s="219" t="s">
        <v>42</v>
      </c>
      <c r="AD9" s="219"/>
      <c r="AE9" s="158"/>
      <c r="AF9" s="224"/>
      <c r="AG9" s="217" t="s">
        <v>23</v>
      </c>
      <c r="AH9" s="178" t="s">
        <v>24</v>
      </c>
      <c r="AI9" s="158" t="s">
        <v>25</v>
      </c>
      <c r="AJ9" s="158"/>
      <c r="AK9" s="179" t="s">
        <v>139</v>
      </c>
      <c r="AL9" s="179" t="s">
        <v>28</v>
      </c>
      <c r="AM9" s="179" t="s">
        <v>34</v>
      </c>
      <c r="AN9" s="179" t="s">
        <v>35</v>
      </c>
      <c r="AO9" s="179" t="s">
        <v>36</v>
      </c>
      <c r="AP9" s="179" t="s">
        <v>37</v>
      </c>
      <c r="AQ9" s="179" t="s">
        <v>38</v>
      </c>
      <c r="AR9" s="327"/>
      <c r="AS9" s="179" t="s">
        <v>39</v>
      </c>
      <c r="AT9" s="158" t="s">
        <v>8</v>
      </c>
      <c r="AU9" s="180" t="s">
        <v>40</v>
      </c>
      <c r="AV9" s="179" t="s">
        <v>40</v>
      </c>
      <c r="AW9" s="179" t="s">
        <v>41</v>
      </c>
      <c r="AX9" s="181" t="s">
        <v>10</v>
      </c>
      <c r="AY9" s="182" t="s">
        <v>42</v>
      </c>
      <c r="AZ9" s="183" t="s">
        <v>43</v>
      </c>
      <c r="BA9" s="184" t="s">
        <v>118</v>
      </c>
      <c r="BB9" s="179" t="s">
        <v>44</v>
      </c>
      <c r="BC9" s="179" t="s">
        <v>28</v>
      </c>
      <c r="BD9" s="179" t="s">
        <v>45</v>
      </c>
      <c r="BE9" s="179" t="s">
        <v>28</v>
      </c>
      <c r="BF9" s="179" t="s">
        <v>46</v>
      </c>
      <c r="BG9" s="158" t="s">
        <v>47</v>
      </c>
      <c r="BH9" s="185" t="s">
        <v>54</v>
      </c>
      <c r="BI9" s="155"/>
      <c r="BJ9" s="155"/>
      <c r="BK9" s="155"/>
      <c r="BL9" s="155"/>
      <c r="BM9" s="155"/>
      <c r="BN9" s="155"/>
      <c r="BO9" s="155"/>
      <c r="BP9" s="155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</row>
    <row r="10" spans="1:281" s="31" customFormat="1" ht="23.1" customHeight="1" thickBot="1" x14ac:dyDescent="0.4">
      <c r="A10" s="225"/>
      <c r="B10" s="186"/>
      <c r="C10" s="159"/>
      <c r="D10" s="226"/>
      <c r="E10" s="227"/>
      <c r="F10" s="312"/>
      <c r="G10" s="315"/>
      <c r="H10" s="159"/>
      <c r="I10" s="159"/>
      <c r="J10" s="228"/>
      <c r="K10" s="229"/>
      <c r="L10" s="229"/>
      <c r="M10" s="229"/>
      <c r="N10" s="229"/>
      <c r="O10" s="229"/>
      <c r="P10" s="230"/>
      <c r="Q10" s="159"/>
      <c r="R10" s="159" t="s">
        <v>54</v>
      </c>
      <c r="S10" s="190" t="s">
        <v>54</v>
      </c>
      <c r="T10" s="191"/>
      <c r="U10" s="159" t="s">
        <v>54</v>
      </c>
      <c r="V10" s="186"/>
      <c r="W10" s="231"/>
      <c r="X10" s="231"/>
      <c r="Y10" s="159"/>
      <c r="Z10" s="228"/>
      <c r="AA10" s="189"/>
      <c r="AB10" s="228"/>
      <c r="AC10" s="228"/>
      <c r="AD10" s="228"/>
      <c r="AE10" s="159"/>
      <c r="AF10" s="232"/>
      <c r="AG10" s="225"/>
      <c r="AH10" s="186"/>
      <c r="AI10" s="159"/>
      <c r="AJ10" s="159"/>
      <c r="AK10" s="187" t="s">
        <v>52</v>
      </c>
      <c r="AL10" s="187" t="s">
        <v>39</v>
      </c>
      <c r="AM10" s="187" t="s">
        <v>39</v>
      </c>
      <c r="AN10" s="187"/>
      <c r="AO10" s="187"/>
      <c r="AP10" s="187"/>
      <c r="AQ10" s="187"/>
      <c r="AR10" s="328"/>
      <c r="AS10" s="188" t="s">
        <v>53</v>
      </c>
      <c r="AT10" s="159" t="s">
        <v>54</v>
      </c>
      <c r="AU10" s="189" t="s">
        <v>55</v>
      </c>
      <c r="AV10" s="187">
        <v>2</v>
      </c>
      <c r="AW10" s="187" t="s">
        <v>39</v>
      </c>
      <c r="AX10" s="190" t="s">
        <v>54</v>
      </c>
      <c r="AY10" s="191"/>
      <c r="AZ10" s="192" t="s">
        <v>56</v>
      </c>
      <c r="BA10" s="187"/>
      <c r="BB10" s="187"/>
      <c r="BC10" s="187" t="s">
        <v>39</v>
      </c>
      <c r="BD10" s="187" t="s">
        <v>57</v>
      </c>
      <c r="BE10" s="187" t="s">
        <v>39</v>
      </c>
      <c r="BF10" s="187" t="s">
        <v>58</v>
      </c>
      <c r="BG10" s="159" t="s">
        <v>54</v>
      </c>
      <c r="BH10" s="193"/>
      <c r="BI10" s="155"/>
      <c r="BJ10" s="155"/>
      <c r="BK10" s="155"/>
      <c r="BL10" s="155"/>
      <c r="BM10" s="155"/>
      <c r="BN10" s="155"/>
      <c r="BO10" s="155"/>
      <c r="BP10" s="155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</row>
    <row r="11" spans="1:281" s="42" customFormat="1" ht="23.1" customHeight="1" x14ac:dyDescent="0.35">
      <c r="A11" s="42" t="s">
        <v>1</v>
      </c>
      <c r="B11" s="67"/>
      <c r="C11" s="44"/>
      <c r="D11" s="45"/>
      <c r="E11" s="45"/>
      <c r="F11" s="45"/>
      <c r="G11" s="45"/>
      <c r="H11" s="45"/>
      <c r="I11" s="45"/>
      <c r="J11" s="134"/>
      <c r="K11" s="63"/>
      <c r="L11" s="45"/>
      <c r="M11" s="42" t="s">
        <v>1</v>
      </c>
      <c r="N11" s="42" t="s">
        <v>1</v>
      </c>
      <c r="O11" s="42" t="s">
        <v>1</v>
      </c>
      <c r="P11" s="45" t="s">
        <v>1</v>
      </c>
      <c r="Q11" s="45"/>
      <c r="R11" s="45"/>
      <c r="S11" s="45"/>
      <c r="T11" s="45"/>
      <c r="U11" s="45"/>
      <c r="V11" s="46"/>
      <c r="W11" s="48"/>
      <c r="X11" s="48"/>
      <c r="Y11" s="42" t="str">
        <f>+A11</f>
        <v xml:space="preserve"> </v>
      </c>
      <c r="Z11" s="45" t="s">
        <v>1</v>
      </c>
      <c r="AA11" s="45"/>
      <c r="AB11" s="45"/>
      <c r="AC11" s="45"/>
      <c r="AD11" s="45"/>
      <c r="AE11" s="46"/>
      <c r="AF11" s="74"/>
      <c r="AG11" s="75" t="s">
        <v>1</v>
      </c>
      <c r="AH11" s="67"/>
      <c r="AI11" s="52"/>
      <c r="AJ11" s="45"/>
      <c r="AK11" s="45"/>
      <c r="AL11" s="45"/>
      <c r="AM11" s="45" t="s">
        <v>1</v>
      </c>
      <c r="AN11" s="45" t="s">
        <v>1</v>
      </c>
      <c r="AO11" s="45" t="s">
        <v>1</v>
      </c>
      <c r="AP11" s="45"/>
      <c r="AQ11" s="45"/>
      <c r="AR11" s="45"/>
      <c r="AS11" s="45"/>
      <c r="AT11" s="45"/>
      <c r="AU11" s="45"/>
      <c r="AV11" s="49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53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  <c r="JU11" s="54"/>
    </row>
    <row r="12" spans="1:281" s="42" customFormat="1" ht="23.1" customHeight="1" x14ac:dyDescent="0.35">
      <c r="A12" s="42">
        <v>1</v>
      </c>
      <c r="B12" s="43" t="s">
        <v>59</v>
      </c>
      <c r="C12" s="44" t="s">
        <v>60</v>
      </c>
      <c r="D12" s="45">
        <v>36619</v>
      </c>
      <c r="E12" s="45">
        <v>1794</v>
      </c>
      <c r="F12" s="45">
        <f>SUM(D12:E12)</f>
        <v>38413</v>
      </c>
      <c r="G12" s="45">
        <v>1795</v>
      </c>
      <c r="H12" s="45"/>
      <c r="I12" s="45"/>
      <c r="J12" s="45">
        <f>SUM(F12:I12)</f>
        <v>40208</v>
      </c>
      <c r="K12" s="46">
        <f>J12</f>
        <v>40208</v>
      </c>
      <c r="L12" s="47">
        <f>ROUND(J12/6/31/60*(O12+N12*60+M12*6*60),2)</f>
        <v>0</v>
      </c>
      <c r="M12" s="42">
        <v>0</v>
      </c>
      <c r="N12" s="42">
        <v>0</v>
      </c>
      <c r="O12" s="42">
        <v>0</v>
      </c>
      <c r="P12" s="45">
        <f>J12-L12</f>
        <v>40208</v>
      </c>
      <c r="Q12" s="45">
        <v>2285.15</v>
      </c>
      <c r="R12" s="45">
        <f>SUM(AK12:AS12)</f>
        <v>8331.15</v>
      </c>
      <c r="S12" s="45">
        <f>SUM(AU12:AW12)</f>
        <v>200</v>
      </c>
      <c r="T12" s="45">
        <f>ROUNDDOWN(J12*5%/2,2)</f>
        <v>1005.2</v>
      </c>
      <c r="U12" s="45">
        <f>SUM(AZ12:BF12)</f>
        <v>3356.05</v>
      </c>
      <c r="V12" s="46">
        <f>Q12+R12+S12+T12+U12</f>
        <v>15177.55</v>
      </c>
      <c r="W12" s="48">
        <f>ROUND(AF12,0)</f>
        <v>12515</v>
      </c>
      <c r="X12" s="48">
        <f>(AE12-W12)</f>
        <v>12515.45</v>
      </c>
      <c r="Y12" s="42">
        <f>+A12</f>
        <v>1</v>
      </c>
      <c r="Z12" s="45">
        <f>J12*12%</f>
        <v>4824.96</v>
      </c>
      <c r="AA12" s="45">
        <v>0</v>
      </c>
      <c r="AB12" s="45">
        <v>100</v>
      </c>
      <c r="AC12" s="45">
        <f>ROUNDUP(J12*5%/2,2)</f>
        <v>1005.2</v>
      </c>
      <c r="AD12" s="45">
        <v>200</v>
      </c>
      <c r="AE12" s="50">
        <f>+P12-V12</f>
        <v>25030.45</v>
      </c>
      <c r="AF12" s="51">
        <f>(+P12-V12)/2</f>
        <v>12515.225</v>
      </c>
      <c r="AG12" s="42">
        <v>1</v>
      </c>
      <c r="AH12" s="43" t="s">
        <v>59</v>
      </c>
      <c r="AI12" s="44" t="s">
        <v>60</v>
      </c>
      <c r="AJ12" s="45">
        <f>Q12</f>
        <v>2285.15</v>
      </c>
      <c r="AK12" s="45">
        <f>J12*9%</f>
        <v>3618.72</v>
      </c>
      <c r="AL12" s="45">
        <v>0</v>
      </c>
      <c r="AM12" s="45">
        <v>0</v>
      </c>
      <c r="AN12" s="45">
        <v>0</v>
      </c>
      <c r="AO12" s="45">
        <v>0</v>
      </c>
      <c r="AP12" s="45">
        <v>4712.43</v>
      </c>
      <c r="AQ12" s="45">
        <v>0</v>
      </c>
      <c r="AR12" s="45"/>
      <c r="AS12" s="45">
        <v>0</v>
      </c>
      <c r="AT12" s="45">
        <f>SUM(AK12:AS12)</f>
        <v>8331.15</v>
      </c>
      <c r="AU12" s="45">
        <v>200</v>
      </c>
      <c r="AV12" s="45">
        <v>0</v>
      </c>
      <c r="AW12" s="45">
        <v>0</v>
      </c>
      <c r="AX12" s="45">
        <f>SUM(AU12:AW12)</f>
        <v>200</v>
      </c>
      <c r="AY12" s="45">
        <f>ROUNDDOWN(J12*5%/2,2)</f>
        <v>1005.2</v>
      </c>
      <c r="AZ12" s="45"/>
      <c r="BA12" s="45"/>
      <c r="BB12" s="45">
        <v>199.3</v>
      </c>
      <c r="BC12" s="45">
        <v>3156.75</v>
      </c>
      <c r="BD12" s="45">
        <v>0</v>
      </c>
      <c r="BE12" s="45">
        <v>0</v>
      </c>
      <c r="BF12" s="45">
        <v>0</v>
      </c>
      <c r="BG12" s="45">
        <f>SUM(BA12:BF12)</f>
        <v>3356.05</v>
      </c>
      <c r="BH12" s="53">
        <f>AJ12+AT12+AX12+AY12+BG12</f>
        <v>15177.55</v>
      </c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</row>
    <row r="13" spans="1:281" s="55" customFormat="1" ht="23.1" customHeight="1" x14ac:dyDescent="0.35">
      <c r="B13" s="61"/>
      <c r="C13" s="57"/>
      <c r="D13" s="59"/>
      <c r="E13" s="59"/>
      <c r="F13" s="45">
        <f t="shared" ref="F13:F72" si="0">SUM(D13:E13)</f>
        <v>0</v>
      </c>
      <c r="G13" s="59"/>
      <c r="H13" s="59"/>
      <c r="I13" s="59"/>
      <c r="J13" s="45">
        <f t="shared" ref="J13:J72" si="1">SUM(F13:I13)</f>
        <v>0</v>
      </c>
      <c r="K13" s="58"/>
      <c r="L13" s="47">
        <f t="shared" ref="L13:L73" si="2">ROUND(J13/6/31/60*(O13+N13*60+M13*6*60),2)</f>
        <v>0</v>
      </c>
      <c r="P13" s="45">
        <f t="shared" ref="P13:P73" si="3">J13-L13</f>
        <v>0</v>
      </c>
      <c r="Q13" s="59"/>
      <c r="R13" s="45">
        <f t="shared" ref="R13:R73" si="4">SUM(AK13:AS13)</f>
        <v>0</v>
      </c>
      <c r="S13" s="45">
        <f t="shared" ref="S13:S73" si="5">SUM(AU13:AW13)</f>
        <v>0</v>
      </c>
      <c r="T13" s="45">
        <f t="shared" ref="T13:T73" si="6">ROUNDDOWN(J13*5%/2,2)</f>
        <v>0</v>
      </c>
      <c r="U13" s="45">
        <f t="shared" ref="U13:U73" si="7">SUM(AZ13:BF13)</f>
        <v>0</v>
      </c>
      <c r="V13" s="46">
        <f t="shared" ref="V13:V73" si="8">Q13+R13+S13+T13+U13</f>
        <v>0</v>
      </c>
      <c r="W13" s="48">
        <f t="shared" ref="W13:W73" si="9">ROUND(AF13,0)</f>
        <v>0</v>
      </c>
      <c r="X13" s="48">
        <f t="shared" ref="X13:X73" si="10">(AE13-W13)</f>
        <v>0</v>
      </c>
      <c r="Z13" s="45">
        <f t="shared" ref="Z13:Z73" si="11">J13*12%</f>
        <v>0</v>
      </c>
      <c r="AA13" s="59"/>
      <c r="AB13" s="59"/>
      <c r="AC13" s="45">
        <f t="shared" ref="AC13:AC73" si="12">ROUNDUP(J13*5%/2,2)</f>
        <v>0</v>
      </c>
      <c r="AD13" s="59"/>
      <c r="AE13" s="50">
        <f t="shared" ref="AE13:AE73" si="13">+P13-V13</f>
        <v>0</v>
      </c>
      <c r="AF13" s="51">
        <f t="shared" ref="AF13:AF73" si="14">(+P13-V13)/2</f>
        <v>0</v>
      </c>
      <c r="AH13" s="61"/>
      <c r="AI13" s="57"/>
      <c r="AJ13" s="45">
        <f t="shared" ref="AJ13:AJ72" si="15">Q13</f>
        <v>0</v>
      </c>
      <c r="AK13" s="45">
        <f t="shared" ref="AK13:AK73" si="16">J13*9%</f>
        <v>0</v>
      </c>
      <c r="AL13" s="59"/>
      <c r="AM13" s="59"/>
      <c r="AN13" s="59"/>
      <c r="AO13" s="59"/>
      <c r="AP13" s="59"/>
      <c r="AQ13" s="59"/>
      <c r="AR13" s="59"/>
      <c r="AS13" s="59"/>
      <c r="AT13" s="45">
        <f t="shared" ref="AT13:AT73" si="17">SUM(AK13:AS13)</f>
        <v>0</v>
      </c>
      <c r="AU13" s="59"/>
      <c r="AV13" s="59"/>
      <c r="AW13" s="59"/>
      <c r="AX13" s="45">
        <f t="shared" ref="AX13:AX73" si="18">SUM(AU13:AW13)</f>
        <v>0</v>
      </c>
      <c r="AY13" s="45">
        <f t="shared" ref="AY13:AY73" si="19">ROUNDDOWN(J13*5%/2,2)</f>
        <v>0</v>
      </c>
      <c r="AZ13" s="59"/>
      <c r="BA13" s="59"/>
      <c r="BB13" s="59"/>
      <c r="BC13" s="59"/>
      <c r="BD13" s="59"/>
      <c r="BE13" s="59"/>
      <c r="BF13" s="59"/>
      <c r="BG13" s="45">
        <f t="shared" ref="BG13:BG73" si="20">SUM(BA13:BF13)</f>
        <v>0</v>
      </c>
      <c r="BH13" s="53">
        <f t="shared" ref="BH13:BH73" si="21">AJ13+AT13+AX13+AY13+BG13</f>
        <v>0</v>
      </c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</row>
    <row r="14" spans="1:281" s="59" customFormat="1" ht="23.1" customHeight="1" x14ac:dyDescent="0.35">
      <c r="A14" s="154">
        <v>2</v>
      </c>
      <c r="B14" s="149" t="s">
        <v>123</v>
      </c>
      <c r="C14" s="150" t="s">
        <v>126</v>
      </c>
      <c r="D14" s="59">
        <v>29165</v>
      </c>
      <c r="E14" s="59">
        <v>1540</v>
      </c>
      <c r="F14" s="45">
        <f t="shared" si="0"/>
        <v>30705</v>
      </c>
      <c r="G14" s="59">
        <v>1540</v>
      </c>
      <c r="J14" s="45">
        <f t="shared" si="1"/>
        <v>32245</v>
      </c>
      <c r="L14" s="47">
        <f t="shared" si="2"/>
        <v>0</v>
      </c>
      <c r="M14" s="154">
        <v>0</v>
      </c>
      <c r="N14" s="154">
        <v>0</v>
      </c>
      <c r="O14" s="154">
        <v>0</v>
      </c>
      <c r="P14" s="45">
        <f t="shared" si="3"/>
        <v>32245</v>
      </c>
      <c r="Q14" s="59">
        <v>1125.52</v>
      </c>
      <c r="R14" s="45">
        <f t="shared" si="4"/>
        <v>2902.0499999999997</v>
      </c>
      <c r="S14" s="45">
        <f t="shared" si="5"/>
        <v>200</v>
      </c>
      <c r="T14" s="45">
        <f t="shared" si="6"/>
        <v>806.12</v>
      </c>
      <c r="U14" s="45">
        <f t="shared" si="7"/>
        <v>639.20000000000005</v>
      </c>
      <c r="V14" s="45">
        <f t="shared" si="8"/>
        <v>5672.8899999999994</v>
      </c>
      <c r="W14" s="48">
        <f t="shared" si="9"/>
        <v>13286</v>
      </c>
      <c r="X14" s="48">
        <f t="shared" si="10"/>
        <v>13286.11</v>
      </c>
      <c r="Z14" s="45">
        <f t="shared" si="11"/>
        <v>3869.3999999999996</v>
      </c>
      <c r="AB14" s="59">
        <v>100</v>
      </c>
      <c r="AC14" s="45">
        <f t="shared" si="12"/>
        <v>806.13</v>
      </c>
      <c r="AD14" s="59">
        <v>200</v>
      </c>
      <c r="AE14" s="47">
        <f t="shared" si="13"/>
        <v>26572.11</v>
      </c>
      <c r="AF14" s="151">
        <f t="shared" si="14"/>
        <v>13286.055</v>
      </c>
      <c r="AG14" s="154">
        <v>2</v>
      </c>
      <c r="AH14" s="149" t="s">
        <v>123</v>
      </c>
      <c r="AI14" s="150" t="s">
        <v>126</v>
      </c>
      <c r="AJ14" s="45">
        <f t="shared" si="15"/>
        <v>1125.52</v>
      </c>
      <c r="AK14" s="45">
        <f t="shared" si="16"/>
        <v>2902.0499999999997</v>
      </c>
      <c r="AL14" s="149"/>
      <c r="AM14" s="149"/>
      <c r="AN14" s="149"/>
      <c r="AO14" s="149"/>
      <c r="AP14" s="149"/>
      <c r="AQ14" s="149"/>
      <c r="AR14" s="149"/>
      <c r="AS14" s="149"/>
      <c r="AT14" s="45">
        <f t="shared" si="17"/>
        <v>2902.0499999999997</v>
      </c>
      <c r="AU14" s="59">
        <v>200</v>
      </c>
      <c r="AV14" s="149"/>
      <c r="AW14" s="149"/>
      <c r="AX14" s="45">
        <f t="shared" si="18"/>
        <v>200</v>
      </c>
      <c r="AY14" s="45">
        <f t="shared" si="19"/>
        <v>806.12</v>
      </c>
      <c r="AZ14" s="149"/>
      <c r="BA14" s="149"/>
      <c r="BB14" s="59">
        <v>139.19999999999999</v>
      </c>
      <c r="BD14" s="59">
        <v>500</v>
      </c>
      <c r="BE14" s="149"/>
      <c r="BF14" s="149"/>
      <c r="BG14" s="45">
        <f t="shared" si="20"/>
        <v>639.20000000000005</v>
      </c>
      <c r="BH14" s="152">
        <f t="shared" si="21"/>
        <v>5672.8899999999994</v>
      </c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53"/>
      <c r="CB14" s="153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3"/>
      <c r="CO14" s="153"/>
      <c r="CP14" s="153"/>
      <c r="CQ14" s="153"/>
      <c r="CR14" s="153"/>
      <c r="CS14" s="153"/>
      <c r="CT14" s="153"/>
      <c r="CU14" s="153"/>
      <c r="CV14" s="153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53"/>
      <c r="FH14" s="153"/>
      <c r="FI14" s="153"/>
      <c r="FJ14" s="153"/>
      <c r="FK14" s="153"/>
      <c r="FL14" s="153"/>
      <c r="FM14" s="153"/>
      <c r="FN14" s="153"/>
      <c r="FO14" s="153"/>
      <c r="FP14" s="153"/>
      <c r="FQ14" s="153"/>
      <c r="FR14" s="153"/>
      <c r="FS14" s="153"/>
      <c r="FT14" s="153"/>
      <c r="FU14" s="153"/>
      <c r="FV14" s="153"/>
      <c r="FW14" s="153"/>
      <c r="FX14" s="153"/>
      <c r="FY14" s="153"/>
      <c r="FZ14" s="153"/>
      <c r="GA14" s="153"/>
      <c r="GB14" s="153"/>
      <c r="GC14" s="153"/>
      <c r="GD14" s="153"/>
      <c r="GE14" s="153"/>
      <c r="GF14" s="153"/>
      <c r="GG14" s="153"/>
      <c r="GH14" s="153"/>
      <c r="GI14" s="153"/>
      <c r="GJ14" s="153"/>
      <c r="GK14" s="153"/>
      <c r="GL14" s="153"/>
      <c r="GM14" s="153"/>
      <c r="GN14" s="153"/>
      <c r="GO14" s="153"/>
      <c r="GP14" s="153"/>
      <c r="GQ14" s="153"/>
      <c r="GR14" s="153"/>
      <c r="GS14" s="153"/>
      <c r="GT14" s="153"/>
      <c r="GU14" s="153"/>
      <c r="GV14" s="153"/>
      <c r="GW14" s="153"/>
      <c r="GX14" s="153"/>
      <c r="GY14" s="153"/>
      <c r="GZ14" s="153"/>
      <c r="HA14" s="153"/>
      <c r="HB14" s="153"/>
      <c r="HC14" s="153"/>
      <c r="HD14" s="153"/>
      <c r="HE14" s="153"/>
      <c r="HF14" s="153"/>
      <c r="HG14" s="153"/>
      <c r="HH14" s="153"/>
      <c r="HI14" s="153"/>
      <c r="HJ14" s="153"/>
      <c r="HK14" s="153"/>
      <c r="HL14" s="153"/>
      <c r="HM14" s="153"/>
      <c r="HN14" s="153"/>
      <c r="HO14" s="153"/>
      <c r="HP14" s="153"/>
      <c r="HQ14" s="153"/>
      <c r="HR14" s="153"/>
      <c r="HS14" s="153"/>
      <c r="HT14" s="153"/>
      <c r="HU14" s="153"/>
      <c r="HV14" s="153"/>
      <c r="HW14" s="153"/>
      <c r="HX14" s="153"/>
      <c r="HY14" s="153"/>
      <c r="HZ14" s="153"/>
      <c r="IA14" s="153"/>
      <c r="IB14" s="153"/>
      <c r="IC14" s="153"/>
      <c r="ID14" s="153"/>
      <c r="IE14" s="153"/>
      <c r="IF14" s="153"/>
      <c r="IG14" s="153"/>
      <c r="IH14" s="153"/>
      <c r="II14" s="153"/>
      <c r="IJ14" s="153"/>
      <c r="IK14" s="153"/>
      <c r="IL14" s="153"/>
      <c r="IM14" s="153"/>
      <c r="IN14" s="153"/>
      <c r="IO14" s="153"/>
      <c r="IP14" s="153"/>
      <c r="IQ14" s="153"/>
      <c r="IR14" s="153"/>
      <c r="IS14" s="153"/>
      <c r="IT14" s="153"/>
      <c r="IU14" s="153"/>
      <c r="IV14" s="153"/>
      <c r="IW14" s="153"/>
      <c r="IX14" s="153"/>
      <c r="IY14" s="153"/>
      <c r="IZ14" s="153"/>
      <c r="JA14" s="153"/>
      <c r="JB14" s="153"/>
      <c r="JC14" s="153"/>
      <c r="JD14" s="153"/>
      <c r="JE14" s="153"/>
      <c r="JF14" s="153"/>
      <c r="JG14" s="153"/>
      <c r="JH14" s="153"/>
      <c r="JI14" s="153"/>
      <c r="JJ14" s="153"/>
      <c r="JK14" s="153"/>
      <c r="JL14" s="153"/>
      <c r="JM14" s="153"/>
      <c r="JN14" s="153"/>
      <c r="JO14" s="153"/>
      <c r="JP14" s="153"/>
      <c r="JQ14" s="153"/>
      <c r="JR14" s="153"/>
      <c r="JS14" s="153"/>
      <c r="JT14" s="153"/>
      <c r="JU14" s="153"/>
    </row>
    <row r="15" spans="1:281" s="55" customFormat="1" ht="23.1" customHeight="1" x14ac:dyDescent="0.35">
      <c r="B15" s="56"/>
      <c r="C15" s="57"/>
      <c r="D15" s="59"/>
      <c r="E15" s="59"/>
      <c r="F15" s="45">
        <f t="shared" si="0"/>
        <v>0</v>
      </c>
      <c r="G15" s="59"/>
      <c r="J15" s="45">
        <f t="shared" si="1"/>
        <v>0</v>
      </c>
      <c r="L15" s="47">
        <f t="shared" si="2"/>
        <v>0</v>
      </c>
      <c r="P15" s="45">
        <f t="shared" si="3"/>
        <v>0</v>
      </c>
      <c r="Q15" s="56"/>
      <c r="R15" s="45">
        <f t="shared" si="4"/>
        <v>0</v>
      </c>
      <c r="S15" s="45">
        <f t="shared" si="5"/>
        <v>0</v>
      </c>
      <c r="T15" s="45">
        <f t="shared" si="6"/>
        <v>0</v>
      </c>
      <c r="U15" s="45">
        <f t="shared" si="7"/>
        <v>0</v>
      </c>
      <c r="V15" s="46">
        <f t="shared" si="8"/>
        <v>0</v>
      </c>
      <c r="W15" s="48">
        <f t="shared" si="9"/>
        <v>0</v>
      </c>
      <c r="X15" s="48">
        <f t="shared" si="10"/>
        <v>0</v>
      </c>
      <c r="Z15" s="45">
        <f t="shared" si="11"/>
        <v>0</v>
      </c>
      <c r="AA15" s="59"/>
      <c r="AB15" s="59"/>
      <c r="AC15" s="45">
        <f t="shared" si="12"/>
        <v>0</v>
      </c>
      <c r="AD15" s="59"/>
      <c r="AE15" s="50">
        <f t="shared" si="13"/>
        <v>0</v>
      </c>
      <c r="AF15" s="51">
        <f t="shared" si="14"/>
        <v>0</v>
      </c>
      <c r="AH15" s="56"/>
      <c r="AI15" s="57"/>
      <c r="AJ15" s="45">
        <f t="shared" si="15"/>
        <v>0</v>
      </c>
      <c r="AK15" s="45">
        <f t="shared" si="16"/>
        <v>0</v>
      </c>
      <c r="AL15" s="56"/>
      <c r="AM15" s="56"/>
      <c r="AN15" s="56"/>
      <c r="AO15" s="56"/>
      <c r="AP15" s="56"/>
      <c r="AQ15" s="56"/>
      <c r="AR15" s="56"/>
      <c r="AS15" s="56"/>
      <c r="AT15" s="45">
        <f t="shared" si="17"/>
        <v>0</v>
      </c>
      <c r="AU15" s="149"/>
      <c r="AV15" s="56"/>
      <c r="AW15" s="56"/>
      <c r="AX15" s="45">
        <f t="shared" si="18"/>
        <v>0</v>
      </c>
      <c r="AY15" s="45">
        <f t="shared" si="19"/>
        <v>0</v>
      </c>
      <c r="AZ15" s="56"/>
      <c r="BA15" s="56"/>
      <c r="BB15" s="56"/>
      <c r="BD15" s="56"/>
      <c r="BE15" s="56"/>
      <c r="BF15" s="56"/>
      <c r="BG15" s="45">
        <f t="shared" si="20"/>
        <v>0</v>
      </c>
      <c r="BH15" s="53">
        <f t="shared" si="21"/>
        <v>0</v>
      </c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54"/>
      <c r="IW15" s="54"/>
      <c r="IX15" s="54"/>
      <c r="IY15" s="54"/>
      <c r="IZ15" s="54"/>
      <c r="JA15" s="54"/>
      <c r="JB15" s="54"/>
      <c r="JC15" s="54"/>
      <c r="JD15" s="54"/>
      <c r="JE15" s="54"/>
      <c r="JF15" s="54"/>
      <c r="JG15" s="54"/>
      <c r="JH15" s="54"/>
      <c r="JI15" s="54"/>
      <c r="JJ15" s="54"/>
      <c r="JK15" s="54"/>
      <c r="JL15" s="54"/>
      <c r="JM15" s="54"/>
      <c r="JN15" s="54"/>
      <c r="JO15" s="54"/>
      <c r="JP15" s="54"/>
      <c r="JQ15" s="54"/>
      <c r="JR15" s="54"/>
      <c r="JS15" s="54"/>
      <c r="JT15" s="54"/>
      <c r="JU15" s="54"/>
    </row>
    <row r="16" spans="1:281" s="42" customFormat="1" ht="23.1" customHeight="1" x14ac:dyDescent="0.35">
      <c r="A16" s="42">
        <v>3</v>
      </c>
      <c r="B16" s="43" t="s">
        <v>61</v>
      </c>
      <c r="C16" s="44" t="s">
        <v>62</v>
      </c>
      <c r="D16" s="45">
        <v>72577</v>
      </c>
      <c r="E16" s="45">
        <v>3375</v>
      </c>
      <c r="F16" s="45">
        <v>83659</v>
      </c>
      <c r="G16" s="45">
        <v>3656</v>
      </c>
      <c r="H16" s="45"/>
      <c r="I16" s="45"/>
      <c r="J16" s="45">
        <f t="shared" si="1"/>
        <v>87315</v>
      </c>
      <c r="K16" s="46">
        <f>J16</f>
        <v>87315</v>
      </c>
      <c r="L16" s="47">
        <f t="shared" si="2"/>
        <v>0</v>
      </c>
      <c r="P16" s="45">
        <f t="shared" si="3"/>
        <v>87315</v>
      </c>
      <c r="Q16" s="45">
        <v>12839.16</v>
      </c>
      <c r="R16" s="45">
        <f t="shared" si="4"/>
        <v>23274.68</v>
      </c>
      <c r="S16" s="45">
        <f t="shared" si="5"/>
        <v>200</v>
      </c>
      <c r="T16" s="45">
        <f t="shared" si="6"/>
        <v>2182.87</v>
      </c>
      <c r="U16" s="45">
        <f t="shared" si="7"/>
        <v>24108.77</v>
      </c>
      <c r="V16" s="46">
        <f t="shared" si="8"/>
        <v>62605.479999999996</v>
      </c>
      <c r="W16" s="48">
        <f t="shared" si="9"/>
        <v>12355</v>
      </c>
      <c r="X16" s="48">
        <f t="shared" si="10"/>
        <v>12354.520000000004</v>
      </c>
      <c r="Y16" s="42">
        <f>+A16</f>
        <v>3</v>
      </c>
      <c r="Z16" s="45">
        <f t="shared" si="11"/>
        <v>10477.799999999999</v>
      </c>
      <c r="AA16" s="45">
        <v>0</v>
      </c>
      <c r="AB16" s="45">
        <v>100</v>
      </c>
      <c r="AC16" s="45">
        <f t="shared" si="12"/>
        <v>2182.88</v>
      </c>
      <c r="AD16" s="45">
        <v>200</v>
      </c>
      <c r="AE16" s="50">
        <f t="shared" si="13"/>
        <v>24709.520000000004</v>
      </c>
      <c r="AF16" s="51">
        <f t="shared" si="14"/>
        <v>12354.760000000002</v>
      </c>
      <c r="AG16" s="42">
        <v>3</v>
      </c>
      <c r="AH16" s="43" t="s">
        <v>61</v>
      </c>
      <c r="AI16" s="44" t="s">
        <v>62</v>
      </c>
      <c r="AJ16" s="45">
        <f t="shared" si="15"/>
        <v>12839.16</v>
      </c>
      <c r="AK16" s="45">
        <f t="shared" si="16"/>
        <v>7858.3499999999995</v>
      </c>
      <c r="AL16" s="45">
        <v>5781.89</v>
      </c>
      <c r="AM16" s="45">
        <v>0</v>
      </c>
      <c r="AN16" s="45">
        <v>0</v>
      </c>
      <c r="AO16" s="45">
        <v>9634.44</v>
      </c>
      <c r="AP16" s="45">
        <v>0</v>
      </c>
      <c r="AQ16" s="45">
        <v>0</v>
      </c>
      <c r="AR16" s="45"/>
      <c r="AS16" s="45">
        <v>0</v>
      </c>
      <c r="AT16" s="45">
        <f t="shared" si="17"/>
        <v>23274.68</v>
      </c>
      <c r="AU16" s="45">
        <v>200</v>
      </c>
      <c r="AV16" s="45">
        <v>0</v>
      </c>
      <c r="AW16" s="45">
        <v>0</v>
      </c>
      <c r="AX16" s="45">
        <f t="shared" si="18"/>
        <v>200</v>
      </c>
      <c r="AY16" s="45">
        <f t="shared" si="19"/>
        <v>2182.87</v>
      </c>
      <c r="AZ16" s="45"/>
      <c r="BA16" s="45">
        <v>0</v>
      </c>
      <c r="BB16" s="45">
        <v>100</v>
      </c>
      <c r="BC16" s="45">
        <v>15783.77</v>
      </c>
      <c r="BD16" s="45">
        <v>8225</v>
      </c>
      <c r="BE16" s="45">
        <v>0</v>
      </c>
      <c r="BF16" s="45">
        <v>0</v>
      </c>
      <c r="BG16" s="45">
        <f t="shared" si="20"/>
        <v>24108.77</v>
      </c>
      <c r="BH16" s="53">
        <f t="shared" si="21"/>
        <v>62605.479999999996</v>
      </c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  <c r="IW16" s="54"/>
      <c r="IX16" s="54"/>
      <c r="IY16" s="54"/>
      <c r="IZ16" s="54"/>
      <c r="JA16" s="54"/>
      <c r="JB16" s="54"/>
      <c r="JC16" s="54"/>
      <c r="JD16" s="54"/>
      <c r="JE16" s="54"/>
      <c r="JF16" s="54"/>
      <c r="JG16" s="54"/>
      <c r="JH16" s="54"/>
      <c r="JI16" s="54"/>
      <c r="JJ16" s="54"/>
      <c r="JK16" s="54"/>
      <c r="JL16" s="54"/>
      <c r="JM16" s="54"/>
      <c r="JN16" s="54"/>
      <c r="JO16" s="54"/>
      <c r="JP16" s="54"/>
      <c r="JQ16" s="54"/>
      <c r="JR16" s="54"/>
      <c r="JS16" s="54"/>
      <c r="JT16" s="54"/>
      <c r="JU16" s="54"/>
    </row>
    <row r="17" spans="1:281" s="55" customFormat="1" ht="23.1" customHeight="1" x14ac:dyDescent="0.35">
      <c r="B17" s="61"/>
      <c r="C17" s="57"/>
      <c r="D17" s="59"/>
      <c r="E17" s="59"/>
      <c r="F17" s="45">
        <f t="shared" si="0"/>
        <v>0</v>
      </c>
      <c r="G17" s="59"/>
      <c r="H17" s="59"/>
      <c r="I17" s="59"/>
      <c r="J17" s="45">
        <f t="shared" si="1"/>
        <v>0</v>
      </c>
      <c r="K17" s="58"/>
      <c r="L17" s="47">
        <f t="shared" si="2"/>
        <v>0</v>
      </c>
      <c r="P17" s="45">
        <f t="shared" si="3"/>
        <v>0</v>
      </c>
      <c r="Q17" s="59"/>
      <c r="R17" s="45">
        <f t="shared" si="4"/>
        <v>0</v>
      </c>
      <c r="S17" s="45">
        <f t="shared" si="5"/>
        <v>0</v>
      </c>
      <c r="T17" s="45">
        <f t="shared" si="6"/>
        <v>0</v>
      </c>
      <c r="U17" s="45">
        <f t="shared" si="7"/>
        <v>0</v>
      </c>
      <c r="V17" s="46">
        <f t="shared" si="8"/>
        <v>0</v>
      </c>
      <c r="W17" s="48">
        <f t="shared" si="9"/>
        <v>0</v>
      </c>
      <c r="X17" s="48">
        <f t="shared" si="10"/>
        <v>0</v>
      </c>
      <c r="Z17" s="45">
        <f t="shared" si="11"/>
        <v>0</v>
      </c>
      <c r="AA17" s="59"/>
      <c r="AB17" s="59"/>
      <c r="AC17" s="45">
        <f t="shared" si="12"/>
        <v>0</v>
      </c>
      <c r="AD17" s="59"/>
      <c r="AE17" s="50">
        <f t="shared" si="13"/>
        <v>0</v>
      </c>
      <c r="AF17" s="51">
        <f t="shared" si="14"/>
        <v>0</v>
      </c>
      <c r="AH17" s="61"/>
      <c r="AI17" s="57"/>
      <c r="AJ17" s="45">
        <f t="shared" si="15"/>
        <v>0</v>
      </c>
      <c r="AK17" s="45">
        <f t="shared" si="16"/>
        <v>0</v>
      </c>
      <c r="AL17" s="59"/>
      <c r="AM17" s="59"/>
      <c r="AN17" s="59"/>
      <c r="AO17" s="59"/>
      <c r="AP17" s="59"/>
      <c r="AQ17" s="59"/>
      <c r="AR17" s="59"/>
      <c r="AS17" s="59"/>
      <c r="AT17" s="45">
        <f t="shared" si="17"/>
        <v>0</v>
      </c>
      <c r="AU17" s="59"/>
      <c r="AV17" s="56"/>
      <c r="AW17" s="59"/>
      <c r="AX17" s="45">
        <f t="shared" si="18"/>
        <v>0</v>
      </c>
      <c r="AY17" s="45">
        <f t="shared" si="19"/>
        <v>0</v>
      </c>
      <c r="AZ17" s="59"/>
      <c r="BA17" s="59"/>
      <c r="BB17" s="59"/>
      <c r="BC17" s="59"/>
      <c r="BD17" s="59"/>
      <c r="BE17" s="59"/>
      <c r="BF17" s="59"/>
      <c r="BG17" s="45">
        <f t="shared" si="20"/>
        <v>0</v>
      </c>
      <c r="BH17" s="53">
        <f t="shared" si="21"/>
        <v>0</v>
      </c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  <c r="IW17" s="54"/>
      <c r="IX17" s="54"/>
      <c r="IY17" s="54"/>
      <c r="IZ17" s="54"/>
      <c r="JA17" s="54"/>
      <c r="JB17" s="54"/>
      <c r="JC17" s="54"/>
      <c r="JD17" s="54"/>
      <c r="JE17" s="54"/>
      <c r="JF17" s="54"/>
      <c r="JG17" s="54"/>
      <c r="JH17" s="54"/>
      <c r="JI17" s="54"/>
      <c r="JJ17" s="54"/>
      <c r="JK17" s="54"/>
      <c r="JL17" s="54"/>
      <c r="JM17" s="54"/>
      <c r="JN17" s="54"/>
      <c r="JO17" s="54"/>
      <c r="JP17" s="54"/>
      <c r="JQ17" s="54"/>
      <c r="JR17" s="54"/>
      <c r="JS17" s="54"/>
      <c r="JT17" s="54"/>
      <c r="JU17" s="54"/>
    </row>
    <row r="18" spans="1:281" s="42" customFormat="1" ht="23.1" customHeight="1" x14ac:dyDescent="0.35">
      <c r="A18" s="42">
        <v>4</v>
      </c>
      <c r="B18" s="43" t="s">
        <v>63</v>
      </c>
      <c r="C18" s="44" t="s">
        <v>81</v>
      </c>
      <c r="D18" s="45">
        <v>43030</v>
      </c>
      <c r="E18" s="45">
        <v>2108</v>
      </c>
      <c r="F18" s="45">
        <f t="shared" si="0"/>
        <v>45138</v>
      </c>
      <c r="G18" s="45">
        <v>2109</v>
      </c>
      <c r="H18" s="45"/>
      <c r="I18" s="45"/>
      <c r="J18" s="45">
        <f t="shared" si="1"/>
        <v>47247</v>
      </c>
      <c r="K18" s="46">
        <f>J18</f>
        <v>47247</v>
      </c>
      <c r="L18" s="47">
        <f t="shared" si="2"/>
        <v>0</v>
      </c>
      <c r="P18" s="45">
        <f t="shared" si="3"/>
        <v>47247</v>
      </c>
      <c r="Q18" s="45">
        <v>3605.95</v>
      </c>
      <c r="R18" s="45">
        <f t="shared" si="4"/>
        <v>4252.2299999999996</v>
      </c>
      <c r="S18" s="45">
        <f t="shared" si="5"/>
        <v>200</v>
      </c>
      <c r="T18" s="45">
        <f t="shared" si="6"/>
        <v>1181.17</v>
      </c>
      <c r="U18" s="45">
        <f t="shared" si="7"/>
        <v>100</v>
      </c>
      <c r="V18" s="46">
        <f t="shared" si="8"/>
        <v>9339.3499999999985</v>
      </c>
      <c r="W18" s="48">
        <f t="shared" si="9"/>
        <v>18954</v>
      </c>
      <c r="X18" s="48">
        <f t="shared" si="10"/>
        <v>18953.650000000001</v>
      </c>
      <c r="Y18" s="42">
        <f>+A18</f>
        <v>4</v>
      </c>
      <c r="Z18" s="45">
        <f t="shared" si="11"/>
        <v>5669.6399999999994</v>
      </c>
      <c r="AA18" s="45">
        <v>0</v>
      </c>
      <c r="AB18" s="45">
        <v>100</v>
      </c>
      <c r="AC18" s="45">
        <f t="shared" si="12"/>
        <v>1181.18</v>
      </c>
      <c r="AD18" s="45">
        <v>200</v>
      </c>
      <c r="AE18" s="50">
        <f t="shared" si="13"/>
        <v>37907.65</v>
      </c>
      <c r="AF18" s="51">
        <f t="shared" si="14"/>
        <v>18953.825000000001</v>
      </c>
      <c r="AG18" s="42">
        <v>4</v>
      </c>
      <c r="AH18" s="43" t="s">
        <v>63</v>
      </c>
      <c r="AI18" s="44" t="s">
        <v>81</v>
      </c>
      <c r="AJ18" s="45">
        <f t="shared" si="15"/>
        <v>3605.95</v>
      </c>
      <c r="AK18" s="45">
        <f t="shared" si="16"/>
        <v>4252.2299999999996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/>
      <c r="AS18" s="45">
        <v>0</v>
      </c>
      <c r="AT18" s="45">
        <f t="shared" si="17"/>
        <v>4252.2299999999996</v>
      </c>
      <c r="AU18" s="45">
        <v>200</v>
      </c>
      <c r="AV18" s="45">
        <v>0</v>
      </c>
      <c r="AW18" s="45">
        <v>0</v>
      </c>
      <c r="AX18" s="45">
        <f t="shared" si="18"/>
        <v>200</v>
      </c>
      <c r="AY18" s="45">
        <f t="shared" si="19"/>
        <v>1181.17</v>
      </c>
      <c r="AZ18" s="45"/>
      <c r="BA18" s="45"/>
      <c r="BB18" s="45">
        <v>100</v>
      </c>
      <c r="BC18" s="45">
        <v>0</v>
      </c>
      <c r="BD18" s="45">
        <v>0</v>
      </c>
      <c r="BE18" s="45">
        <v>0</v>
      </c>
      <c r="BF18" s="45">
        <v>0</v>
      </c>
      <c r="BG18" s="45">
        <f t="shared" si="20"/>
        <v>100</v>
      </c>
      <c r="BH18" s="53">
        <f t="shared" si="21"/>
        <v>9339.3499999999985</v>
      </c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  <c r="IZ18" s="54"/>
      <c r="JA18" s="54"/>
      <c r="JB18" s="54"/>
      <c r="JC18" s="54"/>
      <c r="JD18" s="54"/>
      <c r="JE18" s="54"/>
      <c r="JF18" s="54"/>
      <c r="JG18" s="54"/>
      <c r="JH18" s="54"/>
      <c r="JI18" s="54"/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  <c r="JU18" s="54"/>
    </row>
    <row r="19" spans="1:281" s="42" customFormat="1" ht="23.1" customHeight="1" x14ac:dyDescent="0.35">
      <c r="A19" s="55"/>
      <c r="B19" s="62"/>
      <c r="C19" s="44"/>
      <c r="D19" s="45"/>
      <c r="E19" s="45"/>
      <c r="F19" s="45">
        <f t="shared" si="0"/>
        <v>0</v>
      </c>
      <c r="G19" s="45"/>
      <c r="H19" s="45"/>
      <c r="I19" s="45"/>
      <c r="J19" s="45">
        <f t="shared" si="1"/>
        <v>0</v>
      </c>
      <c r="K19" s="63"/>
      <c r="L19" s="47">
        <f t="shared" si="2"/>
        <v>0</v>
      </c>
      <c r="P19" s="45">
        <f t="shared" si="3"/>
        <v>0</v>
      </c>
      <c r="Q19" s="45"/>
      <c r="R19" s="45">
        <f t="shared" si="4"/>
        <v>0</v>
      </c>
      <c r="S19" s="45">
        <f t="shared" si="5"/>
        <v>0</v>
      </c>
      <c r="T19" s="45">
        <f t="shared" si="6"/>
        <v>0</v>
      </c>
      <c r="U19" s="45">
        <f t="shared" si="7"/>
        <v>0</v>
      </c>
      <c r="V19" s="46">
        <f t="shared" si="8"/>
        <v>0</v>
      </c>
      <c r="W19" s="48">
        <f t="shared" si="9"/>
        <v>0</v>
      </c>
      <c r="X19" s="48">
        <f t="shared" si="10"/>
        <v>0</v>
      </c>
      <c r="Z19" s="45">
        <f t="shared" si="11"/>
        <v>0</v>
      </c>
      <c r="AA19" s="45"/>
      <c r="AB19" s="45"/>
      <c r="AC19" s="45">
        <f t="shared" si="12"/>
        <v>0</v>
      </c>
      <c r="AD19" s="45"/>
      <c r="AE19" s="50">
        <f t="shared" si="13"/>
        <v>0</v>
      </c>
      <c r="AF19" s="51">
        <f t="shared" si="14"/>
        <v>0</v>
      </c>
      <c r="AG19" s="55"/>
      <c r="AH19" s="62"/>
      <c r="AI19" s="44"/>
      <c r="AJ19" s="45">
        <f t="shared" si="15"/>
        <v>0</v>
      </c>
      <c r="AK19" s="45">
        <f t="shared" si="16"/>
        <v>0</v>
      </c>
      <c r="AL19" s="45"/>
      <c r="AM19" s="45"/>
      <c r="AN19" s="45"/>
      <c r="AO19" s="45"/>
      <c r="AP19" s="45"/>
      <c r="AQ19" s="45"/>
      <c r="AR19" s="45"/>
      <c r="AS19" s="45"/>
      <c r="AT19" s="45">
        <f t="shared" si="17"/>
        <v>0</v>
      </c>
      <c r="AU19" s="45"/>
      <c r="AV19" s="56"/>
      <c r="AW19" s="45"/>
      <c r="AX19" s="45">
        <f t="shared" si="18"/>
        <v>0</v>
      </c>
      <c r="AY19" s="45">
        <f t="shared" si="19"/>
        <v>0</v>
      </c>
      <c r="AZ19" s="45"/>
      <c r="BA19" s="45"/>
      <c r="BB19" s="45"/>
      <c r="BC19" s="45"/>
      <c r="BD19" s="45"/>
      <c r="BE19" s="45"/>
      <c r="BF19" s="45"/>
      <c r="BG19" s="45">
        <f t="shared" si="20"/>
        <v>0</v>
      </c>
      <c r="BH19" s="53">
        <f t="shared" si="21"/>
        <v>0</v>
      </c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</row>
    <row r="20" spans="1:281" s="42" customFormat="1" ht="23.1" customHeight="1" x14ac:dyDescent="0.35">
      <c r="A20" s="154">
        <v>5</v>
      </c>
      <c r="B20" s="43" t="s">
        <v>64</v>
      </c>
      <c r="C20" s="44" t="s">
        <v>71</v>
      </c>
      <c r="D20" s="45">
        <v>46725</v>
      </c>
      <c r="E20" s="45">
        <v>2290</v>
      </c>
      <c r="F20" s="45">
        <f t="shared" si="0"/>
        <v>49015</v>
      </c>
      <c r="G20" s="45">
        <v>2289</v>
      </c>
      <c r="H20" s="45"/>
      <c r="I20" s="45"/>
      <c r="J20" s="45">
        <f t="shared" si="1"/>
        <v>51304</v>
      </c>
      <c r="K20" s="46">
        <f>J20</f>
        <v>51304</v>
      </c>
      <c r="L20" s="47">
        <f t="shared" si="2"/>
        <v>0</v>
      </c>
      <c r="P20" s="45">
        <f t="shared" si="3"/>
        <v>51304</v>
      </c>
      <c r="Q20" s="45">
        <v>4459.28</v>
      </c>
      <c r="R20" s="45">
        <f t="shared" si="4"/>
        <v>13393.06</v>
      </c>
      <c r="S20" s="45">
        <f t="shared" si="5"/>
        <v>200</v>
      </c>
      <c r="T20" s="45">
        <f t="shared" si="6"/>
        <v>1282.5999999999999</v>
      </c>
      <c r="U20" s="45">
        <f t="shared" si="7"/>
        <v>6513.51</v>
      </c>
      <c r="V20" s="46">
        <f t="shared" si="8"/>
        <v>25848.449999999997</v>
      </c>
      <c r="W20" s="48">
        <f t="shared" si="9"/>
        <v>12728</v>
      </c>
      <c r="X20" s="48">
        <f t="shared" si="10"/>
        <v>12727.550000000003</v>
      </c>
      <c r="Y20" s="42">
        <f>+A20</f>
        <v>5</v>
      </c>
      <c r="Z20" s="45">
        <f t="shared" si="11"/>
        <v>6156.48</v>
      </c>
      <c r="AA20" s="45">
        <v>0</v>
      </c>
      <c r="AB20" s="45">
        <v>100</v>
      </c>
      <c r="AC20" s="45">
        <f t="shared" si="12"/>
        <v>1282.5999999999999</v>
      </c>
      <c r="AD20" s="45">
        <v>200</v>
      </c>
      <c r="AE20" s="50">
        <f t="shared" si="13"/>
        <v>25455.550000000003</v>
      </c>
      <c r="AF20" s="51">
        <f t="shared" si="14"/>
        <v>12727.775000000001</v>
      </c>
      <c r="AG20" s="154">
        <v>5</v>
      </c>
      <c r="AH20" s="43" t="s">
        <v>64</v>
      </c>
      <c r="AI20" s="44" t="s">
        <v>71</v>
      </c>
      <c r="AJ20" s="45">
        <f t="shared" si="15"/>
        <v>4459.28</v>
      </c>
      <c r="AK20" s="45">
        <f t="shared" si="16"/>
        <v>4617.3599999999997</v>
      </c>
      <c r="AL20" s="45">
        <v>0</v>
      </c>
      <c r="AM20" s="45">
        <v>0</v>
      </c>
      <c r="AN20" s="45">
        <v>0</v>
      </c>
      <c r="AO20" s="45">
        <v>0</v>
      </c>
      <c r="AP20" s="45">
        <v>6442.37</v>
      </c>
      <c r="AQ20" s="45">
        <v>0</v>
      </c>
      <c r="AR20" s="45">
        <v>2333.33</v>
      </c>
      <c r="AS20" s="45">
        <v>0</v>
      </c>
      <c r="AT20" s="45">
        <f t="shared" si="17"/>
        <v>13393.06</v>
      </c>
      <c r="AU20" s="45">
        <v>200</v>
      </c>
      <c r="AV20" s="45">
        <v>0</v>
      </c>
      <c r="AW20" s="45">
        <v>0</v>
      </c>
      <c r="AX20" s="45">
        <f t="shared" si="18"/>
        <v>200</v>
      </c>
      <c r="AY20" s="45">
        <f t="shared" si="19"/>
        <v>1282.5999999999999</v>
      </c>
      <c r="AZ20" s="45"/>
      <c r="BA20" s="45"/>
      <c r="BB20" s="45">
        <v>100</v>
      </c>
      <c r="BC20" s="45">
        <v>6313.51</v>
      </c>
      <c r="BD20" s="45">
        <v>100</v>
      </c>
      <c r="BE20" s="45">
        <v>0</v>
      </c>
      <c r="BF20" s="45">
        <v>0</v>
      </c>
      <c r="BG20" s="45">
        <f t="shared" si="20"/>
        <v>6513.51</v>
      </c>
      <c r="BH20" s="53">
        <f t="shared" si="21"/>
        <v>25848.449999999997</v>
      </c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  <c r="IW20" s="54"/>
      <c r="IX20" s="54"/>
      <c r="IY20" s="54"/>
      <c r="IZ20" s="54"/>
      <c r="JA20" s="54"/>
      <c r="JB20" s="54"/>
      <c r="JC20" s="54"/>
      <c r="JD20" s="54"/>
      <c r="JE20" s="54"/>
      <c r="JF20" s="54"/>
      <c r="JG20" s="54"/>
      <c r="JH20" s="54"/>
      <c r="JI20" s="54"/>
      <c r="JJ20" s="54"/>
      <c r="JK20" s="54"/>
      <c r="JL20" s="54"/>
      <c r="JM20" s="54"/>
      <c r="JN20" s="54"/>
      <c r="JO20" s="54"/>
      <c r="JP20" s="54"/>
      <c r="JQ20" s="54"/>
      <c r="JR20" s="54"/>
      <c r="JS20" s="54"/>
      <c r="JT20" s="54"/>
      <c r="JU20" s="54"/>
    </row>
    <row r="21" spans="1:281" s="42" customFormat="1" ht="23.1" customHeight="1" x14ac:dyDescent="0.35">
      <c r="A21" s="55"/>
      <c r="B21" s="62"/>
      <c r="C21" s="44"/>
      <c r="D21" s="45"/>
      <c r="E21" s="45"/>
      <c r="F21" s="45">
        <f t="shared" si="0"/>
        <v>0</v>
      </c>
      <c r="G21" s="45"/>
      <c r="H21" s="45"/>
      <c r="I21" s="45"/>
      <c r="J21" s="45">
        <f t="shared" si="1"/>
        <v>0</v>
      </c>
      <c r="K21" s="63"/>
      <c r="L21" s="47">
        <f t="shared" si="2"/>
        <v>0</v>
      </c>
      <c r="P21" s="45">
        <f t="shared" si="3"/>
        <v>0</v>
      </c>
      <c r="Q21" s="45"/>
      <c r="R21" s="45">
        <f t="shared" si="4"/>
        <v>0</v>
      </c>
      <c r="S21" s="45">
        <f t="shared" si="5"/>
        <v>0</v>
      </c>
      <c r="T21" s="45">
        <f t="shared" si="6"/>
        <v>0</v>
      </c>
      <c r="U21" s="45">
        <f t="shared" si="7"/>
        <v>0</v>
      </c>
      <c r="V21" s="46">
        <f t="shared" si="8"/>
        <v>0</v>
      </c>
      <c r="W21" s="48">
        <f t="shared" si="9"/>
        <v>0</v>
      </c>
      <c r="X21" s="48">
        <f t="shared" si="10"/>
        <v>0</v>
      </c>
      <c r="Z21" s="45">
        <f t="shared" si="11"/>
        <v>0</v>
      </c>
      <c r="AA21" s="45"/>
      <c r="AB21" s="45"/>
      <c r="AC21" s="45">
        <f t="shared" si="12"/>
        <v>0</v>
      </c>
      <c r="AD21" s="45"/>
      <c r="AE21" s="50">
        <f t="shared" si="13"/>
        <v>0</v>
      </c>
      <c r="AF21" s="51">
        <f t="shared" si="14"/>
        <v>0</v>
      </c>
      <c r="AG21" s="55"/>
      <c r="AH21" s="62"/>
      <c r="AI21" s="44"/>
      <c r="AJ21" s="45">
        <f t="shared" si="15"/>
        <v>0</v>
      </c>
      <c r="AK21" s="45">
        <f t="shared" si="16"/>
        <v>0</v>
      </c>
      <c r="AL21" s="45"/>
      <c r="AM21" s="45"/>
      <c r="AN21" s="45"/>
      <c r="AO21" s="45"/>
      <c r="AP21" s="45"/>
      <c r="AQ21" s="45"/>
      <c r="AR21" s="45"/>
      <c r="AS21" s="45"/>
      <c r="AT21" s="45">
        <f t="shared" si="17"/>
        <v>0</v>
      </c>
      <c r="AU21" s="45"/>
      <c r="AV21" s="56"/>
      <c r="AW21" s="45"/>
      <c r="AX21" s="45">
        <f t="shared" si="18"/>
        <v>0</v>
      </c>
      <c r="AY21" s="45">
        <f t="shared" si="19"/>
        <v>0</v>
      </c>
      <c r="AZ21" s="45"/>
      <c r="BA21" s="45"/>
      <c r="BB21" s="45"/>
      <c r="BC21" s="45"/>
      <c r="BD21" s="45"/>
      <c r="BE21" s="45"/>
      <c r="BF21" s="45"/>
      <c r="BG21" s="45">
        <f t="shared" si="20"/>
        <v>0</v>
      </c>
      <c r="BH21" s="53">
        <f t="shared" si="21"/>
        <v>0</v>
      </c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</row>
    <row r="22" spans="1:281" s="42" customFormat="1" ht="23.1" customHeight="1" x14ac:dyDescent="0.35">
      <c r="A22" s="42">
        <v>6</v>
      </c>
      <c r="B22" s="43" t="s">
        <v>66</v>
      </c>
      <c r="C22" s="64" t="s">
        <v>67</v>
      </c>
      <c r="D22" s="45">
        <v>80003</v>
      </c>
      <c r="E22" s="45">
        <v>3656</v>
      </c>
      <c r="F22" s="45">
        <f t="shared" si="0"/>
        <v>83659</v>
      </c>
      <c r="G22" s="45">
        <v>3656</v>
      </c>
      <c r="H22" s="45"/>
      <c r="I22" s="45"/>
      <c r="J22" s="45">
        <f t="shared" si="1"/>
        <v>87315</v>
      </c>
      <c r="K22" s="46">
        <f>J22</f>
        <v>87315</v>
      </c>
      <c r="L22" s="47">
        <f t="shared" si="2"/>
        <v>0</v>
      </c>
      <c r="P22" s="45">
        <f t="shared" si="3"/>
        <v>87315</v>
      </c>
      <c r="Q22" s="45">
        <v>12906.57</v>
      </c>
      <c r="R22" s="45">
        <f t="shared" si="4"/>
        <v>21073.8</v>
      </c>
      <c r="S22" s="45">
        <f t="shared" si="5"/>
        <v>200</v>
      </c>
      <c r="T22" s="45">
        <f t="shared" si="6"/>
        <v>2182.87</v>
      </c>
      <c r="U22" s="45">
        <f t="shared" si="7"/>
        <v>100</v>
      </c>
      <c r="V22" s="46">
        <f t="shared" si="8"/>
        <v>36463.24</v>
      </c>
      <c r="W22" s="48">
        <f t="shared" si="9"/>
        <v>25426</v>
      </c>
      <c r="X22" s="48">
        <f t="shared" si="10"/>
        <v>25425.760000000002</v>
      </c>
      <c r="Y22" s="42">
        <f>+A22</f>
        <v>6</v>
      </c>
      <c r="Z22" s="45">
        <f t="shared" si="11"/>
        <v>10477.799999999999</v>
      </c>
      <c r="AA22" s="45">
        <v>0</v>
      </c>
      <c r="AB22" s="45">
        <v>100</v>
      </c>
      <c r="AC22" s="45">
        <f t="shared" si="12"/>
        <v>2182.88</v>
      </c>
      <c r="AD22" s="45">
        <v>200</v>
      </c>
      <c r="AE22" s="50">
        <f t="shared" si="13"/>
        <v>50851.76</v>
      </c>
      <c r="AF22" s="51">
        <f t="shared" si="14"/>
        <v>25425.88</v>
      </c>
      <c r="AG22" s="42">
        <v>6</v>
      </c>
      <c r="AH22" s="43" t="s">
        <v>66</v>
      </c>
      <c r="AI22" s="64" t="s">
        <v>67</v>
      </c>
      <c r="AJ22" s="45">
        <f t="shared" si="15"/>
        <v>12906.57</v>
      </c>
      <c r="AK22" s="45">
        <f t="shared" si="16"/>
        <v>7858.3499999999995</v>
      </c>
      <c r="AL22" s="45">
        <v>0</v>
      </c>
      <c r="AM22" s="45">
        <v>0</v>
      </c>
      <c r="AN22" s="45">
        <v>0</v>
      </c>
      <c r="AO22" s="45">
        <v>0</v>
      </c>
      <c r="AP22" s="45">
        <v>13215.45</v>
      </c>
      <c r="AQ22" s="45">
        <v>0</v>
      </c>
      <c r="AR22" s="45"/>
      <c r="AS22" s="45">
        <v>0</v>
      </c>
      <c r="AT22" s="45">
        <f t="shared" si="17"/>
        <v>21073.8</v>
      </c>
      <c r="AU22" s="45">
        <v>200</v>
      </c>
      <c r="AV22" s="45">
        <v>0</v>
      </c>
      <c r="AW22" s="45">
        <v>0</v>
      </c>
      <c r="AX22" s="45">
        <f t="shared" si="18"/>
        <v>200</v>
      </c>
      <c r="AY22" s="45">
        <f t="shared" si="19"/>
        <v>2182.87</v>
      </c>
      <c r="AZ22" s="45"/>
      <c r="BA22" s="45">
        <v>0</v>
      </c>
      <c r="BB22" s="45">
        <v>100</v>
      </c>
      <c r="BC22" s="45">
        <v>0</v>
      </c>
      <c r="BD22" s="45">
        <v>0</v>
      </c>
      <c r="BE22" s="45">
        <v>0</v>
      </c>
      <c r="BF22" s="45">
        <v>0</v>
      </c>
      <c r="BG22" s="45">
        <f t="shared" si="20"/>
        <v>100</v>
      </c>
      <c r="BH22" s="53">
        <f t="shared" si="21"/>
        <v>36463.24</v>
      </c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</row>
    <row r="23" spans="1:281" s="42" customFormat="1" ht="23.1" customHeight="1" x14ac:dyDescent="0.35">
      <c r="A23" s="55"/>
      <c r="B23" s="62"/>
      <c r="C23" s="44"/>
      <c r="D23" s="45"/>
      <c r="E23" s="45"/>
      <c r="F23" s="45">
        <f t="shared" si="0"/>
        <v>0</v>
      </c>
      <c r="G23" s="45"/>
      <c r="J23" s="45">
        <f t="shared" si="1"/>
        <v>0</v>
      </c>
      <c r="K23" s="46"/>
      <c r="L23" s="47">
        <f t="shared" si="2"/>
        <v>0</v>
      </c>
      <c r="P23" s="45">
        <f t="shared" si="3"/>
        <v>0</v>
      </c>
      <c r="R23" s="45">
        <f t="shared" si="4"/>
        <v>0</v>
      </c>
      <c r="S23" s="45">
        <f t="shared" si="5"/>
        <v>0</v>
      </c>
      <c r="T23" s="45">
        <f t="shared" si="6"/>
        <v>0</v>
      </c>
      <c r="U23" s="45">
        <f t="shared" si="7"/>
        <v>0</v>
      </c>
      <c r="V23" s="46">
        <f t="shared" si="8"/>
        <v>0</v>
      </c>
      <c r="W23" s="48">
        <f t="shared" si="9"/>
        <v>0</v>
      </c>
      <c r="X23" s="48">
        <f t="shared" si="10"/>
        <v>0</v>
      </c>
      <c r="Z23" s="45">
        <f t="shared" si="11"/>
        <v>0</v>
      </c>
      <c r="AA23" s="45"/>
      <c r="AB23" s="45"/>
      <c r="AC23" s="45">
        <f t="shared" si="12"/>
        <v>0</v>
      </c>
      <c r="AD23" s="45"/>
      <c r="AE23" s="50">
        <f t="shared" si="13"/>
        <v>0</v>
      </c>
      <c r="AF23" s="51">
        <f t="shared" si="14"/>
        <v>0</v>
      </c>
      <c r="AG23" s="55"/>
      <c r="AH23" s="62"/>
      <c r="AI23" s="44"/>
      <c r="AJ23" s="45">
        <f t="shared" si="15"/>
        <v>0</v>
      </c>
      <c r="AK23" s="45">
        <f t="shared" si="16"/>
        <v>0</v>
      </c>
      <c r="AT23" s="45">
        <f t="shared" si="17"/>
        <v>0</v>
      </c>
      <c r="AU23" s="45"/>
      <c r="AV23" s="56"/>
      <c r="AX23" s="45">
        <f t="shared" si="18"/>
        <v>0</v>
      </c>
      <c r="AY23" s="45">
        <f t="shared" si="19"/>
        <v>0</v>
      </c>
      <c r="BG23" s="45">
        <f t="shared" si="20"/>
        <v>0</v>
      </c>
      <c r="BH23" s="53">
        <f t="shared" si="21"/>
        <v>0</v>
      </c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  <c r="IW23" s="54"/>
      <c r="IX23" s="54"/>
      <c r="IY23" s="54"/>
      <c r="IZ23" s="54"/>
      <c r="JA23" s="54"/>
      <c r="JB23" s="54"/>
      <c r="JC23" s="54"/>
      <c r="JD23" s="54"/>
      <c r="JE23" s="54"/>
      <c r="JF23" s="54"/>
      <c r="JG23" s="54"/>
      <c r="JH23" s="54"/>
      <c r="JI23" s="54"/>
      <c r="JJ23" s="54"/>
      <c r="JK23" s="54"/>
      <c r="JL23" s="54"/>
      <c r="JM23" s="54"/>
      <c r="JN23" s="54"/>
      <c r="JO23" s="54"/>
      <c r="JP23" s="54"/>
      <c r="JQ23" s="54"/>
      <c r="JR23" s="54"/>
      <c r="JS23" s="54"/>
      <c r="JT23" s="54"/>
      <c r="JU23" s="54"/>
    </row>
    <row r="24" spans="1:281" s="42" customFormat="1" ht="23.1" customHeight="1" x14ac:dyDescent="0.35">
      <c r="A24" s="42">
        <v>7</v>
      </c>
      <c r="B24" s="43" t="s">
        <v>68</v>
      </c>
      <c r="C24" s="44" t="s">
        <v>77</v>
      </c>
      <c r="D24" s="45">
        <v>57347</v>
      </c>
      <c r="E24" s="45">
        <v>2810</v>
      </c>
      <c r="F24" s="45">
        <f t="shared" si="0"/>
        <v>60157</v>
      </c>
      <c r="G24" s="45">
        <v>2810</v>
      </c>
      <c r="H24" s="45"/>
      <c r="I24" s="45"/>
      <c r="J24" s="45">
        <f t="shared" si="1"/>
        <v>62967</v>
      </c>
      <c r="K24" s="46">
        <f>J24</f>
        <v>62967</v>
      </c>
      <c r="L24" s="47">
        <f t="shared" si="2"/>
        <v>0</v>
      </c>
      <c r="P24" s="45">
        <f t="shared" si="3"/>
        <v>62967</v>
      </c>
      <c r="Q24" s="45">
        <v>6912.39</v>
      </c>
      <c r="R24" s="45">
        <f t="shared" si="4"/>
        <v>6322.59</v>
      </c>
      <c r="S24" s="45">
        <f t="shared" si="5"/>
        <v>1303.8</v>
      </c>
      <c r="T24" s="45">
        <f t="shared" si="6"/>
        <v>1574.17</v>
      </c>
      <c r="U24" s="45">
        <f t="shared" si="7"/>
        <v>29925.77</v>
      </c>
      <c r="V24" s="46">
        <f t="shared" si="8"/>
        <v>46038.720000000001</v>
      </c>
      <c r="W24" s="48">
        <f t="shared" si="9"/>
        <v>8464</v>
      </c>
      <c r="X24" s="48">
        <f t="shared" si="10"/>
        <v>8464.2799999999988</v>
      </c>
      <c r="Y24" s="42">
        <f>+A24</f>
        <v>7</v>
      </c>
      <c r="Z24" s="45">
        <f t="shared" si="11"/>
        <v>7556.04</v>
      </c>
      <c r="AA24" s="45">
        <v>0</v>
      </c>
      <c r="AB24" s="45">
        <v>100</v>
      </c>
      <c r="AC24" s="45">
        <f t="shared" si="12"/>
        <v>1574.18</v>
      </c>
      <c r="AD24" s="45">
        <v>200</v>
      </c>
      <c r="AE24" s="50">
        <f t="shared" si="13"/>
        <v>16928.28</v>
      </c>
      <c r="AF24" s="51">
        <f t="shared" si="14"/>
        <v>8464.14</v>
      </c>
      <c r="AG24" s="42">
        <v>7</v>
      </c>
      <c r="AH24" s="43" t="s">
        <v>68</v>
      </c>
      <c r="AI24" s="44" t="s">
        <v>77</v>
      </c>
      <c r="AJ24" s="45">
        <f t="shared" si="15"/>
        <v>6912.39</v>
      </c>
      <c r="AK24" s="45">
        <f t="shared" si="16"/>
        <v>5667.03</v>
      </c>
      <c r="AL24" s="45">
        <v>0</v>
      </c>
      <c r="AM24" s="45">
        <v>0</v>
      </c>
      <c r="AN24" s="45">
        <v>0</v>
      </c>
      <c r="AO24" s="45">
        <v>0</v>
      </c>
      <c r="AP24" s="45"/>
      <c r="AQ24" s="45">
        <v>0</v>
      </c>
      <c r="AR24" s="45"/>
      <c r="AS24" s="45">
        <v>655.56</v>
      </c>
      <c r="AT24" s="45">
        <f t="shared" si="17"/>
        <v>6322.59</v>
      </c>
      <c r="AU24" s="45">
        <v>200</v>
      </c>
      <c r="AV24" s="45">
        <v>0</v>
      </c>
      <c r="AW24" s="45">
        <v>1103.8</v>
      </c>
      <c r="AX24" s="45">
        <f t="shared" si="18"/>
        <v>1303.8</v>
      </c>
      <c r="AY24" s="45">
        <f t="shared" si="19"/>
        <v>1574.17</v>
      </c>
      <c r="AZ24" s="45"/>
      <c r="BA24" s="45"/>
      <c r="BB24" s="45">
        <v>6000</v>
      </c>
      <c r="BC24" s="45">
        <v>15783.77</v>
      </c>
      <c r="BD24" s="197">
        <v>8142</v>
      </c>
      <c r="BE24" s="45">
        <v>0</v>
      </c>
      <c r="BF24" s="45">
        <v>0</v>
      </c>
      <c r="BG24" s="45">
        <f t="shared" si="20"/>
        <v>29925.77</v>
      </c>
      <c r="BH24" s="53">
        <f t="shared" si="21"/>
        <v>46038.720000000001</v>
      </c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</row>
    <row r="25" spans="1:281" s="42" customFormat="1" ht="23.1" customHeight="1" x14ac:dyDescent="0.35">
      <c r="A25" s="55"/>
      <c r="B25" s="43"/>
      <c r="C25" s="44"/>
      <c r="D25" s="45"/>
      <c r="E25" s="45"/>
      <c r="F25" s="45">
        <f t="shared" si="0"/>
        <v>0</v>
      </c>
      <c r="G25" s="45"/>
      <c r="H25" s="45"/>
      <c r="I25" s="45"/>
      <c r="J25" s="45">
        <f t="shared" si="1"/>
        <v>0</v>
      </c>
      <c r="K25" s="63"/>
      <c r="L25" s="47">
        <f t="shared" si="2"/>
        <v>0</v>
      </c>
      <c r="P25" s="45">
        <f t="shared" si="3"/>
        <v>0</v>
      </c>
      <c r="Q25" s="45"/>
      <c r="R25" s="45">
        <f t="shared" si="4"/>
        <v>0</v>
      </c>
      <c r="S25" s="45">
        <f t="shared" si="5"/>
        <v>0</v>
      </c>
      <c r="T25" s="45">
        <f t="shared" si="6"/>
        <v>0</v>
      </c>
      <c r="U25" s="45">
        <f t="shared" si="7"/>
        <v>0</v>
      </c>
      <c r="V25" s="46">
        <f t="shared" si="8"/>
        <v>0</v>
      </c>
      <c r="W25" s="48">
        <f t="shared" si="9"/>
        <v>0</v>
      </c>
      <c r="X25" s="48">
        <f t="shared" si="10"/>
        <v>0</v>
      </c>
      <c r="Z25" s="45">
        <f t="shared" si="11"/>
        <v>0</v>
      </c>
      <c r="AA25" s="45"/>
      <c r="AB25" s="45"/>
      <c r="AC25" s="45">
        <f t="shared" si="12"/>
        <v>0</v>
      </c>
      <c r="AD25" s="45"/>
      <c r="AE25" s="50">
        <f t="shared" si="13"/>
        <v>0</v>
      </c>
      <c r="AF25" s="51">
        <f t="shared" si="14"/>
        <v>0</v>
      </c>
      <c r="AG25" s="55"/>
      <c r="AH25" s="43"/>
      <c r="AI25" s="44"/>
      <c r="AJ25" s="45">
        <f t="shared" si="15"/>
        <v>0</v>
      </c>
      <c r="AK25" s="45">
        <f t="shared" si="16"/>
        <v>0</v>
      </c>
      <c r="AL25" s="45"/>
      <c r="AM25" s="45"/>
      <c r="AN25" s="45"/>
      <c r="AO25" s="45"/>
      <c r="AP25" s="45"/>
      <c r="AQ25" s="45"/>
      <c r="AR25" s="45"/>
      <c r="AS25" s="45"/>
      <c r="AT25" s="45">
        <f t="shared" si="17"/>
        <v>0</v>
      </c>
      <c r="AU25" s="45"/>
      <c r="AV25" s="56"/>
      <c r="AW25" s="45"/>
      <c r="AX25" s="45">
        <f t="shared" si="18"/>
        <v>0</v>
      </c>
      <c r="AY25" s="45">
        <f t="shared" si="19"/>
        <v>0</v>
      </c>
      <c r="AZ25" s="45"/>
      <c r="BA25" s="45"/>
      <c r="BB25" s="45"/>
      <c r="BC25" s="45"/>
      <c r="BD25" s="45"/>
      <c r="BE25" s="45"/>
      <c r="BF25" s="45"/>
      <c r="BG25" s="45">
        <f t="shared" si="20"/>
        <v>0</v>
      </c>
      <c r="BH25" s="53">
        <f t="shared" si="21"/>
        <v>0</v>
      </c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  <c r="IZ25" s="54"/>
      <c r="JA25" s="54"/>
      <c r="JB25" s="54"/>
      <c r="JC25" s="54"/>
      <c r="JD25" s="54"/>
      <c r="JE25" s="54"/>
      <c r="JF25" s="54"/>
      <c r="JG25" s="54"/>
      <c r="JH25" s="54"/>
      <c r="JI25" s="54"/>
      <c r="JJ25" s="54"/>
      <c r="JK25" s="54"/>
      <c r="JL25" s="54"/>
      <c r="JM25" s="54"/>
      <c r="JN25" s="54"/>
      <c r="JO25" s="54"/>
      <c r="JP25" s="54"/>
      <c r="JQ25" s="54"/>
      <c r="JR25" s="54"/>
      <c r="JS25" s="54"/>
      <c r="JT25" s="54"/>
      <c r="JU25" s="54"/>
    </row>
    <row r="26" spans="1:281" s="42" customFormat="1" ht="23.1" customHeight="1" x14ac:dyDescent="0.35">
      <c r="A26" s="154">
        <v>8</v>
      </c>
      <c r="B26" s="43" t="s">
        <v>70</v>
      </c>
      <c r="C26" s="44" t="s">
        <v>71</v>
      </c>
      <c r="D26" s="45">
        <v>46725</v>
      </c>
      <c r="E26" s="45">
        <v>2290</v>
      </c>
      <c r="F26" s="45">
        <f t="shared" si="0"/>
        <v>49015</v>
      </c>
      <c r="G26" s="45">
        <v>2289</v>
      </c>
      <c r="H26" s="45"/>
      <c r="I26" s="45"/>
      <c r="J26" s="45">
        <f t="shared" si="1"/>
        <v>51304</v>
      </c>
      <c r="K26" s="46">
        <f>J26</f>
        <v>51304</v>
      </c>
      <c r="L26" s="47">
        <f t="shared" si="2"/>
        <v>0</v>
      </c>
      <c r="P26" s="45">
        <f t="shared" si="3"/>
        <v>51304</v>
      </c>
      <c r="Q26" s="45">
        <v>4459.28</v>
      </c>
      <c r="R26" s="45">
        <f t="shared" si="4"/>
        <v>12143.55</v>
      </c>
      <c r="S26" s="45">
        <f t="shared" si="5"/>
        <v>5396.5599999999995</v>
      </c>
      <c r="T26" s="45">
        <f t="shared" si="6"/>
        <v>1282.5999999999999</v>
      </c>
      <c r="U26" s="45">
        <f t="shared" si="7"/>
        <v>12100</v>
      </c>
      <c r="V26" s="46">
        <f t="shared" si="8"/>
        <v>35381.99</v>
      </c>
      <c r="W26" s="48">
        <f t="shared" si="9"/>
        <v>7961</v>
      </c>
      <c r="X26" s="48">
        <f t="shared" si="10"/>
        <v>7961.010000000002</v>
      </c>
      <c r="Y26" s="42">
        <f>+A26</f>
        <v>8</v>
      </c>
      <c r="Z26" s="45">
        <f t="shared" si="11"/>
        <v>6156.48</v>
      </c>
      <c r="AA26" s="45">
        <v>0</v>
      </c>
      <c r="AB26" s="45">
        <v>100</v>
      </c>
      <c r="AC26" s="45">
        <f t="shared" si="12"/>
        <v>1282.5999999999999</v>
      </c>
      <c r="AD26" s="45">
        <v>200</v>
      </c>
      <c r="AE26" s="50">
        <f t="shared" si="13"/>
        <v>15922.010000000002</v>
      </c>
      <c r="AF26" s="51">
        <f t="shared" si="14"/>
        <v>7961.005000000001</v>
      </c>
      <c r="AG26" s="154">
        <v>8</v>
      </c>
      <c r="AH26" s="43" t="s">
        <v>70</v>
      </c>
      <c r="AI26" s="44" t="s">
        <v>71</v>
      </c>
      <c r="AJ26" s="45">
        <f t="shared" si="15"/>
        <v>4459.28</v>
      </c>
      <c r="AK26" s="45">
        <f t="shared" si="16"/>
        <v>4617.3599999999997</v>
      </c>
      <c r="AL26" s="45">
        <v>5870.63</v>
      </c>
      <c r="AM26" s="45">
        <v>1000</v>
      </c>
      <c r="AN26" s="45">
        <v>0</v>
      </c>
      <c r="AO26" s="45">
        <v>0</v>
      </c>
      <c r="AP26" s="45">
        <v>0</v>
      </c>
      <c r="AQ26" s="45">
        <v>0</v>
      </c>
      <c r="AR26" s="45"/>
      <c r="AS26" s="45">
        <v>655.56</v>
      </c>
      <c r="AT26" s="45">
        <f t="shared" si="17"/>
        <v>12143.55</v>
      </c>
      <c r="AU26" s="45">
        <v>1900</v>
      </c>
      <c r="AV26" s="45">
        <v>0</v>
      </c>
      <c r="AW26" s="45">
        <v>3496.56</v>
      </c>
      <c r="AX26" s="45">
        <f t="shared" si="18"/>
        <v>5396.5599999999995</v>
      </c>
      <c r="AY26" s="45">
        <f t="shared" si="19"/>
        <v>1282.5999999999999</v>
      </c>
      <c r="AZ26" s="45"/>
      <c r="BA26" s="45">
        <v>0</v>
      </c>
      <c r="BB26" s="45">
        <v>100</v>
      </c>
      <c r="BC26" s="45"/>
      <c r="BD26" s="45">
        <v>12000</v>
      </c>
      <c r="BE26" s="45">
        <v>0</v>
      </c>
      <c r="BF26" s="45">
        <v>0</v>
      </c>
      <c r="BG26" s="45">
        <f t="shared" si="20"/>
        <v>12100</v>
      </c>
      <c r="BH26" s="53">
        <f t="shared" si="21"/>
        <v>35381.99</v>
      </c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  <c r="IX26" s="54"/>
      <c r="IY26" s="54"/>
      <c r="IZ26" s="54"/>
      <c r="JA26" s="54"/>
      <c r="JB26" s="54"/>
      <c r="JC26" s="54"/>
      <c r="JD26" s="54"/>
      <c r="JE26" s="54"/>
      <c r="JF26" s="54"/>
      <c r="JG26" s="54"/>
      <c r="JH26" s="54"/>
      <c r="JI26" s="54"/>
      <c r="JJ26" s="54"/>
      <c r="JK26" s="54"/>
      <c r="JL26" s="54"/>
      <c r="JM26" s="54"/>
      <c r="JN26" s="54"/>
      <c r="JO26" s="54"/>
      <c r="JP26" s="54"/>
      <c r="JQ26" s="54"/>
      <c r="JR26" s="54"/>
      <c r="JS26" s="54"/>
      <c r="JT26" s="54"/>
      <c r="JU26" s="54"/>
    </row>
    <row r="27" spans="1:281" s="42" customFormat="1" ht="23.1" customHeight="1" x14ac:dyDescent="0.35">
      <c r="A27" s="55"/>
      <c r="B27" s="43"/>
      <c r="C27" s="44"/>
      <c r="D27" s="45"/>
      <c r="E27" s="45"/>
      <c r="F27" s="45">
        <f t="shared" si="0"/>
        <v>0</v>
      </c>
      <c r="G27" s="45"/>
      <c r="H27" s="45"/>
      <c r="I27" s="45"/>
      <c r="J27" s="45">
        <f t="shared" si="1"/>
        <v>0</v>
      </c>
      <c r="K27" s="46"/>
      <c r="L27" s="47">
        <f t="shared" si="2"/>
        <v>0</v>
      </c>
      <c r="P27" s="45">
        <f t="shared" si="3"/>
        <v>0</v>
      </c>
      <c r="Q27" s="45"/>
      <c r="R27" s="45">
        <f t="shared" si="4"/>
        <v>0</v>
      </c>
      <c r="S27" s="45">
        <f t="shared" si="5"/>
        <v>0</v>
      </c>
      <c r="T27" s="45">
        <f t="shared" si="6"/>
        <v>0</v>
      </c>
      <c r="U27" s="45">
        <f t="shared" si="7"/>
        <v>0</v>
      </c>
      <c r="V27" s="46">
        <f t="shared" si="8"/>
        <v>0</v>
      </c>
      <c r="W27" s="48">
        <f t="shared" si="9"/>
        <v>0</v>
      </c>
      <c r="X27" s="48">
        <f t="shared" si="10"/>
        <v>0</v>
      </c>
      <c r="Z27" s="45">
        <f t="shared" si="11"/>
        <v>0</v>
      </c>
      <c r="AA27" s="45"/>
      <c r="AB27" s="45"/>
      <c r="AC27" s="45">
        <f t="shared" si="12"/>
        <v>0</v>
      </c>
      <c r="AD27" s="45"/>
      <c r="AE27" s="50">
        <f t="shared" si="13"/>
        <v>0</v>
      </c>
      <c r="AF27" s="51">
        <f t="shared" si="14"/>
        <v>0</v>
      </c>
      <c r="AG27" s="55"/>
      <c r="AH27" s="43"/>
      <c r="AI27" s="44"/>
      <c r="AJ27" s="45">
        <f t="shared" si="15"/>
        <v>0</v>
      </c>
      <c r="AK27" s="45">
        <f t="shared" si="16"/>
        <v>0</v>
      </c>
      <c r="AL27" s="45"/>
      <c r="AM27" s="45"/>
      <c r="AN27" s="45"/>
      <c r="AO27" s="45"/>
      <c r="AP27" s="45"/>
      <c r="AQ27" s="45"/>
      <c r="AR27" s="45"/>
      <c r="AS27" s="45"/>
      <c r="AT27" s="45">
        <f t="shared" si="17"/>
        <v>0</v>
      </c>
      <c r="AU27" s="45"/>
      <c r="AV27" s="56"/>
      <c r="AW27" s="45"/>
      <c r="AX27" s="45">
        <f t="shared" si="18"/>
        <v>0</v>
      </c>
      <c r="AY27" s="45">
        <f t="shared" si="19"/>
        <v>0</v>
      </c>
      <c r="AZ27" s="45"/>
      <c r="BA27" s="45"/>
      <c r="BB27" s="45"/>
      <c r="BC27" s="45"/>
      <c r="BD27" s="45"/>
      <c r="BE27" s="45"/>
      <c r="BF27" s="45"/>
      <c r="BG27" s="45">
        <f t="shared" si="20"/>
        <v>0</v>
      </c>
      <c r="BH27" s="53">
        <f t="shared" si="21"/>
        <v>0</v>
      </c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  <c r="IW27" s="54"/>
      <c r="IX27" s="54"/>
      <c r="IY27" s="54"/>
      <c r="IZ27" s="54"/>
      <c r="JA27" s="54"/>
      <c r="JB27" s="54"/>
      <c r="JC27" s="54"/>
      <c r="JD27" s="54"/>
      <c r="JE27" s="54"/>
      <c r="JF27" s="54"/>
      <c r="JG27" s="54"/>
      <c r="JH27" s="54"/>
      <c r="JI27" s="54"/>
      <c r="JJ27" s="54"/>
      <c r="JK27" s="54"/>
      <c r="JL27" s="54"/>
      <c r="JM27" s="54"/>
      <c r="JN27" s="54"/>
      <c r="JO27" s="54"/>
      <c r="JP27" s="54"/>
      <c r="JQ27" s="54"/>
      <c r="JR27" s="54"/>
      <c r="JS27" s="54"/>
      <c r="JT27" s="54"/>
      <c r="JU27" s="54"/>
    </row>
    <row r="28" spans="1:281" s="42" customFormat="1" ht="23.1" customHeight="1" x14ac:dyDescent="0.35">
      <c r="A28" s="42">
        <v>9</v>
      </c>
      <c r="B28" s="43" t="s">
        <v>72</v>
      </c>
      <c r="C28" s="44" t="s">
        <v>73</v>
      </c>
      <c r="D28" s="45">
        <v>29165</v>
      </c>
      <c r="E28" s="45">
        <v>1540</v>
      </c>
      <c r="F28" s="45">
        <f t="shared" si="0"/>
        <v>30705</v>
      </c>
      <c r="G28" s="45">
        <v>1540</v>
      </c>
      <c r="H28" s="45"/>
      <c r="I28" s="45"/>
      <c r="J28" s="45">
        <f t="shared" si="1"/>
        <v>32245</v>
      </c>
      <c r="K28" s="46">
        <f>J28</f>
        <v>32245</v>
      </c>
      <c r="L28" s="47">
        <f t="shared" si="2"/>
        <v>0</v>
      </c>
      <c r="P28" s="45">
        <f t="shared" si="3"/>
        <v>32245</v>
      </c>
      <c r="Q28" s="45">
        <v>1125.52</v>
      </c>
      <c r="R28" s="45">
        <f t="shared" si="4"/>
        <v>2902.0499999999997</v>
      </c>
      <c r="S28" s="45">
        <f t="shared" si="5"/>
        <v>200</v>
      </c>
      <c r="T28" s="45">
        <f t="shared" si="6"/>
        <v>806.12</v>
      </c>
      <c r="U28" s="45">
        <f t="shared" si="7"/>
        <v>600</v>
      </c>
      <c r="V28" s="46">
        <f t="shared" si="8"/>
        <v>5633.69</v>
      </c>
      <c r="W28" s="48">
        <f t="shared" si="9"/>
        <v>13306</v>
      </c>
      <c r="X28" s="48">
        <f t="shared" si="10"/>
        <v>13305.310000000001</v>
      </c>
      <c r="Y28" s="42">
        <f>+A28</f>
        <v>9</v>
      </c>
      <c r="Z28" s="45">
        <f t="shared" si="11"/>
        <v>3869.3999999999996</v>
      </c>
      <c r="AA28" s="45">
        <v>0</v>
      </c>
      <c r="AB28" s="45">
        <v>100</v>
      </c>
      <c r="AC28" s="45">
        <f t="shared" si="12"/>
        <v>806.13</v>
      </c>
      <c r="AD28" s="45">
        <v>200</v>
      </c>
      <c r="AE28" s="50">
        <f t="shared" si="13"/>
        <v>26611.31</v>
      </c>
      <c r="AF28" s="51">
        <f t="shared" si="14"/>
        <v>13305.655000000001</v>
      </c>
      <c r="AG28" s="42">
        <v>9</v>
      </c>
      <c r="AH28" s="43" t="s">
        <v>72</v>
      </c>
      <c r="AI28" s="44" t="s">
        <v>73</v>
      </c>
      <c r="AJ28" s="45">
        <f t="shared" si="15"/>
        <v>1125.52</v>
      </c>
      <c r="AK28" s="45">
        <f t="shared" si="16"/>
        <v>2902.0499999999997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/>
      <c r="AS28" s="45">
        <v>0</v>
      </c>
      <c r="AT28" s="45">
        <f t="shared" si="17"/>
        <v>2902.0499999999997</v>
      </c>
      <c r="AU28" s="45">
        <v>200</v>
      </c>
      <c r="AV28" s="45">
        <v>0</v>
      </c>
      <c r="AW28" s="45">
        <v>0</v>
      </c>
      <c r="AX28" s="45">
        <f t="shared" si="18"/>
        <v>200</v>
      </c>
      <c r="AY28" s="45">
        <f t="shared" si="19"/>
        <v>806.12</v>
      </c>
      <c r="AZ28" s="45"/>
      <c r="BA28" s="45"/>
      <c r="BB28" s="45">
        <v>100</v>
      </c>
      <c r="BC28" s="45">
        <v>0</v>
      </c>
      <c r="BD28" s="45">
        <v>500</v>
      </c>
      <c r="BE28" s="45">
        <v>0</v>
      </c>
      <c r="BF28" s="45">
        <v>0</v>
      </c>
      <c r="BG28" s="45">
        <f t="shared" si="20"/>
        <v>600</v>
      </c>
      <c r="BH28" s="53">
        <f t="shared" si="21"/>
        <v>5633.69</v>
      </c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  <c r="IW28" s="54"/>
      <c r="IX28" s="54"/>
      <c r="IY28" s="54"/>
      <c r="IZ28" s="54"/>
      <c r="JA28" s="54"/>
      <c r="JB28" s="54"/>
      <c r="JC28" s="54"/>
      <c r="JD28" s="54"/>
      <c r="JE28" s="54"/>
      <c r="JF28" s="54"/>
      <c r="JG28" s="54"/>
      <c r="JH28" s="54"/>
      <c r="JI28" s="54"/>
      <c r="JJ28" s="54"/>
      <c r="JK28" s="54"/>
      <c r="JL28" s="54"/>
      <c r="JM28" s="54"/>
      <c r="JN28" s="54"/>
      <c r="JO28" s="54"/>
      <c r="JP28" s="54"/>
      <c r="JQ28" s="54"/>
      <c r="JR28" s="54"/>
      <c r="JS28" s="54"/>
      <c r="JT28" s="54"/>
      <c r="JU28" s="54"/>
    </row>
    <row r="29" spans="1:281" s="55" customFormat="1" ht="23.1" customHeight="1" x14ac:dyDescent="0.35">
      <c r="B29" s="56"/>
      <c r="C29" s="57"/>
      <c r="D29" s="59"/>
      <c r="E29" s="59"/>
      <c r="F29" s="45">
        <f t="shared" si="0"/>
        <v>0</v>
      </c>
      <c r="G29" s="59"/>
      <c r="J29" s="45">
        <f t="shared" si="1"/>
        <v>0</v>
      </c>
      <c r="L29" s="47">
        <f t="shared" si="2"/>
        <v>0</v>
      </c>
      <c r="P29" s="45">
        <f t="shared" si="3"/>
        <v>0</v>
      </c>
      <c r="Q29" s="56"/>
      <c r="R29" s="45">
        <f t="shared" si="4"/>
        <v>0</v>
      </c>
      <c r="S29" s="45">
        <f t="shared" si="5"/>
        <v>0</v>
      </c>
      <c r="T29" s="45">
        <f t="shared" si="6"/>
        <v>0</v>
      </c>
      <c r="U29" s="45">
        <f t="shared" si="7"/>
        <v>0</v>
      </c>
      <c r="V29" s="46">
        <f t="shared" si="8"/>
        <v>0</v>
      </c>
      <c r="W29" s="48">
        <f t="shared" si="9"/>
        <v>0</v>
      </c>
      <c r="X29" s="48">
        <f t="shared" si="10"/>
        <v>0</v>
      </c>
      <c r="Z29" s="45">
        <f t="shared" si="11"/>
        <v>0</v>
      </c>
      <c r="AA29" s="59"/>
      <c r="AB29" s="59"/>
      <c r="AC29" s="45">
        <f t="shared" si="12"/>
        <v>0</v>
      </c>
      <c r="AD29" s="59"/>
      <c r="AE29" s="50">
        <f t="shared" si="13"/>
        <v>0</v>
      </c>
      <c r="AF29" s="51">
        <f t="shared" si="14"/>
        <v>0</v>
      </c>
      <c r="AH29" s="56"/>
      <c r="AI29" s="57"/>
      <c r="AJ29" s="45">
        <f t="shared" si="15"/>
        <v>0</v>
      </c>
      <c r="AK29" s="45">
        <f t="shared" si="16"/>
        <v>0</v>
      </c>
      <c r="AL29" s="56"/>
      <c r="AM29" s="56"/>
      <c r="AN29" s="56"/>
      <c r="AO29" s="56"/>
      <c r="AP29" s="56"/>
      <c r="AQ29" s="56"/>
      <c r="AR29" s="56"/>
      <c r="AS29" s="56"/>
      <c r="AT29" s="45">
        <f t="shared" si="17"/>
        <v>0</v>
      </c>
      <c r="AU29" s="149"/>
      <c r="AV29" s="56"/>
      <c r="AW29" s="56"/>
      <c r="AX29" s="45">
        <f t="shared" si="18"/>
        <v>0</v>
      </c>
      <c r="AY29" s="45">
        <f t="shared" si="19"/>
        <v>0</v>
      </c>
      <c r="AZ29" s="56"/>
      <c r="BA29" s="56"/>
      <c r="BB29" s="56"/>
      <c r="BC29" s="56"/>
      <c r="BD29" s="56"/>
      <c r="BE29" s="56"/>
      <c r="BF29" s="56"/>
      <c r="BG29" s="45">
        <f t="shared" si="20"/>
        <v>0</v>
      </c>
      <c r="BH29" s="53">
        <f t="shared" si="21"/>
        <v>0</v>
      </c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</row>
    <row r="30" spans="1:281" s="42" customFormat="1" ht="23.1" customHeight="1" x14ac:dyDescent="0.35">
      <c r="A30" s="42">
        <v>10</v>
      </c>
      <c r="B30" s="43" t="s">
        <v>74</v>
      </c>
      <c r="C30" s="44" t="s">
        <v>73</v>
      </c>
      <c r="D30" s="45">
        <v>29449</v>
      </c>
      <c r="E30" s="45">
        <v>1540</v>
      </c>
      <c r="F30" s="45">
        <f t="shared" si="0"/>
        <v>30989</v>
      </c>
      <c r="G30" s="45">
        <v>1540</v>
      </c>
      <c r="H30" s="45"/>
      <c r="I30" s="45"/>
      <c r="J30" s="45">
        <f t="shared" si="1"/>
        <v>32529</v>
      </c>
      <c r="K30" s="46">
        <f>J30</f>
        <v>32529</v>
      </c>
      <c r="L30" s="47">
        <f t="shared" si="2"/>
        <v>5097.96</v>
      </c>
      <c r="M30" s="42">
        <v>4</v>
      </c>
      <c r="N30" s="42">
        <v>5</v>
      </c>
      <c r="O30" s="42">
        <v>9</v>
      </c>
      <c r="P30" s="45">
        <f t="shared" si="3"/>
        <v>27431.040000000001</v>
      </c>
      <c r="Q30" s="45">
        <v>1163.23</v>
      </c>
      <c r="R30" s="45">
        <f t="shared" si="4"/>
        <v>2927.6099999999997</v>
      </c>
      <c r="S30" s="45">
        <f t="shared" si="5"/>
        <v>200</v>
      </c>
      <c r="T30" s="45">
        <f t="shared" si="6"/>
        <v>813.22</v>
      </c>
      <c r="U30" s="45">
        <f t="shared" si="7"/>
        <v>100</v>
      </c>
      <c r="V30" s="46">
        <f t="shared" si="8"/>
        <v>5204.0600000000004</v>
      </c>
      <c r="W30" s="48">
        <f t="shared" si="9"/>
        <v>11113</v>
      </c>
      <c r="X30" s="48">
        <f t="shared" si="10"/>
        <v>11113.98</v>
      </c>
      <c r="Y30" s="42">
        <f>+A30</f>
        <v>10</v>
      </c>
      <c r="Z30" s="45">
        <f t="shared" si="11"/>
        <v>3903.48</v>
      </c>
      <c r="AA30" s="45">
        <v>0</v>
      </c>
      <c r="AB30" s="45">
        <v>100</v>
      </c>
      <c r="AC30" s="45">
        <f t="shared" si="12"/>
        <v>813.23</v>
      </c>
      <c r="AD30" s="45">
        <v>200</v>
      </c>
      <c r="AE30" s="50">
        <f t="shared" si="13"/>
        <v>22226.98</v>
      </c>
      <c r="AF30" s="51">
        <f t="shared" si="14"/>
        <v>11113.49</v>
      </c>
      <c r="AG30" s="42">
        <v>10</v>
      </c>
      <c r="AH30" s="43" t="s">
        <v>74</v>
      </c>
      <c r="AI30" s="44" t="s">
        <v>73</v>
      </c>
      <c r="AJ30" s="45">
        <f t="shared" si="15"/>
        <v>1163.23</v>
      </c>
      <c r="AK30" s="45">
        <f t="shared" si="16"/>
        <v>2927.6099999999997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/>
      <c r="AS30" s="45">
        <v>0</v>
      </c>
      <c r="AT30" s="45">
        <f t="shared" si="17"/>
        <v>2927.6099999999997</v>
      </c>
      <c r="AU30" s="45">
        <v>200</v>
      </c>
      <c r="AV30" s="45">
        <v>0</v>
      </c>
      <c r="AW30" s="45">
        <v>0</v>
      </c>
      <c r="AX30" s="45">
        <f t="shared" si="18"/>
        <v>200</v>
      </c>
      <c r="AY30" s="45">
        <f t="shared" si="19"/>
        <v>813.22</v>
      </c>
      <c r="AZ30" s="45"/>
      <c r="BA30" s="45"/>
      <c r="BB30" s="45">
        <v>100</v>
      </c>
      <c r="BC30" s="45">
        <v>0</v>
      </c>
      <c r="BD30" s="45">
        <v>0</v>
      </c>
      <c r="BE30" s="45">
        <v>0</v>
      </c>
      <c r="BF30" s="45">
        <v>0</v>
      </c>
      <c r="BG30" s="45">
        <f t="shared" si="20"/>
        <v>100</v>
      </c>
      <c r="BH30" s="53">
        <f t="shared" si="21"/>
        <v>5204.0600000000004</v>
      </c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</row>
    <row r="31" spans="1:281" s="55" customFormat="1" ht="23.1" customHeight="1" x14ac:dyDescent="0.35">
      <c r="B31" s="56"/>
      <c r="C31" s="57"/>
      <c r="D31" s="59"/>
      <c r="E31" s="59"/>
      <c r="F31" s="45">
        <f t="shared" si="0"/>
        <v>0</v>
      </c>
      <c r="G31" s="59"/>
      <c r="J31" s="45">
        <f t="shared" si="1"/>
        <v>0</v>
      </c>
      <c r="L31" s="47">
        <f t="shared" si="2"/>
        <v>0</v>
      </c>
      <c r="P31" s="45">
        <f t="shared" si="3"/>
        <v>0</v>
      </c>
      <c r="Q31" s="56"/>
      <c r="R31" s="45">
        <f t="shared" si="4"/>
        <v>0</v>
      </c>
      <c r="S31" s="45">
        <f t="shared" si="5"/>
        <v>0</v>
      </c>
      <c r="T31" s="45">
        <f t="shared" si="6"/>
        <v>0</v>
      </c>
      <c r="U31" s="45">
        <f t="shared" si="7"/>
        <v>0</v>
      </c>
      <c r="V31" s="46">
        <f t="shared" si="8"/>
        <v>0</v>
      </c>
      <c r="W31" s="48">
        <f t="shared" si="9"/>
        <v>0</v>
      </c>
      <c r="X31" s="48">
        <f t="shared" si="10"/>
        <v>0</v>
      </c>
      <c r="Z31" s="45">
        <f t="shared" si="11"/>
        <v>0</v>
      </c>
      <c r="AA31" s="59"/>
      <c r="AB31" s="59"/>
      <c r="AC31" s="45">
        <f t="shared" si="12"/>
        <v>0</v>
      </c>
      <c r="AD31" s="59"/>
      <c r="AE31" s="50">
        <f t="shared" si="13"/>
        <v>0</v>
      </c>
      <c r="AF31" s="51">
        <f t="shared" si="14"/>
        <v>0</v>
      </c>
      <c r="AH31" s="56"/>
      <c r="AI31" s="57"/>
      <c r="AJ31" s="45">
        <f t="shared" si="15"/>
        <v>0</v>
      </c>
      <c r="AK31" s="45">
        <f t="shared" si="16"/>
        <v>0</v>
      </c>
      <c r="AL31" s="56"/>
      <c r="AM31" s="56"/>
      <c r="AN31" s="56"/>
      <c r="AO31" s="56"/>
      <c r="AP31" s="56"/>
      <c r="AQ31" s="56"/>
      <c r="AR31" s="56"/>
      <c r="AS31" s="56"/>
      <c r="AT31" s="45">
        <f t="shared" si="17"/>
        <v>0</v>
      </c>
      <c r="AU31" s="149"/>
      <c r="AV31" s="56"/>
      <c r="AW31" s="56"/>
      <c r="AX31" s="45">
        <f t="shared" si="18"/>
        <v>0</v>
      </c>
      <c r="AY31" s="45">
        <f t="shared" si="19"/>
        <v>0</v>
      </c>
      <c r="AZ31" s="56"/>
      <c r="BA31" s="56"/>
      <c r="BB31" s="56"/>
      <c r="BC31" s="56"/>
      <c r="BD31" s="56"/>
      <c r="BE31" s="56"/>
      <c r="BF31" s="56"/>
      <c r="BG31" s="45">
        <f t="shared" si="20"/>
        <v>0</v>
      </c>
      <c r="BH31" s="53">
        <f t="shared" si="21"/>
        <v>0</v>
      </c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  <c r="IW31" s="54"/>
      <c r="IX31" s="54"/>
      <c r="IY31" s="54"/>
      <c r="IZ31" s="54"/>
      <c r="JA31" s="54"/>
      <c r="JB31" s="54"/>
      <c r="JC31" s="54"/>
      <c r="JD31" s="54"/>
      <c r="JE31" s="54"/>
      <c r="JF31" s="54"/>
      <c r="JG31" s="54"/>
      <c r="JH31" s="54"/>
      <c r="JI31" s="54"/>
      <c r="JJ31" s="54"/>
      <c r="JK31" s="54"/>
      <c r="JL31" s="54"/>
      <c r="JM31" s="54"/>
      <c r="JN31" s="54"/>
      <c r="JO31" s="54"/>
      <c r="JP31" s="54"/>
      <c r="JQ31" s="54"/>
      <c r="JR31" s="54"/>
      <c r="JS31" s="54"/>
      <c r="JT31" s="54"/>
      <c r="JU31" s="54"/>
    </row>
    <row r="32" spans="1:281" s="42" customFormat="1" ht="23.1" customHeight="1" x14ac:dyDescent="0.35">
      <c r="A32" s="154">
        <v>11</v>
      </c>
      <c r="B32" s="43" t="s">
        <v>75</v>
      </c>
      <c r="C32" s="44" t="s">
        <v>69</v>
      </c>
      <c r="D32" s="45">
        <v>39672</v>
      </c>
      <c r="E32" s="45">
        <v>1944</v>
      </c>
      <c r="F32" s="45">
        <f t="shared" si="0"/>
        <v>41616</v>
      </c>
      <c r="G32" s="45">
        <v>1944</v>
      </c>
      <c r="H32" s="45"/>
      <c r="I32" s="45"/>
      <c r="J32" s="45">
        <f t="shared" si="1"/>
        <v>43560</v>
      </c>
      <c r="K32" s="46">
        <f>J32</f>
        <v>43560</v>
      </c>
      <c r="L32" s="47">
        <f t="shared" si="2"/>
        <v>0</v>
      </c>
      <c r="P32" s="45">
        <f t="shared" si="3"/>
        <v>43560</v>
      </c>
      <c r="Q32" s="45">
        <v>2878.45</v>
      </c>
      <c r="R32" s="45">
        <f t="shared" si="4"/>
        <v>11850.38</v>
      </c>
      <c r="S32" s="45">
        <f t="shared" si="5"/>
        <v>388.64</v>
      </c>
      <c r="T32" s="45">
        <f t="shared" si="6"/>
        <v>1089</v>
      </c>
      <c r="U32" s="45">
        <f t="shared" si="7"/>
        <v>22353.53</v>
      </c>
      <c r="V32" s="46">
        <f t="shared" si="8"/>
        <v>38560</v>
      </c>
      <c r="W32" s="48">
        <f t="shared" si="9"/>
        <v>2500</v>
      </c>
      <c r="X32" s="48">
        <f t="shared" si="10"/>
        <v>2500</v>
      </c>
      <c r="Y32" s="42">
        <f>+A32</f>
        <v>11</v>
      </c>
      <c r="Z32" s="45">
        <f t="shared" si="11"/>
        <v>5227.2</v>
      </c>
      <c r="AA32" s="45">
        <v>0</v>
      </c>
      <c r="AB32" s="45">
        <v>100</v>
      </c>
      <c r="AC32" s="45">
        <f t="shared" si="12"/>
        <v>1089</v>
      </c>
      <c r="AD32" s="45">
        <v>200</v>
      </c>
      <c r="AE32" s="50">
        <f t="shared" si="13"/>
        <v>5000</v>
      </c>
      <c r="AF32" s="51">
        <f t="shared" si="14"/>
        <v>2500</v>
      </c>
      <c r="AG32" s="154">
        <v>11</v>
      </c>
      <c r="AH32" s="43" t="s">
        <v>75</v>
      </c>
      <c r="AI32" s="44" t="s">
        <v>69</v>
      </c>
      <c r="AJ32" s="45">
        <f t="shared" si="15"/>
        <v>2878.45</v>
      </c>
      <c r="AK32" s="45">
        <f t="shared" si="16"/>
        <v>3920.3999999999996</v>
      </c>
      <c r="AL32" s="45">
        <v>0</v>
      </c>
      <c r="AM32" s="45">
        <v>0</v>
      </c>
      <c r="AN32" s="45">
        <v>0</v>
      </c>
      <c r="AO32" s="45">
        <v>0</v>
      </c>
      <c r="AP32" s="45">
        <v>5874.42</v>
      </c>
      <c r="AQ32" s="45">
        <v>0</v>
      </c>
      <c r="AR32" s="45">
        <v>1400</v>
      </c>
      <c r="AS32" s="45">
        <v>655.56</v>
      </c>
      <c r="AT32" s="45">
        <f t="shared" si="17"/>
        <v>11850.38</v>
      </c>
      <c r="AU32" s="45">
        <v>200</v>
      </c>
      <c r="AV32" s="45">
        <v>0</v>
      </c>
      <c r="AW32" s="65">
        <v>188.64</v>
      </c>
      <c r="AX32" s="45">
        <f t="shared" si="18"/>
        <v>388.64</v>
      </c>
      <c r="AY32" s="45">
        <f t="shared" si="19"/>
        <v>1089</v>
      </c>
      <c r="AZ32" s="45"/>
      <c r="BA32" s="45"/>
      <c r="BB32" s="45">
        <v>100</v>
      </c>
      <c r="BC32" s="45">
        <v>9490.31</v>
      </c>
      <c r="BD32" s="45">
        <v>9813.2199999999993</v>
      </c>
      <c r="BE32" s="45">
        <v>2950</v>
      </c>
      <c r="BF32" s="45">
        <v>0</v>
      </c>
      <c r="BG32" s="45">
        <f t="shared" si="20"/>
        <v>22353.53</v>
      </c>
      <c r="BH32" s="53">
        <f t="shared" si="21"/>
        <v>38560</v>
      </c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  <c r="IW32" s="54"/>
      <c r="IX32" s="54"/>
      <c r="IY32" s="54"/>
      <c r="IZ32" s="54"/>
      <c r="JA32" s="54"/>
      <c r="JB32" s="54"/>
      <c r="JC32" s="54"/>
      <c r="JD32" s="54"/>
      <c r="JE32" s="54"/>
      <c r="JF32" s="54"/>
      <c r="JG32" s="54"/>
      <c r="JH32" s="54"/>
      <c r="JI32" s="54"/>
      <c r="JJ32" s="54"/>
      <c r="JK32" s="54"/>
      <c r="JL32" s="54"/>
      <c r="JM32" s="54"/>
      <c r="JN32" s="54"/>
      <c r="JO32" s="54"/>
      <c r="JP32" s="54"/>
      <c r="JQ32" s="54"/>
      <c r="JR32" s="54"/>
      <c r="JS32" s="54"/>
      <c r="JT32" s="54"/>
      <c r="JU32" s="54"/>
    </row>
    <row r="33" spans="1:281" s="55" customFormat="1" ht="23.1" customHeight="1" x14ac:dyDescent="0.35">
      <c r="B33" s="56"/>
      <c r="C33" s="57"/>
      <c r="D33" s="59"/>
      <c r="E33" s="59"/>
      <c r="F33" s="45">
        <f t="shared" si="0"/>
        <v>0</v>
      </c>
      <c r="G33" s="59"/>
      <c r="J33" s="45">
        <f t="shared" si="1"/>
        <v>0</v>
      </c>
      <c r="L33" s="47">
        <f t="shared" si="2"/>
        <v>0</v>
      </c>
      <c r="P33" s="45">
        <f t="shared" si="3"/>
        <v>0</v>
      </c>
      <c r="Q33" s="56"/>
      <c r="R33" s="45">
        <f t="shared" si="4"/>
        <v>0</v>
      </c>
      <c r="S33" s="45">
        <f t="shared" si="5"/>
        <v>0</v>
      </c>
      <c r="T33" s="45">
        <f t="shared" si="6"/>
        <v>0</v>
      </c>
      <c r="U33" s="45">
        <f t="shared" si="7"/>
        <v>0</v>
      </c>
      <c r="V33" s="46">
        <f t="shared" si="8"/>
        <v>0</v>
      </c>
      <c r="W33" s="48">
        <f t="shared" si="9"/>
        <v>0</v>
      </c>
      <c r="X33" s="48">
        <f t="shared" si="10"/>
        <v>0</v>
      </c>
      <c r="Z33" s="45">
        <f t="shared" si="11"/>
        <v>0</v>
      </c>
      <c r="AA33" s="59"/>
      <c r="AB33" s="59"/>
      <c r="AC33" s="45">
        <f t="shared" si="12"/>
        <v>0</v>
      </c>
      <c r="AD33" s="59"/>
      <c r="AE33" s="50">
        <f t="shared" si="13"/>
        <v>0</v>
      </c>
      <c r="AF33" s="51">
        <f t="shared" si="14"/>
        <v>0</v>
      </c>
      <c r="AH33" s="56"/>
      <c r="AI33" s="57"/>
      <c r="AJ33" s="45">
        <f t="shared" si="15"/>
        <v>0</v>
      </c>
      <c r="AK33" s="45">
        <f t="shared" si="16"/>
        <v>0</v>
      </c>
      <c r="AL33" s="56"/>
      <c r="AM33" s="56"/>
      <c r="AN33" s="56"/>
      <c r="AO33" s="56"/>
      <c r="AP33" s="56"/>
      <c r="AQ33" s="56"/>
      <c r="AR33" s="56"/>
      <c r="AS33" s="56"/>
      <c r="AT33" s="45">
        <f t="shared" si="17"/>
        <v>0</v>
      </c>
      <c r="AU33" s="149"/>
      <c r="AV33" s="56"/>
      <c r="AW33" s="66"/>
      <c r="AX33" s="45">
        <f t="shared" si="18"/>
        <v>0</v>
      </c>
      <c r="AY33" s="45">
        <f t="shared" si="19"/>
        <v>0</v>
      </c>
      <c r="AZ33" s="56"/>
      <c r="BA33" s="56"/>
      <c r="BB33" s="56"/>
      <c r="BC33" s="56"/>
      <c r="BD33" s="56"/>
      <c r="BE33" s="56"/>
      <c r="BF33" s="56"/>
      <c r="BG33" s="45">
        <f t="shared" si="20"/>
        <v>0</v>
      </c>
      <c r="BH33" s="53">
        <f t="shared" si="21"/>
        <v>0</v>
      </c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  <c r="II33" s="54"/>
      <c r="IJ33" s="54"/>
      <c r="IK33" s="54"/>
      <c r="IL33" s="54"/>
      <c r="IM33" s="54"/>
      <c r="IN33" s="54"/>
      <c r="IO33" s="54"/>
      <c r="IP33" s="54"/>
      <c r="IQ33" s="54"/>
      <c r="IR33" s="54"/>
      <c r="IS33" s="54"/>
      <c r="IT33" s="54"/>
      <c r="IU33" s="54"/>
      <c r="IV33" s="54"/>
      <c r="IW33" s="54"/>
      <c r="IX33" s="54"/>
      <c r="IY33" s="54"/>
      <c r="IZ33" s="54"/>
      <c r="JA33" s="54"/>
      <c r="JB33" s="54"/>
      <c r="JC33" s="54"/>
      <c r="JD33" s="54"/>
      <c r="JE33" s="54"/>
      <c r="JF33" s="54"/>
      <c r="JG33" s="54"/>
      <c r="JH33" s="54"/>
      <c r="JI33" s="54"/>
      <c r="JJ33" s="54"/>
      <c r="JK33" s="54"/>
      <c r="JL33" s="54"/>
      <c r="JM33" s="54"/>
      <c r="JN33" s="54"/>
      <c r="JO33" s="54"/>
      <c r="JP33" s="54"/>
      <c r="JQ33" s="54"/>
      <c r="JR33" s="54"/>
      <c r="JS33" s="54"/>
      <c r="JT33" s="54"/>
      <c r="JU33" s="54"/>
    </row>
    <row r="34" spans="1:281" s="42" customFormat="1" ht="23.1" customHeight="1" x14ac:dyDescent="0.35">
      <c r="A34" s="42">
        <v>12</v>
      </c>
      <c r="B34" s="62" t="s">
        <v>76</v>
      </c>
      <c r="C34" s="44" t="s">
        <v>67</v>
      </c>
      <c r="D34" s="45">
        <v>80003</v>
      </c>
      <c r="E34" s="45">
        <v>3656</v>
      </c>
      <c r="F34" s="45">
        <f t="shared" si="0"/>
        <v>83659</v>
      </c>
      <c r="G34" s="45">
        <v>3656</v>
      </c>
      <c r="H34" s="45"/>
      <c r="I34" s="45"/>
      <c r="J34" s="45">
        <f t="shared" si="1"/>
        <v>87315</v>
      </c>
      <c r="K34" s="46">
        <f>J34</f>
        <v>87315</v>
      </c>
      <c r="L34" s="47">
        <f t="shared" si="2"/>
        <v>0</v>
      </c>
      <c r="P34" s="45">
        <f t="shared" si="3"/>
        <v>87315</v>
      </c>
      <c r="Q34" s="45">
        <v>12906.57</v>
      </c>
      <c r="R34" s="45">
        <f t="shared" si="4"/>
        <v>34100.100000000006</v>
      </c>
      <c r="S34" s="45">
        <f t="shared" si="5"/>
        <v>200</v>
      </c>
      <c r="T34" s="45">
        <f t="shared" si="6"/>
        <v>2182.87</v>
      </c>
      <c r="U34" s="45">
        <f t="shared" si="7"/>
        <v>22365.88</v>
      </c>
      <c r="V34" s="46">
        <f t="shared" si="8"/>
        <v>71755.420000000013</v>
      </c>
      <c r="W34" s="48">
        <f t="shared" si="9"/>
        <v>7780</v>
      </c>
      <c r="X34" s="48">
        <f t="shared" si="10"/>
        <v>7779.5799999999872</v>
      </c>
      <c r="Y34" s="42">
        <f>+A34</f>
        <v>12</v>
      </c>
      <c r="Z34" s="45">
        <f t="shared" si="11"/>
        <v>10477.799999999999</v>
      </c>
      <c r="AA34" s="45">
        <v>0</v>
      </c>
      <c r="AB34" s="45">
        <v>100</v>
      </c>
      <c r="AC34" s="45">
        <f t="shared" si="12"/>
        <v>2182.88</v>
      </c>
      <c r="AD34" s="45">
        <v>200</v>
      </c>
      <c r="AE34" s="50">
        <f t="shared" si="13"/>
        <v>15559.579999999987</v>
      </c>
      <c r="AF34" s="51">
        <f t="shared" si="14"/>
        <v>7779.7899999999936</v>
      </c>
      <c r="AG34" s="42">
        <v>12</v>
      </c>
      <c r="AH34" s="62" t="s">
        <v>76</v>
      </c>
      <c r="AI34" s="44" t="s">
        <v>67</v>
      </c>
      <c r="AJ34" s="45">
        <f t="shared" si="15"/>
        <v>12906.57</v>
      </c>
      <c r="AK34" s="45">
        <f t="shared" si="16"/>
        <v>7858.3499999999995</v>
      </c>
      <c r="AL34" s="45">
        <v>0</v>
      </c>
      <c r="AM34" s="45">
        <v>1000</v>
      </c>
      <c r="AN34" s="45">
        <v>0</v>
      </c>
      <c r="AO34" s="45">
        <v>9634.44</v>
      </c>
      <c r="AP34" s="45">
        <v>11962.86</v>
      </c>
      <c r="AQ34" s="47">
        <v>0</v>
      </c>
      <c r="AR34" s="65">
        <v>2333.33</v>
      </c>
      <c r="AS34" s="45">
        <v>1311.12</v>
      </c>
      <c r="AT34" s="45">
        <f t="shared" si="17"/>
        <v>34100.100000000006</v>
      </c>
      <c r="AU34" s="45">
        <v>200</v>
      </c>
      <c r="AV34" s="45">
        <v>0</v>
      </c>
      <c r="AW34" s="45">
        <v>0</v>
      </c>
      <c r="AX34" s="45">
        <f t="shared" si="18"/>
        <v>200</v>
      </c>
      <c r="AY34" s="45">
        <f t="shared" si="19"/>
        <v>2182.87</v>
      </c>
      <c r="AZ34" s="45"/>
      <c r="BA34" s="45"/>
      <c r="BB34" s="45">
        <v>100</v>
      </c>
      <c r="BC34" s="45">
        <v>7891.88</v>
      </c>
      <c r="BD34" s="45">
        <v>7000</v>
      </c>
      <c r="BE34" s="45">
        <v>7374</v>
      </c>
      <c r="BF34" s="45">
        <v>0</v>
      </c>
      <c r="BG34" s="45">
        <f t="shared" si="20"/>
        <v>22365.88</v>
      </c>
      <c r="BH34" s="53">
        <f t="shared" si="21"/>
        <v>71755.420000000013</v>
      </c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  <c r="IW34" s="54"/>
      <c r="IX34" s="54"/>
      <c r="IY34" s="54"/>
      <c r="IZ34" s="54"/>
      <c r="JA34" s="54"/>
      <c r="JB34" s="54"/>
      <c r="JC34" s="54"/>
      <c r="JD34" s="54"/>
      <c r="JE34" s="54"/>
      <c r="JF34" s="54"/>
      <c r="JG34" s="54"/>
      <c r="JH34" s="54"/>
      <c r="JI34" s="54"/>
      <c r="JJ34" s="54"/>
      <c r="JK34" s="54"/>
      <c r="JL34" s="54"/>
      <c r="JM34" s="54"/>
      <c r="JN34" s="54"/>
      <c r="JO34" s="54"/>
      <c r="JP34" s="54"/>
      <c r="JQ34" s="54"/>
      <c r="JR34" s="54"/>
      <c r="JS34" s="54"/>
      <c r="JT34" s="54"/>
      <c r="JU34" s="54"/>
    </row>
    <row r="35" spans="1:281" s="42" customFormat="1" ht="23.1" customHeight="1" x14ac:dyDescent="0.35">
      <c r="A35" s="55"/>
      <c r="B35" s="62"/>
      <c r="C35" s="44"/>
      <c r="D35" s="45"/>
      <c r="E35" s="45"/>
      <c r="F35" s="45">
        <f t="shared" si="0"/>
        <v>0</v>
      </c>
      <c r="G35" s="45"/>
      <c r="J35" s="45">
        <f t="shared" si="1"/>
        <v>0</v>
      </c>
      <c r="K35" s="46"/>
      <c r="L35" s="47">
        <f t="shared" si="2"/>
        <v>0</v>
      </c>
      <c r="P35" s="45">
        <f t="shared" si="3"/>
        <v>0</v>
      </c>
      <c r="R35" s="45">
        <f t="shared" si="4"/>
        <v>0</v>
      </c>
      <c r="S35" s="45">
        <f t="shared" si="5"/>
        <v>0</v>
      </c>
      <c r="T35" s="45">
        <f t="shared" si="6"/>
        <v>0</v>
      </c>
      <c r="U35" s="45">
        <f t="shared" si="7"/>
        <v>0</v>
      </c>
      <c r="V35" s="46">
        <f t="shared" si="8"/>
        <v>0</v>
      </c>
      <c r="W35" s="48">
        <f t="shared" si="9"/>
        <v>0</v>
      </c>
      <c r="X35" s="48">
        <f t="shared" si="10"/>
        <v>0</v>
      </c>
      <c r="Z35" s="45">
        <f t="shared" si="11"/>
        <v>0</v>
      </c>
      <c r="AA35" s="45"/>
      <c r="AB35" s="45"/>
      <c r="AC35" s="45">
        <f t="shared" si="12"/>
        <v>0</v>
      </c>
      <c r="AD35" s="45"/>
      <c r="AE35" s="50">
        <f t="shared" si="13"/>
        <v>0</v>
      </c>
      <c r="AF35" s="51">
        <f t="shared" si="14"/>
        <v>0</v>
      </c>
      <c r="AG35" s="55"/>
      <c r="AH35" s="62"/>
      <c r="AI35" s="44"/>
      <c r="AJ35" s="45">
        <f t="shared" si="15"/>
        <v>0</v>
      </c>
      <c r="AK35" s="45">
        <f t="shared" si="16"/>
        <v>0</v>
      </c>
      <c r="AT35" s="45">
        <f t="shared" si="17"/>
        <v>0</v>
      </c>
      <c r="AU35" s="45"/>
      <c r="AV35" s="56"/>
      <c r="AX35" s="45">
        <f t="shared" si="18"/>
        <v>0</v>
      </c>
      <c r="AY35" s="45">
        <f t="shared" si="19"/>
        <v>0</v>
      </c>
      <c r="BG35" s="45">
        <f t="shared" si="20"/>
        <v>0</v>
      </c>
      <c r="BH35" s="53">
        <f t="shared" si="21"/>
        <v>0</v>
      </c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</row>
    <row r="36" spans="1:281" s="42" customFormat="1" ht="23.1" customHeight="1" x14ac:dyDescent="0.35">
      <c r="A36" s="42">
        <v>13</v>
      </c>
      <c r="B36" s="43" t="s">
        <v>78</v>
      </c>
      <c r="C36" s="44" t="s">
        <v>79</v>
      </c>
      <c r="D36" s="45">
        <v>31320</v>
      </c>
      <c r="E36" s="45">
        <v>1550</v>
      </c>
      <c r="F36" s="45">
        <f t="shared" si="0"/>
        <v>32870</v>
      </c>
      <c r="G36" s="45">
        <v>1551</v>
      </c>
      <c r="H36" s="45"/>
      <c r="I36" s="45"/>
      <c r="J36" s="45">
        <f t="shared" si="1"/>
        <v>34421</v>
      </c>
      <c r="K36" s="46">
        <f>J36</f>
        <v>34421</v>
      </c>
      <c r="L36" s="47">
        <f t="shared" si="2"/>
        <v>0</v>
      </c>
      <c r="P36" s="45">
        <f t="shared" si="3"/>
        <v>34421</v>
      </c>
      <c r="Q36" s="45">
        <v>1414.39</v>
      </c>
      <c r="R36" s="45">
        <f t="shared" si="4"/>
        <v>3097.89</v>
      </c>
      <c r="S36" s="45">
        <f t="shared" si="5"/>
        <v>200</v>
      </c>
      <c r="T36" s="45">
        <f t="shared" si="6"/>
        <v>860.52</v>
      </c>
      <c r="U36" s="45">
        <f t="shared" si="7"/>
        <v>4203.3100000000004</v>
      </c>
      <c r="V36" s="46">
        <f t="shared" si="8"/>
        <v>9776.11</v>
      </c>
      <c r="W36" s="48">
        <f t="shared" si="9"/>
        <v>12322</v>
      </c>
      <c r="X36" s="48">
        <f t="shared" si="10"/>
        <v>12322.89</v>
      </c>
      <c r="Y36" s="42">
        <f>+A36</f>
        <v>13</v>
      </c>
      <c r="Z36" s="45">
        <f t="shared" si="11"/>
        <v>4130.5199999999995</v>
      </c>
      <c r="AA36" s="45">
        <v>0</v>
      </c>
      <c r="AB36" s="45">
        <v>100</v>
      </c>
      <c r="AC36" s="45">
        <f t="shared" si="12"/>
        <v>860.53</v>
      </c>
      <c r="AD36" s="45">
        <v>200</v>
      </c>
      <c r="AE36" s="50">
        <f t="shared" si="13"/>
        <v>24644.89</v>
      </c>
      <c r="AF36" s="51">
        <f t="shared" si="14"/>
        <v>12322.445</v>
      </c>
      <c r="AG36" s="42">
        <v>13</v>
      </c>
      <c r="AH36" s="43" t="s">
        <v>78</v>
      </c>
      <c r="AI36" s="44" t="s">
        <v>79</v>
      </c>
      <c r="AJ36" s="45">
        <f t="shared" si="15"/>
        <v>1414.39</v>
      </c>
      <c r="AK36" s="45">
        <f t="shared" si="16"/>
        <v>3097.89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/>
      <c r="AS36" s="45">
        <v>0</v>
      </c>
      <c r="AT36" s="45">
        <f t="shared" si="17"/>
        <v>3097.89</v>
      </c>
      <c r="AU36" s="45">
        <v>200</v>
      </c>
      <c r="AV36" s="45">
        <v>0</v>
      </c>
      <c r="AW36" s="45">
        <v>0</v>
      </c>
      <c r="AX36" s="45">
        <f t="shared" si="18"/>
        <v>200</v>
      </c>
      <c r="AY36" s="45">
        <f t="shared" si="19"/>
        <v>860.52</v>
      </c>
      <c r="AZ36" s="45"/>
      <c r="BA36" s="45"/>
      <c r="BB36" s="45">
        <v>100</v>
      </c>
      <c r="BC36" s="45">
        <v>4103.3100000000004</v>
      </c>
      <c r="BD36" s="45">
        <v>0</v>
      </c>
      <c r="BE36" s="47">
        <v>0</v>
      </c>
      <c r="BF36" s="45">
        <v>0</v>
      </c>
      <c r="BG36" s="45">
        <f t="shared" si="20"/>
        <v>4203.3100000000004</v>
      </c>
      <c r="BH36" s="53">
        <f t="shared" si="21"/>
        <v>9776.11</v>
      </c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</row>
    <row r="37" spans="1:281" s="55" customFormat="1" ht="23.1" customHeight="1" x14ac:dyDescent="0.35">
      <c r="B37" s="61"/>
      <c r="C37" s="57"/>
      <c r="D37" s="59"/>
      <c r="E37" s="59"/>
      <c r="F37" s="45">
        <f t="shared" si="0"/>
        <v>0</v>
      </c>
      <c r="G37" s="59"/>
      <c r="H37" s="59"/>
      <c r="I37" s="59"/>
      <c r="J37" s="45">
        <f t="shared" si="1"/>
        <v>0</v>
      </c>
      <c r="K37" s="58"/>
      <c r="L37" s="47">
        <f t="shared" si="2"/>
        <v>0</v>
      </c>
      <c r="P37" s="45">
        <f t="shared" si="3"/>
        <v>0</v>
      </c>
      <c r="Q37" s="59"/>
      <c r="R37" s="45">
        <f t="shared" si="4"/>
        <v>0</v>
      </c>
      <c r="S37" s="45">
        <f t="shared" si="5"/>
        <v>0</v>
      </c>
      <c r="T37" s="45">
        <f t="shared" si="6"/>
        <v>0</v>
      </c>
      <c r="U37" s="45">
        <f t="shared" si="7"/>
        <v>0</v>
      </c>
      <c r="V37" s="46">
        <f t="shared" si="8"/>
        <v>0</v>
      </c>
      <c r="W37" s="48">
        <f t="shared" si="9"/>
        <v>0</v>
      </c>
      <c r="X37" s="48">
        <f t="shared" si="10"/>
        <v>0</v>
      </c>
      <c r="Z37" s="45">
        <f t="shared" si="11"/>
        <v>0</v>
      </c>
      <c r="AA37" s="59"/>
      <c r="AB37" s="59"/>
      <c r="AC37" s="45">
        <f t="shared" si="12"/>
        <v>0</v>
      </c>
      <c r="AD37" s="59"/>
      <c r="AE37" s="50">
        <f t="shared" si="13"/>
        <v>0</v>
      </c>
      <c r="AF37" s="51">
        <f t="shared" si="14"/>
        <v>0</v>
      </c>
      <c r="AH37" s="61"/>
      <c r="AI37" s="57"/>
      <c r="AJ37" s="45">
        <f t="shared" si="15"/>
        <v>0</v>
      </c>
      <c r="AK37" s="45">
        <f t="shared" si="16"/>
        <v>0</v>
      </c>
      <c r="AL37" s="59"/>
      <c r="AM37" s="59"/>
      <c r="AN37" s="59"/>
      <c r="AO37" s="59"/>
      <c r="AP37" s="59"/>
      <c r="AQ37" s="59"/>
      <c r="AR37" s="59"/>
      <c r="AS37" s="59"/>
      <c r="AT37" s="45">
        <f t="shared" si="17"/>
        <v>0</v>
      </c>
      <c r="AU37" s="59"/>
      <c r="AV37" s="56"/>
      <c r="AW37" s="59"/>
      <c r="AX37" s="45">
        <f t="shared" si="18"/>
        <v>0</v>
      </c>
      <c r="AY37" s="45">
        <f t="shared" si="19"/>
        <v>0</v>
      </c>
      <c r="AZ37" s="59"/>
      <c r="BA37" s="59"/>
      <c r="BB37" s="59"/>
      <c r="BC37" s="59"/>
      <c r="BD37" s="59"/>
      <c r="BE37" s="59"/>
      <c r="BF37" s="59"/>
      <c r="BG37" s="45">
        <f t="shared" si="20"/>
        <v>0</v>
      </c>
      <c r="BH37" s="53">
        <f t="shared" si="21"/>
        <v>0</v>
      </c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</row>
    <row r="38" spans="1:281" s="42" customFormat="1" ht="23.1" customHeight="1" x14ac:dyDescent="0.35">
      <c r="A38" s="154">
        <v>14</v>
      </c>
      <c r="B38" s="43" t="s">
        <v>80</v>
      </c>
      <c r="C38" s="44" t="s">
        <v>108</v>
      </c>
      <c r="D38" s="45">
        <v>51357</v>
      </c>
      <c r="E38" s="45">
        <v>2516</v>
      </c>
      <c r="F38" s="45">
        <f t="shared" si="0"/>
        <v>53873</v>
      </c>
      <c r="G38" s="45">
        <v>2517</v>
      </c>
      <c r="H38" s="45"/>
      <c r="I38" s="45"/>
      <c r="J38" s="45">
        <f t="shared" si="1"/>
        <v>56390</v>
      </c>
      <c r="K38" s="46">
        <f>J38</f>
        <v>56390</v>
      </c>
      <c r="L38" s="47">
        <f t="shared" si="2"/>
        <v>10878.82</v>
      </c>
      <c r="M38" s="42">
        <v>5</v>
      </c>
      <c r="N38" s="42">
        <v>5</v>
      </c>
      <c r="O38" s="42">
        <v>53</v>
      </c>
      <c r="P38" s="45">
        <f>J38-L38</f>
        <v>45511.18</v>
      </c>
      <c r="Q38" s="45">
        <v>5529.03</v>
      </c>
      <c r="R38" s="45">
        <f t="shared" si="4"/>
        <v>5075.0999999999995</v>
      </c>
      <c r="S38" s="45">
        <f t="shared" si="5"/>
        <v>200</v>
      </c>
      <c r="T38" s="45">
        <f t="shared" si="6"/>
        <v>1409.75</v>
      </c>
      <c r="U38" s="45">
        <f t="shared" si="7"/>
        <v>200</v>
      </c>
      <c r="V38" s="46">
        <f t="shared" si="8"/>
        <v>12413.88</v>
      </c>
      <c r="W38" s="48">
        <f t="shared" si="9"/>
        <v>16549</v>
      </c>
      <c r="X38" s="48">
        <f t="shared" si="10"/>
        <v>16548.300000000003</v>
      </c>
      <c r="Y38" s="42">
        <f>+A38</f>
        <v>14</v>
      </c>
      <c r="Z38" s="45">
        <f t="shared" si="11"/>
        <v>6766.8</v>
      </c>
      <c r="AA38" s="45">
        <v>0</v>
      </c>
      <c r="AB38" s="45">
        <v>100</v>
      </c>
      <c r="AC38" s="45">
        <f t="shared" si="12"/>
        <v>1409.75</v>
      </c>
      <c r="AD38" s="45">
        <v>200</v>
      </c>
      <c r="AE38" s="50">
        <f t="shared" si="13"/>
        <v>33097.300000000003</v>
      </c>
      <c r="AF38" s="51">
        <f t="shared" si="14"/>
        <v>16548.650000000001</v>
      </c>
      <c r="AG38" s="154">
        <v>14</v>
      </c>
      <c r="AH38" s="43" t="s">
        <v>80</v>
      </c>
      <c r="AI38" s="44" t="s">
        <v>108</v>
      </c>
      <c r="AJ38" s="45">
        <f t="shared" si="15"/>
        <v>5529.03</v>
      </c>
      <c r="AK38" s="45">
        <f t="shared" si="16"/>
        <v>5075.0999999999995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/>
      <c r="AS38" s="45">
        <v>0</v>
      </c>
      <c r="AT38" s="45">
        <f t="shared" si="17"/>
        <v>5075.0999999999995</v>
      </c>
      <c r="AU38" s="45">
        <v>200</v>
      </c>
      <c r="AV38" s="45">
        <v>0</v>
      </c>
      <c r="AW38" s="45">
        <v>0</v>
      </c>
      <c r="AX38" s="45">
        <f t="shared" si="18"/>
        <v>200</v>
      </c>
      <c r="AY38" s="45">
        <f t="shared" si="19"/>
        <v>1409.75</v>
      </c>
      <c r="AZ38" s="45"/>
      <c r="BA38" s="45"/>
      <c r="BB38" s="45">
        <v>100</v>
      </c>
      <c r="BC38" s="45">
        <v>0</v>
      </c>
      <c r="BD38" s="45">
        <v>100</v>
      </c>
      <c r="BE38" s="45">
        <v>0</v>
      </c>
      <c r="BF38" s="45">
        <v>0</v>
      </c>
      <c r="BG38" s="45">
        <f t="shared" si="20"/>
        <v>200</v>
      </c>
      <c r="BH38" s="53">
        <f t="shared" si="21"/>
        <v>12413.88</v>
      </c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</row>
    <row r="39" spans="1:281" s="55" customFormat="1" ht="23.1" customHeight="1" x14ac:dyDescent="0.35">
      <c r="B39" s="56"/>
      <c r="C39" s="57"/>
      <c r="D39" s="59"/>
      <c r="E39" s="59"/>
      <c r="F39" s="45">
        <f t="shared" si="0"/>
        <v>0</v>
      </c>
      <c r="G39" s="59"/>
      <c r="J39" s="45">
        <f t="shared" si="1"/>
        <v>0</v>
      </c>
      <c r="L39" s="47">
        <f t="shared" si="2"/>
        <v>0</v>
      </c>
      <c r="P39" s="45">
        <f t="shared" si="3"/>
        <v>0</v>
      </c>
      <c r="Q39" s="56"/>
      <c r="R39" s="45">
        <f t="shared" si="4"/>
        <v>0</v>
      </c>
      <c r="S39" s="45">
        <f t="shared" si="5"/>
        <v>0</v>
      </c>
      <c r="T39" s="45">
        <f t="shared" si="6"/>
        <v>0</v>
      </c>
      <c r="U39" s="45">
        <f t="shared" si="7"/>
        <v>0</v>
      </c>
      <c r="V39" s="46">
        <f t="shared" si="8"/>
        <v>0</v>
      </c>
      <c r="W39" s="48">
        <f t="shared" si="9"/>
        <v>0</v>
      </c>
      <c r="X39" s="48">
        <f t="shared" si="10"/>
        <v>0</v>
      </c>
      <c r="Z39" s="45">
        <f t="shared" si="11"/>
        <v>0</v>
      </c>
      <c r="AA39" s="59"/>
      <c r="AB39" s="59"/>
      <c r="AC39" s="45">
        <f t="shared" si="12"/>
        <v>0</v>
      </c>
      <c r="AD39" s="59"/>
      <c r="AE39" s="50">
        <f t="shared" si="13"/>
        <v>0</v>
      </c>
      <c r="AF39" s="51">
        <f t="shared" si="14"/>
        <v>0</v>
      </c>
      <c r="AH39" s="56"/>
      <c r="AI39" s="57"/>
      <c r="AJ39" s="45">
        <f t="shared" si="15"/>
        <v>0</v>
      </c>
      <c r="AK39" s="45">
        <f t="shared" si="16"/>
        <v>0</v>
      </c>
      <c r="AL39" s="56"/>
      <c r="AM39" s="56"/>
      <c r="AN39" s="56"/>
      <c r="AO39" s="56"/>
      <c r="AP39" s="56"/>
      <c r="AQ39" s="56"/>
      <c r="AR39" s="56"/>
      <c r="AS39" s="56"/>
      <c r="AT39" s="45">
        <f t="shared" si="17"/>
        <v>0</v>
      </c>
      <c r="AU39" s="149"/>
      <c r="AV39" s="56"/>
      <c r="AW39" s="56"/>
      <c r="AX39" s="45">
        <f t="shared" si="18"/>
        <v>0</v>
      </c>
      <c r="AY39" s="45">
        <f t="shared" si="19"/>
        <v>0</v>
      </c>
      <c r="AZ39" s="56"/>
      <c r="BA39" s="56"/>
      <c r="BB39" s="56"/>
      <c r="BC39" s="56"/>
      <c r="BD39" s="56"/>
      <c r="BE39" s="56"/>
      <c r="BF39" s="56"/>
      <c r="BG39" s="45">
        <f t="shared" si="20"/>
        <v>0</v>
      </c>
      <c r="BH39" s="53">
        <f t="shared" si="21"/>
        <v>0</v>
      </c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</row>
    <row r="40" spans="1:281" s="54" customFormat="1" ht="23.1" customHeight="1" x14ac:dyDescent="0.35">
      <c r="A40" s="42">
        <v>15</v>
      </c>
      <c r="B40" s="67" t="s">
        <v>82</v>
      </c>
      <c r="C40" s="44" t="s">
        <v>67</v>
      </c>
      <c r="D40" s="45">
        <v>81207</v>
      </c>
      <c r="E40" s="45">
        <v>3711</v>
      </c>
      <c r="F40" s="45">
        <f t="shared" si="0"/>
        <v>84918</v>
      </c>
      <c r="G40" s="45">
        <v>3656</v>
      </c>
      <c r="H40" s="45"/>
      <c r="I40" s="45"/>
      <c r="J40" s="45">
        <f t="shared" si="1"/>
        <v>88574</v>
      </c>
      <c r="K40" s="46">
        <f>J40</f>
        <v>88574</v>
      </c>
      <c r="L40" s="47">
        <f t="shared" si="2"/>
        <v>0</v>
      </c>
      <c r="M40" s="42"/>
      <c r="N40" s="42"/>
      <c r="O40" s="42"/>
      <c r="P40" s="45">
        <f t="shared" si="3"/>
        <v>88574</v>
      </c>
      <c r="Q40" s="45">
        <v>13237.58</v>
      </c>
      <c r="R40" s="45">
        <f t="shared" si="4"/>
        <v>21043.34</v>
      </c>
      <c r="S40" s="45">
        <f t="shared" si="5"/>
        <v>200</v>
      </c>
      <c r="T40" s="45">
        <f t="shared" si="6"/>
        <v>2214.35</v>
      </c>
      <c r="U40" s="45">
        <f t="shared" si="7"/>
        <v>100</v>
      </c>
      <c r="V40" s="46">
        <f t="shared" si="8"/>
        <v>36795.269999999997</v>
      </c>
      <c r="W40" s="48">
        <f t="shared" si="9"/>
        <v>25889</v>
      </c>
      <c r="X40" s="48">
        <f t="shared" si="10"/>
        <v>25889.730000000003</v>
      </c>
      <c r="Y40" s="42">
        <f>+A40</f>
        <v>15</v>
      </c>
      <c r="Z40" s="45">
        <f t="shared" si="11"/>
        <v>10628.88</v>
      </c>
      <c r="AA40" s="45">
        <v>0</v>
      </c>
      <c r="AB40" s="45">
        <v>100</v>
      </c>
      <c r="AC40" s="45">
        <f t="shared" si="12"/>
        <v>2214.35</v>
      </c>
      <c r="AD40" s="45">
        <v>200</v>
      </c>
      <c r="AE40" s="50">
        <f t="shared" si="13"/>
        <v>51778.73</v>
      </c>
      <c r="AF40" s="51">
        <f t="shared" si="14"/>
        <v>25889.365000000002</v>
      </c>
      <c r="AG40" s="42">
        <v>15</v>
      </c>
      <c r="AH40" s="67" t="s">
        <v>82</v>
      </c>
      <c r="AI40" s="44" t="s">
        <v>67</v>
      </c>
      <c r="AJ40" s="45">
        <f t="shared" si="15"/>
        <v>13237.58</v>
      </c>
      <c r="AK40" s="45">
        <f t="shared" si="16"/>
        <v>7971.66</v>
      </c>
      <c r="AL40" s="45">
        <v>0</v>
      </c>
      <c r="AM40" s="45">
        <v>420</v>
      </c>
      <c r="AN40" s="45">
        <v>0</v>
      </c>
      <c r="AO40" s="45">
        <v>0</v>
      </c>
      <c r="AP40" s="45">
        <v>12651.68</v>
      </c>
      <c r="AQ40" s="45">
        <v>0</v>
      </c>
      <c r="AR40" s="45"/>
      <c r="AS40" s="45">
        <v>0</v>
      </c>
      <c r="AT40" s="45">
        <f t="shared" si="17"/>
        <v>21043.34</v>
      </c>
      <c r="AU40" s="45">
        <v>200</v>
      </c>
      <c r="AV40" s="45">
        <v>0</v>
      </c>
      <c r="AW40" s="45">
        <v>0</v>
      </c>
      <c r="AX40" s="45">
        <f t="shared" si="18"/>
        <v>200</v>
      </c>
      <c r="AY40" s="45">
        <f t="shared" si="19"/>
        <v>2214.35</v>
      </c>
      <c r="AZ40" s="45"/>
      <c r="BA40" s="65">
        <v>0</v>
      </c>
      <c r="BB40" s="65">
        <v>100</v>
      </c>
      <c r="BC40" s="65">
        <v>0</v>
      </c>
      <c r="BD40" s="65"/>
      <c r="BE40" s="65">
        <v>0</v>
      </c>
      <c r="BF40" s="45">
        <v>0</v>
      </c>
      <c r="BG40" s="45">
        <f t="shared" si="20"/>
        <v>100</v>
      </c>
      <c r="BH40" s="53">
        <f t="shared" si="21"/>
        <v>36795.269999999997</v>
      </c>
    </row>
    <row r="41" spans="1:281" s="54" customFormat="1" ht="23.1" customHeight="1" x14ac:dyDescent="0.35">
      <c r="A41" s="55"/>
      <c r="B41" s="56"/>
      <c r="C41" s="57"/>
      <c r="D41" s="59"/>
      <c r="E41" s="59"/>
      <c r="F41" s="45">
        <f t="shared" si="0"/>
        <v>0</v>
      </c>
      <c r="G41" s="59"/>
      <c r="H41" s="55"/>
      <c r="I41" s="55"/>
      <c r="J41" s="45">
        <f t="shared" si="1"/>
        <v>0</v>
      </c>
      <c r="K41" s="55"/>
      <c r="L41" s="47">
        <f t="shared" si="2"/>
        <v>0</v>
      </c>
      <c r="M41" s="55"/>
      <c r="N41" s="55"/>
      <c r="O41" s="55"/>
      <c r="P41" s="45">
        <f t="shared" si="3"/>
        <v>0</v>
      </c>
      <c r="Q41" s="56"/>
      <c r="R41" s="45">
        <f t="shared" si="4"/>
        <v>0</v>
      </c>
      <c r="S41" s="45">
        <f t="shared" si="5"/>
        <v>0</v>
      </c>
      <c r="T41" s="45">
        <f t="shared" si="6"/>
        <v>0</v>
      </c>
      <c r="U41" s="45">
        <f t="shared" si="7"/>
        <v>0</v>
      </c>
      <c r="V41" s="46">
        <f t="shared" si="8"/>
        <v>0</v>
      </c>
      <c r="W41" s="48">
        <f t="shared" si="9"/>
        <v>0</v>
      </c>
      <c r="X41" s="48">
        <f t="shared" si="10"/>
        <v>0</v>
      </c>
      <c r="Y41" s="55"/>
      <c r="Z41" s="45">
        <f t="shared" si="11"/>
        <v>0</v>
      </c>
      <c r="AA41" s="59"/>
      <c r="AB41" s="59"/>
      <c r="AC41" s="45">
        <f t="shared" si="12"/>
        <v>0</v>
      </c>
      <c r="AD41" s="59"/>
      <c r="AE41" s="50">
        <f t="shared" si="13"/>
        <v>0</v>
      </c>
      <c r="AF41" s="51">
        <f t="shared" si="14"/>
        <v>0</v>
      </c>
      <c r="AG41" s="55"/>
      <c r="AH41" s="56"/>
      <c r="AI41" s="57"/>
      <c r="AJ41" s="45">
        <f t="shared" si="15"/>
        <v>0</v>
      </c>
      <c r="AK41" s="45">
        <f t="shared" si="16"/>
        <v>0</v>
      </c>
      <c r="AL41" s="56"/>
      <c r="AM41" s="56"/>
      <c r="AN41" s="56"/>
      <c r="AO41" s="56"/>
      <c r="AP41" s="56"/>
      <c r="AQ41" s="56"/>
      <c r="AR41" s="56"/>
      <c r="AS41" s="56"/>
      <c r="AT41" s="45">
        <f t="shared" si="17"/>
        <v>0</v>
      </c>
      <c r="AU41" s="149"/>
      <c r="AV41" s="56"/>
      <c r="AW41" s="56"/>
      <c r="AX41" s="45">
        <f t="shared" si="18"/>
        <v>0</v>
      </c>
      <c r="AY41" s="45">
        <f t="shared" si="19"/>
        <v>0</v>
      </c>
      <c r="AZ41" s="45"/>
      <c r="BA41" s="72"/>
      <c r="BB41" s="72"/>
      <c r="BC41" s="72"/>
      <c r="BD41" s="72"/>
      <c r="BE41" s="72"/>
      <c r="BF41" s="56"/>
      <c r="BG41" s="45">
        <f t="shared" si="20"/>
        <v>0</v>
      </c>
      <c r="BH41" s="53">
        <f t="shared" si="21"/>
        <v>0</v>
      </c>
    </row>
    <row r="42" spans="1:281" s="42" customFormat="1" ht="23.1" customHeight="1" x14ac:dyDescent="0.35">
      <c r="A42" s="42">
        <v>16</v>
      </c>
      <c r="B42" s="43" t="s">
        <v>83</v>
      </c>
      <c r="C42" s="44" t="s">
        <v>65</v>
      </c>
      <c r="D42" s="45">
        <v>33843</v>
      </c>
      <c r="E42" s="45">
        <v>1591</v>
      </c>
      <c r="F42" s="45">
        <f t="shared" si="0"/>
        <v>35434</v>
      </c>
      <c r="G42" s="45">
        <v>1590</v>
      </c>
      <c r="H42" s="45"/>
      <c r="I42" s="45"/>
      <c r="J42" s="45">
        <f t="shared" si="1"/>
        <v>37024</v>
      </c>
      <c r="K42" s="46">
        <f>J42</f>
        <v>37024</v>
      </c>
      <c r="L42" s="47">
        <f t="shared" si="2"/>
        <v>5971.61</v>
      </c>
      <c r="M42" s="42">
        <v>5</v>
      </c>
      <c r="N42" s="42">
        <v>0</v>
      </c>
      <c r="O42" s="42">
        <v>0</v>
      </c>
      <c r="P42" s="45">
        <f t="shared" si="3"/>
        <v>31052.39</v>
      </c>
      <c r="Q42" s="45">
        <v>1759.94</v>
      </c>
      <c r="R42" s="45">
        <f t="shared" si="4"/>
        <v>18554.970000000005</v>
      </c>
      <c r="S42" s="45">
        <f t="shared" si="5"/>
        <v>834.84</v>
      </c>
      <c r="T42" s="45">
        <f t="shared" si="6"/>
        <v>925.6</v>
      </c>
      <c r="U42" s="45">
        <f t="shared" si="7"/>
        <v>3977.04</v>
      </c>
      <c r="V42" s="46">
        <f t="shared" si="8"/>
        <v>26052.390000000003</v>
      </c>
      <c r="W42" s="48">
        <f t="shared" si="9"/>
        <v>2500</v>
      </c>
      <c r="X42" s="48">
        <f t="shared" si="10"/>
        <v>2499.9999999999964</v>
      </c>
      <c r="Y42" s="42">
        <f>+A42</f>
        <v>16</v>
      </c>
      <c r="Z42" s="45">
        <f t="shared" si="11"/>
        <v>4442.88</v>
      </c>
      <c r="AA42" s="45">
        <v>0</v>
      </c>
      <c r="AB42" s="45">
        <v>100</v>
      </c>
      <c r="AC42" s="45">
        <f t="shared" si="12"/>
        <v>925.6</v>
      </c>
      <c r="AD42" s="45">
        <v>200</v>
      </c>
      <c r="AE42" s="50">
        <f t="shared" si="13"/>
        <v>4999.9999999999964</v>
      </c>
      <c r="AF42" s="51">
        <f t="shared" si="14"/>
        <v>2499.9999999999982</v>
      </c>
      <c r="AG42" s="42">
        <v>16</v>
      </c>
      <c r="AH42" s="43" t="s">
        <v>83</v>
      </c>
      <c r="AI42" s="44" t="s">
        <v>65</v>
      </c>
      <c r="AJ42" s="45">
        <f t="shared" si="15"/>
        <v>1759.94</v>
      </c>
      <c r="AK42" s="45">
        <f t="shared" si="16"/>
        <v>3332.16</v>
      </c>
      <c r="AL42" s="45">
        <v>0</v>
      </c>
      <c r="AM42" s="45">
        <v>0</v>
      </c>
      <c r="AN42" s="45">
        <v>0</v>
      </c>
      <c r="AO42" s="45">
        <v>9634.44</v>
      </c>
      <c r="AP42" s="45">
        <v>3766.14</v>
      </c>
      <c r="AQ42" s="45">
        <v>0</v>
      </c>
      <c r="AR42" s="45">
        <v>1166.67</v>
      </c>
      <c r="AS42" s="45">
        <v>655.56</v>
      </c>
      <c r="AT42" s="45">
        <f t="shared" si="17"/>
        <v>18554.970000000005</v>
      </c>
      <c r="AU42" s="45">
        <v>200</v>
      </c>
      <c r="AV42" s="45">
        <v>0</v>
      </c>
      <c r="AW42" s="45">
        <v>634.84</v>
      </c>
      <c r="AX42" s="45">
        <f t="shared" si="18"/>
        <v>834.84</v>
      </c>
      <c r="AY42" s="45">
        <f t="shared" si="19"/>
        <v>925.6</v>
      </c>
      <c r="AZ42" s="45"/>
      <c r="BA42" s="65"/>
      <c r="BB42" s="65">
        <v>100</v>
      </c>
      <c r="BC42" s="65">
        <v>0</v>
      </c>
      <c r="BD42" s="65">
        <v>3877.04</v>
      </c>
      <c r="BE42" s="65">
        <v>0</v>
      </c>
      <c r="BF42" s="45">
        <v>0</v>
      </c>
      <c r="BG42" s="45">
        <f t="shared" si="20"/>
        <v>3977.04</v>
      </c>
      <c r="BH42" s="53">
        <f t="shared" si="21"/>
        <v>26052.390000000003</v>
      </c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  <c r="IX42" s="54"/>
      <c r="IY42" s="54"/>
      <c r="IZ42" s="54"/>
      <c r="JA42" s="54"/>
      <c r="JB42" s="54"/>
      <c r="JC42" s="54"/>
      <c r="JD42" s="54"/>
      <c r="JE42" s="54"/>
      <c r="JF42" s="54"/>
      <c r="JG42" s="54"/>
      <c r="JH42" s="54"/>
      <c r="JI42" s="54"/>
      <c r="JJ42" s="54"/>
      <c r="JK42" s="54"/>
      <c r="JL42" s="54"/>
      <c r="JM42" s="54"/>
      <c r="JN42" s="54"/>
      <c r="JO42" s="54"/>
      <c r="JP42" s="54"/>
      <c r="JQ42" s="54"/>
      <c r="JR42" s="54"/>
      <c r="JS42" s="54"/>
      <c r="JT42" s="54"/>
      <c r="JU42" s="54"/>
    </row>
    <row r="43" spans="1:281" s="42" customFormat="1" ht="23.1" customHeight="1" x14ac:dyDescent="0.35">
      <c r="A43" s="55"/>
      <c r="B43" s="62"/>
      <c r="C43" s="44"/>
      <c r="D43" s="45"/>
      <c r="E43" s="45"/>
      <c r="F43" s="45">
        <f t="shared" si="0"/>
        <v>0</v>
      </c>
      <c r="G43" s="45"/>
      <c r="H43" s="45"/>
      <c r="I43" s="45"/>
      <c r="J43" s="45">
        <f t="shared" si="1"/>
        <v>0</v>
      </c>
      <c r="K43" s="63"/>
      <c r="L43" s="47">
        <f t="shared" si="2"/>
        <v>0</v>
      </c>
      <c r="P43" s="45">
        <f t="shared" si="3"/>
        <v>0</v>
      </c>
      <c r="Q43" s="45"/>
      <c r="R43" s="45">
        <f t="shared" si="4"/>
        <v>0</v>
      </c>
      <c r="S43" s="45">
        <f t="shared" si="5"/>
        <v>0</v>
      </c>
      <c r="T43" s="45">
        <f t="shared" si="6"/>
        <v>0</v>
      </c>
      <c r="U43" s="45">
        <f t="shared" si="7"/>
        <v>0</v>
      </c>
      <c r="V43" s="46">
        <f t="shared" si="8"/>
        <v>0</v>
      </c>
      <c r="W43" s="48">
        <f t="shared" si="9"/>
        <v>0</v>
      </c>
      <c r="X43" s="48">
        <f t="shared" si="10"/>
        <v>0</v>
      </c>
      <c r="Z43" s="45">
        <f t="shared" si="11"/>
        <v>0</v>
      </c>
      <c r="AA43" s="45"/>
      <c r="AB43" s="45"/>
      <c r="AC43" s="45">
        <f t="shared" si="12"/>
        <v>0</v>
      </c>
      <c r="AD43" s="45"/>
      <c r="AE43" s="50">
        <f t="shared" si="13"/>
        <v>0</v>
      </c>
      <c r="AF43" s="51">
        <f t="shared" si="14"/>
        <v>0</v>
      </c>
      <c r="AG43" s="55"/>
      <c r="AH43" s="62"/>
      <c r="AI43" s="44"/>
      <c r="AJ43" s="45">
        <f t="shared" si="15"/>
        <v>0</v>
      </c>
      <c r="AK43" s="45">
        <f t="shared" si="16"/>
        <v>0</v>
      </c>
      <c r="AL43" s="45"/>
      <c r="AM43" s="45"/>
      <c r="AN43" s="45"/>
      <c r="AO43" s="45"/>
      <c r="AP43" s="45"/>
      <c r="AQ43" s="45"/>
      <c r="AR43" s="45"/>
      <c r="AS43" s="45"/>
      <c r="AT43" s="45">
        <f t="shared" si="17"/>
        <v>0</v>
      </c>
      <c r="AU43" s="45"/>
      <c r="AV43" s="56"/>
      <c r="AW43" s="45"/>
      <c r="AX43" s="45">
        <f t="shared" si="18"/>
        <v>0</v>
      </c>
      <c r="AY43" s="45">
        <f t="shared" si="19"/>
        <v>0</v>
      </c>
      <c r="AZ43" s="45"/>
      <c r="BA43" s="65"/>
      <c r="BB43" s="65"/>
      <c r="BC43" s="65"/>
      <c r="BD43" s="65"/>
      <c r="BE43" s="65"/>
      <c r="BF43" s="45"/>
      <c r="BG43" s="45">
        <f t="shared" si="20"/>
        <v>0</v>
      </c>
      <c r="BH43" s="53">
        <f t="shared" si="21"/>
        <v>0</v>
      </c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</row>
    <row r="44" spans="1:281" s="42" customFormat="1" ht="23.1" customHeight="1" x14ac:dyDescent="0.35">
      <c r="A44" s="154">
        <v>17</v>
      </c>
      <c r="B44" s="43" t="s">
        <v>84</v>
      </c>
      <c r="C44" s="44" t="s">
        <v>65</v>
      </c>
      <c r="D44" s="45">
        <v>33843</v>
      </c>
      <c r="E44" s="45">
        <v>1591</v>
      </c>
      <c r="F44" s="45">
        <f t="shared" si="0"/>
        <v>35434</v>
      </c>
      <c r="G44" s="45">
        <v>1590</v>
      </c>
      <c r="H44" s="45"/>
      <c r="I44" s="45"/>
      <c r="J44" s="45">
        <f t="shared" si="1"/>
        <v>37024</v>
      </c>
      <c r="K44" s="46">
        <f>J44</f>
        <v>37024</v>
      </c>
      <c r="L44" s="47">
        <f t="shared" si="2"/>
        <v>0</v>
      </c>
      <c r="P44" s="45">
        <f t="shared" si="3"/>
        <v>37024</v>
      </c>
      <c r="Q44" s="45">
        <v>1759.94</v>
      </c>
      <c r="R44" s="45">
        <f t="shared" si="4"/>
        <v>3332.16</v>
      </c>
      <c r="S44" s="45">
        <f t="shared" si="5"/>
        <v>500</v>
      </c>
      <c r="T44" s="45">
        <f t="shared" si="6"/>
        <v>925.6</v>
      </c>
      <c r="U44" s="45">
        <f t="shared" si="7"/>
        <v>9784</v>
      </c>
      <c r="V44" s="46">
        <f t="shared" si="8"/>
        <v>16301.7</v>
      </c>
      <c r="W44" s="48">
        <f t="shared" si="9"/>
        <v>10361</v>
      </c>
      <c r="X44" s="48">
        <f t="shared" si="10"/>
        <v>10361.299999999999</v>
      </c>
      <c r="Y44" s="42">
        <f>+A44</f>
        <v>17</v>
      </c>
      <c r="Z44" s="45">
        <f t="shared" si="11"/>
        <v>4442.88</v>
      </c>
      <c r="AA44" s="45">
        <v>0</v>
      </c>
      <c r="AB44" s="45">
        <v>100</v>
      </c>
      <c r="AC44" s="45">
        <f t="shared" si="12"/>
        <v>925.6</v>
      </c>
      <c r="AD44" s="45">
        <v>200</v>
      </c>
      <c r="AE44" s="50">
        <f t="shared" si="13"/>
        <v>20722.3</v>
      </c>
      <c r="AF44" s="51">
        <f t="shared" si="14"/>
        <v>10361.15</v>
      </c>
      <c r="AG44" s="154">
        <v>17</v>
      </c>
      <c r="AH44" s="43" t="s">
        <v>84</v>
      </c>
      <c r="AI44" s="44" t="s">
        <v>65</v>
      </c>
      <c r="AJ44" s="45">
        <f t="shared" si="15"/>
        <v>1759.94</v>
      </c>
      <c r="AK44" s="45">
        <f t="shared" si="16"/>
        <v>3332.16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/>
      <c r="AS44" s="45">
        <v>0</v>
      </c>
      <c r="AT44" s="45">
        <f t="shared" si="17"/>
        <v>3332.16</v>
      </c>
      <c r="AU44" s="45">
        <v>500</v>
      </c>
      <c r="AV44" s="45">
        <v>0</v>
      </c>
      <c r="AW44" s="45">
        <v>0</v>
      </c>
      <c r="AX44" s="45">
        <f t="shared" si="18"/>
        <v>500</v>
      </c>
      <c r="AY44" s="45">
        <f t="shared" si="19"/>
        <v>925.6</v>
      </c>
      <c r="AZ44" s="45"/>
      <c r="BA44" s="65"/>
      <c r="BB44" s="65">
        <v>100</v>
      </c>
      <c r="BC44" s="65">
        <v>0</v>
      </c>
      <c r="BD44" s="65">
        <v>9684</v>
      </c>
      <c r="BE44" s="65">
        <v>0</v>
      </c>
      <c r="BF44" s="45">
        <v>0</v>
      </c>
      <c r="BG44" s="45">
        <f t="shared" si="20"/>
        <v>9784</v>
      </c>
      <c r="BH44" s="53">
        <f t="shared" si="21"/>
        <v>16301.7</v>
      </c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</row>
    <row r="45" spans="1:281" s="42" customFormat="1" ht="23.1" customHeight="1" x14ac:dyDescent="0.35">
      <c r="A45" s="55"/>
      <c r="B45" s="62"/>
      <c r="C45" s="44"/>
      <c r="D45" s="45"/>
      <c r="E45" s="45"/>
      <c r="F45" s="45">
        <f t="shared" si="0"/>
        <v>0</v>
      </c>
      <c r="G45" s="45"/>
      <c r="H45" s="45"/>
      <c r="I45" s="45"/>
      <c r="J45" s="45">
        <f t="shared" si="1"/>
        <v>0</v>
      </c>
      <c r="K45" s="63"/>
      <c r="L45" s="47">
        <f t="shared" si="2"/>
        <v>0</v>
      </c>
      <c r="P45" s="45">
        <f t="shared" si="3"/>
        <v>0</v>
      </c>
      <c r="Q45" s="45"/>
      <c r="R45" s="45">
        <f t="shared" si="4"/>
        <v>0</v>
      </c>
      <c r="S45" s="45">
        <f t="shared" si="5"/>
        <v>0</v>
      </c>
      <c r="T45" s="45">
        <f t="shared" si="6"/>
        <v>0</v>
      </c>
      <c r="U45" s="45">
        <f t="shared" si="7"/>
        <v>0</v>
      </c>
      <c r="V45" s="46">
        <f t="shared" si="8"/>
        <v>0</v>
      </c>
      <c r="W45" s="48">
        <f t="shared" si="9"/>
        <v>0</v>
      </c>
      <c r="X45" s="48">
        <f t="shared" si="10"/>
        <v>0</v>
      </c>
      <c r="Z45" s="45">
        <f t="shared" si="11"/>
        <v>0</v>
      </c>
      <c r="AA45" s="45"/>
      <c r="AB45" s="45"/>
      <c r="AC45" s="45">
        <f t="shared" si="12"/>
        <v>0</v>
      </c>
      <c r="AD45" s="45"/>
      <c r="AE45" s="50">
        <f t="shared" si="13"/>
        <v>0</v>
      </c>
      <c r="AF45" s="51">
        <f t="shared" si="14"/>
        <v>0</v>
      </c>
      <c r="AG45" s="55"/>
      <c r="AH45" s="62"/>
      <c r="AI45" s="44"/>
      <c r="AJ45" s="45">
        <f t="shared" si="15"/>
        <v>0</v>
      </c>
      <c r="AK45" s="45">
        <f t="shared" si="16"/>
        <v>0</v>
      </c>
      <c r="AL45" s="45"/>
      <c r="AM45" s="45"/>
      <c r="AN45" s="45"/>
      <c r="AO45" s="45"/>
      <c r="AP45" s="45"/>
      <c r="AQ45" s="45"/>
      <c r="AR45" s="45"/>
      <c r="AS45" s="45"/>
      <c r="AT45" s="45">
        <f t="shared" si="17"/>
        <v>0</v>
      </c>
      <c r="AU45" s="45"/>
      <c r="AV45" s="56"/>
      <c r="AW45" s="45"/>
      <c r="AX45" s="45">
        <f t="shared" si="18"/>
        <v>0</v>
      </c>
      <c r="AY45" s="45">
        <f t="shared" si="19"/>
        <v>0</v>
      </c>
      <c r="AZ45" s="45"/>
      <c r="BA45" s="65"/>
      <c r="BB45" s="65"/>
      <c r="BC45" s="65"/>
      <c r="BD45" s="65"/>
      <c r="BE45" s="65"/>
      <c r="BF45" s="45"/>
      <c r="BG45" s="45">
        <f t="shared" si="20"/>
        <v>0</v>
      </c>
      <c r="BH45" s="53">
        <f t="shared" si="21"/>
        <v>0</v>
      </c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</row>
    <row r="46" spans="1:281" s="42" customFormat="1" ht="23.1" customHeight="1" x14ac:dyDescent="0.35">
      <c r="A46" s="42">
        <v>18</v>
      </c>
      <c r="B46" s="43" t="s">
        <v>85</v>
      </c>
      <c r="C46" s="44" t="s">
        <v>77</v>
      </c>
      <c r="D46" s="45">
        <v>63997</v>
      </c>
      <c r="E46" s="45">
        <v>3008</v>
      </c>
      <c r="F46" s="45">
        <f t="shared" si="0"/>
        <v>67005</v>
      </c>
      <c r="G46" s="45">
        <v>3008</v>
      </c>
      <c r="H46" s="45"/>
      <c r="I46" s="45"/>
      <c r="J46" s="45">
        <f t="shared" si="1"/>
        <v>70013</v>
      </c>
      <c r="K46" s="46">
        <f>J46</f>
        <v>70013</v>
      </c>
      <c r="L46" s="47">
        <f t="shared" si="2"/>
        <v>0</v>
      </c>
      <c r="P46" s="45">
        <f t="shared" si="3"/>
        <v>70013</v>
      </c>
      <c r="Q46" s="45">
        <v>8394.4</v>
      </c>
      <c r="R46" s="45">
        <f t="shared" si="4"/>
        <v>18662.73</v>
      </c>
      <c r="S46" s="45">
        <f t="shared" si="5"/>
        <v>200</v>
      </c>
      <c r="T46" s="45">
        <f>ROUNDDOWN(J46*5%/2,2)</f>
        <v>1750.32</v>
      </c>
      <c r="U46" s="45">
        <f t="shared" si="7"/>
        <v>100</v>
      </c>
      <c r="V46" s="46">
        <f t="shared" si="8"/>
        <v>29107.449999999997</v>
      </c>
      <c r="W46" s="48">
        <f t="shared" si="9"/>
        <v>20453</v>
      </c>
      <c r="X46" s="48">
        <f t="shared" si="10"/>
        <v>20452.550000000003</v>
      </c>
      <c r="Y46" s="42">
        <f>+A46</f>
        <v>18</v>
      </c>
      <c r="Z46" s="45">
        <f t="shared" si="11"/>
        <v>8401.56</v>
      </c>
      <c r="AA46" s="45">
        <v>0</v>
      </c>
      <c r="AB46" s="45">
        <v>100</v>
      </c>
      <c r="AC46" s="45">
        <f t="shared" si="12"/>
        <v>1750.33</v>
      </c>
      <c r="AD46" s="45">
        <v>200</v>
      </c>
      <c r="AE46" s="50">
        <f t="shared" si="13"/>
        <v>40905.550000000003</v>
      </c>
      <c r="AF46" s="51">
        <f t="shared" si="14"/>
        <v>20452.775000000001</v>
      </c>
      <c r="AG46" s="42">
        <v>18</v>
      </c>
      <c r="AH46" s="43" t="s">
        <v>85</v>
      </c>
      <c r="AI46" s="44" t="s">
        <v>77</v>
      </c>
      <c r="AJ46" s="45">
        <f t="shared" si="15"/>
        <v>8394.4</v>
      </c>
      <c r="AK46" s="45">
        <f t="shared" si="16"/>
        <v>6301.17</v>
      </c>
      <c r="AL46" s="45">
        <v>0</v>
      </c>
      <c r="AM46" s="45">
        <v>0</v>
      </c>
      <c r="AN46" s="45">
        <v>0</v>
      </c>
      <c r="AO46" s="45">
        <v>0</v>
      </c>
      <c r="AP46" s="45">
        <v>12361.56</v>
      </c>
      <c r="AQ46" s="45">
        <v>0</v>
      </c>
      <c r="AR46" s="45"/>
      <c r="AS46" s="45">
        <v>0</v>
      </c>
      <c r="AT46" s="45">
        <f t="shared" si="17"/>
        <v>18662.73</v>
      </c>
      <c r="AU46" s="45">
        <v>200</v>
      </c>
      <c r="AV46" s="45">
        <v>0</v>
      </c>
      <c r="AW46" s="45">
        <v>0</v>
      </c>
      <c r="AX46" s="45">
        <f t="shared" si="18"/>
        <v>200</v>
      </c>
      <c r="AY46" s="45">
        <f>ROUNDDOWN(J46*5%/2,2)</f>
        <v>1750.32</v>
      </c>
      <c r="AZ46" s="45"/>
      <c r="BA46" s="65"/>
      <c r="BB46" s="65">
        <v>100</v>
      </c>
      <c r="BC46" s="65">
        <v>0</v>
      </c>
      <c r="BD46" s="65">
        <v>0</v>
      </c>
      <c r="BE46" s="65">
        <v>0</v>
      </c>
      <c r="BF46" s="45">
        <v>0</v>
      </c>
      <c r="BG46" s="45">
        <f>SUM(BA46:BF46)</f>
        <v>100</v>
      </c>
      <c r="BH46" s="53">
        <f t="shared" si="21"/>
        <v>29107.449999999997</v>
      </c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  <c r="JU46" s="54"/>
    </row>
    <row r="47" spans="1:281" s="42" customFormat="1" ht="23.1" customHeight="1" x14ac:dyDescent="0.35">
      <c r="A47" s="55"/>
      <c r="B47" s="62"/>
      <c r="C47" s="44"/>
      <c r="D47" s="45"/>
      <c r="E47" s="45"/>
      <c r="F47" s="45">
        <f t="shared" si="0"/>
        <v>0</v>
      </c>
      <c r="G47" s="45"/>
      <c r="H47" s="45"/>
      <c r="I47" s="45"/>
      <c r="J47" s="45">
        <f t="shared" si="1"/>
        <v>0</v>
      </c>
      <c r="K47" s="63"/>
      <c r="L47" s="47">
        <f t="shared" si="2"/>
        <v>0</v>
      </c>
      <c r="P47" s="45">
        <f t="shared" si="3"/>
        <v>0</v>
      </c>
      <c r="Q47" s="45"/>
      <c r="R47" s="45">
        <f t="shared" si="4"/>
        <v>0</v>
      </c>
      <c r="S47" s="45">
        <f t="shared" si="5"/>
        <v>0</v>
      </c>
      <c r="T47" s="45">
        <f t="shared" si="6"/>
        <v>0</v>
      </c>
      <c r="U47" s="45">
        <f t="shared" si="7"/>
        <v>0</v>
      </c>
      <c r="V47" s="46">
        <f t="shared" si="8"/>
        <v>0</v>
      </c>
      <c r="W47" s="48">
        <f t="shared" si="9"/>
        <v>0</v>
      </c>
      <c r="X47" s="48">
        <f t="shared" si="10"/>
        <v>0</v>
      </c>
      <c r="Z47" s="45">
        <f t="shared" si="11"/>
        <v>0</v>
      </c>
      <c r="AA47" s="45"/>
      <c r="AB47" s="45"/>
      <c r="AC47" s="45">
        <f t="shared" si="12"/>
        <v>0</v>
      </c>
      <c r="AD47" s="45"/>
      <c r="AE47" s="50">
        <f t="shared" si="13"/>
        <v>0</v>
      </c>
      <c r="AF47" s="51">
        <f t="shared" si="14"/>
        <v>0</v>
      </c>
      <c r="AG47" s="55"/>
      <c r="AH47" s="62"/>
      <c r="AI47" s="44"/>
      <c r="AJ47" s="45">
        <f t="shared" si="15"/>
        <v>0</v>
      </c>
      <c r="AK47" s="45">
        <f t="shared" si="16"/>
        <v>0</v>
      </c>
      <c r="AL47" s="45"/>
      <c r="AM47" s="45"/>
      <c r="AN47" s="45"/>
      <c r="AO47" s="45"/>
      <c r="AP47" s="45"/>
      <c r="AQ47" s="45"/>
      <c r="AR47" s="45"/>
      <c r="AS47" s="45"/>
      <c r="AT47" s="45">
        <f t="shared" si="17"/>
        <v>0</v>
      </c>
      <c r="AU47" s="45"/>
      <c r="AV47" s="56"/>
      <c r="AW47" s="45"/>
      <c r="AX47" s="45">
        <f t="shared" si="18"/>
        <v>0</v>
      </c>
      <c r="AY47" s="45">
        <f t="shared" ref="AY47" si="22">ROUNDDOWN(J47*5%/2,2)</f>
        <v>0</v>
      </c>
      <c r="AZ47" s="45"/>
      <c r="BA47" s="65"/>
      <c r="BB47" s="65"/>
      <c r="BC47" s="65"/>
      <c r="BD47" s="65"/>
      <c r="BE47" s="65"/>
      <c r="BF47" s="45"/>
      <c r="BG47" s="45">
        <f t="shared" si="20"/>
        <v>0</v>
      </c>
      <c r="BH47" s="53">
        <f t="shared" si="21"/>
        <v>0</v>
      </c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  <c r="IW47" s="54"/>
      <c r="IX47" s="54"/>
      <c r="IY47" s="54"/>
      <c r="IZ47" s="54"/>
      <c r="JA47" s="54"/>
      <c r="JB47" s="54"/>
      <c r="JC47" s="54"/>
      <c r="JD47" s="54"/>
      <c r="JE47" s="54"/>
      <c r="JF47" s="54"/>
      <c r="JG47" s="54"/>
      <c r="JH47" s="54"/>
      <c r="JI47" s="54"/>
      <c r="JJ47" s="54"/>
      <c r="JK47" s="54"/>
      <c r="JL47" s="54"/>
      <c r="JM47" s="54"/>
      <c r="JN47" s="54"/>
      <c r="JO47" s="54"/>
      <c r="JP47" s="54"/>
      <c r="JQ47" s="54"/>
      <c r="JR47" s="54"/>
      <c r="JS47" s="54"/>
      <c r="JT47" s="54"/>
      <c r="JU47" s="54"/>
    </row>
    <row r="48" spans="1:281" s="42" customFormat="1" ht="23.1" customHeight="1" x14ac:dyDescent="0.35">
      <c r="A48" s="42">
        <v>19</v>
      </c>
      <c r="B48" s="68" t="s">
        <v>86</v>
      </c>
      <c r="C48" s="64" t="s">
        <v>106</v>
      </c>
      <c r="D48" s="45">
        <v>102690</v>
      </c>
      <c r="E48" s="45">
        <v>4518</v>
      </c>
      <c r="F48" s="45">
        <f t="shared" si="0"/>
        <v>107208</v>
      </c>
      <c r="G48" s="45">
        <v>4519</v>
      </c>
      <c r="H48" s="45"/>
      <c r="I48" s="45"/>
      <c r="J48" s="45">
        <f t="shared" si="1"/>
        <v>111727</v>
      </c>
      <c r="K48" s="46">
        <f>J48</f>
        <v>111727</v>
      </c>
      <c r="L48" s="47">
        <f t="shared" si="2"/>
        <v>0</v>
      </c>
      <c r="P48" s="45">
        <f t="shared" si="3"/>
        <v>111727</v>
      </c>
      <c r="Q48" s="45">
        <v>19398.18</v>
      </c>
      <c r="R48" s="45">
        <f t="shared" si="4"/>
        <v>10055.43</v>
      </c>
      <c r="S48" s="45">
        <f t="shared" si="5"/>
        <v>200</v>
      </c>
      <c r="T48" s="45">
        <v>2500</v>
      </c>
      <c r="U48" s="45">
        <f t="shared" si="7"/>
        <v>200</v>
      </c>
      <c r="V48" s="46">
        <f t="shared" si="8"/>
        <v>32353.61</v>
      </c>
      <c r="W48" s="48">
        <f t="shared" si="9"/>
        <v>39687</v>
      </c>
      <c r="X48" s="48">
        <f t="shared" si="10"/>
        <v>39686.39</v>
      </c>
      <c r="Y48" s="42">
        <f>+A48</f>
        <v>19</v>
      </c>
      <c r="Z48" s="45">
        <f t="shared" si="11"/>
        <v>13407.24</v>
      </c>
      <c r="AA48" s="45">
        <v>0</v>
      </c>
      <c r="AB48" s="45">
        <v>100</v>
      </c>
      <c r="AC48" s="45">
        <v>2500</v>
      </c>
      <c r="AD48" s="45">
        <v>200</v>
      </c>
      <c r="AE48" s="50">
        <f t="shared" si="13"/>
        <v>79373.39</v>
      </c>
      <c r="AF48" s="51">
        <f t="shared" si="14"/>
        <v>39686.695</v>
      </c>
      <c r="AG48" s="42">
        <v>19</v>
      </c>
      <c r="AH48" s="68" t="s">
        <v>86</v>
      </c>
      <c r="AI48" s="64" t="s">
        <v>106</v>
      </c>
      <c r="AJ48" s="45">
        <f t="shared" si="15"/>
        <v>19398.18</v>
      </c>
      <c r="AK48" s="45">
        <f t="shared" si="16"/>
        <v>10055.43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/>
      <c r="AR48" s="45"/>
      <c r="AS48" s="45">
        <v>0</v>
      </c>
      <c r="AT48" s="45">
        <f t="shared" si="17"/>
        <v>10055.43</v>
      </c>
      <c r="AU48" s="45">
        <v>200</v>
      </c>
      <c r="AV48" s="45">
        <v>0</v>
      </c>
      <c r="AW48" s="45">
        <v>0</v>
      </c>
      <c r="AX48" s="45">
        <f t="shared" si="18"/>
        <v>200</v>
      </c>
      <c r="AY48" s="45">
        <v>2500</v>
      </c>
      <c r="AZ48" s="45"/>
      <c r="BA48" s="65">
        <v>0</v>
      </c>
      <c r="BB48" s="65">
        <v>100</v>
      </c>
      <c r="BC48" s="65"/>
      <c r="BD48" s="65">
        <v>100</v>
      </c>
      <c r="BE48" s="65"/>
      <c r="BF48" s="45">
        <v>0</v>
      </c>
      <c r="BG48" s="45">
        <f t="shared" si="20"/>
        <v>200</v>
      </c>
      <c r="BH48" s="53">
        <f t="shared" si="21"/>
        <v>32353.61</v>
      </c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  <c r="IW48" s="54"/>
      <c r="IX48" s="54"/>
      <c r="IY48" s="54"/>
      <c r="IZ48" s="54"/>
      <c r="JA48" s="54"/>
      <c r="JB48" s="54"/>
      <c r="JC48" s="54"/>
      <c r="JD48" s="54"/>
      <c r="JE48" s="54"/>
      <c r="JF48" s="54"/>
      <c r="JG48" s="54"/>
      <c r="JH48" s="54"/>
      <c r="JI48" s="54"/>
      <c r="JJ48" s="54"/>
      <c r="JK48" s="54"/>
      <c r="JL48" s="54"/>
      <c r="JM48" s="54"/>
      <c r="JN48" s="54"/>
      <c r="JO48" s="54"/>
      <c r="JP48" s="54"/>
      <c r="JQ48" s="54"/>
      <c r="JR48" s="54"/>
      <c r="JS48" s="54"/>
      <c r="JT48" s="54"/>
      <c r="JU48" s="54"/>
    </row>
    <row r="49" spans="1:281" s="42" customFormat="1" ht="23.1" customHeight="1" x14ac:dyDescent="0.35">
      <c r="A49" s="55"/>
      <c r="B49" s="67"/>
      <c r="C49" s="64"/>
      <c r="D49" s="45"/>
      <c r="E49" s="45"/>
      <c r="F49" s="45">
        <f t="shared" si="0"/>
        <v>0</v>
      </c>
      <c r="G49" s="45"/>
      <c r="H49" s="45"/>
      <c r="I49" s="45"/>
      <c r="J49" s="45">
        <f t="shared" si="1"/>
        <v>0</v>
      </c>
      <c r="K49" s="46"/>
      <c r="L49" s="47">
        <f t="shared" si="2"/>
        <v>0</v>
      </c>
      <c r="P49" s="45">
        <f t="shared" si="3"/>
        <v>0</v>
      </c>
      <c r="Q49" s="45"/>
      <c r="R49" s="45">
        <f t="shared" si="4"/>
        <v>0</v>
      </c>
      <c r="S49" s="45">
        <f t="shared" si="5"/>
        <v>0</v>
      </c>
      <c r="T49" s="45">
        <f t="shared" si="6"/>
        <v>0</v>
      </c>
      <c r="U49" s="45">
        <f t="shared" si="7"/>
        <v>0</v>
      </c>
      <c r="V49" s="46">
        <f t="shared" si="8"/>
        <v>0</v>
      </c>
      <c r="W49" s="48">
        <f t="shared" si="9"/>
        <v>0</v>
      </c>
      <c r="X49" s="48">
        <f t="shared" si="10"/>
        <v>0</v>
      </c>
      <c r="Z49" s="45">
        <f t="shared" si="11"/>
        <v>0</v>
      </c>
      <c r="AA49" s="45"/>
      <c r="AB49" s="45"/>
      <c r="AC49" s="45">
        <f t="shared" si="12"/>
        <v>0</v>
      </c>
      <c r="AD49" s="45"/>
      <c r="AE49" s="50">
        <f t="shared" si="13"/>
        <v>0</v>
      </c>
      <c r="AF49" s="51">
        <f t="shared" si="14"/>
        <v>0</v>
      </c>
      <c r="AG49" s="55"/>
      <c r="AH49" s="67"/>
      <c r="AI49" s="64"/>
      <c r="AJ49" s="45">
        <f t="shared" si="15"/>
        <v>0</v>
      </c>
      <c r="AK49" s="45">
        <f t="shared" si="16"/>
        <v>0</v>
      </c>
      <c r="AL49" s="45"/>
      <c r="AM49" s="45"/>
      <c r="AN49" s="45"/>
      <c r="AO49" s="45"/>
      <c r="AP49" s="45"/>
      <c r="AQ49" s="45"/>
      <c r="AR49" s="45"/>
      <c r="AS49" s="45"/>
      <c r="AT49" s="45">
        <f t="shared" si="17"/>
        <v>0</v>
      </c>
      <c r="AU49" s="45"/>
      <c r="AV49" s="56"/>
      <c r="AW49" s="45"/>
      <c r="AX49" s="45">
        <f t="shared" si="18"/>
        <v>0</v>
      </c>
      <c r="AY49" s="45">
        <f t="shared" si="19"/>
        <v>0</v>
      </c>
      <c r="AZ49" s="45"/>
      <c r="BA49" s="65"/>
      <c r="BB49" s="65"/>
      <c r="BC49" s="65"/>
      <c r="BD49" s="65"/>
      <c r="BE49" s="65"/>
      <c r="BF49" s="45"/>
      <c r="BG49" s="45">
        <f t="shared" si="20"/>
        <v>0</v>
      </c>
      <c r="BH49" s="53">
        <f t="shared" si="21"/>
        <v>0</v>
      </c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  <c r="IW49" s="54"/>
      <c r="IX49" s="54"/>
      <c r="IY49" s="54"/>
      <c r="IZ49" s="54"/>
      <c r="JA49" s="54"/>
      <c r="JB49" s="54"/>
      <c r="JC49" s="54"/>
      <c r="JD49" s="54"/>
      <c r="JE49" s="54"/>
      <c r="JF49" s="54"/>
      <c r="JG49" s="54"/>
      <c r="JH49" s="54"/>
      <c r="JI49" s="54"/>
      <c r="JJ49" s="54"/>
      <c r="JK49" s="54"/>
      <c r="JL49" s="54"/>
      <c r="JM49" s="54"/>
      <c r="JN49" s="54"/>
      <c r="JO49" s="54"/>
      <c r="JP49" s="54"/>
      <c r="JQ49" s="54"/>
      <c r="JR49" s="54"/>
      <c r="JS49" s="54"/>
      <c r="JT49" s="54"/>
      <c r="JU49" s="54"/>
    </row>
    <row r="50" spans="1:281" s="42" customFormat="1" ht="23.1" customHeight="1" x14ac:dyDescent="0.35">
      <c r="A50" s="154">
        <v>20</v>
      </c>
      <c r="B50" s="43" t="s">
        <v>87</v>
      </c>
      <c r="C50" s="44" t="s">
        <v>67</v>
      </c>
      <c r="D50" s="45">
        <v>80003</v>
      </c>
      <c r="E50" s="45">
        <v>3656</v>
      </c>
      <c r="F50" s="45">
        <f t="shared" si="0"/>
        <v>83659</v>
      </c>
      <c r="G50" s="45">
        <v>3656</v>
      </c>
      <c r="H50" s="45"/>
      <c r="I50" s="45"/>
      <c r="J50" s="45">
        <f t="shared" si="1"/>
        <v>87315</v>
      </c>
      <c r="K50" s="46">
        <f>J50</f>
        <v>87315</v>
      </c>
      <c r="L50" s="47">
        <f t="shared" si="2"/>
        <v>0</v>
      </c>
      <c r="P50" s="45">
        <f t="shared" si="3"/>
        <v>87315</v>
      </c>
      <c r="Q50" s="45">
        <v>12906.57</v>
      </c>
      <c r="R50" s="45">
        <f t="shared" si="4"/>
        <v>27740.539999999997</v>
      </c>
      <c r="S50" s="45">
        <f t="shared" si="5"/>
        <v>500</v>
      </c>
      <c r="T50" s="45">
        <f t="shared" si="6"/>
        <v>2182.87</v>
      </c>
      <c r="U50" s="45">
        <f t="shared" si="7"/>
        <v>37273.910000000003</v>
      </c>
      <c r="V50" s="46">
        <f t="shared" si="8"/>
        <v>80603.890000000014</v>
      </c>
      <c r="W50" s="48">
        <f t="shared" si="9"/>
        <v>3356</v>
      </c>
      <c r="X50" s="48">
        <f t="shared" si="10"/>
        <v>3355.109999999986</v>
      </c>
      <c r="Y50" s="42">
        <f>+A50</f>
        <v>20</v>
      </c>
      <c r="Z50" s="45">
        <f t="shared" si="11"/>
        <v>10477.799999999999</v>
      </c>
      <c r="AA50" s="45">
        <v>0</v>
      </c>
      <c r="AB50" s="45">
        <v>100</v>
      </c>
      <c r="AC50" s="45">
        <f t="shared" si="12"/>
        <v>2182.88</v>
      </c>
      <c r="AD50" s="45">
        <v>200</v>
      </c>
      <c r="AE50" s="50">
        <f t="shared" si="13"/>
        <v>6711.109999999986</v>
      </c>
      <c r="AF50" s="51">
        <f t="shared" si="14"/>
        <v>3355.554999999993</v>
      </c>
      <c r="AG50" s="154">
        <v>20</v>
      </c>
      <c r="AH50" s="43" t="s">
        <v>87</v>
      </c>
      <c r="AI50" s="44" t="s">
        <v>67</v>
      </c>
      <c r="AJ50" s="45">
        <f t="shared" si="15"/>
        <v>12906.57</v>
      </c>
      <c r="AK50" s="45">
        <f t="shared" si="16"/>
        <v>7858.3499999999995</v>
      </c>
      <c r="AL50" s="45">
        <v>0</v>
      </c>
      <c r="AM50" s="45">
        <v>0</v>
      </c>
      <c r="AN50" s="45">
        <v>0</v>
      </c>
      <c r="AO50" s="45">
        <v>0</v>
      </c>
      <c r="AP50" s="45">
        <v>16854.41</v>
      </c>
      <c r="AQ50" s="45">
        <v>0</v>
      </c>
      <c r="AR50" s="45">
        <v>3027.78</v>
      </c>
      <c r="AS50" s="45">
        <v>0</v>
      </c>
      <c r="AT50" s="45">
        <f t="shared" si="17"/>
        <v>27740.539999999997</v>
      </c>
      <c r="AU50" s="45">
        <v>500</v>
      </c>
      <c r="AV50" s="45">
        <v>0</v>
      </c>
      <c r="AW50" s="45">
        <v>0</v>
      </c>
      <c r="AX50" s="45">
        <f t="shared" si="18"/>
        <v>500</v>
      </c>
      <c r="AY50" s="45">
        <f t="shared" si="19"/>
        <v>2182.87</v>
      </c>
      <c r="AZ50" s="45"/>
      <c r="BA50" s="65"/>
      <c r="BB50" s="65">
        <v>100</v>
      </c>
      <c r="BC50" s="65">
        <v>26832.41</v>
      </c>
      <c r="BD50" s="65">
        <v>6871.5</v>
      </c>
      <c r="BE50" s="65">
        <v>3470</v>
      </c>
      <c r="BF50" s="45">
        <v>0</v>
      </c>
      <c r="BG50" s="45">
        <f t="shared" si="20"/>
        <v>37273.910000000003</v>
      </c>
      <c r="BH50" s="53">
        <f t="shared" si="21"/>
        <v>80603.890000000014</v>
      </c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  <c r="JU50" s="54"/>
    </row>
    <row r="51" spans="1:281" s="42" customFormat="1" ht="23.1" customHeight="1" x14ac:dyDescent="0.35">
      <c r="A51" s="55"/>
      <c r="B51" s="62"/>
      <c r="C51" s="44"/>
      <c r="D51" s="45"/>
      <c r="E51" s="45"/>
      <c r="F51" s="45">
        <f t="shared" si="0"/>
        <v>0</v>
      </c>
      <c r="G51" s="45"/>
      <c r="H51" s="45"/>
      <c r="I51" s="45"/>
      <c r="J51" s="45">
        <f t="shared" si="1"/>
        <v>0</v>
      </c>
      <c r="K51" s="63"/>
      <c r="L51" s="47">
        <f t="shared" si="2"/>
        <v>0</v>
      </c>
      <c r="P51" s="45">
        <f t="shared" si="3"/>
        <v>0</v>
      </c>
      <c r="Q51" s="45"/>
      <c r="R51" s="45">
        <f t="shared" si="4"/>
        <v>0</v>
      </c>
      <c r="S51" s="45">
        <f t="shared" si="5"/>
        <v>0</v>
      </c>
      <c r="T51" s="45">
        <f t="shared" si="6"/>
        <v>0</v>
      </c>
      <c r="U51" s="45">
        <f t="shared" si="7"/>
        <v>0</v>
      </c>
      <c r="V51" s="46">
        <f t="shared" si="8"/>
        <v>0</v>
      </c>
      <c r="W51" s="48">
        <f t="shared" si="9"/>
        <v>0</v>
      </c>
      <c r="X51" s="48">
        <f t="shared" si="10"/>
        <v>0</v>
      </c>
      <c r="Z51" s="45">
        <f t="shared" si="11"/>
        <v>0</v>
      </c>
      <c r="AA51" s="45"/>
      <c r="AB51" s="45"/>
      <c r="AC51" s="45">
        <f t="shared" si="12"/>
        <v>0</v>
      </c>
      <c r="AD51" s="45"/>
      <c r="AE51" s="50">
        <f t="shared" si="13"/>
        <v>0</v>
      </c>
      <c r="AF51" s="51">
        <f t="shared" si="14"/>
        <v>0</v>
      </c>
      <c r="AG51" s="55"/>
      <c r="AH51" s="62"/>
      <c r="AI51" s="44"/>
      <c r="AJ51" s="45">
        <f t="shared" si="15"/>
        <v>0</v>
      </c>
      <c r="AK51" s="45">
        <f t="shared" si="16"/>
        <v>0</v>
      </c>
      <c r="AL51" s="45"/>
      <c r="AM51" s="45"/>
      <c r="AN51" s="45"/>
      <c r="AO51" s="45"/>
      <c r="AP51" s="45"/>
      <c r="AQ51" s="45"/>
      <c r="AR51" s="45"/>
      <c r="AS51" s="45"/>
      <c r="AT51" s="45">
        <f t="shared" si="17"/>
        <v>0</v>
      </c>
      <c r="AU51" s="45"/>
      <c r="AV51" s="56"/>
      <c r="AW51" s="45"/>
      <c r="AX51" s="45">
        <f t="shared" si="18"/>
        <v>0</v>
      </c>
      <c r="AY51" s="45">
        <f t="shared" si="19"/>
        <v>0</v>
      </c>
      <c r="AZ51" s="45"/>
      <c r="BA51" s="65"/>
      <c r="BB51" s="65"/>
      <c r="BC51" s="65"/>
      <c r="BD51" s="65"/>
      <c r="BE51" s="65"/>
      <c r="BF51" s="45"/>
      <c r="BG51" s="45">
        <f t="shared" si="20"/>
        <v>0</v>
      </c>
      <c r="BH51" s="53">
        <f t="shared" si="21"/>
        <v>0</v>
      </c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  <c r="IW51" s="54"/>
      <c r="IX51" s="54"/>
      <c r="IY51" s="54"/>
      <c r="IZ51" s="54"/>
      <c r="JA51" s="54"/>
      <c r="JB51" s="54"/>
      <c r="JC51" s="54"/>
      <c r="JD51" s="54"/>
      <c r="JE51" s="54"/>
      <c r="JF51" s="54"/>
      <c r="JG51" s="54"/>
      <c r="JH51" s="54"/>
      <c r="JI51" s="54"/>
      <c r="JJ51" s="54"/>
      <c r="JK51" s="54"/>
      <c r="JL51" s="54"/>
      <c r="JM51" s="54"/>
      <c r="JN51" s="54"/>
      <c r="JO51" s="54"/>
      <c r="JP51" s="54"/>
      <c r="JQ51" s="54"/>
      <c r="JR51" s="54"/>
      <c r="JS51" s="54"/>
      <c r="JT51" s="54"/>
      <c r="JU51" s="54"/>
    </row>
    <row r="52" spans="1:281" s="42" customFormat="1" ht="23.1" customHeight="1" x14ac:dyDescent="0.35">
      <c r="A52" s="42">
        <v>21</v>
      </c>
      <c r="B52" s="62" t="s">
        <v>88</v>
      </c>
      <c r="C52" s="44" t="s">
        <v>81</v>
      </c>
      <c r="D52" s="45">
        <v>43030</v>
      </c>
      <c r="E52" s="45">
        <v>2108</v>
      </c>
      <c r="F52" s="45">
        <f t="shared" si="0"/>
        <v>45138</v>
      </c>
      <c r="G52" s="45">
        <v>2109</v>
      </c>
      <c r="H52" s="45"/>
      <c r="I52" s="45"/>
      <c r="J52" s="45">
        <f t="shared" si="1"/>
        <v>47247</v>
      </c>
      <c r="K52" s="46">
        <f>J52</f>
        <v>47247</v>
      </c>
      <c r="L52" s="47">
        <f t="shared" si="2"/>
        <v>0</v>
      </c>
      <c r="P52" s="45">
        <f t="shared" si="3"/>
        <v>47247</v>
      </c>
      <c r="Q52" s="45">
        <v>3605.95</v>
      </c>
      <c r="R52" s="45">
        <f t="shared" si="4"/>
        <v>13513.869999999999</v>
      </c>
      <c r="S52" s="45">
        <f t="shared" si="5"/>
        <v>200</v>
      </c>
      <c r="T52" s="45">
        <f t="shared" si="6"/>
        <v>1181.17</v>
      </c>
      <c r="U52" s="45">
        <f t="shared" si="7"/>
        <v>9670.26</v>
      </c>
      <c r="V52" s="46">
        <f t="shared" si="8"/>
        <v>28171.25</v>
      </c>
      <c r="W52" s="48">
        <f t="shared" si="9"/>
        <v>9538</v>
      </c>
      <c r="X52" s="48">
        <f t="shared" si="10"/>
        <v>9537.75</v>
      </c>
      <c r="Y52" s="42">
        <f>+A52</f>
        <v>21</v>
      </c>
      <c r="Z52" s="45">
        <f t="shared" si="11"/>
        <v>5669.6399999999994</v>
      </c>
      <c r="AA52" s="45">
        <v>0</v>
      </c>
      <c r="AB52" s="45">
        <v>100</v>
      </c>
      <c r="AC52" s="45">
        <f t="shared" si="12"/>
        <v>1181.18</v>
      </c>
      <c r="AD52" s="45">
        <v>200</v>
      </c>
      <c r="AE52" s="50">
        <f t="shared" si="13"/>
        <v>19075.75</v>
      </c>
      <c r="AF52" s="51">
        <f t="shared" si="14"/>
        <v>9537.875</v>
      </c>
      <c r="AG52" s="42">
        <v>21</v>
      </c>
      <c r="AH52" s="62" t="s">
        <v>88</v>
      </c>
      <c r="AI52" s="44" t="s">
        <v>81</v>
      </c>
      <c r="AJ52" s="45">
        <f t="shared" si="15"/>
        <v>3605.95</v>
      </c>
      <c r="AK52" s="45">
        <f t="shared" si="16"/>
        <v>4252.2299999999996</v>
      </c>
      <c r="AL52" s="45">
        <v>0</v>
      </c>
      <c r="AM52" s="45">
        <v>300</v>
      </c>
      <c r="AN52" s="45">
        <v>0</v>
      </c>
      <c r="AO52" s="45">
        <v>0</v>
      </c>
      <c r="AP52" s="45">
        <v>8306.08</v>
      </c>
      <c r="AQ52" s="45">
        <v>0</v>
      </c>
      <c r="AR52" s="45"/>
      <c r="AS52" s="45">
        <v>655.56</v>
      </c>
      <c r="AT52" s="45">
        <f t="shared" si="17"/>
        <v>13513.869999999999</v>
      </c>
      <c r="AU52" s="45">
        <v>200</v>
      </c>
      <c r="AV52" s="45">
        <v>0</v>
      </c>
      <c r="AW52" s="45">
        <v>0</v>
      </c>
      <c r="AX52" s="45">
        <f t="shared" si="18"/>
        <v>200</v>
      </c>
      <c r="AY52" s="45">
        <f t="shared" si="19"/>
        <v>1181.17</v>
      </c>
      <c r="AZ52" s="45"/>
      <c r="BA52" s="65">
        <v>0</v>
      </c>
      <c r="BB52" s="65">
        <v>100</v>
      </c>
      <c r="BC52" s="65">
        <v>9470.26</v>
      </c>
      <c r="BD52" s="65">
        <v>100</v>
      </c>
      <c r="BE52" s="65">
        <v>0</v>
      </c>
      <c r="BF52" s="45">
        <v>0</v>
      </c>
      <c r="BG52" s="45">
        <f t="shared" si="20"/>
        <v>9670.26</v>
      </c>
      <c r="BH52" s="53">
        <f t="shared" si="21"/>
        <v>28171.25</v>
      </c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  <c r="IW52" s="54"/>
      <c r="IX52" s="54"/>
      <c r="IY52" s="54"/>
      <c r="IZ52" s="54"/>
      <c r="JA52" s="54"/>
      <c r="JB52" s="54"/>
      <c r="JC52" s="54"/>
      <c r="JD52" s="54"/>
      <c r="JE52" s="54"/>
      <c r="JF52" s="54"/>
      <c r="JG52" s="54"/>
      <c r="JH52" s="54"/>
      <c r="JI52" s="54"/>
      <c r="JJ52" s="54"/>
      <c r="JK52" s="54"/>
      <c r="JL52" s="54"/>
      <c r="JM52" s="54"/>
      <c r="JN52" s="54"/>
      <c r="JO52" s="54"/>
      <c r="JP52" s="54"/>
      <c r="JQ52" s="54"/>
      <c r="JR52" s="54"/>
      <c r="JS52" s="54"/>
      <c r="JT52" s="54"/>
      <c r="JU52" s="54"/>
    </row>
    <row r="53" spans="1:281" s="42" customFormat="1" ht="23.1" customHeight="1" x14ac:dyDescent="0.35">
      <c r="A53" s="55"/>
      <c r="B53" s="62"/>
      <c r="C53" s="44"/>
      <c r="D53" s="45"/>
      <c r="E53" s="45"/>
      <c r="F53" s="45">
        <f t="shared" si="0"/>
        <v>0</v>
      </c>
      <c r="G53" s="45"/>
      <c r="H53" s="45"/>
      <c r="I53" s="45"/>
      <c r="J53" s="45">
        <f t="shared" si="1"/>
        <v>0</v>
      </c>
      <c r="K53" s="63"/>
      <c r="L53" s="47">
        <f t="shared" si="2"/>
        <v>0</v>
      </c>
      <c r="P53" s="45">
        <f t="shared" si="3"/>
        <v>0</v>
      </c>
      <c r="Q53" s="45"/>
      <c r="R53" s="45">
        <f t="shared" si="4"/>
        <v>0</v>
      </c>
      <c r="S53" s="45">
        <f t="shared" si="5"/>
        <v>0</v>
      </c>
      <c r="T53" s="45">
        <f t="shared" si="6"/>
        <v>0</v>
      </c>
      <c r="U53" s="45">
        <f t="shared" si="7"/>
        <v>0</v>
      </c>
      <c r="V53" s="46">
        <f t="shared" si="8"/>
        <v>0</v>
      </c>
      <c r="W53" s="48">
        <f t="shared" si="9"/>
        <v>0</v>
      </c>
      <c r="X53" s="48">
        <f t="shared" si="10"/>
        <v>0</v>
      </c>
      <c r="Z53" s="45">
        <f t="shared" si="11"/>
        <v>0</v>
      </c>
      <c r="AA53" s="45"/>
      <c r="AB53" s="45"/>
      <c r="AC53" s="45">
        <f t="shared" si="12"/>
        <v>0</v>
      </c>
      <c r="AD53" s="45"/>
      <c r="AE53" s="50">
        <f t="shared" si="13"/>
        <v>0</v>
      </c>
      <c r="AF53" s="51">
        <f t="shared" si="14"/>
        <v>0</v>
      </c>
      <c r="AG53" s="55"/>
      <c r="AH53" s="62"/>
      <c r="AI53" s="44"/>
      <c r="AJ53" s="45">
        <f t="shared" si="15"/>
        <v>0</v>
      </c>
      <c r="AK53" s="45">
        <f t="shared" si="16"/>
        <v>0</v>
      </c>
      <c r="AL53" s="45"/>
      <c r="AM53" s="45"/>
      <c r="AN53" s="45"/>
      <c r="AO53" s="45"/>
      <c r="AP53" s="45"/>
      <c r="AQ53" s="45"/>
      <c r="AR53" s="45"/>
      <c r="AS53" s="45"/>
      <c r="AT53" s="45">
        <f t="shared" si="17"/>
        <v>0</v>
      </c>
      <c r="AU53" s="45"/>
      <c r="AV53" s="56"/>
      <c r="AW53" s="45"/>
      <c r="AX53" s="45">
        <f t="shared" si="18"/>
        <v>0</v>
      </c>
      <c r="AY53" s="45">
        <f t="shared" si="19"/>
        <v>0</v>
      </c>
      <c r="AZ53" s="56"/>
      <c r="BA53" s="65"/>
      <c r="BB53" s="65"/>
      <c r="BC53" s="65"/>
      <c r="BD53" s="65"/>
      <c r="BE53" s="65"/>
      <c r="BF53" s="45"/>
      <c r="BG53" s="45">
        <f t="shared" si="20"/>
        <v>0</v>
      </c>
      <c r="BH53" s="53">
        <f t="shared" si="21"/>
        <v>0</v>
      </c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  <c r="IS53" s="54"/>
      <c r="IT53" s="54"/>
      <c r="IU53" s="54"/>
      <c r="IV53" s="54"/>
      <c r="IW53" s="54"/>
      <c r="IX53" s="54"/>
      <c r="IY53" s="54"/>
      <c r="IZ53" s="54"/>
      <c r="JA53" s="54"/>
      <c r="JB53" s="54"/>
      <c r="JC53" s="54"/>
      <c r="JD53" s="54"/>
      <c r="JE53" s="54"/>
      <c r="JF53" s="54"/>
      <c r="JG53" s="54"/>
      <c r="JH53" s="54"/>
      <c r="JI53" s="54"/>
      <c r="JJ53" s="54"/>
      <c r="JK53" s="54"/>
      <c r="JL53" s="54"/>
      <c r="JM53" s="54"/>
      <c r="JN53" s="54"/>
      <c r="JO53" s="54"/>
      <c r="JP53" s="54"/>
      <c r="JQ53" s="54"/>
      <c r="JR53" s="54"/>
      <c r="JS53" s="54"/>
      <c r="JT53" s="54"/>
      <c r="JU53" s="54"/>
    </row>
    <row r="54" spans="1:281" s="42" customFormat="1" ht="23.1" customHeight="1" x14ac:dyDescent="0.35">
      <c r="A54" s="42">
        <v>22</v>
      </c>
      <c r="B54" s="69" t="s">
        <v>89</v>
      </c>
      <c r="C54" s="44" t="s">
        <v>107</v>
      </c>
      <c r="D54" s="45">
        <v>36619</v>
      </c>
      <c r="E54" s="45">
        <v>1794</v>
      </c>
      <c r="F54" s="45">
        <f t="shared" si="0"/>
        <v>38413</v>
      </c>
      <c r="G54" s="45">
        <v>1795</v>
      </c>
      <c r="H54" s="45"/>
      <c r="I54" s="45"/>
      <c r="J54" s="45">
        <f t="shared" si="1"/>
        <v>40208</v>
      </c>
      <c r="K54" s="46">
        <f>J54</f>
        <v>40208</v>
      </c>
      <c r="L54" s="47">
        <f t="shared" si="2"/>
        <v>0</v>
      </c>
      <c r="P54" s="45">
        <f t="shared" si="3"/>
        <v>40208</v>
      </c>
      <c r="Q54" s="45">
        <v>2285.15</v>
      </c>
      <c r="R54" s="45">
        <f t="shared" si="4"/>
        <v>13908.72</v>
      </c>
      <c r="S54" s="45">
        <f t="shared" si="5"/>
        <v>200</v>
      </c>
      <c r="T54" s="45">
        <f t="shared" si="6"/>
        <v>1005.2</v>
      </c>
      <c r="U54" s="45">
        <f t="shared" si="7"/>
        <v>3256.75</v>
      </c>
      <c r="V54" s="46">
        <f t="shared" si="8"/>
        <v>20655.82</v>
      </c>
      <c r="W54" s="48">
        <f t="shared" si="9"/>
        <v>9776</v>
      </c>
      <c r="X54" s="48">
        <f t="shared" si="10"/>
        <v>9776.18</v>
      </c>
      <c r="Y54" s="42">
        <f>+A54</f>
        <v>22</v>
      </c>
      <c r="Z54" s="45">
        <f t="shared" si="11"/>
        <v>4824.96</v>
      </c>
      <c r="AA54" s="45">
        <v>0</v>
      </c>
      <c r="AB54" s="45">
        <v>100</v>
      </c>
      <c r="AC54" s="45">
        <f t="shared" si="12"/>
        <v>1005.2</v>
      </c>
      <c r="AD54" s="45">
        <v>200</v>
      </c>
      <c r="AE54" s="50">
        <f t="shared" si="13"/>
        <v>19552.18</v>
      </c>
      <c r="AF54" s="51">
        <f t="shared" si="14"/>
        <v>9776.09</v>
      </c>
      <c r="AG54" s="42">
        <v>22</v>
      </c>
      <c r="AH54" s="69" t="s">
        <v>89</v>
      </c>
      <c r="AI54" s="44" t="s">
        <v>107</v>
      </c>
      <c r="AJ54" s="45">
        <f t="shared" si="15"/>
        <v>2285.15</v>
      </c>
      <c r="AK54" s="45">
        <f t="shared" si="16"/>
        <v>3618.72</v>
      </c>
      <c r="AL54" s="45">
        <v>0</v>
      </c>
      <c r="AM54" s="45">
        <v>0</v>
      </c>
      <c r="AN54" s="45">
        <v>0</v>
      </c>
      <c r="AO54" s="197">
        <v>9634.44</v>
      </c>
      <c r="AP54" s="45">
        <v>0</v>
      </c>
      <c r="AQ54" s="45">
        <v>0</v>
      </c>
      <c r="AR54" s="45"/>
      <c r="AS54" s="45">
        <v>655.56</v>
      </c>
      <c r="AT54" s="45">
        <f t="shared" si="17"/>
        <v>13908.72</v>
      </c>
      <c r="AU54" s="45">
        <v>200</v>
      </c>
      <c r="AV54" s="45">
        <v>0</v>
      </c>
      <c r="AW54" s="45">
        <v>0</v>
      </c>
      <c r="AX54" s="45">
        <f t="shared" si="18"/>
        <v>200</v>
      </c>
      <c r="AY54" s="45">
        <f t="shared" si="19"/>
        <v>1005.2</v>
      </c>
      <c r="AZ54" s="45"/>
      <c r="BA54" s="65"/>
      <c r="BB54" s="65">
        <v>100</v>
      </c>
      <c r="BC54" s="65">
        <v>3156.75</v>
      </c>
      <c r="BD54" s="65">
        <v>0</v>
      </c>
      <c r="BE54" s="65">
        <v>0</v>
      </c>
      <c r="BF54" s="45">
        <v>0</v>
      </c>
      <c r="BG54" s="45">
        <f t="shared" si="20"/>
        <v>3256.75</v>
      </c>
      <c r="BH54" s="53">
        <f t="shared" si="21"/>
        <v>20655.82</v>
      </c>
      <c r="BI54" s="54"/>
      <c r="BJ54" s="54"/>
      <c r="BK54" s="54"/>
      <c r="BL54" s="54"/>
      <c r="BM54" s="54"/>
      <c r="BN54" s="70">
        <f>+W75+X75</f>
        <v>801394.35000000009</v>
      </c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  <c r="IS54" s="54"/>
      <c r="IT54" s="54"/>
      <c r="IU54" s="54"/>
      <c r="IV54" s="54"/>
      <c r="IW54" s="54"/>
      <c r="IX54" s="54"/>
      <c r="IY54" s="54"/>
      <c r="IZ54" s="54"/>
      <c r="JA54" s="54"/>
      <c r="JB54" s="54"/>
      <c r="JC54" s="54"/>
      <c r="JD54" s="54"/>
      <c r="JE54" s="54"/>
      <c r="JF54" s="54"/>
      <c r="JG54" s="54"/>
      <c r="JH54" s="54"/>
      <c r="JI54" s="54"/>
      <c r="JJ54" s="54"/>
      <c r="JK54" s="54"/>
      <c r="JL54" s="54"/>
      <c r="JM54" s="54"/>
      <c r="JN54" s="54"/>
      <c r="JO54" s="54"/>
      <c r="JP54" s="54"/>
      <c r="JQ54" s="54"/>
      <c r="JR54" s="54"/>
      <c r="JS54" s="54"/>
      <c r="JT54" s="54"/>
      <c r="JU54" s="54"/>
    </row>
    <row r="55" spans="1:281" s="55" customFormat="1" ht="23.1" customHeight="1" x14ac:dyDescent="0.35">
      <c r="B55" s="67"/>
      <c r="C55" s="57"/>
      <c r="D55" s="59"/>
      <c r="E55" s="59"/>
      <c r="F55" s="45">
        <f t="shared" si="0"/>
        <v>0</v>
      </c>
      <c r="G55" s="59"/>
      <c r="J55" s="45">
        <f t="shared" si="1"/>
        <v>0</v>
      </c>
      <c r="L55" s="47">
        <f t="shared" si="2"/>
        <v>0</v>
      </c>
      <c r="P55" s="45">
        <f t="shared" si="3"/>
        <v>0</v>
      </c>
      <c r="Q55" s="56"/>
      <c r="R55" s="45">
        <f t="shared" si="4"/>
        <v>0</v>
      </c>
      <c r="S55" s="45">
        <f t="shared" si="5"/>
        <v>0</v>
      </c>
      <c r="T55" s="45">
        <f t="shared" si="6"/>
        <v>0</v>
      </c>
      <c r="U55" s="45">
        <f t="shared" si="7"/>
        <v>0</v>
      </c>
      <c r="V55" s="46">
        <f t="shared" si="8"/>
        <v>0</v>
      </c>
      <c r="W55" s="48">
        <f t="shared" si="9"/>
        <v>0</v>
      </c>
      <c r="X55" s="48">
        <f t="shared" si="10"/>
        <v>0</v>
      </c>
      <c r="Z55" s="45">
        <f t="shared" si="11"/>
        <v>0</v>
      </c>
      <c r="AA55" s="59"/>
      <c r="AB55" s="59"/>
      <c r="AC55" s="45">
        <f t="shared" si="12"/>
        <v>0</v>
      </c>
      <c r="AD55" s="59"/>
      <c r="AE55" s="50">
        <f t="shared" si="13"/>
        <v>0</v>
      </c>
      <c r="AF55" s="51">
        <f t="shared" si="14"/>
        <v>0</v>
      </c>
      <c r="AH55" s="67"/>
      <c r="AI55" s="57"/>
      <c r="AJ55" s="45">
        <f t="shared" si="15"/>
        <v>0</v>
      </c>
      <c r="AK55" s="45">
        <f t="shared" si="16"/>
        <v>0</v>
      </c>
      <c r="AL55" s="56"/>
      <c r="AM55" s="56"/>
      <c r="AN55" s="56"/>
      <c r="AO55" s="67"/>
      <c r="AP55" s="56"/>
      <c r="AQ55" s="56"/>
      <c r="AR55" s="56"/>
      <c r="AS55" s="56"/>
      <c r="AT55" s="45">
        <f t="shared" si="17"/>
        <v>0</v>
      </c>
      <c r="AU55" s="149"/>
      <c r="AV55" s="56"/>
      <c r="AW55" s="56"/>
      <c r="AX55" s="45">
        <f t="shared" si="18"/>
        <v>0</v>
      </c>
      <c r="AY55" s="45">
        <f t="shared" si="19"/>
        <v>0</v>
      </c>
      <c r="AZ55" s="45"/>
      <c r="BA55" s="72"/>
      <c r="BB55" s="72"/>
      <c r="BC55" s="72"/>
      <c r="BD55" s="72"/>
      <c r="BE55" s="72"/>
      <c r="BF55" s="56"/>
      <c r="BG55" s="45">
        <f t="shared" si="20"/>
        <v>0</v>
      </c>
      <c r="BH55" s="53">
        <f t="shared" si="21"/>
        <v>0</v>
      </c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  <c r="IS55" s="54"/>
      <c r="IT55" s="54"/>
      <c r="IU55" s="54"/>
      <c r="IV55" s="54"/>
      <c r="IW55" s="54"/>
      <c r="IX55" s="54"/>
      <c r="IY55" s="54"/>
      <c r="IZ55" s="54"/>
      <c r="JA55" s="54"/>
      <c r="JB55" s="54"/>
      <c r="JC55" s="54"/>
      <c r="JD55" s="54"/>
      <c r="JE55" s="54"/>
      <c r="JF55" s="54"/>
      <c r="JG55" s="54"/>
      <c r="JH55" s="54"/>
      <c r="JI55" s="54"/>
      <c r="JJ55" s="54"/>
      <c r="JK55" s="54"/>
      <c r="JL55" s="54"/>
      <c r="JM55" s="54"/>
      <c r="JN55" s="54"/>
      <c r="JO55" s="54"/>
      <c r="JP55" s="54"/>
      <c r="JQ55" s="54"/>
      <c r="JR55" s="54"/>
      <c r="JS55" s="54"/>
      <c r="JT55" s="54"/>
      <c r="JU55" s="54"/>
    </row>
    <row r="56" spans="1:281" s="42" customFormat="1" ht="23.1" customHeight="1" x14ac:dyDescent="0.35">
      <c r="A56" s="154">
        <v>23</v>
      </c>
      <c r="B56" s="62" t="s">
        <v>90</v>
      </c>
      <c r="C56" s="44" t="s">
        <v>108</v>
      </c>
      <c r="D56" s="45">
        <v>51357</v>
      </c>
      <c r="E56" s="45">
        <v>2516</v>
      </c>
      <c r="F56" s="45">
        <f t="shared" si="0"/>
        <v>53873</v>
      </c>
      <c r="G56" s="45">
        <v>2517</v>
      </c>
      <c r="H56" s="45"/>
      <c r="I56" s="45"/>
      <c r="J56" s="45">
        <f t="shared" si="1"/>
        <v>56390</v>
      </c>
      <c r="K56" s="46">
        <f>J56</f>
        <v>56390</v>
      </c>
      <c r="L56" s="47">
        <f t="shared" si="2"/>
        <v>0</v>
      </c>
      <c r="P56" s="45">
        <f t="shared" si="3"/>
        <v>56390</v>
      </c>
      <c r="Q56" s="45">
        <v>5529.03</v>
      </c>
      <c r="R56" s="45">
        <f t="shared" si="4"/>
        <v>15644.1</v>
      </c>
      <c r="S56" s="45">
        <f t="shared" si="5"/>
        <v>200</v>
      </c>
      <c r="T56" s="45">
        <f t="shared" si="6"/>
        <v>1409.75</v>
      </c>
      <c r="U56" s="45">
        <f t="shared" si="7"/>
        <v>8783.33</v>
      </c>
      <c r="V56" s="46">
        <f t="shared" si="8"/>
        <v>31566.21</v>
      </c>
      <c r="W56" s="48">
        <f t="shared" si="9"/>
        <v>12412</v>
      </c>
      <c r="X56" s="48">
        <f t="shared" si="10"/>
        <v>12411.79</v>
      </c>
      <c r="Y56" s="42">
        <f>+A56</f>
        <v>23</v>
      </c>
      <c r="Z56" s="45">
        <f t="shared" si="11"/>
        <v>6766.8</v>
      </c>
      <c r="AA56" s="45">
        <v>0</v>
      </c>
      <c r="AB56" s="45">
        <v>100</v>
      </c>
      <c r="AC56" s="45">
        <f t="shared" si="12"/>
        <v>1409.75</v>
      </c>
      <c r="AD56" s="45">
        <v>200</v>
      </c>
      <c r="AE56" s="50">
        <f t="shared" si="13"/>
        <v>24823.79</v>
      </c>
      <c r="AF56" s="51">
        <f t="shared" si="14"/>
        <v>12411.895</v>
      </c>
      <c r="AG56" s="154">
        <v>23</v>
      </c>
      <c r="AH56" s="62" t="s">
        <v>90</v>
      </c>
      <c r="AI56" s="44" t="s">
        <v>108</v>
      </c>
      <c r="AJ56" s="45">
        <f t="shared" si="15"/>
        <v>5529.03</v>
      </c>
      <c r="AK56" s="45">
        <f t="shared" si="16"/>
        <v>5075.0999999999995</v>
      </c>
      <c r="AL56" s="45">
        <v>0</v>
      </c>
      <c r="AM56" s="45">
        <v>0</v>
      </c>
      <c r="AN56" s="45">
        <v>0</v>
      </c>
      <c r="AO56" s="45">
        <v>0</v>
      </c>
      <c r="AP56" s="45">
        <v>9913.44</v>
      </c>
      <c r="AQ56" s="45">
        <v>0</v>
      </c>
      <c r="AR56" s="45"/>
      <c r="AS56" s="45">
        <v>655.56</v>
      </c>
      <c r="AT56" s="45">
        <f t="shared" si="17"/>
        <v>15644.1</v>
      </c>
      <c r="AU56" s="45">
        <v>200</v>
      </c>
      <c r="AV56" s="45">
        <v>0</v>
      </c>
      <c r="AW56" s="45">
        <v>0</v>
      </c>
      <c r="AX56" s="45">
        <f t="shared" si="18"/>
        <v>200</v>
      </c>
      <c r="AY56" s="45">
        <f t="shared" si="19"/>
        <v>1409.75</v>
      </c>
      <c r="AZ56" s="45"/>
      <c r="BA56" s="65">
        <v>2833.33</v>
      </c>
      <c r="BB56" s="65">
        <v>100</v>
      </c>
      <c r="BC56" s="65">
        <v>0</v>
      </c>
      <c r="BD56" s="65">
        <v>5850</v>
      </c>
      <c r="BE56" s="65">
        <v>0</v>
      </c>
      <c r="BF56" s="45">
        <v>0</v>
      </c>
      <c r="BG56" s="45">
        <f t="shared" si="20"/>
        <v>8783.33</v>
      </c>
      <c r="BH56" s="53">
        <f t="shared" si="21"/>
        <v>31566.21</v>
      </c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  <c r="IS56" s="54"/>
      <c r="IT56" s="54"/>
      <c r="IU56" s="54"/>
      <c r="IV56" s="54"/>
      <c r="IW56" s="54"/>
      <c r="IX56" s="54"/>
      <c r="IY56" s="54"/>
      <c r="IZ56" s="54"/>
      <c r="JA56" s="54"/>
      <c r="JB56" s="54"/>
      <c r="JC56" s="54"/>
      <c r="JD56" s="54"/>
      <c r="JE56" s="54"/>
      <c r="JF56" s="54"/>
      <c r="JG56" s="54"/>
      <c r="JH56" s="54"/>
      <c r="JI56" s="54"/>
      <c r="JJ56" s="54"/>
      <c r="JK56" s="54"/>
      <c r="JL56" s="54"/>
      <c r="JM56" s="54"/>
      <c r="JN56" s="54"/>
      <c r="JO56" s="54"/>
      <c r="JP56" s="54"/>
      <c r="JQ56" s="54"/>
      <c r="JR56" s="54"/>
      <c r="JS56" s="54"/>
      <c r="JT56" s="54"/>
      <c r="JU56" s="54"/>
    </row>
    <row r="57" spans="1:281" s="42" customFormat="1" ht="23.1" customHeight="1" x14ac:dyDescent="0.35">
      <c r="A57" s="55"/>
      <c r="B57" s="62"/>
      <c r="C57" s="44"/>
      <c r="D57" s="45"/>
      <c r="E57" s="45"/>
      <c r="F57" s="45">
        <f t="shared" si="0"/>
        <v>0</v>
      </c>
      <c r="G57" s="45"/>
      <c r="H57" s="45"/>
      <c r="I57" s="45"/>
      <c r="J57" s="45">
        <f t="shared" si="1"/>
        <v>0</v>
      </c>
      <c r="K57" s="63"/>
      <c r="L57" s="47">
        <f t="shared" si="2"/>
        <v>0</v>
      </c>
      <c r="P57" s="45">
        <f t="shared" si="3"/>
        <v>0</v>
      </c>
      <c r="Q57" s="45"/>
      <c r="R57" s="45">
        <f t="shared" si="4"/>
        <v>0</v>
      </c>
      <c r="S57" s="45">
        <f t="shared" si="5"/>
        <v>0</v>
      </c>
      <c r="T57" s="45">
        <f t="shared" si="6"/>
        <v>0</v>
      </c>
      <c r="U57" s="45">
        <f t="shared" si="7"/>
        <v>0</v>
      </c>
      <c r="V57" s="46">
        <f t="shared" si="8"/>
        <v>0</v>
      </c>
      <c r="W57" s="48">
        <f t="shared" si="9"/>
        <v>0</v>
      </c>
      <c r="X57" s="48">
        <f t="shared" si="10"/>
        <v>0</v>
      </c>
      <c r="Z57" s="45">
        <f t="shared" si="11"/>
        <v>0</v>
      </c>
      <c r="AA57" s="45"/>
      <c r="AB57" s="45"/>
      <c r="AC57" s="45">
        <f t="shared" si="12"/>
        <v>0</v>
      </c>
      <c r="AD57" s="45"/>
      <c r="AE57" s="50">
        <f t="shared" si="13"/>
        <v>0</v>
      </c>
      <c r="AF57" s="51">
        <f t="shared" si="14"/>
        <v>0</v>
      </c>
      <c r="AG57" s="55"/>
      <c r="AH57" s="62"/>
      <c r="AI57" s="44"/>
      <c r="AJ57" s="45">
        <f t="shared" si="15"/>
        <v>0</v>
      </c>
      <c r="AK57" s="45">
        <f t="shared" si="16"/>
        <v>0</v>
      </c>
      <c r="AL57" s="45"/>
      <c r="AM57" s="45"/>
      <c r="AN57" s="45"/>
      <c r="AO57" s="45"/>
      <c r="AP57" s="45"/>
      <c r="AQ57" s="45"/>
      <c r="AR57" s="45"/>
      <c r="AS57" s="45"/>
      <c r="AT57" s="45">
        <f t="shared" si="17"/>
        <v>0</v>
      </c>
      <c r="AU57" s="45"/>
      <c r="AV57" s="56"/>
      <c r="AW57" s="45"/>
      <c r="AX57" s="45">
        <f t="shared" si="18"/>
        <v>0</v>
      </c>
      <c r="AY57" s="45">
        <f t="shared" si="19"/>
        <v>0</v>
      </c>
      <c r="AZ57" s="45"/>
      <c r="BA57" s="73" t="s">
        <v>119</v>
      </c>
      <c r="BB57" s="65"/>
      <c r="BC57" s="65"/>
      <c r="BD57" s="65"/>
      <c r="BE57" s="65"/>
      <c r="BF57" s="45"/>
      <c r="BG57" s="45">
        <f t="shared" si="20"/>
        <v>0</v>
      </c>
      <c r="BH57" s="53">
        <f t="shared" si="21"/>
        <v>0</v>
      </c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  <c r="IS57" s="54"/>
      <c r="IT57" s="54"/>
      <c r="IU57" s="54"/>
      <c r="IV57" s="54"/>
      <c r="IW57" s="54"/>
      <c r="IX57" s="54"/>
      <c r="IY57" s="54"/>
      <c r="IZ57" s="54"/>
      <c r="JA57" s="54"/>
      <c r="JB57" s="54"/>
      <c r="JC57" s="54"/>
      <c r="JD57" s="54"/>
      <c r="JE57" s="54"/>
      <c r="JF57" s="54"/>
      <c r="JG57" s="54"/>
      <c r="JH57" s="54"/>
      <c r="JI57" s="54"/>
      <c r="JJ57" s="54"/>
      <c r="JK57" s="54"/>
      <c r="JL57" s="54"/>
      <c r="JM57" s="54"/>
      <c r="JN57" s="54"/>
      <c r="JO57" s="54"/>
      <c r="JP57" s="54"/>
      <c r="JQ57" s="54"/>
      <c r="JR57" s="54"/>
      <c r="JS57" s="54"/>
      <c r="JT57" s="54"/>
      <c r="JU57" s="54"/>
    </row>
    <row r="58" spans="1:281" s="42" customFormat="1" ht="23.1" customHeight="1" x14ac:dyDescent="0.35">
      <c r="A58" s="42">
        <v>24</v>
      </c>
      <c r="B58" s="43" t="s">
        <v>91</v>
      </c>
      <c r="C58" s="76" t="s">
        <v>92</v>
      </c>
      <c r="D58" s="45">
        <v>33843</v>
      </c>
      <c r="E58" s="45">
        <v>1591</v>
      </c>
      <c r="F58" s="45">
        <f t="shared" si="0"/>
        <v>35434</v>
      </c>
      <c r="G58" s="45">
        <v>1590</v>
      </c>
      <c r="H58" s="45"/>
      <c r="I58" s="45"/>
      <c r="J58" s="45">
        <f t="shared" si="1"/>
        <v>37024</v>
      </c>
      <c r="K58" s="46">
        <f>J58</f>
        <v>37024</v>
      </c>
      <c r="L58" s="47">
        <f t="shared" si="2"/>
        <v>5371.13</v>
      </c>
      <c r="M58" s="42">
        <v>4</v>
      </c>
      <c r="N58" s="42">
        <v>2</v>
      </c>
      <c r="O58" s="42">
        <v>59</v>
      </c>
      <c r="P58" s="45">
        <f t="shared" si="3"/>
        <v>31652.87</v>
      </c>
      <c r="Q58" s="45">
        <v>1759.94</v>
      </c>
      <c r="R58" s="45">
        <f t="shared" si="4"/>
        <v>10166.280000000001</v>
      </c>
      <c r="S58" s="45">
        <f t="shared" si="5"/>
        <v>200</v>
      </c>
      <c r="T58" s="45">
        <f t="shared" si="6"/>
        <v>925.6</v>
      </c>
      <c r="U58" s="45">
        <f t="shared" si="7"/>
        <v>13601.050000000001</v>
      </c>
      <c r="V58" s="46">
        <f t="shared" si="8"/>
        <v>26652.870000000003</v>
      </c>
      <c r="W58" s="48">
        <f t="shared" si="9"/>
        <v>2500</v>
      </c>
      <c r="X58" s="48">
        <f t="shared" si="10"/>
        <v>2499.9999999999964</v>
      </c>
      <c r="Y58" s="42">
        <f>+A58</f>
        <v>24</v>
      </c>
      <c r="Z58" s="45">
        <f t="shared" si="11"/>
        <v>4442.88</v>
      </c>
      <c r="AA58" s="45">
        <v>0</v>
      </c>
      <c r="AB58" s="45">
        <v>100</v>
      </c>
      <c r="AC58" s="45">
        <f t="shared" si="12"/>
        <v>925.6</v>
      </c>
      <c r="AD58" s="45">
        <v>200</v>
      </c>
      <c r="AE58" s="50">
        <f t="shared" si="13"/>
        <v>4999.9999999999964</v>
      </c>
      <c r="AF58" s="51">
        <f t="shared" si="14"/>
        <v>2499.9999999999982</v>
      </c>
      <c r="AG58" s="42">
        <v>24</v>
      </c>
      <c r="AH58" s="43" t="s">
        <v>91</v>
      </c>
      <c r="AI58" s="76" t="s">
        <v>92</v>
      </c>
      <c r="AJ58" s="45">
        <f t="shared" si="15"/>
        <v>1759.94</v>
      </c>
      <c r="AK58" s="45">
        <f t="shared" si="16"/>
        <v>3332.16</v>
      </c>
      <c r="AL58" s="45">
        <v>0</v>
      </c>
      <c r="AM58" s="47">
        <v>0</v>
      </c>
      <c r="AN58" s="45">
        <v>0</v>
      </c>
      <c r="AO58" s="45">
        <v>0</v>
      </c>
      <c r="AP58" s="45">
        <v>4778.5600000000004</v>
      </c>
      <c r="AQ58" s="45">
        <v>0</v>
      </c>
      <c r="AR58" s="45">
        <v>1400</v>
      </c>
      <c r="AS58" s="45">
        <v>655.56</v>
      </c>
      <c r="AT58" s="45">
        <f t="shared" si="17"/>
        <v>10166.280000000001</v>
      </c>
      <c r="AU58" s="45">
        <v>200</v>
      </c>
      <c r="AV58" s="45">
        <v>0</v>
      </c>
      <c r="AW58" s="45">
        <v>0</v>
      </c>
      <c r="AX58" s="45">
        <f t="shared" si="18"/>
        <v>200</v>
      </c>
      <c r="AY58" s="45">
        <f t="shared" si="19"/>
        <v>925.6</v>
      </c>
      <c r="AZ58" s="45"/>
      <c r="BA58" s="65"/>
      <c r="BB58" s="65">
        <v>100</v>
      </c>
      <c r="BC58" s="65">
        <v>11489.95</v>
      </c>
      <c r="BD58" s="65">
        <v>2011.1</v>
      </c>
      <c r="BE58" s="65">
        <v>0</v>
      </c>
      <c r="BF58" s="45">
        <v>0</v>
      </c>
      <c r="BG58" s="45">
        <f t="shared" si="20"/>
        <v>13601.050000000001</v>
      </c>
      <c r="BH58" s="53">
        <f t="shared" si="21"/>
        <v>26652.870000000003</v>
      </c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  <c r="IW58" s="54"/>
      <c r="IX58" s="54"/>
      <c r="IY58" s="54"/>
      <c r="IZ58" s="54"/>
      <c r="JA58" s="54"/>
      <c r="JB58" s="54"/>
      <c r="JC58" s="54"/>
      <c r="JD58" s="54"/>
      <c r="JE58" s="54"/>
      <c r="JF58" s="54"/>
      <c r="JG58" s="54"/>
      <c r="JH58" s="54"/>
      <c r="JI58" s="54"/>
      <c r="JJ58" s="54"/>
      <c r="JK58" s="54"/>
      <c r="JL58" s="54"/>
      <c r="JM58" s="54"/>
      <c r="JN58" s="54"/>
      <c r="JO58" s="54"/>
      <c r="JP58" s="54"/>
      <c r="JQ58" s="54"/>
      <c r="JR58" s="54"/>
      <c r="JS58" s="54"/>
      <c r="JT58" s="54"/>
      <c r="JU58" s="54"/>
    </row>
    <row r="59" spans="1:281" s="42" customFormat="1" ht="23.1" customHeight="1" x14ac:dyDescent="0.35">
      <c r="A59" s="55"/>
      <c r="B59" s="62"/>
      <c r="C59" s="44"/>
      <c r="D59" s="45"/>
      <c r="E59" s="45"/>
      <c r="F59" s="45">
        <f t="shared" si="0"/>
        <v>0</v>
      </c>
      <c r="G59" s="45"/>
      <c r="H59" s="45"/>
      <c r="I59" s="45"/>
      <c r="J59" s="45">
        <f t="shared" si="1"/>
        <v>0</v>
      </c>
      <c r="K59" s="63"/>
      <c r="L59" s="47">
        <f t="shared" si="2"/>
        <v>0</v>
      </c>
      <c r="P59" s="45">
        <f t="shared" si="3"/>
        <v>0</v>
      </c>
      <c r="Q59" s="45"/>
      <c r="R59" s="45">
        <f t="shared" si="4"/>
        <v>0</v>
      </c>
      <c r="S59" s="45">
        <f t="shared" si="5"/>
        <v>0</v>
      </c>
      <c r="T59" s="45">
        <f t="shared" si="6"/>
        <v>0</v>
      </c>
      <c r="U59" s="45">
        <f t="shared" si="7"/>
        <v>0</v>
      </c>
      <c r="V59" s="46">
        <f t="shared" si="8"/>
        <v>0</v>
      </c>
      <c r="W59" s="48">
        <f t="shared" si="9"/>
        <v>0</v>
      </c>
      <c r="X59" s="48">
        <f t="shared" si="10"/>
        <v>0</v>
      </c>
      <c r="Z59" s="45">
        <f t="shared" si="11"/>
        <v>0</v>
      </c>
      <c r="AA59" s="45"/>
      <c r="AB59" s="45"/>
      <c r="AC59" s="45">
        <f t="shared" si="12"/>
        <v>0</v>
      </c>
      <c r="AD59" s="45"/>
      <c r="AE59" s="50">
        <f t="shared" si="13"/>
        <v>0</v>
      </c>
      <c r="AF59" s="51">
        <f t="shared" si="14"/>
        <v>0</v>
      </c>
      <c r="AG59" s="55"/>
      <c r="AH59" s="62"/>
      <c r="AI59" s="44"/>
      <c r="AJ59" s="45">
        <f t="shared" si="15"/>
        <v>0</v>
      </c>
      <c r="AK59" s="45">
        <f t="shared" si="16"/>
        <v>0</v>
      </c>
      <c r="AL59" s="45"/>
      <c r="AM59" s="47"/>
      <c r="AN59" s="45"/>
      <c r="AO59" s="45"/>
      <c r="AP59" s="45"/>
      <c r="AQ59" s="45"/>
      <c r="AR59" s="45"/>
      <c r="AS59" s="45"/>
      <c r="AT59" s="45">
        <f t="shared" si="17"/>
        <v>0</v>
      </c>
      <c r="AU59" s="45"/>
      <c r="AV59" s="56"/>
      <c r="AW59" s="45"/>
      <c r="AX59" s="45">
        <f t="shared" si="18"/>
        <v>0</v>
      </c>
      <c r="AY59" s="45">
        <f t="shared" si="19"/>
        <v>0</v>
      </c>
      <c r="AZ59" s="56"/>
      <c r="BA59" s="65"/>
      <c r="BB59" s="65"/>
      <c r="BC59" s="65"/>
      <c r="BD59" s="65"/>
      <c r="BE59" s="65"/>
      <c r="BF59" s="45"/>
      <c r="BG59" s="45">
        <f t="shared" si="20"/>
        <v>0</v>
      </c>
      <c r="BH59" s="53">
        <f t="shared" si="21"/>
        <v>0</v>
      </c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  <c r="IS59" s="54"/>
      <c r="IT59" s="54"/>
      <c r="IU59" s="54"/>
      <c r="IV59" s="54"/>
      <c r="IW59" s="54"/>
      <c r="IX59" s="54"/>
      <c r="IY59" s="54"/>
      <c r="IZ59" s="54"/>
      <c r="JA59" s="54"/>
      <c r="JB59" s="54"/>
      <c r="JC59" s="54"/>
      <c r="JD59" s="54"/>
      <c r="JE59" s="54"/>
      <c r="JF59" s="54"/>
      <c r="JG59" s="54"/>
      <c r="JH59" s="54"/>
      <c r="JI59" s="54"/>
      <c r="JJ59" s="54"/>
      <c r="JK59" s="54"/>
      <c r="JL59" s="54"/>
      <c r="JM59" s="54"/>
      <c r="JN59" s="54"/>
      <c r="JO59" s="54"/>
      <c r="JP59" s="54"/>
      <c r="JQ59" s="54"/>
      <c r="JR59" s="54"/>
      <c r="JS59" s="54"/>
      <c r="JT59" s="54"/>
      <c r="JU59" s="54"/>
    </row>
    <row r="60" spans="1:281" s="42" customFormat="1" ht="23.1" customHeight="1" x14ac:dyDescent="0.35">
      <c r="A60" s="42">
        <v>25</v>
      </c>
      <c r="B60" s="43" t="s">
        <v>93</v>
      </c>
      <c r="C60" s="44" t="s">
        <v>79</v>
      </c>
      <c r="D60" s="45">
        <v>29449</v>
      </c>
      <c r="E60" s="45">
        <v>1540</v>
      </c>
      <c r="F60" s="45">
        <v>32870</v>
      </c>
      <c r="G60" s="45">
        <v>1551</v>
      </c>
      <c r="H60" s="45"/>
      <c r="I60" s="45"/>
      <c r="J60" s="45">
        <f t="shared" si="1"/>
        <v>34421</v>
      </c>
      <c r="K60" s="46">
        <f>J60</f>
        <v>34421</v>
      </c>
      <c r="L60" s="47">
        <f t="shared" si="2"/>
        <v>0</v>
      </c>
      <c r="P60" s="45">
        <f t="shared" si="3"/>
        <v>34421</v>
      </c>
      <c r="Q60" s="45">
        <v>1414.39</v>
      </c>
      <c r="R60" s="45">
        <f>SUM(AK60:AS60)</f>
        <v>3097.89</v>
      </c>
      <c r="S60" s="45">
        <f t="shared" si="5"/>
        <v>200</v>
      </c>
      <c r="T60" s="45">
        <f t="shared" si="6"/>
        <v>860.52</v>
      </c>
      <c r="U60" s="45">
        <f t="shared" si="7"/>
        <v>100</v>
      </c>
      <c r="V60" s="46">
        <f t="shared" si="8"/>
        <v>5672.7999999999993</v>
      </c>
      <c r="W60" s="48">
        <f t="shared" si="9"/>
        <v>14374</v>
      </c>
      <c r="X60" s="48">
        <f t="shared" si="10"/>
        <v>14374.2</v>
      </c>
      <c r="Y60" s="42">
        <f>+A60</f>
        <v>25</v>
      </c>
      <c r="Z60" s="45">
        <f t="shared" si="11"/>
        <v>4130.5199999999995</v>
      </c>
      <c r="AA60" s="45">
        <v>0</v>
      </c>
      <c r="AB60" s="45">
        <v>100</v>
      </c>
      <c r="AC60" s="45">
        <f t="shared" si="12"/>
        <v>860.53</v>
      </c>
      <c r="AD60" s="45">
        <v>200</v>
      </c>
      <c r="AE60" s="50">
        <f t="shared" si="13"/>
        <v>28748.2</v>
      </c>
      <c r="AF60" s="51">
        <f t="shared" si="14"/>
        <v>14374.1</v>
      </c>
      <c r="AG60" s="42">
        <v>25</v>
      </c>
      <c r="AH60" s="43" t="s">
        <v>93</v>
      </c>
      <c r="AI60" s="44" t="s">
        <v>79</v>
      </c>
      <c r="AJ60" s="45">
        <f t="shared" si="15"/>
        <v>1414.39</v>
      </c>
      <c r="AK60" s="45">
        <f t="shared" si="16"/>
        <v>3097.89</v>
      </c>
      <c r="AL60" s="45">
        <v>0</v>
      </c>
      <c r="AM60" s="45">
        <v>0</v>
      </c>
      <c r="AN60" s="45">
        <v>0</v>
      </c>
      <c r="AO60" s="45">
        <v>0</v>
      </c>
      <c r="AP60" s="45">
        <v>0</v>
      </c>
      <c r="AQ60" s="45">
        <v>0</v>
      </c>
      <c r="AR60" s="45"/>
      <c r="AS60" s="45">
        <v>0</v>
      </c>
      <c r="AT60" s="45">
        <f t="shared" si="17"/>
        <v>3097.89</v>
      </c>
      <c r="AU60" s="45">
        <v>200</v>
      </c>
      <c r="AV60" s="45">
        <v>0</v>
      </c>
      <c r="AW60" s="45">
        <v>0</v>
      </c>
      <c r="AX60" s="45">
        <f t="shared" si="18"/>
        <v>200</v>
      </c>
      <c r="AY60" s="45">
        <f t="shared" si="19"/>
        <v>860.52</v>
      </c>
      <c r="AZ60" s="45"/>
      <c r="BA60" s="65"/>
      <c r="BB60" s="65">
        <v>100</v>
      </c>
      <c r="BC60" s="65">
        <v>0</v>
      </c>
      <c r="BD60" s="65">
        <v>0</v>
      </c>
      <c r="BE60" s="65">
        <v>0</v>
      </c>
      <c r="BF60" s="45">
        <v>0</v>
      </c>
      <c r="BG60" s="45">
        <f t="shared" si="20"/>
        <v>100</v>
      </c>
      <c r="BH60" s="53">
        <f t="shared" si="21"/>
        <v>5672.7999999999993</v>
      </c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  <c r="IS60" s="54"/>
      <c r="IT60" s="54"/>
      <c r="IU60" s="54"/>
      <c r="IV60" s="54"/>
      <c r="IW60" s="54"/>
      <c r="IX60" s="54"/>
      <c r="IY60" s="54"/>
      <c r="IZ60" s="54"/>
      <c r="JA60" s="54"/>
      <c r="JB60" s="54"/>
      <c r="JC60" s="54"/>
      <c r="JD60" s="54"/>
      <c r="JE60" s="54"/>
      <c r="JF60" s="54"/>
      <c r="JG60" s="54"/>
      <c r="JH60" s="54"/>
      <c r="JI60" s="54"/>
      <c r="JJ60" s="54"/>
      <c r="JK60" s="54"/>
      <c r="JL60" s="54"/>
      <c r="JM60" s="54"/>
      <c r="JN60" s="54"/>
      <c r="JO60" s="54"/>
      <c r="JP60" s="54"/>
      <c r="JQ60" s="54"/>
      <c r="JR60" s="54"/>
      <c r="JS60" s="54"/>
      <c r="JT60" s="54"/>
      <c r="JU60" s="54"/>
    </row>
    <row r="61" spans="1:281" s="55" customFormat="1" ht="23.1" customHeight="1" x14ac:dyDescent="0.35">
      <c r="B61" s="56"/>
      <c r="C61" s="57"/>
      <c r="D61" s="59"/>
      <c r="E61" s="59"/>
      <c r="F61" s="45">
        <f t="shared" si="0"/>
        <v>0</v>
      </c>
      <c r="G61" s="59"/>
      <c r="J61" s="45">
        <f t="shared" si="1"/>
        <v>0</v>
      </c>
      <c r="L61" s="47">
        <f t="shared" si="2"/>
        <v>0</v>
      </c>
      <c r="P61" s="45">
        <f t="shared" si="3"/>
        <v>0</v>
      </c>
      <c r="Q61" s="56"/>
      <c r="R61" s="45">
        <f t="shared" si="4"/>
        <v>0</v>
      </c>
      <c r="S61" s="45">
        <f t="shared" si="5"/>
        <v>0</v>
      </c>
      <c r="T61" s="45">
        <f t="shared" si="6"/>
        <v>0</v>
      </c>
      <c r="U61" s="45">
        <f t="shared" si="7"/>
        <v>0</v>
      </c>
      <c r="V61" s="46">
        <f t="shared" si="8"/>
        <v>0</v>
      </c>
      <c r="W61" s="48">
        <f t="shared" si="9"/>
        <v>0</v>
      </c>
      <c r="X61" s="48">
        <f t="shared" si="10"/>
        <v>0</v>
      </c>
      <c r="Z61" s="45">
        <f t="shared" si="11"/>
        <v>0</v>
      </c>
      <c r="AA61" s="59"/>
      <c r="AB61" s="59"/>
      <c r="AC61" s="45">
        <f t="shared" si="12"/>
        <v>0</v>
      </c>
      <c r="AD61" s="59"/>
      <c r="AE61" s="50">
        <f t="shared" si="13"/>
        <v>0</v>
      </c>
      <c r="AF61" s="51">
        <f t="shared" si="14"/>
        <v>0</v>
      </c>
      <c r="AH61" s="56"/>
      <c r="AI61" s="57"/>
      <c r="AJ61" s="45">
        <f t="shared" si="15"/>
        <v>0</v>
      </c>
      <c r="AK61" s="45">
        <f t="shared" si="16"/>
        <v>0</v>
      </c>
      <c r="AL61" s="56"/>
      <c r="AM61" s="56"/>
      <c r="AN61" s="56"/>
      <c r="AO61" s="56"/>
      <c r="AP61" s="56"/>
      <c r="AQ61" s="56"/>
      <c r="AR61" s="56"/>
      <c r="AS61" s="56"/>
      <c r="AT61" s="45">
        <f t="shared" si="17"/>
        <v>0</v>
      </c>
      <c r="AU61" s="59"/>
      <c r="AV61" s="56"/>
      <c r="AW61" s="56"/>
      <c r="AX61" s="45">
        <f t="shared" si="18"/>
        <v>0</v>
      </c>
      <c r="AY61" s="45">
        <f t="shared" si="19"/>
        <v>0</v>
      </c>
      <c r="AZ61" s="56"/>
      <c r="BA61" s="72"/>
      <c r="BB61" s="72"/>
      <c r="BC61" s="72"/>
      <c r="BD61" s="72"/>
      <c r="BE61" s="72"/>
      <c r="BF61" s="56"/>
      <c r="BG61" s="45">
        <f t="shared" si="20"/>
        <v>0</v>
      </c>
      <c r="BH61" s="53">
        <f t="shared" si="21"/>
        <v>0</v>
      </c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  <c r="II61" s="54"/>
      <c r="IJ61" s="54"/>
      <c r="IK61" s="54"/>
      <c r="IL61" s="54"/>
      <c r="IM61" s="54"/>
      <c r="IN61" s="54"/>
      <c r="IO61" s="54"/>
      <c r="IP61" s="54"/>
      <c r="IQ61" s="54"/>
      <c r="IR61" s="54"/>
      <c r="IS61" s="54"/>
      <c r="IT61" s="54"/>
      <c r="IU61" s="54"/>
      <c r="IV61" s="54"/>
      <c r="IW61" s="54"/>
      <c r="IX61" s="54"/>
      <c r="IY61" s="54"/>
      <c r="IZ61" s="54"/>
      <c r="JA61" s="54"/>
      <c r="JB61" s="54"/>
      <c r="JC61" s="54"/>
      <c r="JD61" s="54"/>
      <c r="JE61" s="54"/>
      <c r="JF61" s="54"/>
      <c r="JG61" s="54"/>
      <c r="JH61" s="54"/>
      <c r="JI61" s="54"/>
      <c r="JJ61" s="54"/>
      <c r="JK61" s="54"/>
      <c r="JL61" s="54"/>
      <c r="JM61" s="54"/>
      <c r="JN61" s="54"/>
      <c r="JO61" s="54"/>
      <c r="JP61" s="54"/>
      <c r="JQ61" s="54"/>
      <c r="JR61" s="54"/>
      <c r="JS61" s="54"/>
      <c r="JT61" s="54"/>
      <c r="JU61" s="54"/>
    </row>
    <row r="62" spans="1:281" s="55" customFormat="1" ht="23.1" customHeight="1" x14ac:dyDescent="0.35">
      <c r="A62" s="154">
        <v>26</v>
      </c>
      <c r="B62" s="56" t="s">
        <v>124</v>
      </c>
      <c r="C62" s="44" t="s">
        <v>73</v>
      </c>
      <c r="D62" s="59">
        <v>29165</v>
      </c>
      <c r="E62" s="59">
        <v>1540</v>
      </c>
      <c r="F62" s="45">
        <f t="shared" si="0"/>
        <v>30705</v>
      </c>
      <c r="G62" s="59">
        <v>1540</v>
      </c>
      <c r="J62" s="45">
        <f t="shared" si="1"/>
        <v>32245</v>
      </c>
      <c r="L62" s="47">
        <f t="shared" si="2"/>
        <v>0</v>
      </c>
      <c r="P62" s="45">
        <f t="shared" si="3"/>
        <v>32245</v>
      </c>
      <c r="Q62" s="55">
        <v>1125.52</v>
      </c>
      <c r="R62" s="45">
        <f t="shared" si="4"/>
        <v>5649.5</v>
      </c>
      <c r="S62" s="45">
        <f t="shared" si="5"/>
        <v>200</v>
      </c>
      <c r="T62" s="45">
        <f t="shared" si="6"/>
        <v>806.12</v>
      </c>
      <c r="U62" s="45">
        <f t="shared" si="7"/>
        <v>220.98</v>
      </c>
      <c r="V62" s="46">
        <f t="shared" si="8"/>
        <v>8002.12</v>
      </c>
      <c r="W62" s="48">
        <f t="shared" si="9"/>
        <v>12121</v>
      </c>
      <c r="X62" s="48">
        <f t="shared" si="10"/>
        <v>12121.880000000001</v>
      </c>
      <c r="Y62" s="55">
        <v>26</v>
      </c>
      <c r="Z62" s="45">
        <f t="shared" si="11"/>
        <v>3869.3999999999996</v>
      </c>
      <c r="AA62" s="59"/>
      <c r="AB62" s="59">
        <v>100</v>
      </c>
      <c r="AC62" s="45">
        <f t="shared" si="12"/>
        <v>806.13</v>
      </c>
      <c r="AD62" s="59">
        <v>200</v>
      </c>
      <c r="AE62" s="50">
        <f t="shared" si="13"/>
        <v>24242.880000000001</v>
      </c>
      <c r="AF62" s="51">
        <f t="shared" si="14"/>
        <v>12121.44</v>
      </c>
      <c r="AG62" s="154">
        <v>26</v>
      </c>
      <c r="AH62" s="56" t="s">
        <v>124</v>
      </c>
      <c r="AI62" s="44" t="s">
        <v>73</v>
      </c>
      <c r="AJ62" s="45">
        <f t="shared" si="15"/>
        <v>1125.52</v>
      </c>
      <c r="AK62" s="45">
        <f t="shared" si="16"/>
        <v>2902.0499999999997</v>
      </c>
      <c r="AL62" s="56"/>
      <c r="AM62" s="56"/>
      <c r="AN62" s="56"/>
      <c r="AO62" s="56"/>
      <c r="AP62" s="56">
        <v>2747.45</v>
      </c>
      <c r="AQ62" s="56"/>
      <c r="AR62" s="56"/>
      <c r="AS62" s="56"/>
      <c r="AT62" s="45">
        <f t="shared" si="17"/>
        <v>5649.5</v>
      </c>
      <c r="AU62" s="59">
        <v>200</v>
      </c>
      <c r="AV62" s="56"/>
      <c r="AW62" s="56"/>
      <c r="AX62" s="45">
        <f t="shared" si="18"/>
        <v>200</v>
      </c>
      <c r="AY62" s="45">
        <f t="shared" si="19"/>
        <v>806.12</v>
      </c>
      <c r="AZ62" s="56"/>
      <c r="BA62" s="72"/>
      <c r="BB62" s="194">
        <v>220.98</v>
      </c>
      <c r="BC62" s="72"/>
      <c r="BD62" s="72"/>
      <c r="BE62" s="72"/>
      <c r="BF62" s="56"/>
      <c r="BG62" s="45">
        <f t="shared" si="20"/>
        <v>220.98</v>
      </c>
      <c r="BH62" s="53">
        <f t="shared" si="21"/>
        <v>8002.12</v>
      </c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  <c r="IS62" s="54"/>
      <c r="IT62" s="54"/>
      <c r="IU62" s="54"/>
      <c r="IV62" s="54"/>
      <c r="IW62" s="54"/>
      <c r="IX62" s="54"/>
      <c r="IY62" s="54"/>
      <c r="IZ62" s="54"/>
      <c r="JA62" s="54"/>
      <c r="JB62" s="54"/>
      <c r="JC62" s="54"/>
      <c r="JD62" s="54"/>
      <c r="JE62" s="54"/>
      <c r="JF62" s="54"/>
      <c r="JG62" s="54"/>
      <c r="JH62" s="54"/>
      <c r="JI62" s="54"/>
      <c r="JJ62" s="54"/>
      <c r="JK62" s="54"/>
      <c r="JL62" s="54"/>
      <c r="JM62" s="54"/>
      <c r="JN62" s="54"/>
      <c r="JO62" s="54"/>
      <c r="JP62" s="54"/>
      <c r="JQ62" s="54"/>
      <c r="JR62" s="54"/>
      <c r="JS62" s="54"/>
      <c r="JT62" s="54"/>
      <c r="JU62" s="54"/>
    </row>
    <row r="63" spans="1:281" s="55" customFormat="1" ht="23.1" customHeight="1" x14ac:dyDescent="0.35">
      <c r="B63" s="56"/>
      <c r="C63" s="57"/>
      <c r="D63" s="59"/>
      <c r="E63" s="59"/>
      <c r="F63" s="45">
        <f t="shared" si="0"/>
        <v>0</v>
      </c>
      <c r="G63" s="59"/>
      <c r="J63" s="45">
        <f t="shared" si="1"/>
        <v>0</v>
      </c>
      <c r="L63" s="47">
        <f t="shared" si="2"/>
        <v>0</v>
      </c>
      <c r="P63" s="45">
        <f t="shared" si="3"/>
        <v>0</v>
      </c>
      <c r="R63" s="45">
        <f t="shared" si="4"/>
        <v>0</v>
      </c>
      <c r="S63" s="45">
        <f t="shared" si="5"/>
        <v>0</v>
      </c>
      <c r="T63" s="45">
        <f t="shared" si="6"/>
        <v>0</v>
      </c>
      <c r="U63" s="45">
        <f t="shared" si="7"/>
        <v>0</v>
      </c>
      <c r="V63" s="46">
        <f t="shared" si="8"/>
        <v>0</v>
      </c>
      <c r="W63" s="48">
        <f t="shared" si="9"/>
        <v>0</v>
      </c>
      <c r="X63" s="48">
        <f t="shared" si="10"/>
        <v>0</v>
      </c>
      <c r="Z63" s="45">
        <f t="shared" si="11"/>
        <v>0</v>
      </c>
      <c r="AA63" s="59"/>
      <c r="AB63" s="59"/>
      <c r="AC63" s="45">
        <f t="shared" si="12"/>
        <v>0</v>
      </c>
      <c r="AD63" s="59"/>
      <c r="AE63" s="50">
        <f t="shared" si="13"/>
        <v>0</v>
      </c>
      <c r="AF63" s="51">
        <f t="shared" si="14"/>
        <v>0</v>
      </c>
      <c r="AH63" s="56"/>
      <c r="AI63" s="57"/>
      <c r="AJ63" s="45">
        <f t="shared" si="15"/>
        <v>0</v>
      </c>
      <c r="AK63" s="45">
        <f t="shared" si="16"/>
        <v>0</v>
      </c>
      <c r="AL63" s="56"/>
      <c r="AM63" s="56"/>
      <c r="AN63" s="56"/>
      <c r="AO63" s="56"/>
      <c r="AP63" s="56"/>
      <c r="AQ63" s="56"/>
      <c r="AR63" s="56"/>
      <c r="AS63" s="56"/>
      <c r="AT63" s="45">
        <f t="shared" si="17"/>
        <v>0</v>
      </c>
      <c r="AU63" s="59"/>
      <c r="AV63" s="56"/>
      <c r="AW63" s="56"/>
      <c r="AX63" s="45">
        <f t="shared" si="18"/>
        <v>0</v>
      </c>
      <c r="AY63" s="45">
        <f t="shared" si="19"/>
        <v>0</v>
      </c>
      <c r="AZ63" s="56"/>
      <c r="BA63" s="72"/>
      <c r="BB63" s="194"/>
      <c r="BC63" s="72"/>
      <c r="BD63" s="72"/>
      <c r="BE63" s="72"/>
      <c r="BF63" s="56"/>
      <c r="BG63" s="45">
        <f t="shared" si="20"/>
        <v>0</v>
      </c>
      <c r="BH63" s="53">
        <f t="shared" si="21"/>
        <v>0</v>
      </c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  <c r="II63" s="54"/>
      <c r="IJ63" s="54"/>
      <c r="IK63" s="54"/>
      <c r="IL63" s="54"/>
      <c r="IM63" s="54"/>
      <c r="IN63" s="54"/>
      <c r="IO63" s="54"/>
      <c r="IP63" s="54"/>
      <c r="IQ63" s="54"/>
      <c r="IR63" s="54"/>
      <c r="IS63" s="54"/>
      <c r="IT63" s="54"/>
      <c r="IU63" s="54"/>
      <c r="IV63" s="54"/>
      <c r="IW63" s="54"/>
      <c r="IX63" s="54"/>
      <c r="IY63" s="54"/>
      <c r="IZ63" s="54"/>
      <c r="JA63" s="54"/>
      <c r="JB63" s="54"/>
      <c r="JC63" s="54"/>
      <c r="JD63" s="54"/>
      <c r="JE63" s="54"/>
      <c r="JF63" s="54"/>
      <c r="JG63" s="54"/>
      <c r="JH63" s="54"/>
      <c r="JI63" s="54"/>
      <c r="JJ63" s="54"/>
      <c r="JK63" s="54"/>
      <c r="JL63" s="54"/>
      <c r="JM63" s="54"/>
      <c r="JN63" s="54"/>
      <c r="JO63" s="54"/>
      <c r="JP63" s="54"/>
      <c r="JQ63" s="54"/>
      <c r="JR63" s="54"/>
      <c r="JS63" s="54"/>
      <c r="JT63" s="54"/>
      <c r="JU63" s="54"/>
    </row>
    <row r="64" spans="1:281" s="55" customFormat="1" ht="23.1" customHeight="1" x14ac:dyDescent="0.35">
      <c r="A64" s="42">
        <v>27</v>
      </c>
      <c r="B64" s="56" t="s">
        <v>125</v>
      </c>
      <c r="C64" s="44" t="s">
        <v>73</v>
      </c>
      <c r="D64" s="59">
        <v>29165</v>
      </c>
      <c r="E64" s="59">
        <v>1540</v>
      </c>
      <c r="F64" s="45">
        <f t="shared" si="0"/>
        <v>30705</v>
      </c>
      <c r="G64" s="59">
        <v>1540</v>
      </c>
      <c r="J64" s="45">
        <f t="shared" si="1"/>
        <v>32245</v>
      </c>
      <c r="L64" s="47">
        <f t="shared" si="2"/>
        <v>2091.88</v>
      </c>
      <c r="M64" s="55">
        <v>2</v>
      </c>
      <c r="N64" s="55">
        <v>0</v>
      </c>
      <c r="O64" s="55">
        <v>4</v>
      </c>
      <c r="P64" s="45">
        <f t="shared" si="3"/>
        <v>30153.119999999999</v>
      </c>
      <c r="Q64" s="55">
        <v>1125.52</v>
      </c>
      <c r="R64" s="45">
        <f t="shared" si="4"/>
        <v>2902.0499999999997</v>
      </c>
      <c r="S64" s="45">
        <f t="shared" si="5"/>
        <v>200</v>
      </c>
      <c r="T64" s="45">
        <f t="shared" si="6"/>
        <v>806.12</v>
      </c>
      <c r="U64" s="45">
        <f t="shared" si="7"/>
        <v>220.98</v>
      </c>
      <c r="V64" s="46">
        <f t="shared" si="8"/>
        <v>5254.6699999999992</v>
      </c>
      <c r="W64" s="48">
        <f t="shared" si="9"/>
        <v>12449</v>
      </c>
      <c r="X64" s="48">
        <f t="shared" si="10"/>
        <v>12449.45</v>
      </c>
      <c r="Y64" s="55">
        <v>27</v>
      </c>
      <c r="Z64" s="45">
        <f t="shared" si="11"/>
        <v>3869.3999999999996</v>
      </c>
      <c r="AA64" s="59"/>
      <c r="AB64" s="59">
        <v>100</v>
      </c>
      <c r="AC64" s="45">
        <f t="shared" si="12"/>
        <v>806.13</v>
      </c>
      <c r="AD64" s="59">
        <v>200</v>
      </c>
      <c r="AE64" s="50">
        <f t="shared" si="13"/>
        <v>24898.45</v>
      </c>
      <c r="AF64" s="51">
        <f t="shared" si="14"/>
        <v>12449.225</v>
      </c>
      <c r="AG64" s="42">
        <v>27</v>
      </c>
      <c r="AH64" s="56" t="s">
        <v>125</v>
      </c>
      <c r="AI64" s="44" t="s">
        <v>73</v>
      </c>
      <c r="AJ64" s="45">
        <f t="shared" si="15"/>
        <v>1125.52</v>
      </c>
      <c r="AK64" s="45">
        <f t="shared" si="16"/>
        <v>2902.0499999999997</v>
      </c>
      <c r="AL64" s="56"/>
      <c r="AM64" s="56"/>
      <c r="AN64" s="56"/>
      <c r="AO64" s="56"/>
      <c r="AP64" s="56"/>
      <c r="AQ64" s="56"/>
      <c r="AR64" s="56"/>
      <c r="AS64" s="56"/>
      <c r="AT64" s="45">
        <f t="shared" si="17"/>
        <v>2902.0499999999997</v>
      </c>
      <c r="AU64" s="59">
        <v>200</v>
      </c>
      <c r="AV64" s="56"/>
      <c r="AW64" s="56"/>
      <c r="AX64" s="45">
        <f t="shared" si="18"/>
        <v>200</v>
      </c>
      <c r="AY64" s="45">
        <f t="shared" si="19"/>
        <v>806.12</v>
      </c>
      <c r="AZ64" s="56"/>
      <c r="BA64" s="72"/>
      <c r="BB64" s="194">
        <v>220.98</v>
      </c>
      <c r="BC64" s="72"/>
      <c r="BD64" s="72"/>
      <c r="BE64" s="72"/>
      <c r="BF64" s="56"/>
      <c r="BG64" s="45">
        <f t="shared" si="20"/>
        <v>220.98</v>
      </c>
      <c r="BH64" s="53">
        <f t="shared" si="21"/>
        <v>5254.6699999999992</v>
      </c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  <c r="IS64" s="54"/>
      <c r="IT64" s="54"/>
      <c r="IU64" s="54"/>
      <c r="IV64" s="54"/>
      <c r="IW64" s="54"/>
      <c r="IX64" s="54"/>
      <c r="IY64" s="54"/>
      <c r="IZ64" s="54"/>
      <c r="JA64" s="54"/>
      <c r="JB64" s="54"/>
      <c r="JC64" s="54"/>
      <c r="JD64" s="54"/>
      <c r="JE64" s="54"/>
      <c r="JF64" s="54"/>
      <c r="JG64" s="54"/>
      <c r="JH64" s="54"/>
      <c r="JI64" s="54"/>
      <c r="JJ64" s="54"/>
      <c r="JK64" s="54"/>
      <c r="JL64" s="54"/>
      <c r="JM64" s="54"/>
      <c r="JN64" s="54"/>
      <c r="JO64" s="54"/>
      <c r="JP64" s="54"/>
      <c r="JQ64" s="54"/>
      <c r="JR64" s="54"/>
      <c r="JS64" s="54"/>
      <c r="JT64" s="54"/>
      <c r="JU64" s="54"/>
    </row>
    <row r="65" spans="1:281" s="55" customFormat="1" ht="23.1" customHeight="1" x14ac:dyDescent="0.35">
      <c r="B65" s="56"/>
      <c r="C65" s="57"/>
      <c r="D65" s="59"/>
      <c r="E65" s="59"/>
      <c r="F65" s="45">
        <f t="shared" si="0"/>
        <v>0</v>
      </c>
      <c r="G65" s="59"/>
      <c r="J65" s="45">
        <f t="shared" si="1"/>
        <v>0</v>
      </c>
      <c r="L65" s="47">
        <f t="shared" si="2"/>
        <v>0</v>
      </c>
      <c r="P65" s="45">
        <f t="shared" si="3"/>
        <v>0</v>
      </c>
      <c r="Q65" s="56"/>
      <c r="R65" s="45">
        <f t="shared" si="4"/>
        <v>0</v>
      </c>
      <c r="S65" s="45">
        <f t="shared" si="5"/>
        <v>0</v>
      </c>
      <c r="T65" s="45">
        <f t="shared" si="6"/>
        <v>0</v>
      </c>
      <c r="U65" s="45">
        <f t="shared" si="7"/>
        <v>0</v>
      </c>
      <c r="V65" s="46">
        <f t="shared" si="8"/>
        <v>0</v>
      </c>
      <c r="W65" s="48">
        <f t="shared" si="9"/>
        <v>0</v>
      </c>
      <c r="X65" s="48">
        <f t="shared" si="10"/>
        <v>0</v>
      </c>
      <c r="Z65" s="45">
        <f t="shared" si="11"/>
        <v>0</v>
      </c>
      <c r="AA65" s="59"/>
      <c r="AB65" s="59"/>
      <c r="AC65" s="45">
        <f t="shared" si="12"/>
        <v>0</v>
      </c>
      <c r="AD65" s="59"/>
      <c r="AE65" s="50">
        <f t="shared" si="13"/>
        <v>0</v>
      </c>
      <c r="AF65" s="51">
        <f t="shared" si="14"/>
        <v>0</v>
      </c>
      <c r="AH65" s="56"/>
      <c r="AI65" s="57"/>
      <c r="AJ65" s="45">
        <f t="shared" si="15"/>
        <v>0</v>
      </c>
      <c r="AK65" s="45">
        <f t="shared" si="16"/>
        <v>0</v>
      </c>
      <c r="AL65" s="56"/>
      <c r="AM65" s="56"/>
      <c r="AN65" s="56"/>
      <c r="AO65" s="56"/>
      <c r="AP65" s="56"/>
      <c r="AQ65" s="56"/>
      <c r="AR65" s="56"/>
      <c r="AS65" s="56"/>
      <c r="AT65" s="45">
        <f t="shared" si="17"/>
        <v>0</v>
      </c>
      <c r="AU65" s="59"/>
      <c r="AV65" s="56"/>
      <c r="AW65" s="56"/>
      <c r="AX65" s="45">
        <f t="shared" si="18"/>
        <v>0</v>
      </c>
      <c r="AY65" s="45">
        <f t="shared" si="19"/>
        <v>0</v>
      </c>
      <c r="AZ65" s="56"/>
      <c r="BA65" s="72"/>
      <c r="BB65" s="72"/>
      <c r="BC65" s="72"/>
      <c r="BD65" s="72"/>
      <c r="BE65" s="72"/>
      <c r="BF65" s="56"/>
      <c r="BG65" s="45">
        <f t="shared" si="20"/>
        <v>0</v>
      </c>
      <c r="BH65" s="53">
        <f t="shared" si="21"/>
        <v>0</v>
      </c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  <c r="IS65" s="54"/>
      <c r="IT65" s="54"/>
      <c r="IU65" s="54"/>
      <c r="IV65" s="54"/>
      <c r="IW65" s="54"/>
      <c r="IX65" s="54"/>
      <c r="IY65" s="54"/>
      <c r="IZ65" s="54"/>
      <c r="JA65" s="54"/>
      <c r="JB65" s="54"/>
      <c r="JC65" s="54"/>
      <c r="JD65" s="54"/>
      <c r="JE65" s="54"/>
      <c r="JF65" s="54"/>
      <c r="JG65" s="54"/>
      <c r="JH65" s="54"/>
      <c r="JI65" s="54"/>
      <c r="JJ65" s="54"/>
      <c r="JK65" s="54"/>
      <c r="JL65" s="54"/>
      <c r="JM65" s="54"/>
      <c r="JN65" s="54"/>
      <c r="JO65" s="54"/>
      <c r="JP65" s="54"/>
      <c r="JQ65" s="54"/>
      <c r="JR65" s="54"/>
      <c r="JS65" s="54"/>
      <c r="JT65" s="54"/>
      <c r="JU65" s="54"/>
    </row>
    <row r="66" spans="1:281" s="42" customFormat="1" ht="23.1" customHeight="1" x14ac:dyDescent="0.35">
      <c r="A66" s="42">
        <v>28</v>
      </c>
      <c r="B66" s="43" t="s">
        <v>94</v>
      </c>
      <c r="C66" s="44" t="s">
        <v>79</v>
      </c>
      <c r="D66" s="45">
        <v>29449</v>
      </c>
      <c r="E66" s="45">
        <v>1540</v>
      </c>
      <c r="F66" s="45">
        <v>32870</v>
      </c>
      <c r="G66" s="45">
        <v>1551</v>
      </c>
      <c r="H66" s="45"/>
      <c r="I66" s="45"/>
      <c r="J66" s="45">
        <f t="shared" si="1"/>
        <v>34421</v>
      </c>
      <c r="K66" s="46">
        <f>J66</f>
        <v>34421</v>
      </c>
      <c r="L66" s="47">
        <f t="shared" si="2"/>
        <v>0</v>
      </c>
      <c r="P66" s="45">
        <f t="shared" si="3"/>
        <v>34421</v>
      </c>
      <c r="Q66" s="45">
        <v>1414.39</v>
      </c>
      <c r="R66" s="45">
        <f t="shared" si="4"/>
        <v>3097.89</v>
      </c>
      <c r="S66" s="45">
        <f t="shared" si="5"/>
        <v>200</v>
      </c>
      <c r="T66" s="45">
        <f t="shared" si="6"/>
        <v>860.52</v>
      </c>
      <c r="U66" s="45">
        <f t="shared" si="7"/>
        <v>1600</v>
      </c>
      <c r="V66" s="46">
        <f t="shared" si="8"/>
        <v>7172.7999999999993</v>
      </c>
      <c r="W66" s="48">
        <f t="shared" si="9"/>
        <v>13624</v>
      </c>
      <c r="X66" s="48">
        <f t="shared" si="10"/>
        <v>13624.2</v>
      </c>
      <c r="Y66" s="42">
        <f>+A66</f>
        <v>28</v>
      </c>
      <c r="Z66" s="45">
        <f t="shared" si="11"/>
        <v>4130.5199999999995</v>
      </c>
      <c r="AA66" s="45">
        <v>0</v>
      </c>
      <c r="AB66" s="45">
        <v>100</v>
      </c>
      <c r="AC66" s="45">
        <f t="shared" si="12"/>
        <v>860.53</v>
      </c>
      <c r="AD66" s="45">
        <v>200</v>
      </c>
      <c r="AE66" s="50">
        <f t="shared" si="13"/>
        <v>27248.2</v>
      </c>
      <c r="AF66" s="51">
        <f t="shared" si="14"/>
        <v>13624.1</v>
      </c>
      <c r="AG66" s="42">
        <v>28</v>
      </c>
      <c r="AH66" s="43" t="s">
        <v>94</v>
      </c>
      <c r="AI66" s="44" t="s">
        <v>79</v>
      </c>
      <c r="AJ66" s="45">
        <f t="shared" si="15"/>
        <v>1414.39</v>
      </c>
      <c r="AK66" s="45">
        <f t="shared" si="16"/>
        <v>3097.89</v>
      </c>
      <c r="AL66" s="45">
        <v>0</v>
      </c>
      <c r="AM66" s="45">
        <v>0</v>
      </c>
      <c r="AN66" s="45">
        <v>0</v>
      </c>
      <c r="AO66" s="45">
        <v>0</v>
      </c>
      <c r="AP66" s="45">
        <v>0</v>
      </c>
      <c r="AQ66" s="45">
        <v>0</v>
      </c>
      <c r="AR66" s="45"/>
      <c r="AS66" s="45">
        <v>0</v>
      </c>
      <c r="AT66" s="45">
        <f t="shared" si="17"/>
        <v>3097.89</v>
      </c>
      <c r="AU66" s="45">
        <v>200</v>
      </c>
      <c r="AV66" s="45">
        <v>0</v>
      </c>
      <c r="AW66" s="45">
        <v>0</v>
      </c>
      <c r="AX66" s="45">
        <f t="shared" si="18"/>
        <v>200</v>
      </c>
      <c r="AY66" s="45">
        <f t="shared" si="19"/>
        <v>860.52</v>
      </c>
      <c r="AZ66" s="45"/>
      <c r="BA66" s="65"/>
      <c r="BB66" s="65">
        <v>100</v>
      </c>
      <c r="BC66" s="65">
        <v>0</v>
      </c>
      <c r="BD66" s="65">
        <v>1500</v>
      </c>
      <c r="BE66" s="65">
        <v>0</v>
      </c>
      <c r="BF66" s="45">
        <v>0</v>
      </c>
      <c r="BG66" s="45">
        <f t="shared" si="20"/>
        <v>1600</v>
      </c>
      <c r="BH66" s="53">
        <f t="shared" si="21"/>
        <v>7172.7999999999993</v>
      </c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  <c r="IW66" s="54"/>
      <c r="IX66" s="54"/>
      <c r="IY66" s="54"/>
      <c r="IZ66" s="54"/>
      <c r="JA66" s="54"/>
      <c r="JB66" s="54"/>
      <c r="JC66" s="54"/>
      <c r="JD66" s="54"/>
      <c r="JE66" s="54"/>
      <c r="JF66" s="54"/>
      <c r="JG66" s="54"/>
      <c r="JH66" s="54"/>
      <c r="JI66" s="54"/>
      <c r="JJ66" s="54"/>
      <c r="JK66" s="54"/>
      <c r="JL66" s="54"/>
      <c r="JM66" s="54"/>
      <c r="JN66" s="54"/>
      <c r="JO66" s="54"/>
      <c r="JP66" s="54"/>
      <c r="JQ66" s="54"/>
      <c r="JR66" s="54"/>
      <c r="JS66" s="54"/>
      <c r="JT66" s="54"/>
      <c r="JU66" s="54"/>
    </row>
    <row r="67" spans="1:281" s="55" customFormat="1" ht="23.1" customHeight="1" x14ac:dyDescent="0.35">
      <c r="B67" s="56"/>
      <c r="C67" s="57"/>
      <c r="D67" s="59"/>
      <c r="E67" s="59"/>
      <c r="F67" s="45">
        <f t="shared" si="0"/>
        <v>0</v>
      </c>
      <c r="G67" s="59"/>
      <c r="J67" s="45">
        <f t="shared" si="1"/>
        <v>0</v>
      </c>
      <c r="L67" s="47">
        <f t="shared" si="2"/>
        <v>0</v>
      </c>
      <c r="P67" s="45">
        <f t="shared" si="3"/>
        <v>0</v>
      </c>
      <c r="Q67" s="56"/>
      <c r="R67" s="45">
        <f t="shared" si="4"/>
        <v>0</v>
      </c>
      <c r="S67" s="45">
        <f t="shared" si="5"/>
        <v>0</v>
      </c>
      <c r="T67" s="45">
        <f t="shared" si="6"/>
        <v>0</v>
      </c>
      <c r="U67" s="45">
        <f t="shared" si="7"/>
        <v>0</v>
      </c>
      <c r="V67" s="46">
        <f t="shared" si="8"/>
        <v>0</v>
      </c>
      <c r="W67" s="48">
        <f t="shared" si="9"/>
        <v>0</v>
      </c>
      <c r="X67" s="48">
        <f t="shared" si="10"/>
        <v>0</v>
      </c>
      <c r="Z67" s="45">
        <f t="shared" si="11"/>
        <v>0</v>
      </c>
      <c r="AA67" s="59"/>
      <c r="AB67" s="59"/>
      <c r="AC67" s="45">
        <f t="shared" si="12"/>
        <v>0</v>
      </c>
      <c r="AD67" s="59"/>
      <c r="AE67" s="50">
        <f t="shared" si="13"/>
        <v>0</v>
      </c>
      <c r="AF67" s="51">
        <f t="shared" si="14"/>
        <v>0</v>
      </c>
      <c r="AH67" s="56"/>
      <c r="AI67" s="57"/>
      <c r="AJ67" s="45">
        <f t="shared" si="15"/>
        <v>0</v>
      </c>
      <c r="AK67" s="45">
        <f t="shared" si="16"/>
        <v>0</v>
      </c>
      <c r="AL67" s="56"/>
      <c r="AM67" s="56"/>
      <c r="AN67" s="56"/>
      <c r="AO67" s="56"/>
      <c r="AP67" s="56"/>
      <c r="AQ67" s="56"/>
      <c r="AR67" s="56"/>
      <c r="AS67" s="56"/>
      <c r="AT67" s="45">
        <f t="shared" si="17"/>
        <v>0</v>
      </c>
      <c r="AU67" s="149"/>
      <c r="AV67" s="56"/>
      <c r="AW67" s="56"/>
      <c r="AX67" s="45">
        <f t="shared" si="18"/>
        <v>0</v>
      </c>
      <c r="AY67" s="45">
        <f t="shared" si="19"/>
        <v>0</v>
      </c>
      <c r="AZ67" s="56"/>
      <c r="BA67" s="72"/>
      <c r="BB67" s="72"/>
      <c r="BC67" s="72"/>
      <c r="BD67" s="72"/>
      <c r="BE67" s="72"/>
      <c r="BF67" s="56"/>
      <c r="BG67" s="45">
        <f t="shared" si="20"/>
        <v>0</v>
      </c>
      <c r="BH67" s="53">
        <f t="shared" si="21"/>
        <v>0</v>
      </c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  <c r="II67" s="54"/>
      <c r="IJ67" s="54"/>
      <c r="IK67" s="54"/>
      <c r="IL67" s="54"/>
      <c r="IM67" s="54"/>
      <c r="IN67" s="54"/>
      <c r="IO67" s="54"/>
      <c r="IP67" s="54"/>
      <c r="IQ67" s="54"/>
      <c r="IR67" s="54"/>
      <c r="IS67" s="54"/>
      <c r="IT67" s="54"/>
      <c r="IU67" s="54"/>
      <c r="IV67" s="54"/>
      <c r="IW67" s="54"/>
      <c r="IX67" s="54"/>
      <c r="IY67" s="54"/>
      <c r="IZ67" s="54"/>
      <c r="JA67" s="54"/>
      <c r="JB67" s="54"/>
      <c r="JC67" s="54"/>
      <c r="JD67" s="54"/>
      <c r="JE67" s="54"/>
      <c r="JF67" s="54"/>
      <c r="JG67" s="54"/>
      <c r="JH67" s="54"/>
      <c r="JI67" s="54"/>
      <c r="JJ67" s="54"/>
      <c r="JK67" s="54"/>
      <c r="JL67" s="54"/>
      <c r="JM67" s="54"/>
      <c r="JN67" s="54"/>
      <c r="JO67" s="54"/>
      <c r="JP67" s="54"/>
      <c r="JQ67" s="54"/>
      <c r="JR67" s="54"/>
      <c r="JS67" s="54"/>
      <c r="JT67" s="54"/>
      <c r="JU67" s="54"/>
    </row>
    <row r="68" spans="1:281" s="42" customFormat="1" ht="23.1" customHeight="1" x14ac:dyDescent="0.35">
      <c r="A68" s="154">
        <v>29</v>
      </c>
      <c r="B68" s="43" t="s">
        <v>95</v>
      </c>
      <c r="C68" s="44" t="s">
        <v>69</v>
      </c>
      <c r="D68" s="45">
        <v>39672</v>
      </c>
      <c r="E68" s="45">
        <v>1944</v>
      </c>
      <c r="F68" s="45">
        <f t="shared" si="0"/>
        <v>41616</v>
      </c>
      <c r="G68" s="45">
        <v>1944</v>
      </c>
      <c r="H68" s="45"/>
      <c r="I68" s="45"/>
      <c r="J68" s="45">
        <f t="shared" si="1"/>
        <v>43560</v>
      </c>
      <c r="K68" s="46">
        <f>J68</f>
        <v>43560</v>
      </c>
      <c r="L68" s="47">
        <f t="shared" si="2"/>
        <v>0</v>
      </c>
      <c r="P68" s="45">
        <f t="shared" si="3"/>
        <v>43560</v>
      </c>
      <c r="Q68" s="45">
        <v>2878.45</v>
      </c>
      <c r="R68" s="45">
        <f t="shared" si="4"/>
        <v>9926.06</v>
      </c>
      <c r="S68" s="45">
        <f t="shared" si="5"/>
        <v>1781.61</v>
      </c>
      <c r="T68" s="45">
        <f t="shared" si="6"/>
        <v>1089</v>
      </c>
      <c r="U68" s="45">
        <f t="shared" si="7"/>
        <v>15434.48</v>
      </c>
      <c r="V68" s="46">
        <f t="shared" si="8"/>
        <v>31109.599999999999</v>
      </c>
      <c r="W68" s="48">
        <f t="shared" si="9"/>
        <v>6225</v>
      </c>
      <c r="X68" s="48">
        <f t="shared" si="10"/>
        <v>6225.4000000000015</v>
      </c>
      <c r="Y68" s="42">
        <f>+A68</f>
        <v>29</v>
      </c>
      <c r="Z68" s="45">
        <f t="shared" si="11"/>
        <v>5227.2</v>
      </c>
      <c r="AA68" s="45">
        <v>0</v>
      </c>
      <c r="AB68" s="45">
        <v>100</v>
      </c>
      <c r="AC68" s="45">
        <f t="shared" si="12"/>
        <v>1089</v>
      </c>
      <c r="AD68" s="45">
        <v>200</v>
      </c>
      <c r="AE68" s="50">
        <f t="shared" si="13"/>
        <v>12450.400000000001</v>
      </c>
      <c r="AF68" s="51">
        <f t="shared" si="14"/>
        <v>6225.2000000000007</v>
      </c>
      <c r="AG68" s="154">
        <v>29</v>
      </c>
      <c r="AH68" s="43" t="s">
        <v>95</v>
      </c>
      <c r="AI68" s="44" t="s">
        <v>69</v>
      </c>
      <c r="AJ68" s="45">
        <f t="shared" si="15"/>
        <v>2878.45</v>
      </c>
      <c r="AK68" s="45">
        <f t="shared" si="16"/>
        <v>3920.3999999999996</v>
      </c>
      <c r="AL68" s="45">
        <v>0</v>
      </c>
      <c r="AM68" s="45"/>
      <c r="AN68" s="45">
        <v>0</v>
      </c>
      <c r="AO68" s="45">
        <v>0</v>
      </c>
      <c r="AP68" s="45">
        <v>5350.1</v>
      </c>
      <c r="AQ68" s="45">
        <v>0</v>
      </c>
      <c r="AR68" s="45"/>
      <c r="AS68" s="45">
        <v>655.56</v>
      </c>
      <c r="AT68" s="45">
        <f t="shared" si="17"/>
        <v>9926.06</v>
      </c>
      <c r="AU68" s="45">
        <v>200</v>
      </c>
      <c r="AV68" s="45">
        <v>0</v>
      </c>
      <c r="AW68" s="45">
        <v>1581.61</v>
      </c>
      <c r="AX68" s="45">
        <f t="shared" si="18"/>
        <v>1781.61</v>
      </c>
      <c r="AY68" s="45">
        <f t="shared" si="19"/>
        <v>1089</v>
      </c>
      <c r="AZ68" s="45"/>
      <c r="BA68" s="65"/>
      <c r="BB68" s="65">
        <v>100</v>
      </c>
      <c r="BC68" s="65">
        <v>11206.48</v>
      </c>
      <c r="BD68" s="65">
        <v>4128</v>
      </c>
      <c r="BE68" s="65">
        <v>0</v>
      </c>
      <c r="BF68" s="45">
        <v>0</v>
      </c>
      <c r="BG68" s="45">
        <f t="shared" si="20"/>
        <v>15434.48</v>
      </c>
      <c r="BH68" s="53">
        <f t="shared" si="21"/>
        <v>31109.599999999999</v>
      </c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  <c r="II68" s="54"/>
      <c r="IJ68" s="54"/>
      <c r="IK68" s="54"/>
      <c r="IL68" s="54"/>
      <c r="IM68" s="54"/>
      <c r="IN68" s="54"/>
      <c r="IO68" s="54"/>
      <c r="IP68" s="54"/>
      <c r="IQ68" s="54"/>
      <c r="IR68" s="54"/>
      <c r="IS68" s="54"/>
      <c r="IT68" s="54"/>
      <c r="IU68" s="54"/>
      <c r="IV68" s="54"/>
      <c r="IW68" s="54"/>
      <c r="IX68" s="54"/>
      <c r="IY68" s="54"/>
      <c r="IZ68" s="54"/>
      <c r="JA68" s="54"/>
      <c r="JB68" s="54"/>
      <c r="JC68" s="54"/>
      <c r="JD68" s="54"/>
      <c r="JE68" s="54"/>
      <c r="JF68" s="54"/>
      <c r="JG68" s="54"/>
      <c r="JH68" s="54"/>
      <c r="JI68" s="54"/>
      <c r="JJ68" s="54"/>
      <c r="JK68" s="54"/>
      <c r="JL68" s="54"/>
      <c r="JM68" s="54"/>
      <c r="JN68" s="54"/>
      <c r="JO68" s="54"/>
      <c r="JP68" s="54"/>
      <c r="JQ68" s="54"/>
      <c r="JR68" s="54"/>
      <c r="JS68" s="54"/>
      <c r="JT68" s="54"/>
      <c r="JU68" s="54"/>
    </row>
    <row r="69" spans="1:281" s="55" customFormat="1" ht="23.1" customHeight="1" x14ac:dyDescent="0.35">
      <c r="B69" s="56"/>
      <c r="C69" s="57"/>
      <c r="D69" s="59"/>
      <c r="E69" s="59"/>
      <c r="F69" s="45">
        <f t="shared" si="0"/>
        <v>0</v>
      </c>
      <c r="G69" s="59"/>
      <c r="J69" s="45">
        <f t="shared" si="1"/>
        <v>0</v>
      </c>
      <c r="L69" s="47">
        <f t="shared" si="2"/>
        <v>0</v>
      </c>
      <c r="P69" s="45">
        <f t="shared" si="3"/>
        <v>0</v>
      </c>
      <c r="Q69" s="56"/>
      <c r="R69" s="45">
        <f t="shared" si="4"/>
        <v>0</v>
      </c>
      <c r="S69" s="45">
        <f t="shared" si="5"/>
        <v>0</v>
      </c>
      <c r="T69" s="45">
        <f t="shared" si="6"/>
        <v>0</v>
      </c>
      <c r="U69" s="45"/>
      <c r="V69" s="46">
        <f t="shared" si="8"/>
        <v>0</v>
      </c>
      <c r="W69" s="48">
        <f t="shared" si="9"/>
        <v>0</v>
      </c>
      <c r="X69" s="48">
        <f t="shared" si="10"/>
        <v>0</v>
      </c>
      <c r="Z69" s="45">
        <f t="shared" si="11"/>
        <v>0</v>
      </c>
      <c r="AA69" s="59"/>
      <c r="AB69" s="59"/>
      <c r="AC69" s="45">
        <f t="shared" si="12"/>
        <v>0</v>
      </c>
      <c r="AD69" s="59"/>
      <c r="AE69" s="50">
        <f t="shared" si="13"/>
        <v>0</v>
      </c>
      <c r="AF69" s="51">
        <f t="shared" si="14"/>
        <v>0</v>
      </c>
      <c r="AH69" s="56"/>
      <c r="AI69" s="57"/>
      <c r="AJ69" s="45">
        <f t="shared" si="15"/>
        <v>0</v>
      </c>
      <c r="AK69" s="45">
        <f t="shared" si="16"/>
        <v>0</v>
      </c>
      <c r="AL69" s="56"/>
      <c r="AM69" s="56"/>
      <c r="AN69" s="56"/>
      <c r="AO69" s="56"/>
      <c r="AP69" s="56"/>
      <c r="AQ69" s="56"/>
      <c r="AR69" s="56"/>
      <c r="AS69" s="56"/>
      <c r="AT69" s="45">
        <f t="shared" si="17"/>
        <v>0</v>
      </c>
      <c r="AU69" s="149"/>
      <c r="AV69" s="56"/>
      <c r="AW69" s="71" t="s">
        <v>115</v>
      </c>
      <c r="AX69" s="45">
        <f t="shared" si="18"/>
        <v>0</v>
      </c>
      <c r="AY69" s="45">
        <f t="shared" si="19"/>
        <v>0</v>
      </c>
      <c r="AZ69" s="45"/>
      <c r="BA69" s="72"/>
      <c r="BB69" s="72"/>
      <c r="BC69" s="72"/>
      <c r="BD69" s="72"/>
      <c r="BE69" s="72"/>
      <c r="BF69" s="56"/>
      <c r="BG69" s="45"/>
      <c r="BH69" s="53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  <c r="IW69" s="54"/>
      <c r="IX69" s="54"/>
      <c r="IY69" s="54"/>
      <c r="IZ69" s="54"/>
      <c r="JA69" s="54"/>
      <c r="JB69" s="54"/>
      <c r="JC69" s="54"/>
      <c r="JD69" s="54"/>
      <c r="JE69" s="54"/>
      <c r="JF69" s="54"/>
      <c r="JG69" s="54"/>
      <c r="JH69" s="54"/>
      <c r="JI69" s="54"/>
      <c r="JJ69" s="54"/>
      <c r="JK69" s="54"/>
      <c r="JL69" s="54"/>
      <c r="JM69" s="54"/>
      <c r="JN69" s="54"/>
      <c r="JO69" s="54"/>
      <c r="JP69" s="54"/>
      <c r="JQ69" s="54"/>
      <c r="JR69" s="54"/>
      <c r="JS69" s="54"/>
      <c r="JT69" s="54"/>
      <c r="JU69" s="54"/>
    </row>
    <row r="70" spans="1:281" s="42" customFormat="1" ht="23.1" customHeight="1" x14ac:dyDescent="0.35">
      <c r="A70" s="42">
        <v>30</v>
      </c>
      <c r="B70" s="67" t="s">
        <v>96</v>
      </c>
      <c r="C70" s="64" t="s">
        <v>77</v>
      </c>
      <c r="D70" s="45">
        <v>63997</v>
      </c>
      <c r="E70" s="45">
        <v>3008</v>
      </c>
      <c r="F70" s="45">
        <f t="shared" si="0"/>
        <v>67005</v>
      </c>
      <c r="G70" s="45">
        <v>3008</v>
      </c>
      <c r="H70" s="45"/>
      <c r="I70" s="45"/>
      <c r="J70" s="45">
        <f t="shared" si="1"/>
        <v>70013</v>
      </c>
      <c r="K70" s="46">
        <f>J70</f>
        <v>70013</v>
      </c>
      <c r="L70" s="47">
        <f t="shared" si="2"/>
        <v>0</v>
      </c>
      <c r="P70" s="45">
        <f t="shared" si="3"/>
        <v>70013</v>
      </c>
      <c r="Q70" s="45">
        <v>8394.4</v>
      </c>
      <c r="R70" s="45">
        <f t="shared" si="4"/>
        <v>16506.05</v>
      </c>
      <c r="S70" s="45">
        <f t="shared" si="5"/>
        <v>2554.62</v>
      </c>
      <c r="T70" s="45">
        <f t="shared" si="6"/>
        <v>1750.32</v>
      </c>
      <c r="U70" s="45">
        <f t="shared" si="7"/>
        <v>13874.79</v>
      </c>
      <c r="V70" s="46">
        <f t="shared" si="8"/>
        <v>43080.179999999993</v>
      </c>
      <c r="W70" s="48">
        <f t="shared" si="9"/>
        <v>13466</v>
      </c>
      <c r="X70" s="48">
        <f t="shared" si="10"/>
        <v>13466.820000000007</v>
      </c>
      <c r="Y70" s="42">
        <f>+A70</f>
        <v>30</v>
      </c>
      <c r="Z70" s="45">
        <f t="shared" si="11"/>
        <v>8401.56</v>
      </c>
      <c r="AA70" s="45">
        <v>0</v>
      </c>
      <c r="AB70" s="45">
        <v>100</v>
      </c>
      <c r="AC70" s="45">
        <f t="shared" si="12"/>
        <v>1750.33</v>
      </c>
      <c r="AD70" s="45">
        <v>200</v>
      </c>
      <c r="AE70" s="50">
        <f t="shared" si="13"/>
        <v>26932.820000000007</v>
      </c>
      <c r="AF70" s="51">
        <f t="shared" si="14"/>
        <v>13466.410000000003</v>
      </c>
      <c r="AG70" s="42">
        <v>30</v>
      </c>
      <c r="AH70" s="67" t="s">
        <v>96</v>
      </c>
      <c r="AI70" s="64" t="s">
        <v>77</v>
      </c>
      <c r="AJ70" s="45">
        <f t="shared" si="15"/>
        <v>8394.4</v>
      </c>
      <c r="AK70" s="45">
        <f t="shared" si="16"/>
        <v>6301.17</v>
      </c>
      <c r="AL70" s="45">
        <v>0</v>
      </c>
      <c r="AM70" s="45">
        <v>0</v>
      </c>
      <c r="AN70" s="45">
        <v>0</v>
      </c>
      <c r="AO70" s="45">
        <v>0</v>
      </c>
      <c r="AP70" s="45">
        <v>10204.879999999999</v>
      </c>
      <c r="AQ70" s="45">
        <v>0</v>
      </c>
      <c r="AR70" s="45"/>
      <c r="AS70" s="45">
        <v>0</v>
      </c>
      <c r="AT70" s="45">
        <f t="shared" si="17"/>
        <v>16506.05</v>
      </c>
      <c r="AU70" s="45">
        <v>200</v>
      </c>
      <c r="AV70" s="45">
        <v>0</v>
      </c>
      <c r="AW70" s="45">
        <v>2354.62</v>
      </c>
      <c r="AX70" s="45">
        <f t="shared" si="18"/>
        <v>2554.62</v>
      </c>
      <c r="AY70" s="45">
        <f t="shared" si="19"/>
        <v>1750.32</v>
      </c>
      <c r="AZ70" s="45"/>
      <c r="BA70" s="65"/>
      <c r="BB70" s="65">
        <v>100</v>
      </c>
      <c r="BC70" s="65">
        <v>13474.79</v>
      </c>
      <c r="BD70" s="65">
        <v>300</v>
      </c>
      <c r="BE70" s="65">
        <v>0</v>
      </c>
      <c r="BF70" s="45">
        <v>0</v>
      </c>
      <c r="BG70" s="45">
        <f t="shared" si="20"/>
        <v>13874.79</v>
      </c>
      <c r="BH70" s="53">
        <f t="shared" si="21"/>
        <v>43080.179999999993</v>
      </c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  <c r="II70" s="54"/>
      <c r="IJ70" s="54"/>
      <c r="IK70" s="54"/>
      <c r="IL70" s="54"/>
      <c r="IM70" s="54"/>
      <c r="IN70" s="54"/>
      <c r="IO70" s="54"/>
      <c r="IP70" s="54"/>
      <c r="IQ70" s="54"/>
      <c r="IR70" s="54"/>
      <c r="IS70" s="54"/>
      <c r="IT70" s="54"/>
      <c r="IU70" s="54"/>
      <c r="IV70" s="54"/>
      <c r="IW70" s="54"/>
      <c r="IX70" s="54"/>
      <c r="IY70" s="54"/>
      <c r="IZ70" s="54"/>
      <c r="JA70" s="54"/>
      <c r="JB70" s="54"/>
      <c r="JC70" s="54"/>
      <c r="JD70" s="54"/>
      <c r="JE70" s="54"/>
      <c r="JF70" s="54"/>
      <c r="JG70" s="54"/>
      <c r="JH70" s="54"/>
      <c r="JI70" s="54"/>
      <c r="JJ70" s="54"/>
      <c r="JK70" s="54"/>
      <c r="JL70" s="54"/>
      <c r="JM70" s="54"/>
      <c r="JN70" s="54"/>
      <c r="JO70" s="54"/>
      <c r="JP70" s="54"/>
      <c r="JQ70" s="54"/>
      <c r="JR70" s="54"/>
      <c r="JS70" s="54"/>
      <c r="JT70" s="54"/>
      <c r="JU70" s="54"/>
    </row>
    <row r="71" spans="1:281" s="42" customFormat="1" ht="23.1" customHeight="1" x14ac:dyDescent="0.35">
      <c r="A71" s="55"/>
      <c r="B71" s="67"/>
      <c r="C71" s="64"/>
      <c r="D71" s="45"/>
      <c r="E71" s="45"/>
      <c r="F71" s="45">
        <f t="shared" si="0"/>
        <v>0</v>
      </c>
      <c r="G71" s="45"/>
      <c r="H71" s="45"/>
      <c r="I71" s="45"/>
      <c r="J71" s="45">
        <f t="shared" si="1"/>
        <v>0</v>
      </c>
      <c r="K71" s="46"/>
      <c r="L71" s="47">
        <f t="shared" si="2"/>
        <v>0</v>
      </c>
      <c r="P71" s="45">
        <f t="shared" si="3"/>
        <v>0</v>
      </c>
      <c r="Q71" s="45"/>
      <c r="R71" s="45">
        <f t="shared" si="4"/>
        <v>0</v>
      </c>
      <c r="S71" s="45">
        <f t="shared" si="5"/>
        <v>0</v>
      </c>
      <c r="T71" s="45">
        <f t="shared" si="6"/>
        <v>0</v>
      </c>
      <c r="U71" s="45">
        <f t="shared" si="7"/>
        <v>0</v>
      </c>
      <c r="V71" s="46">
        <f t="shared" si="8"/>
        <v>0</v>
      </c>
      <c r="W71" s="48">
        <f t="shared" si="9"/>
        <v>0</v>
      </c>
      <c r="X71" s="48">
        <f t="shared" si="10"/>
        <v>0</v>
      </c>
      <c r="Z71" s="45">
        <f t="shared" si="11"/>
        <v>0</v>
      </c>
      <c r="AA71" s="45"/>
      <c r="AB71" s="45"/>
      <c r="AC71" s="45">
        <f t="shared" si="12"/>
        <v>0</v>
      </c>
      <c r="AD71" s="45"/>
      <c r="AE71" s="50">
        <f t="shared" si="13"/>
        <v>0</v>
      </c>
      <c r="AF71" s="51">
        <f t="shared" si="14"/>
        <v>0</v>
      </c>
      <c r="AG71" s="55"/>
      <c r="AH71" s="67"/>
      <c r="AI71" s="64"/>
      <c r="AJ71" s="45">
        <f t="shared" si="15"/>
        <v>0</v>
      </c>
      <c r="AK71" s="45">
        <f t="shared" si="16"/>
        <v>0</v>
      </c>
      <c r="AL71" s="45"/>
      <c r="AM71" s="45"/>
      <c r="AN71" s="45"/>
      <c r="AO71" s="45"/>
      <c r="AP71" s="45"/>
      <c r="AQ71" s="45"/>
      <c r="AR71" s="45"/>
      <c r="AS71" s="45"/>
      <c r="AT71" s="45">
        <f t="shared" si="17"/>
        <v>0</v>
      </c>
      <c r="AU71" s="45"/>
      <c r="AV71" s="56"/>
      <c r="AW71" s="47"/>
      <c r="AX71" s="45">
        <f t="shared" si="18"/>
        <v>0</v>
      </c>
      <c r="AY71" s="45">
        <f t="shared" si="19"/>
        <v>0</v>
      </c>
      <c r="AZ71" s="45"/>
      <c r="BA71" s="65"/>
      <c r="BB71" s="65"/>
      <c r="BC71" s="65"/>
      <c r="BD71" s="65"/>
      <c r="BE71" s="65"/>
      <c r="BF71" s="45"/>
      <c r="BG71" s="45">
        <f t="shared" si="20"/>
        <v>0</v>
      </c>
      <c r="BH71" s="53">
        <f t="shared" si="21"/>
        <v>0</v>
      </c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  <c r="II71" s="54"/>
      <c r="IJ71" s="54"/>
      <c r="IK71" s="54"/>
      <c r="IL71" s="54"/>
      <c r="IM71" s="54"/>
      <c r="IN71" s="54"/>
      <c r="IO71" s="54"/>
      <c r="IP71" s="54"/>
      <c r="IQ71" s="54"/>
      <c r="IR71" s="54"/>
      <c r="IS71" s="54"/>
      <c r="IT71" s="54"/>
      <c r="IU71" s="54"/>
      <c r="IV71" s="54"/>
      <c r="IW71" s="54"/>
      <c r="IX71" s="54"/>
      <c r="IY71" s="54"/>
      <c r="IZ71" s="54"/>
      <c r="JA71" s="54"/>
      <c r="JB71" s="54"/>
      <c r="JC71" s="54"/>
      <c r="JD71" s="54"/>
      <c r="JE71" s="54"/>
      <c r="JF71" s="54"/>
      <c r="JG71" s="54"/>
      <c r="JH71" s="54"/>
      <c r="JI71" s="54"/>
      <c r="JJ71" s="54"/>
      <c r="JK71" s="54"/>
      <c r="JL71" s="54"/>
      <c r="JM71" s="54"/>
      <c r="JN71" s="54"/>
      <c r="JO71" s="54"/>
      <c r="JP71" s="54"/>
      <c r="JQ71" s="54"/>
      <c r="JR71" s="54"/>
      <c r="JS71" s="54"/>
      <c r="JT71" s="54"/>
      <c r="JU71" s="54"/>
    </row>
    <row r="72" spans="1:281" s="42" customFormat="1" ht="23.1" customHeight="1" x14ac:dyDescent="0.35">
      <c r="A72" s="42">
        <v>31</v>
      </c>
      <c r="B72" s="43" t="s">
        <v>97</v>
      </c>
      <c r="C72" s="44" t="s">
        <v>81</v>
      </c>
      <c r="D72" s="45">
        <v>43030</v>
      </c>
      <c r="E72" s="45">
        <v>2108</v>
      </c>
      <c r="F72" s="45">
        <f t="shared" si="0"/>
        <v>45138</v>
      </c>
      <c r="G72" s="45">
        <v>2109</v>
      </c>
      <c r="H72" s="45"/>
      <c r="I72" s="45"/>
      <c r="J72" s="45">
        <f t="shared" si="1"/>
        <v>47247</v>
      </c>
      <c r="K72" s="46">
        <f>J72</f>
        <v>47247</v>
      </c>
      <c r="L72" s="47">
        <f t="shared" si="2"/>
        <v>0</v>
      </c>
      <c r="P72" s="45">
        <f t="shared" si="3"/>
        <v>47247</v>
      </c>
      <c r="Q72" s="45">
        <v>3605.95</v>
      </c>
      <c r="R72" s="45">
        <f t="shared" si="4"/>
        <v>8746.6699999999983</v>
      </c>
      <c r="S72" s="45">
        <f t="shared" si="5"/>
        <v>200</v>
      </c>
      <c r="T72" s="45">
        <f t="shared" si="6"/>
        <v>1181.17</v>
      </c>
      <c r="U72" s="45">
        <f t="shared" si="7"/>
        <v>100</v>
      </c>
      <c r="V72" s="46">
        <f t="shared" si="8"/>
        <v>13833.789999999999</v>
      </c>
      <c r="W72" s="48">
        <f t="shared" si="9"/>
        <v>16707</v>
      </c>
      <c r="X72" s="48">
        <f t="shared" si="10"/>
        <v>16706.21</v>
      </c>
      <c r="Y72" s="42">
        <f>+A72</f>
        <v>31</v>
      </c>
      <c r="Z72" s="45">
        <f t="shared" si="11"/>
        <v>5669.6399999999994</v>
      </c>
      <c r="AA72" s="45">
        <v>0</v>
      </c>
      <c r="AB72" s="45">
        <v>100</v>
      </c>
      <c r="AC72" s="45">
        <f t="shared" si="12"/>
        <v>1181.18</v>
      </c>
      <c r="AD72" s="45">
        <v>200</v>
      </c>
      <c r="AE72" s="50">
        <f t="shared" si="13"/>
        <v>33413.21</v>
      </c>
      <c r="AF72" s="51">
        <f t="shared" si="14"/>
        <v>16706.605</v>
      </c>
      <c r="AG72" s="42">
        <v>31</v>
      </c>
      <c r="AH72" s="43" t="s">
        <v>97</v>
      </c>
      <c r="AI72" s="44" t="s">
        <v>81</v>
      </c>
      <c r="AJ72" s="45">
        <f t="shared" si="15"/>
        <v>3605.95</v>
      </c>
      <c r="AK72" s="45">
        <f t="shared" si="16"/>
        <v>4252.2299999999996</v>
      </c>
      <c r="AL72" s="45">
        <v>0</v>
      </c>
      <c r="AM72" s="45">
        <v>0</v>
      </c>
      <c r="AN72" s="45">
        <v>0</v>
      </c>
      <c r="AO72" s="45">
        <v>0</v>
      </c>
      <c r="AP72" s="45">
        <v>4494.4399999999996</v>
      </c>
      <c r="AQ72" s="45">
        <v>0</v>
      </c>
      <c r="AR72" s="45"/>
      <c r="AS72" s="45">
        <v>0</v>
      </c>
      <c r="AT72" s="45">
        <f t="shared" si="17"/>
        <v>8746.6699999999983</v>
      </c>
      <c r="AU72" s="45">
        <v>200</v>
      </c>
      <c r="AV72" s="45">
        <v>0</v>
      </c>
      <c r="AW72" s="45">
        <v>0</v>
      </c>
      <c r="AX72" s="45">
        <f t="shared" si="18"/>
        <v>200</v>
      </c>
      <c r="AY72" s="45">
        <f t="shared" si="19"/>
        <v>1181.17</v>
      </c>
      <c r="AZ72" s="45"/>
      <c r="BA72" s="65"/>
      <c r="BB72" s="65">
        <v>100</v>
      </c>
      <c r="BC72" s="65">
        <v>0</v>
      </c>
      <c r="BD72" s="65">
        <v>0</v>
      </c>
      <c r="BE72" s="65">
        <v>0</v>
      </c>
      <c r="BF72" s="45">
        <v>0</v>
      </c>
      <c r="BG72" s="45">
        <f t="shared" si="20"/>
        <v>100</v>
      </c>
      <c r="BH72" s="53">
        <f t="shared" si="21"/>
        <v>13833.789999999999</v>
      </c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  <c r="II72" s="54"/>
      <c r="IJ72" s="54"/>
      <c r="IK72" s="54"/>
      <c r="IL72" s="54"/>
      <c r="IM72" s="54"/>
      <c r="IN72" s="54"/>
      <c r="IO72" s="54"/>
      <c r="IP72" s="54"/>
      <c r="IQ72" s="54"/>
      <c r="IR72" s="54"/>
      <c r="IS72" s="54"/>
      <c r="IT72" s="54"/>
      <c r="IU72" s="54"/>
      <c r="IV72" s="54"/>
      <c r="IW72" s="54"/>
      <c r="IX72" s="54"/>
      <c r="IY72" s="54"/>
      <c r="IZ72" s="54"/>
      <c r="JA72" s="54"/>
      <c r="JB72" s="54"/>
      <c r="JC72" s="54"/>
      <c r="JD72" s="54"/>
      <c r="JE72" s="54"/>
      <c r="JF72" s="54"/>
      <c r="JG72" s="54"/>
      <c r="JH72" s="54"/>
      <c r="JI72" s="54"/>
      <c r="JJ72" s="54"/>
      <c r="JK72" s="54"/>
      <c r="JL72" s="54"/>
      <c r="JM72" s="54"/>
      <c r="JN72" s="54"/>
      <c r="JO72" s="54"/>
      <c r="JP72" s="54"/>
      <c r="JQ72" s="54"/>
      <c r="JR72" s="54"/>
      <c r="JS72" s="54"/>
      <c r="JT72" s="54"/>
      <c r="JU72" s="54"/>
    </row>
    <row r="73" spans="1:281" s="42" customFormat="1" ht="23.1" customHeight="1" thickBot="1" x14ac:dyDescent="0.4">
      <c r="A73" s="77" t="s">
        <v>1</v>
      </c>
      <c r="B73" s="78"/>
      <c r="C73" s="77"/>
      <c r="D73" s="79"/>
      <c r="E73" s="79"/>
      <c r="F73" s="79"/>
      <c r="G73" s="79"/>
      <c r="H73" s="79"/>
      <c r="I73" s="79"/>
      <c r="J73" s="135"/>
      <c r="K73" s="80"/>
      <c r="L73" s="47">
        <f t="shared" si="2"/>
        <v>0</v>
      </c>
      <c r="M73" s="77"/>
      <c r="N73" s="77"/>
      <c r="O73" s="77"/>
      <c r="P73" s="45">
        <f t="shared" si="3"/>
        <v>0</v>
      </c>
      <c r="Q73" s="79"/>
      <c r="R73" s="45">
        <f t="shared" si="4"/>
        <v>0</v>
      </c>
      <c r="S73" s="45">
        <f t="shared" si="5"/>
        <v>0</v>
      </c>
      <c r="T73" s="45">
        <f t="shared" si="6"/>
        <v>0</v>
      </c>
      <c r="U73" s="45">
        <f t="shared" si="7"/>
        <v>0</v>
      </c>
      <c r="V73" s="46">
        <f t="shared" si="8"/>
        <v>0</v>
      </c>
      <c r="W73" s="48">
        <f t="shared" si="9"/>
        <v>0</v>
      </c>
      <c r="X73" s="48">
        <f t="shared" si="10"/>
        <v>0</v>
      </c>
      <c r="Y73" s="77"/>
      <c r="Z73" s="45">
        <f t="shared" si="11"/>
        <v>0</v>
      </c>
      <c r="AA73" s="79"/>
      <c r="AB73" s="79"/>
      <c r="AC73" s="45">
        <f t="shared" si="12"/>
        <v>0</v>
      </c>
      <c r="AD73" s="79"/>
      <c r="AE73" s="50">
        <f t="shared" si="13"/>
        <v>0</v>
      </c>
      <c r="AF73" s="51">
        <f t="shared" si="14"/>
        <v>0</v>
      </c>
      <c r="AG73" s="81" t="s">
        <v>1</v>
      </c>
      <c r="AH73" s="78"/>
      <c r="AI73" s="60"/>
      <c r="AJ73" s="56"/>
      <c r="AK73" s="45">
        <f t="shared" si="16"/>
        <v>0</v>
      </c>
      <c r="AL73" s="79"/>
      <c r="AM73" s="79"/>
      <c r="AN73" s="79"/>
      <c r="AO73" s="79"/>
      <c r="AP73" s="79"/>
      <c r="AQ73" s="79"/>
      <c r="AR73" s="79"/>
      <c r="AS73" s="79"/>
      <c r="AT73" s="45">
        <f t="shared" si="17"/>
        <v>0</v>
      </c>
      <c r="AU73" s="79"/>
      <c r="AV73" s="56"/>
      <c r="AW73" s="79"/>
      <c r="AX73" s="45">
        <f t="shared" si="18"/>
        <v>0</v>
      </c>
      <c r="AY73" s="45">
        <f t="shared" si="19"/>
        <v>0</v>
      </c>
      <c r="AZ73" s="79"/>
      <c r="BA73" s="82"/>
      <c r="BB73" s="82"/>
      <c r="BC73" s="82"/>
      <c r="BD73" s="82"/>
      <c r="BE73" s="82"/>
      <c r="BF73" s="79"/>
      <c r="BG73" s="45">
        <f t="shared" si="20"/>
        <v>0</v>
      </c>
      <c r="BH73" s="53">
        <f t="shared" si="21"/>
        <v>0</v>
      </c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4"/>
      <c r="HK73" s="54"/>
      <c r="HL73" s="54"/>
      <c r="HM73" s="54"/>
      <c r="HN73" s="54"/>
      <c r="HO73" s="54"/>
      <c r="HP73" s="54"/>
      <c r="HQ73" s="54"/>
      <c r="HR73" s="54"/>
      <c r="HS73" s="54"/>
      <c r="HT73" s="54"/>
      <c r="HU73" s="54"/>
      <c r="HV73" s="54"/>
      <c r="HW73" s="54"/>
      <c r="HX73" s="54"/>
      <c r="HY73" s="54"/>
      <c r="HZ73" s="54"/>
      <c r="IA73" s="54"/>
      <c r="IB73" s="54"/>
      <c r="IC73" s="54"/>
      <c r="ID73" s="54"/>
      <c r="IE73" s="54"/>
      <c r="IF73" s="54"/>
      <c r="IG73" s="54"/>
      <c r="IH73" s="54"/>
      <c r="II73" s="54"/>
      <c r="IJ73" s="54"/>
      <c r="IK73" s="54"/>
      <c r="IL73" s="54"/>
      <c r="IM73" s="54"/>
      <c r="IN73" s="54"/>
      <c r="IO73" s="54"/>
      <c r="IP73" s="54"/>
      <c r="IQ73" s="54"/>
      <c r="IR73" s="54"/>
      <c r="IS73" s="54"/>
      <c r="IT73" s="54"/>
      <c r="IU73" s="54"/>
      <c r="IV73" s="54"/>
      <c r="IW73" s="54"/>
      <c r="IX73" s="54"/>
      <c r="IY73" s="54"/>
      <c r="IZ73" s="54"/>
      <c r="JA73" s="54"/>
      <c r="JB73" s="54"/>
      <c r="JC73" s="54"/>
      <c r="JD73" s="54"/>
      <c r="JE73" s="54"/>
      <c r="JF73" s="54"/>
      <c r="JG73" s="54"/>
      <c r="JH73" s="54"/>
      <c r="JI73" s="54"/>
      <c r="JJ73" s="54"/>
      <c r="JK73" s="54"/>
      <c r="JL73" s="54"/>
      <c r="JM73" s="54"/>
      <c r="JN73" s="54"/>
      <c r="JO73" s="54"/>
      <c r="JP73" s="54"/>
      <c r="JQ73" s="54"/>
      <c r="JR73" s="54"/>
      <c r="JS73" s="54"/>
      <c r="JT73" s="54"/>
      <c r="JU73" s="54"/>
    </row>
    <row r="74" spans="1:281" s="42" customFormat="1" ht="23.1" customHeight="1" x14ac:dyDescent="0.35">
      <c r="A74" s="75"/>
      <c r="B74" s="83"/>
      <c r="C74" s="84"/>
      <c r="D74" s="85"/>
      <c r="E74" s="85"/>
      <c r="F74" s="85"/>
      <c r="G74" s="85"/>
      <c r="H74" s="85"/>
      <c r="I74" s="85"/>
      <c r="J74" s="136"/>
      <c r="K74" s="86"/>
      <c r="L74" s="85"/>
      <c r="M74" s="84"/>
      <c r="N74" s="84"/>
      <c r="O74" s="84"/>
      <c r="P74" s="85"/>
      <c r="Q74" s="85"/>
      <c r="R74" s="85"/>
      <c r="S74" s="85"/>
      <c r="T74" s="85"/>
      <c r="U74" s="85"/>
      <c r="V74" s="87" t="s">
        <v>1</v>
      </c>
      <c r="W74" s="88">
        <f>+AF74</f>
        <v>0</v>
      </c>
      <c r="X74" s="88"/>
      <c r="Y74" s="84"/>
      <c r="Z74" s="85"/>
      <c r="AA74" s="85"/>
      <c r="AB74" s="85"/>
      <c r="AC74" s="85"/>
      <c r="AD74" s="146"/>
      <c r="AE74" s="89"/>
      <c r="AF74" s="74"/>
      <c r="AG74" s="75"/>
      <c r="AH74" s="83"/>
      <c r="AI74" s="84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90"/>
      <c r="AW74" s="85"/>
      <c r="AX74" s="85"/>
      <c r="AY74" s="85"/>
      <c r="AZ74" s="85"/>
      <c r="BA74" s="91"/>
      <c r="BB74" s="91"/>
      <c r="BC74" s="91"/>
      <c r="BD74" s="91"/>
      <c r="BE74" s="91"/>
      <c r="BF74" s="85"/>
      <c r="BG74" s="85"/>
      <c r="BH74" s="92" t="s">
        <v>1</v>
      </c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  <c r="HQ74" s="54"/>
      <c r="HR74" s="54"/>
      <c r="HS74" s="54"/>
      <c r="HT74" s="54"/>
      <c r="HU74" s="54"/>
      <c r="HV74" s="54"/>
      <c r="HW74" s="54"/>
      <c r="HX74" s="54"/>
      <c r="HY74" s="54"/>
      <c r="HZ74" s="54"/>
      <c r="IA74" s="54"/>
      <c r="IB74" s="54"/>
      <c r="IC74" s="54"/>
      <c r="ID74" s="54"/>
      <c r="IE74" s="54"/>
      <c r="IF74" s="54"/>
      <c r="IG74" s="54"/>
      <c r="IH74" s="54"/>
      <c r="II74" s="54"/>
      <c r="IJ74" s="54"/>
      <c r="IK74" s="54"/>
      <c r="IL74" s="54"/>
      <c r="IM74" s="54"/>
      <c r="IN74" s="54"/>
      <c r="IO74" s="54"/>
      <c r="IP74" s="54"/>
      <c r="IQ74" s="54"/>
      <c r="IR74" s="54"/>
      <c r="IS74" s="54"/>
      <c r="IT74" s="54"/>
      <c r="IU74" s="54"/>
      <c r="IV74" s="54"/>
      <c r="IW74" s="54"/>
      <c r="IX74" s="54"/>
      <c r="IY74" s="54"/>
      <c r="IZ74" s="54"/>
      <c r="JA74" s="54"/>
      <c r="JB74" s="54"/>
      <c r="JC74" s="54"/>
      <c r="JD74" s="54"/>
      <c r="JE74" s="54"/>
      <c r="JF74" s="54"/>
      <c r="JG74" s="54"/>
      <c r="JH74" s="54"/>
      <c r="JI74" s="54"/>
      <c r="JJ74" s="54"/>
      <c r="JK74" s="54"/>
      <c r="JL74" s="54"/>
      <c r="JM74" s="54"/>
      <c r="JN74" s="54"/>
      <c r="JO74" s="54"/>
      <c r="JP74" s="54"/>
      <c r="JQ74" s="54"/>
      <c r="JR74" s="54"/>
      <c r="JS74" s="54"/>
      <c r="JT74" s="54"/>
      <c r="JU74" s="54"/>
    </row>
    <row r="75" spans="1:281" s="95" customFormat="1" ht="23.1" customHeight="1" x14ac:dyDescent="0.35">
      <c r="A75" s="93"/>
      <c r="B75" s="94" t="s">
        <v>98</v>
      </c>
      <c r="D75" s="123">
        <f>SUM(D12:D72)</f>
        <v>1497516</v>
      </c>
      <c r="E75" s="123">
        <f t="shared" ref="E75:L75" si="23">SUM(E12:E72)</f>
        <v>71913</v>
      </c>
      <c r="F75" s="123">
        <f t="shared" si="23"/>
        <v>1580898</v>
      </c>
      <c r="G75" s="123">
        <f t="shared" si="23"/>
        <v>72165</v>
      </c>
      <c r="H75" s="96">
        <f t="shared" si="23"/>
        <v>0</v>
      </c>
      <c r="I75" s="96">
        <f t="shared" si="23"/>
        <v>0</v>
      </c>
      <c r="J75" s="123">
        <f t="shared" si="23"/>
        <v>1653063</v>
      </c>
      <c r="K75" s="96">
        <f t="shared" si="23"/>
        <v>1556328</v>
      </c>
      <c r="L75" s="96">
        <f t="shared" si="23"/>
        <v>29411.4</v>
      </c>
      <c r="M75" s="96">
        <f ca="1">SUM(M12:M84)</f>
        <v>21</v>
      </c>
      <c r="N75" s="96">
        <f ca="1">SUM(N12:N84)</f>
        <v>51</v>
      </c>
      <c r="O75" s="96">
        <f ca="1">SUM(O12:O84)</f>
        <v>327</v>
      </c>
      <c r="P75" s="123">
        <f t="shared" ref="P75:U75" si="24">SUM(P12:P72)</f>
        <v>1623651.6000000003</v>
      </c>
      <c r="Q75" s="96">
        <f t="shared" si="24"/>
        <v>164205.79000000004</v>
      </c>
      <c r="R75" s="96">
        <f>SUM(R12:R72)</f>
        <v>354194.49</v>
      </c>
      <c r="S75" s="96">
        <f>SUM(S12:S72)</f>
        <v>17860.07</v>
      </c>
      <c r="T75" s="96">
        <f>SUM(T12:T72)</f>
        <v>41033.31</v>
      </c>
      <c r="U75" s="96">
        <f t="shared" si="24"/>
        <v>244963.59000000003</v>
      </c>
      <c r="V75" s="96">
        <f>SUM(V12:V72)</f>
        <v>822257.25</v>
      </c>
      <c r="W75" s="96">
        <f>SUM(W12:W72)</f>
        <v>400697</v>
      </c>
      <c r="X75" s="96">
        <f>SUM(X12:X72)</f>
        <v>400697.35000000009</v>
      </c>
      <c r="Y75" s="96">
        <f ca="1">SUM(Y12:Y84)</f>
        <v>1287</v>
      </c>
      <c r="Z75" s="123">
        <f>SUM(Z12:Z72)</f>
        <v>198367.56</v>
      </c>
      <c r="AA75" s="123">
        <f t="shared" ref="AA75:AD75" si="25">SUM(AA12:AA72)</f>
        <v>0</v>
      </c>
      <c r="AB75" s="123">
        <f t="shared" si="25"/>
        <v>3100</v>
      </c>
      <c r="AC75" s="123">
        <f t="shared" si="25"/>
        <v>41033.489999999991</v>
      </c>
      <c r="AD75" s="147">
        <f t="shared" si="25"/>
        <v>6200</v>
      </c>
      <c r="AE75" s="98">
        <f>SUM(AE12:AE72)</f>
        <v>801394.34999999986</v>
      </c>
      <c r="AF75" s="97">
        <f>SUM(AF12:AF72)</f>
        <v>400697.17499999993</v>
      </c>
      <c r="AG75" s="93"/>
      <c r="AH75" s="94" t="s">
        <v>98</v>
      </c>
      <c r="AJ75" s="96">
        <f>SUM(AJ12:AJ72)</f>
        <v>164205.79000000004</v>
      </c>
      <c r="AK75" s="96">
        <f>SUM(AK12:AK72)</f>
        <v>148775.67000000007</v>
      </c>
      <c r="AL75" s="96">
        <f>SUM(AL12:AL72)</f>
        <v>11652.52</v>
      </c>
      <c r="AM75" s="96">
        <f>SUM(AM12:AM72)</f>
        <v>2720</v>
      </c>
      <c r="AN75" s="96">
        <f t="shared" ref="AN75:BH75" si="26">SUM(AN12:AN72)</f>
        <v>0</v>
      </c>
      <c r="AO75" s="96">
        <f>SUM(AO12:AO72)</f>
        <v>38537.760000000002</v>
      </c>
      <c r="AP75" s="96">
        <f t="shared" si="26"/>
        <v>133636.27000000002</v>
      </c>
      <c r="AQ75" s="96">
        <f t="shared" si="26"/>
        <v>0</v>
      </c>
      <c r="AR75" s="96">
        <f t="shared" si="26"/>
        <v>11661.11</v>
      </c>
      <c r="AS75" s="96">
        <f t="shared" si="26"/>
        <v>7211.159999999998</v>
      </c>
      <c r="AT75" s="96">
        <f t="shared" si="26"/>
        <v>354194.49</v>
      </c>
      <c r="AU75" s="96">
        <f t="shared" si="26"/>
        <v>8500</v>
      </c>
      <c r="AV75" s="96">
        <f t="shared" si="26"/>
        <v>0</v>
      </c>
      <c r="AW75" s="96">
        <f t="shared" si="26"/>
        <v>9360.07</v>
      </c>
      <c r="AX75" s="96">
        <f t="shared" si="26"/>
        <v>17860.07</v>
      </c>
      <c r="AY75" s="96">
        <f t="shared" si="26"/>
        <v>41033.31</v>
      </c>
      <c r="AZ75" s="96">
        <f t="shared" si="26"/>
        <v>0</v>
      </c>
      <c r="BA75" s="99">
        <f t="shared" si="26"/>
        <v>2833.33</v>
      </c>
      <c r="BB75" s="99">
        <f t="shared" si="26"/>
        <v>9380.4599999999991</v>
      </c>
      <c r="BC75" s="99">
        <f t="shared" si="26"/>
        <v>138153.93999999997</v>
      </c>
      <c r="BD75" s="99">
        <f t="shared" si="26"/>
        <v>80801.860000000015</v>
      </c>
      <c r="BE75" s="99">
        <f t="shared" si="26"/>
        <v>13794</v>
      </c>
      <c r="BF75" s="96">
        <f t="shared" si="26"/>
        <v>0</v>
      </c>
      <c r="BG75" s="96">
        <f t="shared" si="26"/>
        <v>244963.59000000003</v>
      </c>
      <c r="BH75" s="100">
        <f t="shared" si="26"/>
        <v>822257.25</v>
      </c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  <c r="IU75" s="101"/>
      <c r="IV75" s="101"/>
      <c r="IW75" s="101"/>
      <c r="IX75" s="101"/>
      <c r="IY75" s="101"/>
      <c r="IZ75" s="101"/>
      <c r="JA75" s="101"/>
      <c r="JB75" s="101"/>
      <c r="JC75" s="101"/>
      <c r="JD75" s="101"/>
      <c r="JE75" s="101"/>
      <c r="JF75" s="101"/>
      <c r="JG75" s="101"/>
      <c r="JH75" s="101"/>
      <c r="JI75" s="101"/>
      <c r="JJ75" s="101"/>
      <c r="JK75" s="101"/>
      <c r="JL75" s="101"/>
      <c r="JM75" s="101"/>
      <c r="JN75" s="101"/>
      <c r="JO75" s="101"/>
      <c r="JP75" s="101"/>
      <c r="JQ75" s="101"/>
      <c r="JR75" s="101"/>
      <c r="JS75" s="101"/>
      <c r="JT75" s="101"/>
      <c r="JU75" s="101"/>
    </row>
    <row r="76" spans="1:281" s="104" customFormat="1" ht="23.1" customHeight="1" thickBot="1" x14ac:dyDescent="0.4">
      <c r="A76" s="102"/>
      <c r="B76" s="103"/>
      <c r="D76" s="124"/>
      <c r="E76" s="124"/>
      <c r="F76" s="124"/>
      <c r="G76" s="124"/>
      <c r="H76" s="105"/>
      <c r="I76" s="105"/>
      <c r="J76" s="124" t="s">
        <v>1</v>
      </c>
      <c r="K76" s="105"/>
      <c r="L76" s="105"/>
      <c r="M76" s="105"/>
      <c r="N76" s="105"/>
      <c r="O76" s="105"/>
      <c r="P76" s="124"/>
      <c r="Q76" s="105"/>
      <c r="R76" s="105"/>
      <c r="S76" s="105"/>
      <c r="T76" s="105"/>
      <c r="U76" s="105"/>
      <c r="V76" s="105"/>
      <c r="W76" s="106"/>
      <c r="X76" s="106" t="s">
        <v>1</v>
      </c>
      <c r="Y76" s="105"/>
      <c r="Z76" s="124"/>
      <c r="AA76" s="124"/>
      <c r="AB76" s="124"/>
      <c r="AC76" s="124"/>
      <c r="AD76" s="148"/>
      <c r="AE76" s="108"/>
      <c r="AF76" s="109"/>
      <c r="AG76" s="102"/>
      <c r="AH76" s="103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24"/>
      <c r="AV76" s="105"/>
      <c r="AW76" s="105"/>
      <c r="AX76" s="105"/>
      <c r="AY76" s="105"/>
      <c r="AZ76" s="105"/>
      <c r="BA76" s="110"/>
      <c r="BB76" s="110"/>
      <c r="BC76" s="110"/>
      <c r="BD76" s="110"/>
      <c r="BE76" s="110"/>
      <c r="BF76" s="105"/>
      <c r="BG76" s="105"/>
      <c r="BH76" s="107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54"/>
      <c r="HR76" s="54"/>
      <c r="HS76" s="54"/>
      <c r="HT76" s="54"/>
      <c r="HU76" s="54"/>
      <c r="HV76" s="54"/>
      <c r="HW76" s="54"/>
      <c r="HX76" s="54"/>
      <c r="HY76" s="54"/>
      <c r="HZ76" s="54"/>
      <c r="IA76" s="54"/>
      <c r="IB76" s="54"/>
      <c r="IC76" s="54"/>
      <c r="ID76" s="54"/>
      <c r="IE76" s="54"/>
      <c r="IF76" s="54"/>
      <c r="IG76" s="54"/>
      <c r="IH76" s="54"/>
      <c r="II76" s="54"/>
      <c r="IJ76" s="54"/>
      <c r="IK76" s="54"/>
      <c r="IL76" s="54"/>
      <c r="IM76" s="54"/>
      <c r="IN76" s="54"/>
      <c r="IO76" s="54"/>
      <c r="IP76" s="54"/>
      <c r="IQ76" s="54"/>
      <c r="IR76" s="54"/>
      <c r="IS76" s="54"/>
      <c r="IT76" s="54"/>
      <c r="IU76" s="54"/>
      <c r="IV76" s="54"/>
      <c r="IW76" s="54"/>
      <c r="IX76" s="54"/>
      <c r="IY76" s="54"/>
      <c r="IZ76" s="54"/>
      <c r="JA76" s="54"/>
      <c r="JB76" s="54"/>
      <c r="JC76" s="54"/>
      <c r="JD76" s="54"/>
      <c r="JE76" s="54"/>
      <c r="JF76" s="54"/>
      <c r="JG76" s="54"/>
      <c r="JH76" s="54"/>
      <c r="JI76" s="54"/>
      <c r="JJ76" s="54"/>
      <c r="JK76" s="54"/>
      <c r="JL76" s="54"/>
      <c r="JM76" s="54"/>
      <c r="JN76" s="54"/>
      <c r="JO76" s="54"/>
      <c r="JP76" s="54"/>
      <c r="JQ76" s="54"/>
      <c r="JR76" s="54"/>
      <c r="JS76" s="54"/>
      <c r="JT76" s="54"/>
      <c r="JU76" s="54"/>
    </row>
    <row r="77" spans="1:281" s="111" customFormat="1" ht="23.1" customHeight="1" x14ac:dyDescent="0.35">
      <c r="B77" s="112"/>
      <c r="D77" s="125"/>
      <c r="E77" s="125"/>
      <c r="F77" s="125"/>
      <c r="G77" s="125"/>
      <c r="H77" s="113"/>
      <c r="I77" s="113"/>
      <c r="J77" s="137"/>
      <c r="K77" s="114"/>
      <c r="M77" s="113"/>
      <c r="N77" s="113"/>
      <c r="O77" s="113"/>
      <c r="P77" s="125"/>
      <c r="Q77" s="113"/>
      <c r="R77" s="113"/>
      <c r="S77" s="113"/>
      <c r="V77" s="113"/>
      <c r="W77" s="115"/>
      <c r="X77" s="115"/>
      <c r="Y77" s="113"/>
      <c r="Z77" s="137"/>
      <c r="AA77" s="137"/>
      <c r="AB77" s="137"/>
      <c r="AC77" s="137"/>
      <c r="AD77" s="137"/>
      <c r="AE77" s="113"/>
      <c r="AF77" s="113"/>
      <c r="AH77" s="112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25"/>
      <c r="AV77" s="113"/>
      <c r="AW77" s="113"/>
      <c r="AX77" s="113"/>
      <c r="BA77" s="116"/>
      <c r="BB77" s="116"/>
      <c r="BC77" s="116"/>
      <c r="BD77" s="116"/>
      <c r="BE77" s="116"/>
      <c r="BF77" s="113"/>
      <c r="BH77" s="113"/>
    </row>
    <row r="78" spans="1:281" ht="23.1" customHeight="1" x14ac:dyDescent="0.35">
      <c r="B78" s="112"/>
      <c r="H78" s="113"/>
      <c r="I78" s="113"/>
      <c r="K78" s="114"/>
      <c r="M78" s="113"/>
      <c r="N78" s="113"/>
      <c r="O78" s="113"/>
      <c r="Q78" s="113"/>
      <c r="R78" s="113"/>
      <c r="S78" s="113"/>
      <c r="W78" s="308"/>
      <c r="X78" s="308"/>
      <c r="Y78" s="113"/>
      <c r="AE78" s="113"/>
      <c r="AF78" s="113"/>
      <c r="AH78" s="112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V78" s="113"/>
      <c r="AW78" s="113"/>
      <c r="AX78" s="113"/>
      <c r="BA78" s="113"/>
      <c r="BB78" s="113"/>
      <c r="BC78" s="113"/>
      <c r="BD78" s="113"/>
      <c r="BE78" s="113"/>
      <c r="BF78" s="113"/>
    </row>
    <row r="79" spans="1:281" ht="23.1" customHeight="1" x14ac:dyDescent="0.35">
      <c r="A79" s="160"/>
      <c r="B79" s="306" t="s">
        <v>99</v>
      </c>
      <c r="C79" s="306"/>
      <c r="D79" s="233"/>
      <c r="H79" s="113"/>
      <c r="I79" s="307" t="s">
        <v>111</v>
      </c>
      <c r="J79" s="307"/>
      <c r="K79" s="307"/>
      <c r="L79" s="307"/>
      <c r="P79" s="234"/>
      <c r="Q79" s="160"/>
      <c r="R79" s="307" t="s">
        <v>100</v>
      </c>
      <c r="S79" s="307"/>
      <c r="T79" s="307"/>
      <c r="U79" s="160"/>
      <c r="W79" s="307" t="s">
        <v>101</v>
      </c>
      <c r="X79" s="307"/>
      <c r="Y79" s="307"/>
      <c r="Z79" s="307"/>
      <c r="AE79" s="113"/>
      <c r="AF79" s="113"/>
      <c r="AG79" s="160"/>
      <c r="AH79" s="306" t="s">
        <v>99</v>
      </c>
      <c r="AI79" s="306"/>
      <c r="AJ79" s="160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V79" s="113"/>
      <c r="AW79" s="113"/>
      <c r="AX79" s="113"/>
      <c r="AZ79" s="160"/>
      <c r="BA79" s="113"/>
      <c r="BB79" s="113"/>
      <c r="BC79" s="113"/>
      <c r="BD79" s="113"/>
      <c r="BE79" s="113"/>
      <c r="BF79" s="113"/>
      <c r="BG79" s="160"/>
      <c r="BN79" s="308"/>
      <c r="BO79" s="308"/>
    </row>
    <row r="80" spans="1:281" ht="23.1" customHeight="1" x14ac:dyDescent="0.35">
      <c r="B80" s="112"/>
      <c r="D80" s="235"/>
      <c r="H80" s="113"/>
      <c r="I80" s="113"/>
      <c r="K80" s="114"/>
      <c r="Q80" s="113"/>
      <c r="R80" s="113"/>
      <c r="S80" s="113"/>
      <c r="U80" s="195"/>
      <c r="W80" s="115" t="s">
        <v>1</v>
      </c>
      <c r="X80" s="115" t="s">
        <v>1</v>
      </c>
      <c r="Y80" s="113"/>
      <c r="AE80" s="113"/>
      <c r="AF80" s="113"/>
      <c r="AH80" s="112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V80" s="113"/>
      <c r="AW80" s="113"/>
      <c r="AX80" s="113"/>
      <c r="AZ80" s="195"/>
      <c r="BA80" s="113"/>
      <c r="BB80" s="113"/>
      <c r="BC80" s="113"/>
      <c r="BD80" s="113"/>
      <c r="BE80" s="113"/>
      <c r="BF80" s="113"/>
      <c r="BG80" s="195"/>
    </row>
    <row r="82" spans="1:68" s="11" customFormat="1" ht="23.1" customHeight="1" x14ac:dyDescent="0.35">
      <c r="A82" s="161"/>
      <c r="B82" s="305" t="s">
        <v>120</v>
      </c>
      <c r="C82" s="305"/>
      <c r="D82" s="196"/>
      <c r="E82" s="196"/>
      <c r="F82" s="196"/>
      <c r="G82" s="196"/>
      <c r="H82" s="161"/>
      <c r="I82" s="305" t="s">
        <v>102</v>
      </c>
      <c r="J82" s="305"/>
      <c r="K82" s="305"/>
      <c r="L82" s="305"/>
      <c r="M82" s="161"/>
      <c r="N82" s="161"/>
      <c r="O82" s="161"/>
      <c r="P82" s="196"/>
      <c r="Q82" s="161"/>
      <c r="R82" s="305" t="s">
        <v>103</v>
      </c>
      <c r="S82" s="305"/>
      <c r="T82" s="305"/>
      <c r="U82" s="161"/>
      <c r="V82" s="161"/>
      <c r="W82" s="305" t="s">
        <v>104</v>
      </c>
      <c r="X82" s="305"/>
      <c r="Y82" s="305"/>
      <c r="Z82" s="305"/>
      <c r="AA82" s="196"/>
      <c r="AB82" s="196"/>
      <c r="AC82" s="196"/>
      <c r="AD82" s="196"/>
      <c r="AE82" s="161"/>
      <c r="AF82" s="161"/>
      <c r="AG82" s="161"/>
      <c r="AH82" s="305" t="s">
        <v>120</v>
      </c>
      <c r="AI82" s="305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96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61"/>
      <c r="BP82" s="161"/>
    </row>
    <row r="83" spans="1:68" ht="23.1" customHeight="1" x14ac:dyDescent="0.35">
      <c r="B83" s="306" t="s">
        <v>121</v>
      </c>
      <c r="C83" s="306"/>
      <c r="I83" s="306" t="s">
        <v>112</v>
      </c>
      <c r="J83" s="306"/>
      <c r="K83" s="306"/>
      <c r="L83" s="306"/>
      <c r="R83" s="306" t="s">
        <v>113</v>
      </c>
      <c r="S83" s="306"/>
      <c r="T83" s="306"/>
      <c r="W83" s="306" t="s">
        <v>105</v>
      </c>
      <c r="X83" s="306"/>
      <c r="Y83" s="306"/>
      <c r="Z83" s="306"/>
      <c r="AH83" s="306" t="s">
        <v>121</v>
      </c>
      <c r="AI83" s="306"/>
    </row>
  </sheetData>
  <mergeCells count="30">
    <mergeCell ref="Q1:T1"/>
    <mergeCell ref="AS1:AW1"/>
    <mergeCell ref="Q2:T2"/>
    <mergeCell ref="AS2:AW2"/>
    <mergeCell ref="Q3:T3"/>
    <mergeCell ref="AS3:AW3"/>
    <mergeCell ref="Q4:T4"/>
    <mergeCell ref="AS4:AW4"/>
    <mergeCell ref="Q5:T5"/>
    <mergeCell ref="AS5:AW5"/>
    <mergeCell ref="F8:F10"/>
    <mergeCell ref="G8:G10"/>
    <mergeCell ref="AR8:AR10"/>
    <mergeCell ref="W78:X78"/>
    <mergeCell ref="B79:C79"/>
    <mergeCell ref="I79:L79"/>
    <mergeCell ref="R79:T79"/>
    <mergeCell ref="W79:Z79"/>
    <mergeCell ref="BN79:BO79"/>
    <mergeCell ref="B82:C82"/>
    <mergeCell ref="I82:L82"/>
    <mergeCell ref="R82:T82"/>
    <mergeCell ref="W82:Z82"/>
    <mergeCell ref="AH82:AI82"/>
    <mergeCell ref="AH79:AI79"/>
    <mergeCell ref="B83:C83"/>
    <mergeCell ref="I83:L83"/>
    <mergeCell ref="R83:T83"/>
    <mergeCell ref="W83:Z83"/>
    <mergeCell ref="AH83:AI83"/>
  </mergeCells>
  <printOptions horizontalCentered="1"/>
  <pageMargins left="0.23622047244094491" right="0.19685039370078741" top="0.59055118110236227" bottom="0.59055118110236227" header="0.19685039370078741" footer="0.15748031496062992"/>
  <pageSetup paperSize="258" scale="34" fitToHeight="0" orientation="landscape" r:id="rId1"/>
  <rowBreaks count="1" manualBreakCount="1">
    <brk id="57" max="16383" man="1"/>
  </rowBreaks>
  <colBreaks count="1" manualBreakCount="1">
    <brk id="32" max="82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4CDF-6DF1-4355-8648-458C26DB4F77}">
  <sheetPr codeName="Sheet3"/>
  <dimension ref="A1:JU83"/>
  <sheetViews>
    <sheetView view="pageBreakPreview" topLeftCell="AP1" zoomScale="60" zoomScaleNormal="60" workbookViewId="0">
      <selection activeCell="AS8" sqref="AS8:AS10"/>
    </sheetView>
  </sheetViews>
  <sheetFormatPr defaultColWidth="9.140625" defaultRowHeight="23.1" customHeight="1" x14ac:dyDescent="0.35"/>
  <cols>
    <col min="1" max="1" width="8.28515625" style="111" customWidth="1"/>
    <col min="2" max="2" width="42.5703125" style="111" customWidth="1"/>
    <col min="3" max="3" width="18.85546875" style="111" customWidth="1"/>
    <col min="4" max="4" width="18.5703125" style="125" hidden="1" customWidth="1"/>
    <col min="5" max="5" width="17.42578125" style="125" hidden="1" customWidth="1"/>
    <col min="6" max="6" width="21.85546875" style="125" bestFit="1" customWidth="1"/>
    <col min="7" max="7" width="17.42578125" style="125" customWidth="1"/>
    <col min="8" max="8" width="8.140625" style="111" customWidth="1"/>
    <col min="9" max="9" width="13.85546875" style="111" customWidth="1"/>
    <col min="10" max="10" width="18.42578125" style="137" customWidth="1"/>
    <col min="11" max="11" width="17.85546875" style="198" hidden="1" customWidth="1"/>
    <col min="12" max="12" width="16.7109375" style="111" customWidth="1"/>
    <col min="13" max="13" width="4.5703125" style="111" customWidth="1"/>
    <col min="14" max="14" width="3.28515625" style="111" customWidth="1"/>
    <col min="15" max="15" width="5.7109375" style="111" customWidth="1"/>
    <col min="16" max="16" width="20.140625" style="125" customWidth="1"/>
    <col min="17" max="17" width="17.5703125" style="111" customWidth="1"/>
    <col min="18" max="18" width="17.28515625" style="111" customWidth="1"/>
    <col min="19" max="19" width="15.140625" style="111" customWidth="1"/>
    <col min="20" max="20" width="16" style="111" customWidth="1"/>
    <col min="21" max="21" width="20.42578125" style="111" customWidth="1"/>
    <col min="22" max="22" width="23.85546875" style="111" customWidth="1"/>
    <col min="23" max="23" width="21.42578125" style="199" customWidth="1"/>
    <col min="24" max="24" width="21.7109375" style="199" customWidth="1"/>
    <col min="25" max="25" width="6.5703125" style="111" customWidth="1"/>
    <col min="26" max="26" width="18.28515625" style="137" customWidth="1"/>
    <col min="27" max="27" width="18.28515625" style="137" hidden="1" customWidth="1"/>
    <col min="28" max="28" width="16.5703125" style="137" customWidth="1"/>
    <col min="29" max="29" width="16" style="137" customWidth="1"/>
    <col min="30" max="30" width="13.85546875" style="137" customWidth="1"/>
    <col min="31" max="31" width="16.85546875" style="111" customWidth="1"/>
    <col min="32" max="32" width="19.85546875" style="111" customWidth="1"/>
    <col min="33" max="33" width="6.85546875" style="111" customWidth="1"/>
    <col min="34" max="34" width="37.28515625" style="111" customWidth="1"/>
    <col min="35" max="35" width="17" style="111" customWidth="1"/>
    <col min="36" max="36" width="17.5703125" style="111" customWidth="1"/>
    <col min="37" max="37" width="22" style="111" customWidth="1"/>
    <col min="38" max="38" width="21.7109375" style="111" customWidth="1"/>
    <col min="39" max="39" width="15.7109375" style="111" customWidth="1"/>
    <col min="40" max="40" width="13.85546875" style="111" hidden="1" customWidth="1"/>
    <col min="41" max="41" width="15.85546875" style="111" customWidth="1"/>
    <col min="42" max="42" width="16.85546875" style="111" customWidth="1"/>
    <col min="43" max="43" width="14.140625" style="111" customWidth="1"/>
    <col min="44" max="44" width="15.85546875" style="111" customWidth="1"/>
    <col min="45" max="45" width="15" style="111" customWidth="1"/>
    <col min="46" max="46" width="17.28515625" style="111" customWidth="1"/>
    <col min="47" max="47" width="16.42578125" style="125" customWidth="1"/>
    <col min="48" max="48" width="16.42578125" style="111" customWidth="1"/>
    <col min="49" max="49" width="15.42578125" style="111" customWidth="1"/>
    <col min="50" max="50" width="15.140625" style="111" customWidth="1"/>
    <col min="51" max="51" width="15" style="111" customWidth="1"/>
    <col min="52" max="52" width="14.140625" style="111" hidden="1" customWidth="1"/>
    <col min="53" max="53" width="20.42578125" style="111" customWidth="1"/>
    <col min="54" max="54" width="16.140625" style="111" customWidth="1"/>
    <col min="55" max="55" width="17.140625" style="111" customWidth="1"/>
    <col min="56" max="56" width="16.85546875" style="111" customWidth="1"/>
    <col min="57" max="57" width="16.5703125" style="111" customWidth="1"/>
    <col min="58" max="58" width="15.5703125" style="111" customWidth="1"/>
    <col min="59" max="59" width="20.42578125" style="111" customWidth="1"/>
    <col min="60" max="60" width="23.85546875" style="111" customWidth="1"/>
    <col min="61" max="65" width="9.140625" style="111"/>
    <col min="66" max="66" width="19" style="111" bestFit="1" customWidth="1"/>
    <col min="67" max="68" width="9.140625" style="111"/>
    <col min="69" max="16384" width="9.140625" style="7"/>
  </cols>
  <sheetData>
    <row r="1" spans="1:281" ht="23.1" customHeight="1" x14ac:dyDescent="0.35">
      <c r="Q1" s="322" t="s">
        <v>0</v>
      </c>
      <c r="R1" s="322"/>
      <c r="S1" s="322"/>
      <c r="T1" s="322"/>
      <c r="AS1" s="322" t="s">
        <v>0</v>
      </c>
      <c r="AT1" s="322"/>
      <c r="AU1" s="322"/>
      <c r="AV1" s="322"/>
      <c r="AW1" s="322"/>
    </row>
    <row r="2" spans="1:281" ht="23.1" customHeight="1" x14ac:dyDescent="0.35">
      <c r="D2" s="200"/>
      <c r="E2" s="200"/>
      <c r="F2" s="200"/>
      <c r="G2" s="200"/>
      <c r="H2" s="112"/>
      <c r="I2" s="112"/>
      <c r="Q2" s="322" t="s">
        <v>109</v>
      </c>
      <c r="R2" s="322"/>
      <c r="S2" s="322"/>
      <c r="T2" s="322"/>
      <c r="V2" s="111" t="s">
        <v>1</v>
      </c>
      <c r="AL2" s="162"/>
      <c r="AS2" s="323" t="s">
        <v>109</v>
      </c>
      <c r="AT2" s="323"/>
      <c r="AU2" s="323"/>
      <c r="AV2" s="323"/>
      <c r="AW2" s="323"/>
      <c r="BH2" s="111" t="s">
        <v>1</v>
      </c>
    </row>
    <row r="3" spans="1:281" ht="23.1" customHeight="1" x14ac:dyDescent="0.35">
      <c r="N3" s="112"/>
      <c r="O3" s="112"/>
      <c r="Q3" s="324" t="s">
        <v>110</v>
      </c>
      <c r="R3" s="324"/>
      <c r="S3" s="324"/>
      <c r="T3" s="324"/>
      <c r="AS3" s="325" t="s">
        <v>114</v>
      </c>
      <c r="AT3" s="325"/>
      <c r="AU3" s="325"/>
      <c r="AV3" s="325"/>
      <c r="AW3" s="325"/>
      <c r="BA3" s="163"/>
      <c r="BB3" s="163"/>
    </row>
    <row r="4" spans="1:281" ht="23.1" customHeight="1" x14ac:dyDescent="0.35">
      <c r="Q4" s="309" t="s">
        <v>135</v>
      </c>
      <c r="R4" s="309"/>
      <c r="S4" s="309"/>
      <c r="T4" s="309"/>
      <c r="AL4" s="164"/>
      <c r="AM4" s="164"/>
      <c r="AN4" s="164"/>
      <c r="AO4" s="164"/>
      <c r="AP4" s="164"/>
      <c r="AS4" s="305" t="s">
        <v>134</v>
      </c>
      <c r="AT4" s="305"/>
      <c r="AU4" s="305"/>
      <c r="AV4" s="305"/>
      <c r="AW4" s="305"/>
    </row>
    <row r="5" spans="1:281" ht="23.1" customHeight="1" x14ac:dyDescent="0.35">
      <c r="Q5" s="309" t="s">
        <v>2</v>
      </c>
      <c r="R5" s="309"/>
      <c r="S5" s="309"/>
      <c r="T5" s="309"/>
      <c r="AL5" s="160"/>
      <c r="AS5" s="305" t="s">
        <v>2</v>
      </c>
      <c r="AT5" s="305"/>
      <c r="AU5" s="305"/>
      <c r="AV5" s="305"/>
      <c r="AW5" s="305"/>
      <c r="AX5" s="165"/>
      <c r="AY5" s="165"/>
    </row>
    <row r="6" spans="1:281" ht="23.1" customHeight="1" x14ac:dyDescent="0.35">
      <c r="Q6" s="155"/>
      <c r="R6" s="155"/>
      <c r="S6" s="155"/>
      <c r="T6" s="155"/>
      <c r="AL6" s="160"/>
      <c r="AT6" s="166"/>
      <c r="AU6" s="167"/>
      <c r="AV6" s="166"/>
      <c r="AW6" s="166"/>
      <c r="AX6" s="165"/>
      <c r="AY6" s="165"/>
    </row>
    <row r="7" spans="1:281" s="9" customFormat="1" ht="23.1" customHeight="1" thickBot="1" x14ac:dyDescent="0.4">
      <c r="A7" s="156"/>
      <c r="B7" s="156"/>
      <c r="C7" s="156"/>
      <c r="D7" s="168"/>
      <c r="E7" s="168"/>
      <c r="F7" s="168"/>
      <c r="G7" s="168"/>
      <c r="H7" s="156"/>
      <c r="I7" s="156"/>
      <c r="J7" s="201"/>
      <c r="K7" s="202"/>
      <c r="L7" s="156"/>
      <c r="M7" s="156"/>
      <c r="N7" s="156"/>
      <c r="O7" s="156"/>
      <c r="P7" s="168"/>
      <c r="Q7" s="156"/>
      <c r="R7" s="156"/>
      <c r="S7" s="156"/>
      <c r="T7" s="156"/>
      <c r="U7" s="156"/>
      <c r="V7" s="156"/>
      <c r="W7" s="203"/>
      <c r="X7" s="203"/>
      <c r="Y7" s="156"/>
      <c r="Z7" s="201"/>
      <c r="AA7" s="201"/>
      <c r="AB7" s="201"/>
      <c r="AC7" s="201"/>
      <c r="AD7" s="201"/>
      <c r="AE7" s="156" t="s">
        <v>1</v>
      </c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68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11"/>
      <c r="BJ7" s="111"/>
      <c r="BK7" s="111"/>
      <c r="BL7" s="111"/>
      <c r="BM7" s="111"/>
      <c r="BN7" s="111"/>
      <c r="BO7" s="111"/>
      <c r="BP7" s="111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</row>
    <row r="8" spans="1:281" s="17" customFormat="1" ht="23.1" customHeight="1" x14ac:dyDescent="0.35">
      <c r="A8" s="204"/>
      <c r="B8" s="205"/>
      <c r="C8" s="157"/>
      <c r="D8" s="206" t="s">
        <v>3</v>
      </c>
      <c r="E8" s="206"/>
      <c r="F8" s="310" t="s">
        <v>129</v>
      </c>
      <c r="G8" s="313" t="s">
        <v>130</v>
      </c>
      <c r="H8" s="157"/>
      <c r="I8" s="157"/>
      <c r="J8" s="207" t="s">
        <v>4</v>
      </c>
      <c r="K8" s="208" t="s">
        <v>4</v>
      </c>
      <c r="L8" s="209"/>
      <c r="M8" s="209"/>
      <c r="N8" s="209"/>
      <c r="O8" s="209"/>
      <c r="P8" s="210" t="s">
        <v>5</v>
      </c>
      <c r="Q8" s="157" t="s">
        <v>138</v>
      </c>
      <c r="R8" s="157" t="s">
        <v>9</v>
      </c>
      <c r="S8" s="211" t="s">
        <v>9</v>
      </c>
      <c r="T8" s="209" t="s">
        <v>12</v>
      </c>
      <c r="U8" s="157" t="s">
        <v>9</v>
      </c>
      <c r="V8" s="157" t="s">
        <v>9</v>
      </c>
      <c r="W8" s="212" t="s">
        <v>18</v>
      </c>
      <c r="X8" s="212" t="s">
        <v>18</v>
      </c>
      <c r="Y8" s="157"/>
      <c r="Z8" s="213" t="s">
        <v>19</v>
      </c>
      <c r="AA8" s="214" t="s">
        <v>8</v>
      </c>
      <c r="AB8" s="213" t="s">
        <v>20</v>
      </c>
      <c r="AC8" s="213" t="s">
        <v>21</v>
      </c>
      <c r="AD8" s="213" t="s">
        <v>22</v>
      </c>
      <c r="AE8" s="157"/>
      <c r="AF8" s="215"/>
      <c r="AG8" s="216"/>
      <c r="AH8" s="169"/>
      <c r="AI8" s="170"/>
      <c r="AJ8" s="170" t="s">
        <v>6</v>
      </c>
      <c r="AK8" s="171" t="s">
        <v>7</v>
      </c>
      <c r="AL8" s="172" t="s">
        <v>8</v>
      </c>
      <c r="AM8" s="172" t="s">
        <v>8</v>
      </c>
      <c r="AN8" s="172" t="s">
        <v>8</v>
      </c>
      <c r="AO8" s="172"/>
      <c r="AP8" s="172"/>
      <c r="AQ8" s="172"/>
      <c r="AR8" s="326" t="s">
        <v>122</v>
      </c>
      <c r="AS8" s="172" t="s">
        <v>140</v>
      </c>
      <c r="AT8" s="170" t="s">
        <v>9</v>
      </c>
      <c r="AU8" s="173" t="s">
        <v>10</v>
      </c>
      <c r="AV8" s="171" t="s">
        <v>10</v>
      </c>
      <c r="AW8" s="172" t="s">
        <v>11</v>
      </c>
      <c r="AX8" s="174" t="s">
        <v>9</v>
      </c>
      <c r="AY8" s="175" t="s">
        <v>12</v>
      </c>
      <c r="AZ8" s="176" t="s">
        <v>13</v>
      </c>
      <c r="BA8" s="172"/>
      <c r="BB8" s="172"/>
      <c r="BC8" s="172" t="s">
        <v>14</v>
      </c>
      <c r="BD8" s="172" t="s">
        <v>15</v>
      </c>
      <c r="BE8" s="172" t="s">
        <v>16</v>
      </c>
      <c r="BF8" s="172" t="s">
        <v>17</v>
      </c>
      <c r="BG8" s="170" t="s">
        <v>9</v>
      </c>
      <c r="BH8" s="177" t="s">
        <v>9</v>
      </c>
      <c r="BI8" s="155"/>
      <c r="BJ8" s="155"/>
      <c r="BK8" s="155"/>
      <c r="BL8" s="155"/>
      <c r="BM8" s="155"/>
      <c r="BN8" s="155"/>
      <c r="BO8" s="155"/>
      <c r="BP8" s="155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</row>
    <row r="9" spans="1:281" s="18" customFormat="1" ht="23.1" customHeight="1" x14ac:dyDescent="0.35">
      <c r="A9" s="217" t="s">
        <v>23</v>
      </c>
      <c r="B9" s="178" t="s">
        <v>24</v>
      </c>
      <c r="C9" s="158" t="s">
        <v>25</v>
      </c>
      <c r="D9" s="206" t="s">
        <v>26</v>
      </c>
      <c r="E9" s="206" t="s">
        <v>117</v>
      </c>
      <c r="F9" s="311"/>
      <c r="G9" s="314"/>
      <c r="H9" s="158" t="s">
        <v>116</v>
      </c>
      <c r="I9" s="218" t="s">
        <v>27</v>
      </c>
      <c r="J9" s="219" t="s">
        <v>28</v>
      </c>
      <c r="K9" s="182" t="s">
        <v>28</v>
      </c>
      <c r="L9" s="220" t="s">
        <v>29</v>
      </c>
      <c r="M9" s="182" t="s">
        <v>30</v>
      </c>
      <c r="N9" s="182" t="s">
        <v>31</v>
      </c>
      <c r="O9" s="182" t="s">
        <v>32</v>
      </c>
      <c r="P9" s="221" t="s">
        <v>28</v>
      </c>
      <c r="Q9" s="158" t="s">
        <v>51</v>
      </c>
      <c r="R9" s="158" t="s">
        <v>8</v>
      </c>
      <c r="S9" s="181" t="s">
        <v>10</v>
      </c>
      <c r="T9" s="182" t="s">
        <v>42</v>
      </c>
      <c r="U9" s="158" t="s">
        <v>47</v>
      </c>
      <c r="V9" s="222" t="s">
        <v>48</v>
      </c>
      <c r="W9" s="223" t="s">
        <v>49</v>
      </c>
      <c r="X9" s="223" t="s">
        <v>50</v>
      </c>
      <c r="Y9" s="158" t="s">
        <v>23</v>
      </c>
      <c r="Z9" s="219"/>
      <c r="AA9" s="180" t="s">
        <v>35</v>
      </c>
      <c r="AB9" s="219"/>
      <c r="AC9" s="219" t="s">
        <v>42</v>
      </c>
      <c r="AD9" s="219"/>
      <c r="AE9" s="158"/>
      <c r="AF9" s="224"/>
      <c r="AG9" s="217" t="s">
        <v>23</v>
      </c>
      <c r="AH9" s="178" t="s">
        <v>24</v>
      </c>
      <c r="AI9" s="158" t="s">
        <v>25</v>
      </c>
      <c r="AJ9" s="158" t="s">
        <v>33</v>
      </c>
      <c r="AK9" s="179" t="s">
        <v>139</v>
      </c>
      <c r="AL9" s="179" t="s">
        <v>28</v>
      </c>
      <c r="AM9" s="179" t="s">
        <v>34</v>
      </c>
      <c r="AN9" s="179" t="s">
        <v>35</v>
      </c>
      <c r="AO9" s="179" t="s">
        <v>36</v>
      </c>
      <c r="AP9" s="179" t="s">
        <v>37</v>
      </c>
      <c r="AQ9" s="179" t="s">
        <v>38</v>
      </c>
      <c r="AR9" s="327"/>
      <c r="AS9" s="179" t="s">
        <v>39</v>
      </c>
      <c r="AT9" s="158" t="s">
        <v>8</v>
      </c>
      <c r="AU9" s="180" t="s">
        <v>40</v>
      </c>
      <c r="AV9" s="179" t="s">
        <v>40</v>
      </c>
      <c r="AW9" s="179" t="s">
        <v>41</v>
      </c>
      <c r="AX9" s="181" t="s">
        <v>10</v>
      </c>
      <c r="AY9" s="182" t="s">
        <v>42</v>
      </c>
      <c r="AZ9" s="183" t="s">
        <v>43</v>
      </c>
      <c r="BA9" s="184" t="s">
        <v>118</v>
      </c>
      <c r="BB9" s="179" t="s">
        <v>44</v>
      </c>
      <c r="BC9" s="179" t="s">
        <v>28</v>
      </c>
      <c r="BD9" s="179" t="s">
        <v>45</v>
      </c>
      <c r="BE9" s="179" t="s">
        <v>28</v>
      </c>
      <c r="BF9" s="179" t="s">
        <v>46</v>
      </c>
      <c r="BG9" s="158" t="s">
        <v>47</v>
      </c>
      <c r="BH9" s="185" t="s">
        <v>54</v>
      </c>
      <c r="BI9" s="155"/>
      <c r="BJ9" s="155"/>
      <c r="BK9" s="155"/>
      <c r="BL9" s="155"/>
      <c r="BM9" s="155"/>
      <c r="BN9" s="155"/>
      <c r="BO9" s="155"/>
      <c r="BP9" s="155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</row>
    <row r="10" spans="1:281" s="31" customFormat="1" ht="23.1" customHeight="1" thickBot="1" x14ac:dyDescent="0.4">
      <c r="A10" s="225"/>
      <c r="B10" s="186"/>
      <c r="C10" s="159"/>
      <c r="D10" s="226"/>
      <c r="E10" s="227"/>
      <c r="F10" s="312"/>
      <c r="G10" s="315"/>
      <c r="H10" s="159"/>
      <c r="I10" s="159"/>
      <c r="J10" s="228"/>
      <c r="K10" s="229"/>
      <c r="L10" s="229"/>
      <c r="M10" s="229"/>
      <c r="N10" s="229"/>
      <c r="O10" s="229"/>
      <c r="P10" s="230"/>
      <c r="Q10" s="159"/>
      <c r="R10" s="159" t="s">
        <v>54</v>
      </c>
      <c r="S10" s="190" t="s">
        <v>54</v>
      </c>
      <c r="T10" s="191"/>
      <c r="U10" s="159" t="s">
        <v>54</v>
      </c>
      <c r="V10" s="186"/>
      <c r="W10" s="231"/>
      <c r="X10" s="231"/>
      <c r="Y10" s="159"/>
      <c r="Z10" s="228"/>
      <c r="AA10" s="189"/>
      <c r="AB10" s="228"/>
      <c r="AC10" s="228"/>
      <c r="AD10" s="228"/>
      <c r="AE10" s="159"/>
      <c r="AF10" s="232"/>
      <c r="AG10" s="225"/>
      <c r="AH10" s="186"/>
      <c r="AI10" s="159"/>
      <c r="AJ10" s="159" t="s">
        <v>51</v>
      </c>
      <c r="AK10" s="187" t="s">
        <v>52</v>
      </c>
      <c r="AL10" s="187" t="s">
        <v>39</v>
      </c>
      <c r="AM10" s="187" t="s">
        <v>39</v>
      </c>
      <c r="AN10" s="187"/>
      <c r="AO10" s="187"/>
      <c r="AP10" s="187"/>
      <c r="AQ10" s="187"/>
      <c r="AR10" s="328"/>
      <c r="AS10" s="188" t="s">
        <v>53</v>
      </c>
      <c r="AT10" s="159" t="s">
        <v>54</v>
      </c>
      <c r="AU10" s="189" t="s">
        <v>55</v>
      </c>
      <c r="AV10" s="187">
        <v>2</v>
      </c>
      <c r="AW10" s="187" t="s">
        <v>39</v>
      </c>
      <c r="AX10" s="190" t="s">
        <v>54</v>
      </c>
      <c r="AY10" s="191"/>
      <c r="AZ10" s="192" t="s">
        <v>56</v>
      </c>
      <c r="BA10" s="187"/>
      <c r="BB10" s="187"/>
      <c r="BC10" s="187" t="s">
        <v>39</v>
      </c>
      <c r="BD10" s="187" t="s">
        <v>57</v>
      </c>
      <c r="BE10" s="187" t="s">
        <v>39</v>
      </c>
      <c r="BF10" s="187" t="s">
        <v>58</v>
      </c>
      <c r="BG10" s="159" t="s">
        <v>54</v>
      </c>
      <c r="BH10" s="193"/>
      <c r="BI10" s="155"/>
      <c r="BJ10" s="155"/>
      <c r="BK10" s="155"/>
      <c r="BL10" s="155"/>
      <c r="BM10" s="155"/>
      <c r="BN10" s="155"/>
      <c r="BO10" s="155"/>
      <c r="BP10" s="155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</row>
    <row r="11" spans="1:281" s="42" customFormat="1" ht="23.1" customHeight="1" x14ac:dyDescent="0.35">
      <c r="A11" s="42" t="s">
        <v>1</v>
      </c>
      <c r="B11" s="67"/>
      <c r="C11" s="44"/>
      <c r="D11" s="45"/>
      <c r="E11" s="45"/>
      <c r="F11" s="45"/>
      <c r="G11" s="45"/>
      <c r="H11" s="45"/>
      <c r="I11" s="45"/>
      <c r="J11" s="134"/>
      <c r="K11" s="63"/>
      <c r="L11" s="45"/>
      <c r="M11" s="42" t="s">
        <v>1</v>
      </c>
      <c r="N11" s="42" t="s">
        <v>1</v>
      </c>
      <c r="O11" s="42" t="s">
        <v>1</v>
      </c>
      <c r="P11" s="45" t="s">
        <v>1</v>
      </c>
      <c r="Q11" s="45"/>
      <c r="R11" s="45"/>
      <c r="S11" s="45"/>
      <c r="T11" s="45"/>
      <c r="U11" s="45"/>
      <c r="V11" s="46"/>
      <c r="W11" s="48"/>
      <c r="X11" s="48"/>
      <c r="Y11" s="42" t="str">
        <f>+A11</f>
        <v xml:space="preserve"> </v>
      </c>
      <c r="Z11" s="45" t="s">
        <v>1</v>
      </c>
      <c r="AA11" s="45"/>
      <c r="AB11" s="45"/>
      <c r="AC11" s="45"/>
      <c r="AD11" s="45"/>
      <c r="AE11" s="46"/>
      <c r="AF11" s="74"/>
      <c r="AG11" s="75" t="s">
        <v>1</v>
      </c>
      <c r="AH11" s="67"/>
      <c r="AI11" s="52"/>
      <c r="AJ11" s="45"/>
      <c r="AK11" s="45"/>
      <c r="AL11" s="45"/>
      <c r="AM11" s="45" t="s">
        <v>1</v>
      </c>
      <c r="AN11" s="45" t="s">
        <v>1</v>
      </c>
      <c r="AO11" s="45" t="s">
        <v>1</v>
      </c>
      <c r="AP11" s="45"/>
      <c r="AQ11" s="45"/>
      <c r="AR11" s="45"/>
      <c r="AS11" s="45"/>
      <c r="AT11" s="45"/>
      <c r="AU11" s="45"/>
      <c r="AV11" s="49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53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  <c r="JU11" s="54"/>
    </row>
    <row r="12" spans="1:281" s="42" customFormat="1" ht="23.1" customHeight="1" x14ac:dyDescent="0.35">
      <c r="A12" s="42">
        <v>1</v>
      </c>
      <c r="B12" s="43" t="s">
        <v>59</v>
      </c>
      <c r="C12" s="44" t="s">
        <v>60</v>
      </c>
      <c r="D12" s="45">
        <v>36619</v>
      </c>
      <c r="E12" s="45">
        <v>1794</v>
      </c>
      <c r="F12" s="45">
        <f>SUM(D12:E12)</f>
        <v>38413</v>
      </c>
      <c r="G12" s="45">
        <v>1795</v>
      </c>
      <c r="H12" s="45"/>
      <c r="I12" s="45"/>
      <c r="J12" s="45">
        <f>SUM(F12:I12)</f>
        <v>40208</v>
      </c>
      <c r="K12" s="46">
        <f>J12</f>
        <v>40208</v>
      </c>
      <c r="L12" s="47">
        <f>ROUND(J12/6/31/60*(O12+N12*60+M12*6*60),2)</f>
        <v>0</v>
      </c>
      <c r="P12" s="45">
        <f>J12-L12</f>
        <v>40208</v>
      </c>
      <c r="Q12" s="45">
        <v>2285.15</v>
      </c>
      <c r="R12" s="45">
        <f>SUM(AK12:AS12)</f>
        <v>8331.15</v>
      </c>
      <c r="S12" s="45">
        <f>SUM(AU12:AW12)</f>
        <v>200</v>
      </c>
      <c r="T12" s="45">
        <f>ROUNDDOWN(J12*5%/2,2)</f>
        <v>1005.2</v>
      </c>
      <c r="U12" s="45">
        <f>SUM(AZ12:BF12)</f>
        <v>3356.05</v>
      </c>
      <c r="V12" s="46">
        <f>Q12+R12+S12+T12+U12</f>
        <v>15177.55</v>
      </c>
      <c r="W12" s="48">
        <f>ROUND(AF12,0)</f>
        <v>12515</v>
      </c>
      <c r="X12" s="48">
        <f>(AE12-W12)</f>
        <v>12515.45</v>
      </c>
      <c r="Y12" s="42">
        <f>+A12</f>
        <v>1</v>
      </c>
      <c r="Z12" s="45">
        <f>J12*12%</f>
        <v>4824.96</v>
      </c>
      <c r="AA12" s="45">
        <v>0</v>
      </c>
      <c r="AB12" s="45">
        <v>100</v>
      </c>
      <c r="AC12" s="45">
        <f>ROUNDUP(J12*5%/2,2)</f>
        <v>1005.2</v>
      </c>
      <c r="AD12" s="45">
        <v>200</v>
      </c>
      <c r="AE12" s="50">
        <f>+P12-V12</f>
        <v>25030.45</v>
      </c>
      <c r="AF12" s="51">
        <f>(+P12-V12)/2</f>
        <v>12515.225</v>
      </c>
      <c r="AG12" s="42">
        <v>1</v>
      </c>
      <c r="AH12" s="43" t="s">
        <v>59</v>
      </c>
      <c r="AI12" s="44" t="s">
        <v>60</v>
      </c>
      <c r="AJ12" s="45">
        <f>Q12</f>
        <v>2285.15</v>
      </c>
      <c r="AK12" s="45">
        <f>J12*9%</f>
        <v>3618.72</v>
      </c>
      <c r="AL12" s="45">
        <v>0</v>
      </c>
      <c r="AM12" s="45">
        <v>0</v>
      </c>
      <c r="AN12" s="45">
        <v>0</v>
      </c>
      <c r="AO12" s="45">
        <v>0</v>
      </c>
      <c r="AP12" s="45">
        <v>4712.43</v>
      </c>
      <c r="AQ12" s="45">
        <v>0</v>
      </c>
      <c r="AR12" s="45"/>
      <c r="AS12" s="45">
        <v>0</v>
      </c>
      <c r="AT12" s="45">
        <f>SUM(AK12:AS12)</f>
        <v>8331.15</v>
      </c>
      <c r="AU12" s="45">
        <v>200</v>
      </c>
      <c r="AV12" s="45">
        <v>0</v>
      </c>
      <c r="AW12" s="45">
        <v>0</v>
      </c>
      <c r="AX12" s="45">
        <f>SUM(AU12:AW12)</f>
        <v>200</v>
      </c>
      <c r="AY12" s="45">
        <f>ROUNDDOWN(J12*5%/2,2)</f>
        <v>1005.2</v>
      </c>
      <c r="AZ12" s="45"/>
      <c r="BA12" s="45"/>
      <c r="BB12" s="45">
        <v>199.3</v>
      </c>
      <c r="BC12" s="45">
        <v>3156.75</v>
      </c>
      <c r="BD12" s="45">
        <v>0</v>
      </c>
      <c r="BE12" s="45">
        <v>0</v>
      </c>
      <c r="BF12" s="45">
        <v>0</v>
      </c>
      <c r="BG12" s="45">
        <f>SUM(BA12:BF12)</f>
        <v>3356.05</v>
      </c>
      <c r="BH12" s="53">
        <f>AJ12+AT12+AX12+AY12+BG12</f>
        <v>15177.55</v>
      </c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</row>
    <row r="13" spans="1:281" s="55" customFormat="1" ht="23.1" customHeight="1" x14ac:dyDescent="0.35">
      <c r="B13" s="61"/>
      <c r="C13" s="57"/>
      <c r="D13" s="59"/>
      <c r="E13" s="59"/>
      <c r="F13" s="45">
        <f t="shared" ref="F13:F72" si="0">SUM(D13:E13)</f>
        <v>0</v>
      </c>
      <c r="G13" s="59"/>
      <c r="H13" s="59"/>
      <c r="I13" s="59"/>
      <c r="J13" s="45">
        <f t="shared" ref="J13:J72" si="1">SUM(F13:I13)</f>
        <v>0</v>
      </c>
      <c r="K13" s="58"/>
      <c r="L13" s="47">
        <f t="shared" ref="L13:L73" si="2">ROUND(J13/6/31/60*(O13+N13*60+M13*6*60),2)</f>
        <v>0</v>
      </c>
      <c r="P13" s="45">
        <f t="shared" ref="P13:P73" si="3">J13-L13</f>
        <v>0</v>
      </c>
      <c r="Q13" s="59"/>
      <c r="R13" s="45">
        <f t="shared" ref="R13:R73" si="4">SUM(AK13:AS13)</f>
        <v>0</v>
      </c>
      <c r="S13" s="45">
        <f t="shared" ref="S13:S73" si="5">SUM(AU13:AW13)</f>
        <v>0</v>
      </c>
      <c r="T13" s="45">
        <f t="shared" ref="T13:T73" si="6">ROUNDDOWN(J13*5%/2,2)</f>
        <v>0</v>
      </c>
      <c r="U13" s="45">
        <f t="shared" ref="U13:U73" si="7">SUM(AZ13:BF13)</f>
        <v>0</v>
      </c>
      <c r="V13" s="46">
        <f t="shared" ref="V13:V73" si="8">Q13+R13+S13+T13+U13</f>
        <v>0</v>
      </c>
      <c r="W13" s="48">
        <f t="shared" ref="W13:W73" si="9">ROUND(AF13,0)</f>
        <v>0</v>
      </c>
      <c r="X13" s="48">
        <f t="shared" ref="X13:X73" si="10">(AE13-W13)</f>
        <v>0</v>
      </c>
      <c r="Z13" s="45">
        <f t="shared" ref="Z13:Z73" si="11">J13*12%</f>
        <v>0</v>
      </c>
      <c r="AA13" s="59"/>
      <c r="AB13" s="59"/>
      <c r="AC13" s="45">
        <f t="shared" ref="AC13:AC73" si="12">ROUNDUP(J13*5%/2,2)</f>
        <v>0</v>
      </c>
      <c r="AD13" s="59"/>
      <c r="AE13" s="50">
        <f t="shared" ref="AE13:AE73" si="13">+P13-V13</f>
        <v>0</v>
      </c>
      <c r="AF13" s="51">
        <f t="shared" ref="AF13:AF73" si="14">(+P13-V13)/2</f>
        <v>0</v>
      </c>
      <c r="AH13" s="61"/>
      <c r="AI13" s="57"/>
      <c r="AJ13" s="45">
        <f t="shared" ref="AJ13:AJ72" si="15">Q13</f>
        <v>0</v>
      </c>
      <c r="AK13" s="45">
        <f t="shared" ref="AK13:AK73" si="16">J13*9%</f>
        <v>0</v>
      </c>
      <c r="AL13" s="59"/>
      <c r="AM13" s="59"/>
      <c r="AN13" s="59"/>
      <c r="AO13" s="59"/>
      <c r="AP13" s="59"/>
      <c r="AQ13" s="59"/>
      <c r="AR13" s="59"/>
      <c r="AS13" s="59"/>
      <c r="AT13" s="45">
        <f t="shared" ref="AT13:AT73" si="17">SUM(AK13:AS13)</f>
        <v>0</v>
      </c>
      <c r="AU13" s="59"/>
      <c r="AV13" s="59"/>
      <c r="AW13" s="59"/>
      <c r="AX13" s="45">
        <f t="shared" ref="AX13:AX73" si="18">SUM(AU13:AW13)</f>
        <v>0</v>
      </c>
      <c r="AY13" s="45">
        <f t="shared" ref="AY13:AY73" si="19">ROUNDDOWN(J13*5%/2,2)</f>
        <v>0</v>
      </c>
      <c r="AZ13" s="59"/>
      <c r="BA13" s="59"/>
      <c r="BB13" s="59"/>
      <c r="BC13" s="59"/>
      <c r="BD13" s="59"/>
      <c r="BE13" s="59"/>
      <c r="BF13" s="59"/>
      <c r="BG13" s="45">
        <f t="shared" ref="BG13:BG73" si="20">SUM(BA13:BF13)</f>
        <v>0</v>
      </c>
      <c r="BH13" s="53">
        <f t="shared" ref="BH13:BH73" si="21">AJ13+AT13+AX13+AY13+BG13</f>
        <v>0</v>
      </c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</row>
    <row r="14" spans="1:281" s="59" customFormat="1" ht="23.1" customHeight="1" x14ac:dyDescent="0.35">
      <c r="A14" s="154">
        <v>2</v>
      </c>
      <c r="B14" s="149" t="s">
        <v>123</v>
      </c>
      <c r="C14" s="150" t="s">
        <v>126</v>
      </c>
      <c r="D14" s="59">
        <v>29165</v>
      </c>
      <c r="E14" s="59">
        <v>1540</v>
      </c>
      <c r="F14" s="45">
        <f t="shared" si="0"/>
        <v>30705</v>
      </c>
      <c r="G14" s="59">
        <v>1540</v>
      </c>
      <c r="J14" s="45">
        <f t="shared" si="1"/>
        <v>32245</v>
      </c>
      <c r="L14" s="47">
        <f t="shared" si="2"/>
        <v>262.93</v>
      </c>
      <c r="M14" s="154">
        <v>0</v>
      </c>
      <c r="N14" s="154">
        <v>1</v>
      </c>
      <c r="O14" s="154">
        <v>31</v>
      </c>
      <c r="P14" s="45">
        <f t="shared" si="3"/>
        <v>31982.07</v>
      </c>
      <c r="Q14" s="59">
        <v>1125.52</v>
      </c>
      <c r="R14" s="45">
        <f t="shared" si="4"/>
        <v>2902.0499999999997</v>
      </c>
      <c r="S14" s="45">
        <f t="shared" si="5"/>
        <v>200</v>
      </c>
      <c r="T14" s="45">
        <f t="shared" si="6"/>
        <v>806.12</v>
      </c>
      <c r="U14" s="45">
        <f t="shared" si="7"/>
        <v>639.20000000000005</v>
      </c>
      <c r="V14" s="45">
        <f t="shared" si="8"/>
        <v>5672.8899999999994</v>
      </c>
      <c r="W14" s="48">
        <f t="shared" si="9"/>
        <v>13155</v>
      </c>
      <c r="X14" s="48">
        <f t="shared" si="10"/>
        <v>13154.18</v>
      </c>
      <c r="Z14" s="45">
        <f t="shared" si="11"/>
        <v>3869.3999999999996</v>
      </c>
      <c r="AB14" s="59">
        <v>100</v>
      </c>
      <c r="AC14" s="45">
        <f t="shared" si="12"/>
        <v>806.13</v>
      </c>
      <c r="AD14" s="59">
        <v>200</v>
      </c>
      <c r="AE14" s="47">
        <f t="shared" si="13"/>
        <v>26309.18</v>
      </c>
      <c r="AF14" s="151">
        <f t="shared" si="14"/>
        <v>13154.59</v>
      </c>
      <c r="AG14" s="154">
        <v>2</v>
      </c>
      <c r="AH14" s="149" t="s">
        <v>123</v>
      </c>
      <c r="AI14" s="150" t="s">
        <v>126</v>
      </c>
      <c r="AJ14" s="45">
        <f t="shared" si="15"/>
        <v>1125.52</v>
      </c>
      <c r="AK14" s="45">
        <f t="shared" si="16"/>
        <v>2902.0499999999997</v>
      </c>
      <c r="AL14" s="149"/>
      <c r="AM14" s="149"/>
      <c r="AN14" s="149"/>
      <c r="AO14" s="149"/>
      <c r="AP14" s="149"/>
      <c r="AQ14" s="149"/>
      <c r="AR14" s="149"/>
      <c r="AS14" s="149"/>
      <c r="AT14" s="45">
        <f t="shared" si="17"/>
        <v>2902.0499999999997</v>
      </c>
      <c r="AU14" s="59">
        <v>200</v>
      </c>
      <c r="AV14" s="149"/>
      <c r="AW14" s="149"/>
      <c r="AX14" s="45">
        <f t="shared" si="18"/>
        <v>200</v>
      </c>
      <c r="AY14" s="45">
        <f t="shared" si="19"/>
        <v>806.12</v>
      </c>
      <c r="AZ14" s="149"/>
      <c r="BA14" s="149"/>
      <c r="BB14" s="59">
        <v>139.19999999999999</v>
      </c>
      <c r="BD14" s="59">
        <v>500</v>
      </c>
      <c r="BE14" s="149"/>
      <c r="BF14" s="149"/>
      <c r="BG14" s="45">
        <f t="shared" si="20"/>
        <v>639.20000000000005</v>
      </c>
      <c r="BH14" s="152">
        <f t="shared" si="21"/>
        <v>5672.8899999999994</v>
      </c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53"/>
      <c r="CB14" s="153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3"/>
      <c r="CO14" s="153"/>
      <c r="CP14" s="153"/>
      <c r="CQ14" s="153"/>
      <c r="CR14" s="153"/>
      <c r="CS14" s="153"/>
      <c r="CT14" s="153"/>
      <c r="CU14" s="153"/>
      <c r="CV14" s="153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53"/>
      <c r="FH14" s="153"/>
      <c r="FI14" s="153"/>
      <c r="FJ14" s="153"/>
      <c r="FK14" s="153"/>
      <c r="FL14" s="153"/>
      <c r="FM14" s="153"/>
      <c r="FN14" s="153"/>
      <c r="FO14" s="153"/>
      <c r="FP14" s="153"/>
      <c r="FQ14" s="153"/>
      <c r="FR14" s="153"/>
      <c r="FS14" s="153"/>
      <c r="FT14" s="153"/>
      <c r="FU14" s="153"/>
      <c r="FV14" s="153"/>
      <c r="FW14" s="153"/>
      <c r="FX14" s="153"/>
      <c r="FY14" s="153"/>
      <c r="FZ14" s="153"/>
      <c r="GA14" s="153"/>
      <c r="GB14" s="153"/>
      <c r="GC14" s="153"/>
      <c r="GD14" s="153"/>
      <c r="GE14" s="153"/>
      <c r="GF14" s="153"/>
      <c r="GG14" s="153"/>
      <c r="GH14" s="153"/>
      <c r="GI14" s="153"/>
      <c r="GJ14" s="153"/>
      <c r="GK14" s="153"/>
      <c r="GL14" s="153"/>
      <c r="GM14" s="153"/>
      <c r="GN14" s="153"/>
      <c r="GO14" s="153"/>
      <c r="GP14" s="153"/>
      <c r="GQ14" s="153"/>
      <c r="GR14" s="153"/>
      <c r="GS14" s="153"/>
      <c r="GT14" s="153"/>
      <c r="GU14" s="153"/>
      <c r="GV14" s="153"/>
      <c r="GW14" s="153"/>
      <c r="GX14" s="153"/>
      <c r="GY14" s="153"/>
      <c r="GZ14" s="153"/>
      <c r="HA14" s="153"/>
      <c r="HB14" s="153"/>
      <c r="HC14" s="153"/>
      <c r="HD14" s="153"/>
      <c r="HE14" s="153"/>
      <c r="HF14" s="153"/>
      <c r="HG14" s="153"/>
      <c r="HH14" s="153"/>
      <c r="HI14" s="153"/>
      <c r="HJ14" s="153"/>
      <c r="HK14" s="153"/>
      <c r="HL14" s="153"/>
      <c r="HM14" s="153"/>
      <c r="HN14" s="153"/>
      <c r="HO14" s="153"/>
      <c r="HP14" s="153"/>
      <c r="HQ14" s="153"/>
      <c r="HR14" s="153"/>
      <c r="HS14" s="153"/>
      <c r="HT14" s="153"/>
      <c r="HU14" s="153"/>
      <c r="HV14" s="153"/>
      <c r="HW14" s="153"/>
      <c r="HX14" s="153"/>
      <c r="HY14" s="153"/>
      <c r="HZ14" s="153"/>
      <c r="IA14" s="153"/>
      <c r="IB14" s="153"/>
      <c r="IC14" s="153"/>
      <c r="ID14" s="153"/>
      <c r="IE14" s="153"/>
      <c r="IF14" s="153"/>
      <c r="IG14" s="153"/>
      <c r="IH14" s="153"/>
      <c r="II14" s="153"/>
      <c r="IJ14" s="153"/>
      <c r="IK14" s="153"/>
      <c r="IL14" s="153"/>
      <c r="IM14" s="153"/>
      <c r="IN14" s="153"/>
      <c r="IO14" s="153"/>
      <c r="IP14" s="153"/>
      <c r="IQ14" s="153"/>
      <c r="IR14" s="153"/>
      <c r="IS14" s="153"/>
      <c r="IT14" s="153"/>
      <c r="IU14" s="153"/>
      <c r="IV14" s="153"/>
      <c r="IW14" s="153"/>
      <c r="IX14" s="153"/>
      <c r="IY14" s="153"/>
      <c r="IZ14" s="153"/>
      <c r="JA14" s="153"/>
      <c r="JB14" s="153"/>
      <c r="JC14" s="153"/>
      <c r="JD14" s="153"/>
      <c r="JE14" s="153"/>
      <c r="JF14" s="153"/>
      <c r="JG14" s="153"/>
      <c r="JH14" s="153"/>
      <c r="JI14" s="153"/>
      <c r="JJ14" s="153"/>
      <c r="JK14" s="153"/>
      <c r="JL14" s="153"/>
      <c r="JM14" s="153"/>
      <c r="JN14" s="153"/>
      <c r="JO14" s="153"/>
      <c r="JP14" s="153"/>
      <c r="JQ14" s="153"/>
      <c r="JR14" s="153"/>
      <c r="JS14" s="153"/>
      <c r="JT14" s="153"/>
      <c r="JU14" s="153"/>
    </row>
    <row r="15" spans="1:281" s="55" customFormat="1" ht="23.1" customHeight="1" x14ac:dyDescent="0.35">
      <c r="B15" s="56"/>
      <c r="C15" s="57"/>
      <c r="D15" s="59"/>
      <c r="E15" s="59"/>
      <c r="F15" s="45">
        <f t="shared" si="0"/>
        <v>0</v>
      </c>
      <c r="G15" s="59"/>
      <c r="J15" s="45">
        <f t="shared" si="1"/>
        <v>0</v>
      </c>
      <c r="L15" s="47">
        <f t="shared" si="2"/>
        <v>0</v>
      </c>
      <c r="P15" s="45">
        <f t="shared" si="3"/>
        <v>0</v>
      </c>
      <c r="Q15" s="56"/>
      <c r="R15" s="45">
        <f t="shared" si="4"/>
        <v>0</v>
      </c>
      <c r="S15" s="45">
        <f t="shared" si="5"/>
        <v>0</v>
      </c>
      <c r="T15" s="45">
        <f t="shared" si="6"/>
        <v>0</v>
      </c>
      <c r="U15" s="45">
        <f t="shared" si="7"/>
        <v>0</v>
      </c>
      <c r="V15" s="46">
        <f t="shared" si="8"/>
        <v>0</v>
      </c>
      <c r="W15" s="48">
        <f t="shared" si="9"/>
        <v>0</v>
      </c>
      <c r="X15" s="48">
        <f t="shared" si="10"/>
        <v>0</v>
      </c>
      <c r="Z15" s="45">
        <f t="shared" si="11"/>
        <v>0</v>
      </c>
      <c r="AA15" s="59"/>
      <c r="AB15" s="59"/>
      <c r="AC15" s="45">
        <f t="shared" si="12"/>
        <v>0</v>
      </c>
      <c r="AD15" s="59"/>
      <c r="AE15" s="50">
        <f t="shared" si="13"/>
        <v>0</v>
      </c>
      <c r="AF15" s="51">
        <f t="shared" si="14"/>
        <v>0</v>
      </c>
      <c r="AH15" s="56"/>
      <c r="AI15" s="57"/>
      <c r="AJ15" s="45">
        <f t="shared" si="15"/>
        <v>0</v>
      </c>
      <c r="AK15" s="45">
        <f t="shared" si="16"/>
        <v>0</v>
      </c>
      <c r="AL15" s="56"/>
      <c r="AM15" s="56"/>
      <c r="AN15" s="56"/>
      <c r="AO15" s="56"/>
      <c r="AP15" s="56"/>
      <c r="AQ15" s="56"/>
      <c r="AR15" s="56"/>
      <c r="AS15" s="56"/>
      <c r="AT15" s="45">
        <f t="shared" si="17"/>
        <v>0</v>
      </c>
      <c r="AU15" s="149"/>
      <c r="AV15" s="56"/>
      <c r="AW15" s="56"/>
      <c r="AX15" s="45">
        <f t="shared" si="18"/>
        <v>0</v>
      </c>
      <c r="AY15" s="45">
        <f t="shared" si="19"/>
        <v>0</v>
      </c>
      <c r="AZ15" s="56"/>
      <c r="BA15" s="56"/>
      <c r="BB15" s="56"/>
      <c r="BD15" s="56"/>
      <c r="BE15" s="56"/>
      <c r="BF15" s="56"/>
      <c r="BG15" s="45">
        <f t="shared" si="20"/>
        <v>0</v>
      </c>
      <c r="BH15" s="53">
        <f t="shared" si="21"/>
        <v>0</v>
      </c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54"/>
      <c r="IW15" s="54"/>
      <c r="IX15" s="54"/>
      <c r="IY15" s="54"/>
      <c r="IZ15" s="54"/>
      <c r="JA15" s="54"/>
      <c r="JB15" s="54"/>
      <c r="JC15" s="54"/>
      <c r="JD15" s="54"/>
      <c r="JE15" s="54"/>
      <c r="JF15" s="54"/>
      <c r="JG15" s="54"/>
      <c r="JH15" s="54"/>
      <c r="JI15" s="54"/>
      <c r="JJ15" s="54"/>
      <c r="JK15" s="54"/>
      <c r="JL15" s="54"/>
      <c r="JM15" s="54"/>
      <c r="JN15" s="54"/>
      <c r="JO15" s="54"/>
      <c r="JP15" s="54"/>
      <c r="JQ15" s="54"/>
      <c r="JR15" s="54"/>
      <c r="JS15" s="54"/>
      <c r="JT15" s="54"/>
      <c r="JU15" s="54"/>
    </row>
    <row r="16" spans="1:281" s="42" customFormat="1" ht="23.1" customHeight="1" x14ac:dyDescent="0.35">
      <c r="A16" s="42">
        <v>3</v>
      </c>
      <c r="B16" s="43" t="s">
        <v>61</v>
      </c>
      <c r="C16" s="44" t="s">
        <v>62</v>
      </c>
      <c r="D16" s="45">
        <v>72577</v>
      </c>
      <c r="E16" s="45">
        <v>3375</v>
      </c>
      <c r="F16" s="45">
        <v>83659</v>
      </c>
      <c r="G16" s="45">
        <v>3656</v>
      </c>
      <c r="H16" s="45"/>
      <c r="I16" s="45"/>
      <c r="J16" s="45">
        <f t="shared" si="1"/>
        <v>87315</v>
      </c>
      <c r="K16" s="46">
        <f>J16</f>
        <v>87315</v>
      </c>
      <c r="L16" s="47">
        <f t="shared" si="2"/>
        <v>0</v>
      </c>
      <c r="P16" s="45">
        <f t="shared" si="3"/>
        <v>87315</v>
      </c>
      <c r="Q16" s="45">
        <v>11622.17</v>
      </c>
      <c r="R16" s="45">
        <f t="shared" si="4"/>
        <v>23274.68</v>
      </c>
      <c r="S16" s="45">
        <f t="shared" si="5"/>
        <v>200</v>
      </c>
      <c r="T16" s="45">
        <f t="shared" si="6"/>
        <v>2182.87</v>
      </c>
      <c r="U16" s="45">
        <f t="shared" si="7"/>
        <v>24108.77</v>
      </c>
      <c r="V16" s="46">
        <f t="shared" si="8"/>
        <v>61388.490000000005</v>
      </c>
      <c r="W16" s="48">
        <f t="shared" si="9"/>
        <v>12963</v>
      </c>
      <c r="X16" s="48">
        <f t="shared" si="10"/>
        <v>12963.509999999995</v>
      </c>
      <c r="Y16" s="42">
        <f>+A16</f>
        <v>3</v>
      </c>
      <c r="Z16" s="45">
        <f t="shared" si="11"/>
        <v>10477.799999999999</v>
      </c>
      <c r="AA16" s="45">
        <v>0</v>
      </c>
      <c r="AB16" s="45">
        <v>100</v>
      </c>
      <c r="AC16" s="45">
        <f t="shared" si="12"/>
        <v>2182.88</v>
      </c>
      <c r="AD16" s="45">
        <v>200</v>
      </c>
      <c r="AE16" s="50">
        <f t="shared" si="13"/>
        <v>25926.509999999995</v>
      </c>
      <c r="AF16" s="51">
        <f t="shared" si="14"/>
        <v>12963.254999999997</v>
      </c>
      <c r="AG16" s="42">
        <v>3</v>
      </c>
      <c r="AH16" s="43" t="s">
        <v>61</v>
      </c>
      <c r="AI16" s="44" t="s">
        <v>62</v>
      </c>
      <c r="AJ16" s="45">
        <f t="shared" si="15"/>
        <v>11622.17</v>
      </c>
      <c r="AK16" s="45">
        <f t="shared" si="16"/>
        <v>7858.3499999999995</v>
      </c>
      <c r="AL16" s="45">
        <v>5781.89</v>
      </c>
      <c r="AM16" s="45">
        <v>0</v>
      </c>
      <c r="AN16" s="45">
        <v>0</v>
      </c>
      <c r="AO16" s="45">
        <v>9634.44</v>
      </c>
      <c r="AP16" s="45">
        <v>0</v>
      </c>
      <c r="AQ16" s="45">
        <v>0</v>
      </c>
      <c r="AR16" s="45"/>
      <c r="AS16" s="45">
        <v>0</v>
      </c>
      <c r="AT16" s="45">
        <f t="shared" si="17"/>
        <v>23274.68</v>
      </c>
      <c r="AU16" s="45">
        <v>200</v>
      </c>
      <c r="AV16" s="45">
        <v>0</v>
      </c>
      <c r="AW16" s="45">
        <v>0</v>
      </c>
      <c r="AX16" s="45">
        <f t="shared" si="18"/>
        <v>200</v>
      </c>
      <c r="AY16" s="45">
        <f t="shared" si="19"/>
        <v>2182.87</v>
      </c>
      <c r="AZ16" s="45"/>
      <c r="BA16" s="45">
        <v>0</v>
      </c>
      <c r="BB16" s="45">
        <v>100</v>
      </c>
      <c r="BC16" s="45">
        <v>15783.77</v>
      </c>
      <c r="BD16" s="45">
        <v>8225</v>
      </c>
      <c r="BE16" s="45">
        <v>0</v>
      </c>
      <c r="BF16" s="45">
        <v>0</v>
      </c>
      <c r="BG16" s="45">
        <f t="shared" si="20"/>
        <v>24108.77</v>
      </c>
      <c r="BH16" s="53">
        <f t="shared" si="21"/>
        <v>61388.490000000005</v>
      </c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  <c r="IW16" s="54"/>
      <c r="IX16" s="54"/>
      <c r="IY16" s="54"/>
      <c r="IZ16" s="54"/>
      <c r="JA16" s="54"/>
      <c r="JB16" s="54"/>
      <c r="JC16" s="54"/>
      <c r="JD16" s="54"/>
      <c r="JE16" s="54"/>
      <c r="JF16" s="54"/>
      <c r="JG16" s="54"/>
      <c r="JH16" s="54"/>
      <c r="JI16" s="54"/>
      <c r="JJ16" s="54"/>
      <c r="JK16" s="54"/>
      <c r="JL16" s="54"/>
      <c r="JM16" s="54"/>
      <c r="JN16" s="54"/>
      <c r="JO16" s="54"/>
      <c r="JP16" s="54"/>
      <c r="JQ16" s="54"/>
      <c r="JR16" s="54"/>
      <c r="JS16" s="54"/>
      <c r="JT16" s="54"/>
      <c r="JU16" s="54"/>
    </row>
    <row r="17" spans="1:281" s="55" customFormat="1" ht="23.1" customHeight="1" x14ac:dyDescent="0.35">
      <c r="B17" s="61"/>
      <c r="C17" s="57"/>
      <c r="D17" s="59"/>
      <c r="E17" s="59"/>
      <c r="F17" s="45">
        <f t="shared" si="0"/>
        <v>0</v>
      </c>
      <c r="G17" s="59"/>
      <c r="H17" s="59"/>
      <c r="I17" s="59"/>
      <c r="J17" s="45">
        <f t="shared" si="1"/>
        <v>0</v>
      </c>
      <c r="K17" s="58"/>
      <c r="L17" s="47">
        <f t="shared" si="2"/>
        <v>0</v>
      </c>
      <c r="P17" s="45">
        <f t="shared" si="3"/>
        <v>0</v>
      </c>
      <c r="Q17" s="59"/>
      <c r="R17" s="45">
        <f t="shared" si="4"/>
        <v>0</v>
      </c>
      <c r="S17" s="45">
        <f t="shared" si="5"/>
        <v>0</v>
      </c>
      <c r="T17" s="45">
        <f t="shared" si="6"/>
        <v>0</v>
      </c>
      <c r="U17" s="45">
        <f t="shared" si="7"/>
        <v>0</v>
      </c>
      <c r="V17" s="46">
        <f t="shared" si="8"/>
        <v>0</v>
      </c>
      <c r="W17" s="48">
        <f t="shared" si="9"/>
        <v>0</v>
      </c>
      <c r="X17" s="48">
        <f t="shared" si="10"/>
        <v>0</v>
      </c>
      <c r="Z17" s="45">
        <f t="shared" si="11"/>
        <v>0</v>
      </c>
      <c r="AA17" s="59"/>
      <c r="AB17" s="59"/>
      <c r="AC17" s="45">
        <f t="shared" si="12"/>
        <v>0</v>
      </c>
      <c r="AD17" s="59"/>
      <c r="AE17" s="50">
        <f t="shared" si="13"/>
        <v>0</v>
      </c>
      <c r="AF17" s="51">
        <f t="shared" si="14"/>
        <v>0</v>
      </c>
      <c r="AH17" s="61"/>
      <c r="AI17" s="57"/>
      <c r="AJ17" s="45">
        <f t="shared" si="15"/>
        <v>0</v>
      </c>
      <c r="AK17" s="45">
        <f t="shared" si="16"/>
        <v>0</v>
      </c>
      <c r="AL17" s="59"/>
      <c r="AM17" s="59"/>
      <c r="AN17" s="59"/>
      <c r="AO17" s="59"/>
      <c r="AP17" s="59"/>
      <c r="AQ17" s="59"/>
      <c r="AR17" s="59"/>
      <c r="AS17" s="59"/>
      <c r="AT17" s="45">
        <f t="shared" si="17"/>
        <v>0</v>
      </c>
      <c r="AU17" s="59"/>
      <c r="AV17" s="56"/>
      <c r="AW17" s="59"/>
      <c r="AX17" s="45">
        <f t="shared" si="18"/>
        <v>0</v>
      </c>
      <c r="AY17" s="45">
        <f t="shared" si="19"/>
        <v>0</v>
      </c>
      <c r="AZ17" s="59"/>
      <c r="BA17" s="59"/>
      <c r="BB17" s="59"/>
      <c r="BC17" s="59"/>
      <c r="BD17" s="59"/>
      <c r="BE17" s="59"/>
      <c r="BF17" s="59"/>
      <c r="BG17" s="45">
        <f t="shared" si="20"/>
        <v>0</v>
      </c>
      <c r="BH17" s="53">
        <f t="shared" si="21"/>
        <v>0</v>
      </c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  <c r="IW17" s="54"/>
      <c r="IX17" s="54"/>
      <c r="IY17" s="54"/>
      <c r="IZ17" s="54"/>
      <c r="JA17" s="54"/>
      <c r="JB17" s="54"/>
      <c r="JC17" s="54"/>
      <c r="JD17" s="54"/>
      <c r="JE17" s="54"/>
      <c r="JF17" s="54"/>
      <c r="JG17" s="54"/>
      <c r="JH17" s="54"/>
      <c r="JI17" s="54"/>
      <c r="JJ17" s="54"/>
      <c r="JK17" s="54"/>
      <c r="JL17" s="54"/>
      <c r="JM17" s="54"/>
      <c r="JN17" s="54"/>
      <c r="JO17" s="54"/>
      <c r="JP17" s="54"/>
      <c r="JQ17" s="54"/>
      <c r="JR17" s="54"/>
      <c r="JS17" s="54"/>
      <c r="JT17" s="54"/>
      <c r="JU17" s="54"/>
    </row>
    <row r="18" spans="1:281" s="42" customFormat="1" ht="23.1" customHeight="1" x14ac:dyDescent="0.35">
      <c r="A18" s="42">
        <v>4</v>
      </c>
      <c r="B18" s="43" t="s">
        <v>63</v>
      </c>
      <c r="C18" s="44" t="s">
        <v>81</v>
      </c>
      <c r="D18" s="45">
        <v>43030</v>
      </c>
      <c r="E18" s="45">
        <v>2108</v>
      </c>
      <c r="F18" s="45">
        <f t="shared" si="0"/>
        <v>45138</v>
      </c>
      <c r="G18" s="45">
        <v>2109</v>
      </c>
      <c r="H18" s="45"/>
      <c r="I18" s="45"/>
      <c r="J18" s="45">
        <f t="shared" si="1"/>
        <v>47247</v>
      </c>
      <c r="K18" s="46">
        <f>J18</f>
        <v>47247</v>
      </c>
      <c r="L18" s="47">
        <f t="shared" si="2"/>
        <v>0</v>
      </c>
      <c r="P18" s="45">
        <f t="shared" si="3"/>
        <v>47247</v>
      </c>
      <c r="Q18" s="45">
        <v>3605.95</v>
      </c>
      <c r="R18" s="45">
        <f t="shared" si="4"/>
        <v>4252.2299999999996</v>
      </c>
      <c r="S18" s="45">
        <f t="shared" si="5"/>
        <v>200</v>
      </c>
      <c r="T18" s="45">
        <f t="shared" si="6"/>
        <v>1181.17</v>
      </c>
      <c r="U18" s="45">
        <f t="shared" si="7"/>
        <v>100</v>
      </c>
      <c r="V18" s="46">
        <f t="shared" si="8"/>
        <v>9339.3499999999985</v>
      </c>
      <c r="W18" s="48">
        <f t="shared" si="9"/>
        <v>18954</v>
      </c>
      <c r="X18" s="48">
        <f t="shared" si="10"/>
        <v>18953.650000000001</v>
      </c>
      <c r="Y18" s="42">
        <f>+A18</f>
        <v>4</v>
      </c>
      <c r="Z18" s="45">
        <f t="shared" si="11"/>
        <v>5669.6399999999994</v>
      </c>
      <c r="AA18" s="45">
        <v>0</v>
      </c>
      <c r="AB18" s="45">
        <v>100</v>
      </c>
      <c r="AC18" s="45">
        <f t="shared" si="12"/>
        <v>1181.18</v>
      </c>
      <c r="AD18" s="45">
        <v>200</v>
      </c>
      <c r="AE18" s="50">
        <f t="shared" si="13"/>
        <v>37907.65</v>
      </c>
      <c r="AF18" s="51">
        <f t="shared" si="14"/>
        <v>18953.825000000001</v>
      </c>
      <c r="AG18" s="42">
        <v>4</v>
      </c>
      <c r="AH18" s="43" t="s">
        <v>63</v>
      </c>
      <c r="AI18" s="44" t="s">
        <v>81</v>
      </c>
      <c r="AJ18" s="45">
        <f t="shared" si="15"/>
        <v>3605.95</v>
      </c>
      <c r="AK18" s="45">
        <f t="shared" si="16"/>
        <v>4252.2299999999996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/>
      <c r="AS18" s="45">
        <v>0</v>
      </c>
      <c r="AT18" s="45">
        <f t="shared" si="17"/>
        <v>4252.2299999999996</v>
      </c>
      <c r="AU18" s="45">
        <v>200</v>
      </c>
      <c r="AV18" s="45">
        <v>0</v>
      </c>
      <c r="AW18" s="45">
        <v>0</v>
      </c>
      <c r="AX18" s="45">
        <f t="shared" si="18"/>
        <v>200</v>
      </c>
      <c r="AY18" s="45">
        <f t="shared" si="19"/>
        <v>1181.17</v>
      </c>
      <c r="AZ18" s="45"/>
      <c r="BA18" s="45"/>
      <c r="BB18" s="45">
        <v>100</v>
      </c>
      <c r="BC18" s="45">
        <v>0</v>
      </c>
      <c r="BD18" s="45">
        <v>0</v>
      </c>
      <c r="BE18" s="45">
        <v>0</v>
      </c>
      <c r="BF18" s="45">
        <v>0</v>
      </c>
      <c r="BG18" s="45">
        <f t="shared" si="20"/>
        <v>100</v>
      </c>
      <c r="BH18" s="53">
        <f t="shared" si="21"/>
        <v>9339.3499999999985</v>
      </c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  <c r="IZ18" s="54"/>
      <c r="JA18" s="54"/>
      <c r="JB18" s="54"/>
      <c r="JC18" s="54"/>
      <c r="JD18" s="54"/>
      <c r="JE18" s="54"/>
      <c r="JF18" s="54"/>
      <c r="JG18" s="54"/>
      <c r="JH18" s="54"/>
      <c r="JI18" s="54"/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  <c r="JU18" s="54"/>
    </row>
    <row r="19" spans="1:281" s="42" customFormat="1" ht="23.1" customHeight="1" x14ac:dyDescent="0.35">
      <c r="A19" s="55"/>
      <c r="B19" s="62"/>
      <c r="C19" s="44"/>
      <c r="D19" s="45"/>
      <c r="E19" s="45"/>
      <c r="F19" s="45">
        <f t="shared" si="0"/>
        <v>0</v>
      </c>
      <c r="G19" s="45"/>
      <c r="H19" s="45"/>
      <c r="I19" s="45"/>
      <c r="J19" s="45">
        <f t="shared" si="1"/>
        <v>0</v>
      </c>
      <c r="K19" s="63"/>
      <c r="L19" s="47">
        <f t="shared" si="2"/>
        <v>0</v>
      </c>
      <c r="P19" s="45">
        <f t="shared" si="3"/>
        <v>0</v>
      </c>
      <c r="Q19" s="45"/>
      <c r="R19" s="45">
        <f t="shared" si="4"/>
        <v>0</v>
      </c>
      <c r="S19" s="45">
        <f t="shared" si="5"/>
        <v>0</v>
      </c>
      <c r="T19" s="45">
        <f t="shared" si="6"/>
        <v>0</v>
      </c>
      <c r="U19" s="45">
        <f t="shared" si="7"/>
        <v>0</v>
      </c>
      <c r="V19" s="46">
        <f t="shared" si="8"/>
        <v>0</v>
      </c>
      <c r="W19" s="48">
        <f t="shared" si="9"/>
        <v>0</v>
      </c>
      <c r="X19" s="48">
        <f t="shared" si="10"/>
        <v>0</v>
      </c>
      <c r="Z19" s="45">
        <f t="shared" si="11"/>
        <v>0</v>
      </c>
      <c r="AA19" s="45"/>
      <c r="AB19" s="45"/>
      <c r="AC19" s="45">
        <f t="shared" si="12"/>
        <v>0</v>
      </c>
      <c r="AD19" s="45"/>
      <c r="AE19" s="50">
        <f t="shared" si="13"/>
        <v>0</v>
      </c>
      <c r="AF19" s="51">
        <f t="shared" si="14"/>
        <v>0</v>
      </c>
      <c r="AG19" s="55"/>
      <c r="AH19" s="62"/>
      <c r="AI19" s="44"/>
      <c r="AJ19" s="45">
        <f t="shared" si="15"/>
        <v>0</v>
      </c>
      <c r="AK19" s="45">
        <f t="shared" si="16"/>
        <v>0</v>
      </c>
      <c r="AL19" s="45"/>
      <c r="AM19" s="45"/>
      <c r="AN19" s="45"/>
      <c r="AO19" s="45"/>
      <c r="AP19" s="45"/>
      <c r="AQ19" s="45"/>
      <c r="AR19" s="45"/>
      <c r="AS19" s="45"/>
      <c r="AT19" s="45">
        <f t="shared" si="17"/>
        <v>0</v>
      </c>
      <c r="AU19" s="45"/>
      <c r="AV19" s="56"/>
      <c r="AW19" s="45"/>
      <c r="AX19" s="45">
        <f t="shared" si="18"/>
        <v>0</v>
      </c>
      <c r="AY19" s="45">
        <f t="shared" si="19"/>
        <v>0</v>
      </c>
      <c r="AZ19" s="45"/>
      <c r="BA19" s="45"/>
      <c r="BB19" s="45"/>
      <c r="BC19" s="45"/>
      <c r="BD19" s="45"/>
      <c r="BE19" s="45"/>
      <c r="BF19" s="45"/>
      <c r="BG19" s="45">
        <f t="shared" si="20"/>
        <v>0</v>
      </c>
      <c r="BH19" s="53">
        <f t="shared" si="21"/>
        <v>0</v>
      </c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</row>
    <row r="20" spans="1:281" s="42" customFormat="1" ht="23.1" customHeight="1" x14ac:dyDescent="0.35">
      <c r="A20" s="154">
        <v>5</v>
      </c>
      <c r="B20" s="43" t="s">
        <v>64</v>
      </c>
      <c r="C20" s="44" t="s">
        <v>71</v>
      </c>
      <c r="D20" s="45">
        <v>46725</v>
      </c>
      <c r="E20" s="45">
        <v>2290</v>
      </c>
      <c r="F20" s="45">
        <f t="shared" si="0"/>
        <v>49015</v>
      </c>
      <c r="G20" s="45">
        <v>2289</v>
      </c>
      <c r="H20" s="45"/>
      <c r="I20" s="45"/>
      <c r="J20" s="45">
        <f t="shared" si="1"/>
        <v>51304</v>
      </c>
      <c r="K20" s="46">
        <f>J20</f>
        <v>51304</v>
      </c>
      <c r="L20" s="47">
        <f t="shared" si="2"/>
        <v>0</v>
      </c>
      <c r="P20" s="45">
        <f t="shared" si="3"/>
        <v>51304</v>
      </c>
      <c r="Q20" s="45">
        <v>4459.28</v>
      </c>
      <c r="R20" s="45">
        <f t="shared" si="4"/>
        <v>11059.73</v>
      </c>
      <c r="S20" s="45">
        <f t="shared" si="5"/>
        <v>200</v>
      </c>
      <c r="T20" s="45">
        <f t="shared" si="6"/>
        <v>1282.5999999999999</v>
      </c>
      <c r="U20" s="45">
        <f t="shared" si="7"/>
        <v>6513.51</v>
      </c>
      <c r="V20" s="46">
        <f t="shared" si="8"/>
        <v>23515.119999999995</v>
      </c>
      <c r="W20" s="48">
        <f t="shared" si="9"/>
        <v>13894</v>
      </c>
      <c r="X20" s="48">
        <f t="shared" si="10"/>
        <v>13894.880000000005</v>
      </c>
      <c r="Y20" s="42">
        <f>+A20</f>
        <v>5</v>
      </c>
      <c r="Z20" s="45">
        <f t="shared" si="11"/>
        <v>6156.48</v>
      </c>
      <c r="AA20" s="45">
        <v>0</v>
      </c>
      <c r="AB20" s="45">
        <v>100</v>
      </c>
      <c r="AC20" s="45">
        <f t="shared" si="12"/>
        <v>1282.5999999999999</v>
      </c>
      <c r="AD20" s="45">
        <v>200</v>
      </c>
      <c r="AE20" s="50">
        <f t="shared" si="13"/>
        <v>27788.880000000005</v>
      </c>
      <c r="AF20" s="51">
        <f t="shared" si="14"/>
        <v>13894.440000000002</v>
      </c>
      <c r="AG20" s="154">
        <v>5</v>
      </c>
      <c r="AH20" s="43" t="s">
        <v>64</v>
      </c>
      <c r="AI20" s="44" t="s">
        <v>71</v>
      </c>
      <c r="AJ20" s="45">
        <f t="shared" si="15"/>
        <v>4459.28</v>
      </c>
      <c r="AK20" s="45">
        <f t="shared" si="16"/>
        <v>4617.3599999999997</v>
      </c>
      <c r="AL20" s="45">
        <v>0</v>
      </c>
      <c r="AM20" s="45">
        <v>0</v>
      </c>
      <c r="AN20" s="45">
        <v>0</v>
      </c>
      <c r="AO20" s="45">
        <v>0</v>
      </c>
      <c r="AP20" s="45">
        <v>6442.37</v>
      </c>
      <c r="AQ20" s="45">
        <v>0</v>
      </c>
      <c r="AR20" s="45"/>
      <c r="AS20" s="45">
        <v>0</v>
      </c>
      <c r="AT20" s="45">
        <f t="shared" si="17"/>
        <v>11059.73</v>
      </c>
      <c r="AU20" s="45">
        <v>200</v>
      </c>
      <c r="AV20" s="45">
        <v>0</v>
      </c>
      <c r="AW20" s="45">
        <v>0</v>
      </c>
      <c r="AX20" s="45">
        <f t="shared" si="18"/>
        <v>200</v>
      </c>
      <c r="AY20" s="45">
        <f t="shared" si="19"/>
        <v>1282.5999999999999</v>
      </c>
      <c r="AZ20" s="45"/>
      <c r="BA20" s="45"/>
      <c r="BB20" s="45">
        <v>100</v>
      </c>
      <c r="BC20" s="45">
        <v>6313.51</v>
      </c>
      <c r="BD20" s="45">
        <v>100</v>
      </c>
      <c r="BE20" s="45">
        <v>0</v>
      </c>
      <c r="BF20" s="45">
        <v>0</v>
      </c>
      <c r="BG20" s="45">
        <f t="shared" si="20"/>
        <v>6513.51</v>
      </c>
      <c r="BH20" s="53">
        <f t="shared" si="21"/>
        <v>23515.119999999995</v>
      </c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  <c r="IW20" s="54"/>
      <c r="IX20" s="54"/>
      <c r="IY20" s="54"/>
      <c r="IZ20" s="54"/>
      <c r="JA20" s="54"/>
      <c r="JB20" s="54"/>
      <c r="JC20" s="54"/>
      <c r="JD20" s="54"/>
      <c r="JE20" s="54"/>
      <c r="JF20" s="54"/>
      <c r="JG20" s="54"/>
      <c r="JH20" s="54"/>
      <c r="JI20" s="54"/>
      <c r="JJ20" s="54"/>
      <c r="JK20" s="54"/>
      <c r="JL20" s="54"/>
      <c r="JM20" s="54"/>
      <c r="JN20" s="54"/>
      <c r="JO20" s="54"/>
      <c r="JP20" s="54"/>
      <c r="JQ20" s="54"/>
      <c r="JR20" s="54"/>
      <c r="JS20" s="54"/>
      <c r="JT20" s="54"/>
      <c r="JU20" s="54"/>
    </row>
    <row r="21" spans="1:281" s="42" customFormat="1" ht="23.1" customHeight="1" x14ac:dyDescent="0.35">
      <c r="A21" s="55"/>
      <c r="B21" s="62"/>
      <c r="C21" s="44"/>
      <c r="D21" s="45"/>
      <c r="E21" s="45"/>
      <c r="F21" s="45">
        <f t="shared" si="0"/>
        <v>0</v>
      </c>
      <c r="G21" s="45"/>
      <c r="H21" s="45"/>
      <c r="I21" s="45"/>
      <c r="J21" s="45">
        <f t="shared" si="1"/>
        <v>0</v>
      </c>
      <c r="K21" s="63"/>
      <c r="L21" s="47">
        <f t="shared" si="2"/>
        <v>0</v>
      </c>
      <c r="P21" s="45">
        <f t="shared" si="3"/>
        <v>0</v>
      </c>
      <c r="Q21" s="45"/>
      <c r="R21" s="45">
        <f t="shared" si="4"/>
        <v>0</v>
      </c>
      <c r="S21" s="45">
        <f t="shared" si="5"/>
        <v>0</v>
      </c>
      <c r="T21" s="45">
        <f t="shared" si="6"/>
        <v>0</v>
      </c>
      <c r="U21" s="45">
        <f t="shared" si="7"/>
        <v>0</v>
      </c>
      <c r="V21" s="46">
        <f t="shared" si="8"/>
        <v>0</v>
      </c>
      <c r="W21" s="48">
        <f t="shared" si="9"/>
        <v>0</v>
      </c>
      <c r="X21" s="48">
        <f t="shared" si="10"/>
        <v>0</v>
      </c>
      <c r="Z21" s="45">
        <f t="shared" si="11"/>
        <v>0</v>
      </c>
      <c r="AA21" s="45"/>
      <c r="AB21" s="45"/>
      <c r="AC21" s="45">
        <f t="shared" si="12"/>
        <v>0</v>
      </c>
      <c r="AD21" s="45"/>
      <c r="AE21" s="50">
        <f t="shared" si="13"/>
        <v>0</v>
      </c>
      <c r="AF21" s="51">
        <f t="shared" si="14"/>
        <v>0</v>
      </c>
      <c r="AG21" s="55"/>
      <c r="AH21" s="62"/>
      <c r="AI21" s="44"/>
      <c r="AJ21" s="45">
        <f t="shared" si="15"/>
        <v>0</v>
      </c>
      <c r="AK21" s="45">
        <f t="shared" si="16"/>
        <v>0</v>
      </c>
      <c r="AL21" s="45"/>
      <c r="AM21" s="45"/>
      <c r="AN21" s="45"/>
      <c r="AO21" s="45"/>
      <c r="AP21" s="45"/>
      <c r="AQ21" s="45"/>
      <c r="AR21" s="45"/>
      <c r="AS21" s="45"/>
      <c r="AT21" s="45">
        <f t="shared" si="17"/>
        <v>0</v>
      </c>
      <c r="AU21" s="45"/>
      <c r="AV21" s="56"/>
      <c r="AW21" s="45"/>
      <c r="AX21" s="45">
        <f t="shared" si="18"/>
        <v>0</v>
      </c>
      <c r="AY21" s="45">
        <f t="shared" si="19"/>
        <v>0</v>
      </c>
      <c r="AZ21" s="45"/>
      <c r="BA21" s="45"/>
      <c r="BB21" s="45"/>
      <c r="BC21" s="45"/>
      <c r="BD21" s="45"/>
      <c r="BE21" s="45"/>
      <c r="BF21" s="45"/>
      <c r="BG21" s="45">
        <f t="shared" si="20"/>
        <v>0</v>
      </c>
      <c r="BH21" s="53">
        <f t="shared" si="21"/>
        <v>0</v>
      </c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</row>
    <row r="22" spans="1:281" s="42" customFormat="1" ht="23.1" customHeight="1" x14ac:dyDescent="0.35">
      <c r="A22" s="42">
        <v>6</v>
      </c>
      <c r="B22" s="43" t="s">
        <v>66</v>
      </c>
      <c r="C22" s="64" t="s">
        <v>67</v>
      </c>
      <c r="D22" s="45">
        <v>80003</v>
      </c>
      <c r="E22" s="45">
        <v>3656</v>
      </c>
      <c r="F22" s="45">
        <f t="shared" si="0"/>
        <v>83659</v>
      </c>
      <c r="G22" s="45">
        <v>3656</v>
      </c>
      <c r="H22" s="45"/>
      <c r="I22" s="45"/>
      <c r="J22" s="45">
        <f t="shared" si="1"/>
        <v>87315</v>
      </c>
      <c r="K22" s="46">
        <f>J22</f>
        <v>87315</v>
      </c>
      <c r="L22" s="47">
        <f t="shared" si="2"/>
        <v>0</v>
      </c>
      <c r="P22" s="45">
        <f t="shared" si="3"/>
        <v>87315</v>
      </c>
      <c r="Q22" s="45">
        <v>12906.57</v>
      </c>
      <c r="R22" s="45">
        <f t="shared" si="4"/>
        <v>21073.8</v>
      </c>
      <c r="S22" s="45">
        <f t="shared" si="5"/>
        <v>200</v>
      </c>
      <c r="T22" s="45">
        <f t="shared" si="6"/>
        <v>2182.87</v>
      </c>
      <c r="U22" s="45">
        <f t="shared" si="7"/>
        <v>100</v>
      </c>
      <c r="V22" s="46">
        <f t="shared" si="8"/>
        <v>36463.24</v>
      </c>
      <c r="W22" s="48">
        <f t="shared" si="9"/>
        <v>25426</v>
      </c>
      <c r="X22" s="48">
        <f t="shared" si="10"/>
        <v>25425.760000000002</v>
      </c>
      <c r="Y22" s="42">
        <f>+A22</f>
        <v>6</v>
      </c>
      <c r="Z22" s="45">
        <f t="shared" si="11"/>
        <v>10477.799999999999</v>
      </c>
      <c r="AA22" s="45">
        <v>0</v>
      </c>
      <c r="AB22" s="45">
        <v>100</v>
      </c>
      <c r="AC22" s="45">
        <f t="shared" si="12"/>
        <v>2182.88</v>
      </c>
      <c r="AD22" s="45">
        <v>200</v>
      </c>
      <c r="AE22" s="50">
        <f t="shared" si="13"/>
        <v>50851.76</v>
      </c>
      <c r="AF22" s="51">
        <f t="shared" si="14"/>
        <v>25425.88</v>
      </c>
      <c r="AG22" s="42">
        <v>6</v>
      </c>
      <c r="AH22" s="43" t="s">
        <v>66</v>
      </c>
      <c r="AI22" s="64" t="s">
        <v>67</v>
      </c>
      <c r="AJ22" s="45">
        <f t="shared" si="15"/>
        <v>12906.57</v>
      </c>
      <c r="AK22" s="45">
        <f t="shared" si="16"/>
        <v>7858.3499999999995</v>
      </c>
      <c r="AL22" s="45">
        <v>0</v>
      </c>
      <c r="AM22" s="45">
        <v>0</v>
      </c>
      <c r="AN22" s="45">
        <v>0</v>
      </c>
      <c r="AO22" s="45">
        <v>0</v>
      </c>
      <c r="AP22" s="45">
        <v>13215.45</v>
      </c>
      <c r="AQ22" s="45">
        <v>0</v>
      </c>
      <c r="AR22" s="45"/>
      <c r="AS22" s="45">
        <v>0</v>
      </c>
      <c r="AT22" s="45">
        <f t="shared" si="17"/>
        <v>21073.8</v>
      </c>
      <c r="AU22" s="45">
        <v>200</v>
      </c>
      <c r="AV22" s="45">
        <v>0</v>
      </c>
      <c r="AW22" s="45">
        <v>0</v>
      </c>
      <c r="AX22" s="45">
        <f t="shared" si="18"/>
        <v>200</v>
      </c>
      <c r="AY22" s="45">
        <f t="shared" si="19"/>
        <v>2182.87</v>
      </c>
      <c r="AZ22" s="45"/>
      <c r="BA22" s="45">
        <v>0</v>
      </c>
      <c r="BB22" s="45">
        <v>100</v>
      </c>
      <c r="BC22" s="45">
        <v>0</v>
      </c>
      <c r="BD22" s="45">
        <v>0</v>
      </c>
      <c r="BE22" s="45">
        <v>0</v>
      </c>
      <c r="BF22" s="45">
        <v>0</v>
      </c>
      <c r="BG22" s="45">
        <f t="shared" si="20"/>
        <v>100</v>
      </c>
      <c r="BH22" s="53">
        <f t="shared" si="21"/>
        <v>36463.24</v>
      </c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</row>
    <row r="23" spans="1:281" s="42" customFormat="1" ht="23.1" customHeight="1" x14ac:dyDescent="0.35">
      <c r="A23" s="55"/>
      <c r="B23" s="62"/>
      <c r="C23" s="44"/>
      <c r="D23" s="45"/>
      <c r="E23" s="45"/>
      <c r="F23" s="45">
        <f t="shared" si="0"/>
        <v>0</v>
      </c>
      <c r="G23" s="45"/>
      <c r="J23" s="45">
        <f t="shared" si="1"/>
        <v>0</v>
      </c>
      <c r="K23" s="46"/>
      <c r="L23" s="47">
        <f t="shared" si="2"/>
        <v>0</v>
      </c>
      <c r="P23" s="45">
        <f t="shared" si="3"/>
        <v>0</v>
      </c>
      <c r="R23" s="45">
        <f t="shared" si="4"/>
        <v>0</v>
      </c>
      <c r="S23" s="45">
        <f t="shared" si="5"/>
        <v>0</v>
      </c>
      <c r="T23" s="45">
        <f t="shared" si="6"/>
        <v>0</v>
      </c>
      <c r="U23" s="45">
        <f t="shared" si="7"/>
        <v>0</v>
      </c>
      <c r="V23" s="46">
        <f t="shared" si="8"/>
        <v>0</v>
      </c>
      <c r="W23" s="48">
        <f t="shared" si="9"/>
        <v>0</v>
      </c>
      <c r="X23" s="48">
        <f t="shared" si="10"/>
        <v>0</v>
      </c>
      <c r="Z23" s="45">
        <f t="shared" si="11"/>
        <v>0</v>
      </c>
      <c r="AA23" s="45"/>
      <c r="AB23" s="45"/>
      <c r="AC23" s="45">
        <f t="shared" si="12"/>
        <v>0</v>
      </c>
      <c r="AD23" s="45"/>
      <c r="AE23" s="50">
        <f t="shared" si="13"/>
        <v>0</v>
      </c>
      <c r="AF23" s="51">
        <f t="shared" si="14"/>
        <v>0</v>
      </c>
      <c r="AG23" s="55"/>
      <c r="AH23" s="62"/>
      <c r="AI23" s="44"/>
      <c r="AJ23" s="45">
        <f t="shared" si="15"/>
        <v>0</v>
      </c>
      <c r="AK23" s="45">
        <f t="shared" si="16"/>
        <v>0</v>
      </c>
      <c r="AT23" s="45">
        <f t="shared" si="17"/>
        <v>0</v>
      </c>
      <c r="AU23" s="45"/>
      <c r="AV23" s="56"/>
      <c r="AX23" s="45">
        <f t="shared" si="18"/>
        <v>0</v>
      </c>
      <c r="AY23" s="45">
        <f t="shared" si="19"/>
        <v>0</v>
      </c>
      <c r="BG23" s="45">
        <f t="shared" si="20"/>
        <v>0</v>
      </c>
      <c r="BH23" s="53">
        <f t="shared" si="21"/>
        <v>0</v>
      </c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  <c r="IW23" s="54"/>
      <c r="IX23" s="54"/>
      <c r="IY23" s="54"/>
      <c r="IZ23" s="54"/>
      <c r="JA23" s="54"/>
      <c r="JB23" s="54"/>
      <c r="JC23" s="54"/>
      <c r="JD23" s="54"/>
      <c r="JE23" s="54"/>
      <c r="JF23" s="54"/>
      <c r="JG23" s="54"/>
      <c r="JH23" s="54"/>
      <c r="JI23" s="54"/>
      <c r="JJ23" s="54"/>
      <c r="JK23" s="54"/>
      <c r="JL23" s="54"/>
      <c r="JM23" s="54"/>
      <c r="JN23" s="54"/>
      <c r="JO23" s="54"/>
      <c r="JP23" s="54"/>
      <c r="JQ23" s="54"/>
      <c r="JR23" s="54"/>
      <c r="JS23" s="54"/>
      <c r="JT23" s="54"/>
      <c r="JU23" s="54"/>
    </row>
    <row r="24" spans="1:281" s="42" customFormat="1" ht="23.1" customHeight="1" x14ac:dyDescent="0.35">
      <c r="A24" s="42">
        <v>7</v>
      </c>
      <c r="B24" s="43" t="s">
        <v>68</v>
      </c>
      <c r="C24" s="44" t="s">
        <v>77</v>
      </c>
      <c r="D24" s="45">
        <v>57347</v>
      </c>
      <c r="E24" s="45">
        <v>2810</v>
      </c>
      <c r="F24" s="45">
        <f t="shared" si="0"/>
        <v>60157</v>
      </c>
      <c r="G24" s="45">
        <v>2810</v>
      </c>
      <c r="H24" s="45"/>
      <c r="I24" s="45"/>
      <c r="J24" s="45">
        <f t="shared" si="1"/>
        <v>62967</v>
      </c>
      <c r="K24" s="46">
        <f>J24</f>
        <v>62967</v>
      </c>
      <c r="L24" s="47">
        <f t="shared" si="2"/>
        <v>0</v>
      </c>
      <c r="P24" s="45">
        <f t="shared" si="3"/>
        <v>62967</v>
      </c>
      <c r="Q24" s="45">
        <v>6912.39</v>
      </c>
      <c r="R24" s="45">
        <f t="shared" si="4"/>
        <v>15256.99</v>
      </c>
      <c r="S24" s="45">
        <f t="shared" si="5"/>
        <v>1303.8</v>
      </c>
      <c r="T24" s="45">
        <f t="shared" si="6"/>
        <v>1574.17</v>
      </c>
      <c r="U24" s="45">
        <f t="shared" si="7"/>
        <v>29925.77</v>
      </c>
      <c r="V24" s="46">
        <f t="shared" si="8"/>
        <v>54973.119999999995</v>
      </c>
      <c r="W24" s="48">
        <f t="shared" si="9"/>
        <v>3997</v>
      </c>
      <c r="X24" s="48">
        <f t="shared" si="10"/>
        <v>3996.8800000000047</v>
      </c>
      <c r="Y24" s="42">
        <f>+A24</f>
        <v>7</v>
      </c>
      <c r="Z24" s="45">
        <f t="shared" si="11"/>
        <v>7556.04</v>
      </c>
      <c r="AA24" s="45">
        <v>0</v>
      </c>
      <c r="AB24" s="45">
        <v>100</v>
      </c>
      <c r="AC24" s="45">
        <f t="shared" si="12"/>
        <v>1574.18</v>
      </c>
      <c r="AD24" s="45">
        <v>200</v>
      </c>
      <c r="AE24" s="50">
        <f t="shared" si="13"/>
        <v>7993.8800000000047</v>
      </c>
      <c r="AF24" s="51">
        <f t="shared" si="14"/>
        <v>3996.9400000000023</v>
      </c>
      <c r="AG24" s="42">
        <v>7</v>
      </c>
      <c r="AH24" s="43" t="s">
        <v>68</v>
      </c>
      <c r="AI24" s="44" t="s">
        <v>77</v>
      </c>
      <c r="AJ24" s="45">
        <f t="shared" si="15"/>
        <v>6912.39</v>
      </c>
      <c r="AK24" s="45">
        <f t="shared" si="16"/>
        <v>5667.03</v>
      </c>
      <c r="AL24" s="45">
        <v>0</v>
      </c>
      <c r="AM24" s="45">
        <v>0</v>
      </c>
      <c r="AN24" s="45">
        <v>0</v>
      </c>
      <c r="AO24" s="45">
        <v>0</v>
      </c>
      <c r="AP24" s="45">
        <v>8934.4</v>
      </c>
      <c r="AQ24" s="45">
        <v>0</v>
      </c>
      <c r="AR24" s="45"/>
      <c r="AS24" s="45">
        <v>655.56</v>
      </c>
      <c r="AT24" s="45">
        <f t="shared" si="17"/>
        <v>15256.99</v>
      </c>
      <c r="AU24" s="45">
        <v>200</v>
      </c>
      <c r="AV24" s="45">
        <v>0</v>
      </c>
      <c r="AW24" s="45">
        <v>1103.8</v>
      </c>
      <c r="AX24" s="45">
        <f t="shared" si="18"/>
        <v>1303.8</v>
      </c>
      <c r="AY24" s="45">
        <f t="shared" si="19"/>
        <v>1574.17</v>
      </c>
      <c r="AZ24" s="45"/>
      <c r="BA24" s="45"/>
      <c r="BB24" s="45">
        <v>6000</v>
      </c>
      <c r="BC24" s="45">
        <v>15783.77</v>
      </c>
      <c r="BD24" s="197">
        <v>8142</v>
      </c>
      <c r="BE24" s="45">
        <v>0</v>
      </c>
      <c r="BF24" s="45">
        <v>0</v>
      </c>
      <c r="BG24" s="45">
        <f t="shared" si="20"/>
        <v>29925.77</v>
      </c>
      <c r="BH24" s="53">
        <f t="shared" si="21"/>
        <v>54973.119999999995</v>
      </c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</row>
    <row r="25" spans="1:281" s="42" customFormat="1" ht="23.1" customHeight="1" x14ac:dyDescent="0.35">
      <c r="A25" s="55"/>
      <c r="B25" s="43"/>
      <c r="C25" s="44"/>
      <c r="D25" s="45"/>
      <c r="E25" s="45"/>
      <c r="F25" s="45">
        <f t="shared" si="0"/>
        <v>0</v>
      </c>
      <c r="G25" s="45"/>
      <c r="H25" s="45"/>
      <c r="I25" s="45"/>
      <c r="J25" s="45">
        <f t="shared" si="1"/>
        <v>0</v>
      </c>
      <c r="K25" s="63"/>
      <c r="L25" s="47">
        <f t="shared" si="2"/>
        <v>0</v>
      </c>
      <c r="P25" s="45">
        <f t="shared" si="3"/>
        <v>0</v>
      </c>
      <c r="Q25" s="45"/>
      <c r="R25" s="45">
        <f t="shared" si="4"/>
        <v>0</v>
      </c>
      <c r="S25" s="45">
        <f t="shared" si="5"/>
        <v>0</v>
      </c>
      <c r="T25" s="45">
        <f t="shared" si="6"/>
        <v>0</v>
      </c>
      <c r="U25" s="45">
        <f t="shared" si="7"/>
        <v>0</v>
      </c>
      <c r="V25" s="46">
        <f t="shared" si="8"/>
        <v>0</v>
      </c>
      <c r="W25" s="48">
        <f t="shared" si="9"/>
        <v>0</v>
      </c>
      <c r="X25" s="48">
        <f t="shared" si="10"/>
        <v>0</v>
      </c>
      <c r="Z25" s="45">
        <f t="shared" si="11"/>
        <v>0</v>
      </c>
      <c r="AA25" s="45"/>
      <c r="AB25" s="45"/>
      <c r="AC25" s="45">
        <f t="shared" si="12"/>
        <v>0</v>
      </c>
      <c r="AD25" s="45"/>
      <c r="AE25" s="50">
        <f t="shared" si="13"/>
        <v>0</v>
      </c>
      <c r="AF25" s="51">
        <f t="shared" si="14"/>
        <v>0</v>
      </c>
      <c r="AG25" s="55"/>
      <c r="AH25" s="43"/>
      <c r="AI25" s="44"/>
      <c r="AJ25" s="45">
        <f t="shared" si="15"/>
        <v>0</v>
      </c>
      <c r="AK25" s="45">
        <f t="shared" si="16"/>
        <v>0</v>
      </c>
      <c r="AL25" s="45"/>
      <c r="AM25" s="45"/>
      <c r="AN25" s="45"/>
      <c r="AO25" s="45"/>
      <c r="AP25" s="45"/>
      <c r="AQ25" s="45"/>
      <c r="AR25" s="45"/>
      <c r="AS25" s="45"/>
      <c r="AT25" s="45">
        <f t="shared" si="17"/>
        <v>0</v>
      </c>
      <c r="AU25" s="45"/>
      <c r="AV25" s="56"/>
      <c r="AW25" s="45"/>
      <c r="AX25" s="45">
        <f t="shared" si="18"/>
        <v>0</v>
      </c>
      <c r="AY25" s="45">
        <f t="shared" si="19"/>
        <v>0</v>
      </c>
      <c r="AZ25" s="45"/>
      <c r="BA25" s="45"/>
      <c r="BB25" s="45"/>
      <c r="BC25" s="45"/>
      <c r="BD25" s="45"/>
      <c r="BE25" s="45"/>
      <c r="BF25" s="45"/>
      <c r="BG25" s="45">
        <f t="shared" si="20"/>
        <v>0</v>
      </c>
      <c r="BH25" s="53">
        <f t="shared" si="21"/>
        <v>0</v>
      </c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  <c r="IZ25" s="54"/>
      <c r="JA25" s="54"/>
      <c r="JB25" s="54"/>
      <c r="JC25" s="54"/>
      <c r="JD25" s="54"/>
      <c r="JE25" s="54"/>
      <c r="JF25" s="54"/>
      <c r="JG25" s="54"/>
      <c r="JH25" s="54"/>
      <c r="JI25" s="54"/>
      <c r="JJ25" s="54"/>
      <c r="JK25" s="54"/>
      <c r="JL25" s="54"/>
      <c r="JM25" s="54"/>
      <c r="JN25" s="54"/>
      <c r="JO25" s="54"/>
      <c r="JP25" s="54"/>
      <c r="JQ25" s="54"/>
      <c r="JR25" s="54"/>
      <c r="JS25" s="54"/>
      <c r="JT25" s="54"/>
      <c r="JU25" s="54"/>
    </row>
    <row r="26" spans="1:281" s="42" customFormat="1" ht="23.1" customHeight="1" x14ac:dyDescent="0.35">
      <c r="A26" s="154">
        <v>8</v>
      </c>
      <c r="B26" s="43" t="s">
        <v>70</v>
      </c>
      <c r="C26" s="44" t="s">
        <v>71</v>
      </c>
      <c r="D26" s="45">
        <v>46725</v>
      </c>
      <c r="E26" s="45">
        <v>2290</v>
      </c>
      <c r="F26" s="45">
        <f t="shared" si="0"/>
        <v>49015</v>
      </c>
      <c r="G26" s="45">
        <v>2289</v>
      </c>
      <c r="H26" s="45"/>
      <c r="I26" s="45"/>
      <c r="J26" s="45">
        <f t="shared" si="1"/>
        <v>51304</v>
      </c>
      <c r="K26" s="46">
        <f>J26</f>
        <v>51304</v>
      </c>
      <c r="L26" s="47">
        <f t="shared" si="2"/>
        <v>0</v>
      </c>
      <c r="P26" s="45">
        <f t="shared" si="3"/>
        <v>51304</v>
      </c>
      <c r="Q26" s="45">
        <v>4459.28</v>
      </c>
      <c r="R26" s="45">
        <f t="shared" si="4"/>
        <v>12143.55</v>
      </c>
      <c r="S26" s="45">
        <f t="shared" si="5"/>
        <v>5396.5599999999995</v>
      </c>
      <c r="T26" s="45">
        <f t="shared" si="6"/>
        <v>1282.5999999999999</v>
      </c>
      <c r="U26" s="45">
        <f t="shared" si="7"/>
        <v>12100</v>
      </c>
      <c r="V26" s="46">
        <f t="shared" si="8"/>
        <v>35381.99</v>
      </c>
      <c r="W26" s="48">
        <f t="shared" si="9"/>
        <v>7961</v>
      </c>
      <c r="X26" s="48">
        <f t="shared" si="10"/>
        <v>7961.010000000002</v>
      </c>
      <c r="Y26" s="42">
        <f>+A26</f>
        <v>8</v>
      </c>
      <c r="Z26" s="45">
        <f t="shared" si="11"/>
        <v>6156.48</v>
      </c>
      <c r="AA26" s="45">
        <v>0</v>
      </c>
      <c r="AB26" s="45">
        <v>100</v>
      </c>
      <c r="AC26" s="45">
        <f t="shared" si="12"/>
        <v>1282.5999999999999</v>
      </c>
      <c r="AD26" s="45">
        <v>200</v>
      </c>
      <c r="AE26" s="50">
        <f t="shared" si="13"/>
        <v>15922.010000000002</v>
      </c>
      <c r="AF26" s="51">
        <f t="shared" si="14"/>
        <v>7961.005000000001</v>
      </c>
      <c r="AG26" s="154">
        <v>8</v>
      </c>
      <c r="AH26" s="43" t="s">
        <v>70</v>
      </c>
      <c r="AI26" s="44" t="s">
        <v>71</v>
      </c>
      <c r="AJ26" s="45">
        <f t="shared" si="15"/>
        <v>4459.28</v>
      </c>
      <c r="AK26" s="45">
        <f t="shared" si="16"/>
        <v>4617.3599999999997</v>
      </c>
      <c r="AL26" s="45">
        <v>5870.63</v>
      </c>
      <c r="AM26" s="45">
        <v>1000</v>
      </c>
      <c r="AN26" s="45">
        <v>0</v>
      </c>
      <c r="AO26" s="45">
        <v>0</v>
      </c>
      <c r="AP26" s="45">
        <v>0</v>
      </c>
      <c r="AQ26" s="45">
        <v>0</v>
      </c>
      <c r="AR26" s="45"/>
      <c r="AS26" s="45">
        <v>655.56</v>
      </c>
      <c r="AT26" s="45">
        <f t="shared" si="17"/>
        <v>12143.55</v>
      </c>
      <c r="AU26" s="45">
        <v>1900</v>
      </c>
      <c r="AV26" s="45">
        <v>0</v>
      </c>
      <c r="AW26" s="45">
        <v>3496.56</v>
      </c>
      <c r="AX26" s="45">
        <f t="shared" si="18"/>
        <v>5396.5599999999995</v>
      </c>
      <c r="AY26" s="45">
        <f t="shared" si="19"/>
        <v>1282.5999999999999</v>
      </c>
      <c r="AZ26" s="45"/>
      <c r="BA26" s="45">
        <v>0</v>
      </c>
      <c r="BB26" s="45">
        <v>100</v>
      </c>
      <c r="BC26" s="45"/>
      <c r="BD26" s="45">
        <v>12000</v>
      </c>
      <c r="BE26" s="45">
        <v>0</v>
      </c>
      <c r="BF26" s="45">
        <v>0</v>
      </c>
      <c r="BG26" s="45">
        <f t="shared" si="20"/>
        <v>12100</v>
      </c>
      <c r="BH26" s="53">
        <f t="shared" si="21"/>
        <v>35381.99</v>
      </c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  <c r="IX26" s="54"/>
      <c r="IY26" s="54"/>
      <c r="IZ26" s="54"/>
      <c r="JA26" s="54"/>
      <c r="JB26" s="54"/>
      <c r="JC26" s="54"/>
      <c r="JD26" s="54"/>
      <c r="JE26" s="54"/>
      <c r="JF26" s="54"/>
      <c r="JG26" s="54"/>
      <c r="JH26" s="54"/>
      <c r="JI26" s="54"/>
      <c r="JJ26" s="54"/>
      <c r="JK26" s="54"/>
      <c r="JL26" s="54"/>
      <c r="JM26" s="54"/>
      <c r="JN26" s="54"/>
      <c r="JO26" s="54"/>
      <c r="JP26" s="54"/>
      <c r="JQ26" s="54"/>
      <c r="JR26" s="54"/>
      <c r="JS26" s="54"/>
      <c r="JT26" s="54"/>
      <c r="JU26" s="54"/>
    </row>
    <row r="27" spans="1:281" s="42" customFormat="1" ht="23.1" customHeight="1" x14ac:dyDescent="0.35">
      <c r="A27" s="55"/>
      <c r="B27" s="43"/>
      <c r="C27" s="44"/>
      <c r="D27" s="45"/>
      <c r="E27" s="45"/>
      <c r="F27" s="45">
        <f t="shared" si="0"/>
        <v>0</v>
      </c>
      <c r="G27" s="45"/>
      <c r="H27" s="45"/>
      <c r="I27" s="45"/>
      <c r="J27" s="45">
        <f t="shared" si="1"/>
        <v>0</v>
      </c>
      <c r="K27" s="46"/>
      <c r="L27" s="47">
        <f t="shared" si="2"/>
        <v>0</v>
      </c>
      <c r="P27" s="45">
        <f t="shared" si="3"/>
        <v>0</v>
      </c>
      <c r="Q27" s="45"/>
      <c r="R27" s="45">
        <f t="shared" si="4"/>
        <v>0</v>
      </c>
      <c r="S27" s="45">
        <f t="shared" si="5"/>
        <v>0</v>
      </c>
      <c r="T27" s="45">
        <f t="shared" si="6"/>
        <v>0</v>
      </c>
      <c r="U27" s="45">
        <f t="shared" si="7"/>
        <v>0</v>
      </c>
      <c r="V27" s="46">
        <f t="shared" si="8"/>
        <v>0</v>
      </c>
      <c r="W27" s="48">
        <f t="shared" si="9"/>
        <v>0</v>
      </c>
      <c r="X27" s="48">
        <f t="shared" si="10"/>
        <v>0</v>
      </c>
      <c r="Z27" s="45">
        <f t="shared" si="11"/>
        <v>0</v>
      </c>
      <c r="AA27" s="45"/>
      <c r="AB27" s="45"/>
      <c r="AC27" s="45">
        <f t="shared" si="12"/>
        <v>0</v>
      </c>
      <c r="AD27" s="45"/>
      <c r="AE27" s="50">
        <f t="shared" si="13"/>
        <v>0</v>
      </c>
      <c r="AF27" s="51">
        <f t="shared" si="14"/>
        <v>0</v>
      </c>
      <c r="AG27" s="55"/>
      <c r="AH27" s="43"/>
      <c r="AI27" s="44"/>
      <c r="AJ27" s="45">
        <f t="shared" si="15"/>
        <v>0</v>
      </c>
      <c r="AK27" s="45">
        <f t="shared" si="16"/>
        <v>0</v>
      </c>
      <c r="AL27" s="45"/>
      <c r="AM27" s="45"/>
      <c r="AN27" s="45"/>
      <c r="AO27" s="45"/>
      <c r="AP27" s="45"/>
      <c r="AQ27" s="45"/>
      <c r="AR27" s="45"/>
      <c r="AS27" s="45"/>
      <c r="AT27" s="45">
        <f t="shared" si="17"/>
        <v>0</v>
      </c>
      <c r="AU27" s="45"/>
      <c r="AV27" s="56"/>
      <c r="AW27" s="45"/>
      <c r="AX27" s="45">
        <f t="shared" si="18"/>
        <v>0</v>
      </c>
      <c r="AY27" s="45">
        <f t="shared" si="19"/>
        <v>0</v>
      </c>
      <c r="AZ27" s="45"/>
      <c r="BA27" s="45"/>
      <c r="BB27" s="45"/>
      <c r="BC27" s="45"/>
      <c r="BD27" s="45"/>
      <c r="BE27" s="45"/>
      <c r="BF27" s="45"/>
      <c r="BG27" s="45">
        <f t="shared" si="20"/>
        <v>0</v>
      </c>
      <c r="BH27" s="53">
        <f t="shared" si="21"/>
        <v>0</v>
      </c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  <c r="IW27" s="54"/>
      <c r="IX27" s="54"/>
      <c r="IY27" s="54"/>
      <c r="IZ27" s="54"/>
      <c r="JA27" s="54"/>
      <c r="JB27" s="54"/>
      <c r="JC27" s="54"/>
      <c r="JD27" s="54"/>
      <c r="JE27" s="54"/>
      <c r="JF27" s="54"/>
      <c r="JG27" s="54"/>
      <c r="JH27" s="54"/>
      <c r="JI27" s="54"/>
      <c r="JJ27" s="54"/>
      <c r="JK27" s="54"/>
      <c r="JL27" s="54"/>
      <c r="JM27" s="54"/>
      <c r="JN27" s="54"/>
      <c r="JO27" s="54"/>
      <c r="JP27" s="54"/>
      <c r="JQ27" s="54"/>
      <c r="JR27" s="54"/>
      <c r="JS27" s="54"/>
      <c r="JT27" s="54"/>
      <c r="JU27" s="54"/>
    </row>
    <row r="28" spans="1:281" s="42" customFormat="1" ht="23.1" customHeight="1" x14ac:dyDescent="0.35">
      <c r="A28" s="42">
        <v>9</v>
      </c>
      <c r="B28" s="43" t="s">
        <v>72</v>
      </c>
      <c r="C28" s="44" t="s">
        <v>73</v>
      </c>
      <c r="D28" s="45">
        <v>29165</v>
      </c>
      <c r="E28" s="45">
        <v>1540</v>
      </c>
      <c r="F28" s="45">
        <f t="shared" si="0"/>
        <v>30705</v>
      </c>
      <c r="G28" s="45">
        <v>1540</v>
      </c>
      <c r="H28" s="45"/>
      <c r="I28" s="45"/>
      <c r="J28" s="45">
        <f t="shared" si="1"/>
        <v>32245</v>
      </c>
      <c r="K28" s="46">
        <f>J28</f>
        <v>32245</v>
      </c>
      <c r="L28" s="47">
        <f t="shared" si="2"/>
        <v>0</v>
      </c>
      <c r="P28" s="45">
        <f t="shared" si="3"/>
        <v>32245</v>
      </c>
      <c r="Q28" s="45">
        <v>1125.52</v>
      </c>
      <c r="R28" s="45">
        <f t="shared" si="4"/>
        <v>2902.0499999999997</v>
      </c>
      <c r="S28" s="45">
        <f t="shared" si="5"/>
        <v>200</v>
      </c>
      <c r="T28" s="45">
        <f t="shared" si="6"/>
        <v>806.12</v>
      </c>
      <c r="U28" s="45">
        <f t="shared" si="7"/>
        <v>600</v>
      </c>
      <c r="V28" s="46">
        <f t="shared" si="8"/>
        <v>5633.69</v>
      </c>
      <c r="W28" s="48">
        <f t="shared" si="9"/>
        <v>13306</v>
      </c>
      <c r="X28" s="48">
        <f t="shared" si="10"/>
        <v>13305.310000000001</v>
      </c>
      <c r="Y28" s="42">
        <f>+A28</f>
        <v>9</v>
      </c>
      <c r="Z28" s="45">
        <f t="shared" si="11"/>
        <v>3869.3999999999996</v>
      </c>
      <c r="AA28" s="45">
        <v>0</v>
      </c>
      <c r="AB28" s="45">
        <v>100</v>
      </c>
      <c r="AC28" s="45">
        <f t="shared" si="12"/>
        <v>806.13</v>
      </c>
      <c r="AD28" s="45">
        <v>200</v>
      </c>
      <c r="AE28" s="50">
        <f t="shared" si="13"/>
        <v>26611.31</v>
      </c>
      <c r="AF28" s="51">
        <f t="shared" si="14"/>
        <v>13305.655000000001</v>
      </c>
      <c r="AG28" s="42">
        <v>9</v>
      </c>
      <c r="AH28" s="43" t="s">
        <v>72</v>
      </c>
      <c r="AI28" s="44" t="s">
        <v>73</v>
      </c>
      <c r="AJ28" s="45">
        <f t="shared" si="15"/>
        <v>1125.52</v>
      </c>
      <c r="AK28" s="45">
        <f t="shared" si="16"/>
        <v>2902.0499999999997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/>
      <c r="AS28" s="45">
        <v>0</v>
      </c>
      <c r="AT28" s="45">
        <f t="shared" si="17"/>
        <v>2902.0499999999997</v>
      </c>
      <c r="AU28" s="45">
        <v>200</v>
      </c>
      <c r="AV28" s="45">
        <v>0</v>
      </c>
      <c r="AW28" s="45">
        <v>0</v>
      </c>
      <c r="AX28" s="45">
        <f t="shared" si="18"/>
        <v>200</v>
      </c>
      <c r="AY28" s="45">
        <f t="shared" si="19"/>
        <v>806.12</v>
      </c>
      <c r="AZ28" s="45"/>
      <c r="BA28" s="45"/>
      <c r="BB28" s="45">
        <v>100</v>
      </c>
      <c r="BC28" s="45">
        <v>0</v>
      </c>
      <c r="BD28" s="45">
        <v>500</v>
      </c>
      <c r="BE28" s="45">
        <v>0</v>
      </c>
      <c r="BF28" s="45">
        <v>0</v>
      </c>
      <c r="BG28" s="45">
        <f t="shared" si="20"/>
        <v>600</v>
      </c>
      <c r="BH28" s="53">
        <f t="shared" si="21"/>
        <v>5633.69</v>
      </c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  <c r="IW28" s="54"/>
      <c r="IX28" s="54"/>
      <c r="IY28" s="54"/>
      <c r="IZ28" s="54"/>
      <c r="JA28" s="54"/>
      <c r="JB28" s="54"/>
      <c r="JC28" s="54"/>
      <c r="JD28" s="54"/>
      <c r="JE28" s="54"/>
      <c r="JF28" s="54"/>
      <c r="JG28" s="54"/>
      <c r="JH28" s="54"/>
      <c r="JI28" s="54"/>
      <c r="JJ28" s="54"/>
      <c r="JK28" s="54"/>
      <c r="JL28" s="54"/>
      <c r="JM28" s="54"/>
      <c r="JN28" s="54"/>
      <c r="JO28" s="54"/>
      <c r="JP28" s="54"/>
      <c r="JQ28" s="54"/>
      <c r="JR28" s="54"/>
      <c r="JS28" s="54"/>
      <c r="JT28" s="54"/>
      <c r="JU28" s="54"/>
    </row>
    <row r="29" spans="1:281" s="55" customFormat="1" ht="23.1" customHeight="1" x14ac:dyDescent="0.35">
      <c r="B29" s="56"/>
      <c r="C29" s="57"/>
      <c r="D29" s="59"/>
      <c r="E29" s="59"/>
      <c r="F29" s="45">
        <f t="shared" si="0"/>
        <v>0</v>
      </c>
      <c r="G29" s="59"/>
      <c r="J29" s="45">
        <f t="shared" si="1"/>
        <v>0</v>
      </c>
      <c r="L29" s="47">
        <f t="shared" si="2"/>
        <v>0</v>
      </c>
      <c r="P29" s="45">
        <f t="shared" si="3"/>
        <v>0</v>
      </c>
      <c r="Q29" s="56"/>
      <c r="R29" s="45">
        <f t="shared" si="4"/>
        <v>0</v>
      </c>
      <c r="S29" s="45">
        <f t="shared" si="5"/>
        <v>0</v>
      </c>
      <c r="T29" s="45">
        <f t="shared" si="6"/>
        <v>0</v>
      </c>
      <c r="U29" s="45">
        <f t="shared" si="7"/>
        <v>0</v>
      </c>
      <c r="V29" s="46">
        <f t="shared" si="8"/>
        <v>0</v>
      </c>
      <c r="W29" s="48">
        <f t="shared" si="9"/>
        <v>0</v>
      </c>
      <c r="X29" s="48">
        <f t="shared" si="10"/>
        <v>0</v>
      </c>
      <c r="Z29" s="45">
        <f t="shared" si="11"/>
        <v>0</v>
      </c>
      <c r="AA29" s="59"/>
      <c r="AB29" s="59"/>
      <c r="AC29" s="45">
        <f t="shared" si="12"/>
        <v>0</v>
      </c>
      <c r="AD29" s="59"/>
      <c r="AE29" s="50">
        <f t="shared" si="13"/>
        <v>0</v>
      </c>
      <c r="AF29" s="51">
        <f t="shared" si="14"/>
        <v>0</v>
      </c>
      <c r="AH29" s="56"/>
      <c r="AI29" s="57"/>
      <c r="AJ29" s="45">
        <f t="shared" si="15"/>
        <v>0</v>
      </c>
      <c r="AK29" s="45">
        <f t="shared" si="16"/>
        <v>0</v>
      </c>
      <c r="AL29" s="56"/>
      <c r="AM29" s="56"/>
      <c r="AN29" s="56"/>
      <c r="AO29" s="56"/>
      <c r="AP29" s="56"/>
      <c r="AQ29" s="56"/>
      <c r="AR29" s="56"/>
      <c r="AS29" s="56"/>
      <c r="AT29" s="45">
        <f t="shared" si="17"/>
        <v>0</v>
      </c>
      <c r="AU29" s="149"/>
      <c r="AV29" s="56"/>
      <c r="AW29" s="56"/>
      <c r="AX29" s="45">
        <f t="shared" si="18"/>
        <v>0</v>
      </c>
      <c r="AY29" s="45">
        <f t="shared" si="19"/>
        <v>0</v>
      </c>
      <c r="AZ29" s="56"/>
      <c r="BA29" s="56"/>
      <c r="BB29" s="56"/>
      <c r="BC29" s="56"/>
      <c r="BD29" s="56"/>
      <c r="BE29" s="56"/>
      <c r="BF29" s="56"/>
      <c r="BG29" s="45">
        <f t="shared" si="20"/>
        <v>0</v>
      </c>
      <c r="BH29" s="53">
        <f t="shared" si="21"/>
        <v>0</v>
      </c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</row>
    <row r="30" spans="1:281" s="42" customFormat="1" ht="23.1" customHeight="1" x14ac:dyDescent="0.35">
      <c r="A30" s="42">
        <v>10</v>
      </c>
      <c r="B30" s="43" t="s">
        <v>74</v>
      </c>
      <c r="C30" s="44" t="s">
        <v>73</v>
      </c>
      <c r="D30" s="45">
        <v>29449</v>
      </c>
      <c r="E30" s="45">
        <v>1540</v>
      </c>
      <c r="F30" s="45">
        <f t="shared" si="0"/>
        <v>30989</v>
      </c>
      <c r="G30" s="45">
        <v>1540</v>
      </c>
      <c r="H30" s="45"/>
      <c r="I30" s="45"/>
      <c r="J30" s="45">
        <f t="shared" si="1"/>
        <v>32529</v>
      </c>
      <c r="K30" s="46">
        <f>J30</f>
        <v>32529</v>
      </c>
      <c r="L30" s="47">
        <f t="shared" si="2"/>
        <v>2253.13</v>
      </c>
      <c r="M30" s="42">
        <v>2</v>
      </c>
      <c r="N30" s="42">
        <v>0</v>
      </c>
      <c r="O30" s="42">
        <v>53</v>
      </c>
      <c r="P30" s="45">
        <f t="shared" si="3"/>
        <v>30275.87</v>
      </c>
      <c r="Q30" s="45">
        <v>1163.23</v>
      </c>
      <c r="R30" s="45">
        <f t="shared" si="4"/>
        <v>2927.6099999999997</v>
      </c>
      <c r="S30" s="45">
        <f t="shared" si="5"/>
        <v>200</v>
      </c>
      <c r="T30" s="45">
        <f t="shared" si="6"/>
        <v>813.22</v>
      </c>
      <c r="U30" s="45">
        <f t="shared" si="7"/>
        <v>100</v>
      </c>
      <c r="V30" s="46">
        <f t="shared" si="8"/>
        <v>5204.0600000000004</v>
      </c>
      <c r="W30" s="48">
        <f t="shared" si="9"/>
        <v>12536</v>
      </c>
      <c r="X30" s="48">
        <f t="shared" si="10"/>
        <v>12535.809999999998</v>
      </c>
      <c r="Y30" s="42">
        <f>+A30</f>
        <v>10</v>
      </c>
      <c r="Z30" s="45">
        <f t="shared" si="11"/>
        <v>3903.48</v>
      </c>
      <c r="AA30" s="45">
        <v>0</v>
      </c>
      <c r="AB30" s="45">
        <v>100</v>
      </c>
      <c r="AC30" s="45">
        <f t="shared" si="12"/>
        <v>813.23</v>
      </c>
      <c r="AD30" s="45">
        <v>200</v>
      </c>
      <c r="AE30" s="50">
        <f t="shared" si="13"/>
        <v>25071.809999999998</v>
      </c>
      <c r="AF30" s="51">
        <f t="shared" si="14"/>
        <v>12535.904999999999</v>
      </c>
      <c r="AG30" s="42">
        <v>10</v>
      </c>
      <c r="AH30" s="43" t="s">
        <v>74</v>
      </c>
      <c r="AI30" s="44" t="s">
        <v>73</v>
      </c>
      <c r="AJ30" s="45">
        <f t="shared" si="15"/>
        <v>1163.23</v>
      </c>
      <c r="AK30" s="45">
        <f t="shared" si="16"/>
        <v>2927.6099999999997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/>
      <c r="AS30" s="45">
        <v>0</v>
      </c>
      <c r="AT30" s="45">
        <f t="shared" si="17"/>
        <v>2927.6099999999997</v>
      </c>
      <c r="AU30" s="45">
        <v>200</v>
      </c>
      <c r="AV30" s="45">
        <v>0</v>
      </c>
      <c r="AW30" s="45">
        <v>0</v>
      </c>
      <c r="AX30" s="45">
        <f t="shared" si="18"/>
        <v>200</v>
      </c>
      <c r="AY30" s="45">
        <f t="shared" si="19"/>
        <v>813.22</v>
      </c>
      <c r="AZ30" s="45"/>
      <c r="BA30" s="45"/>
      <c r="BB30" s="45">
        <v>100</v>
      </c>
      <c r="BC30" s="45">
        <v>0</v>
      </c>
      <c r="BD30" s="45">
        <v>0</v>
      </c>
      <c r="BE30" s="45">
        <v>0</v>
      </c>
      <c r="BF30" s="45">
        <v>0</v>
      </c>
      <c r="BG30" s="45">
        <f t="shared" si="20"/>
        <v>100</v>
      </c>
      <c r="BH30" s="53">
        <f t="shared" si="21"/>
        <v>5204.0600000000004</v>
      </c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</row>
    <row r="31" spans="1:281" s="55" customFormat="1" ht="23.1" customHeight="1" x14ac:dyDescent="0.35">
      <c r="B31" s="56"/>
      <c r="C31" s="57"/>
      <c r="D31" s="59"/>
      <c r="E31" s="59"/>
      <c r="F31" s="45">
        <f t="shared" si="0"/>
        <v>0</v>
      </c>
      <c r="G31" s="59"/>
      <c r="J31" s="45">
        <f t="shared" si="1"/>
        <v>0</v>
      </c>
      <c r="L31" s="47">
        <f t="shared" si="2"/>
        <v>0</v>
      </c>
      <c r="P31" s="45">
        <f t="shared" si="3"/>
        <v>0</v>
      </c>
      <c r="Q31" s="56"/>
      <c r="R31" s="45">
        <f t="shared" si="4"/>
        <v>0</v>
      </c>
      <c r="S31" s="45">
        <f t="shared" si="5"/>
        <v>0</v>
      </c>
      <c r="T31" s="45">
        <f t="shared" si="6"/>
        <v>0</v>
      </c>
      <c r="U31" s="45">
        <f t="shared" si="7"/>
        <v>0</v>
      </c>
      <c r="V31" s="46">
        <f t="shared" si="8"/>
        <v>0</v>
      </c>
      <c r="W31" s="48">
        <f t="shared" si="9"/>
        <v>0</v>
      </c>
      <c r="X31" s="48">
        <f t="shared" si="10"/>
        <v>0</v>
      </c>
      <c r="Z31" s="45">
        <f t="shared" si="11"/>
        <v>0</v>
      </c>
      <c r="AA31" s="59"/>
      <c r="AB31" s="59"/>
      <c r="AC31" s="45">
        <f t="shared" si="12"/>
        <v>0</v>
      </c>
      <c r="AD31" s="59"/>
      <c r="AE31" s="50">
        <f t="shared" si="13"/>
        <v>0</v>
      </c>
      <c r="AF31" s="51">
        <f t="shared" si="14"/>
        <v>0</v>
      </c>
      <c r="AH31" s="56"/>
      <c r="AI31" s="57"/>
      <c r="AJ31" s="45">
        <f t="shared" si="15"/>
        <v>0</v>
      </c>
      <c r="AK31" s="45">
        <f t="shared" si="16"/>
        <v>0</v>
      </c>
      <c r="AL31" s="56"/>
      <c r="AM31" s="56"/>
      <c r="AN31" s="56"/>
      <c r="AO31" s="56"/>
      <c r="AP31" s="56"/>
      <c r="AQ31" s="56"/>
      <c r="AR31" s="56"/>
      <c r="AS31" s="56"/>
      <c r="AT31" s="45">
        <f t="shared" si="17"/>
        <v>0</v>
      </c>
      <c r="AU31" s="149"/>
      <c r="AV31" s="56"/>
      <c r="AW31" s="56"/>
      <c r="AX31" s="45">
        <f t="shared" si="18"/>
        <v>0</v>
      </c>
      <c r="AY31" s="45">
        <f t="shared" si="19"/>
        <v>0</v>
      </c>
      <c r="AZ31" s="56"/>
      <c r="BA31" s="56"/>
      <c r="BB31" s="56"/>
      <c r="BC31" s="56"/>
      <c r="BD31" s="56"/>
      <c r="BE31" s="56"/>
      <c r="BF31" s="56"/>
      <c r="BG31" s="45">
        <f t="shared" si="20"/>
        <v>0</v>
      </c>
      <c r="BH31" s="53">
        <f t="shared" si="21"/>
        <v>0</v>
      </c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  <c r="IW31" s="54"/>
      <c r="IX31" s="54"/>
      <c r="IY31" s="54"/>
      <c r="IZ31" s="54"/>
      <c r="JA31" s="54"/>
      <c r="JB31" s="54"/>
      <c r="JC31" s="54"/>
      <c r="JD31" s="54"/>
      <c r="JE31" s="54"/>
      <c r="JF31" s="54"/>
      <c r="JG31" s="54"/>
      <c r="JH31" s="54"/>
      <c r="JI31" s="54"/>
      <c r="JJ31" s="54"/>
      <c r="JK31" s="54"/>
      <c r="JL31" s="54"/>
      <c r="JM31" s="54"/>
      <c r="JN31" s="54"/>
      <c r="JO31" s="54"/>
      <c r="JP31" s="54"/>
      <c r="JQ31" s="54"/>
      <c r="JR31" s="54"/>
      <c r="JS31" s="54"/>
      <c r="JT31" s="54"/>
      <c r="JU31" s="54"/>
    </row>
    <row r="32" spans="1:281" s="42" customFormat="1" ht="23.1" customHeight="1" x14ac:dyDescent="0.35">
      <c r="A32" s="154">
        <v>11</v>
      </c>
      <c r="B32" s="43" t="s">
        <v>75</v>
      </c>
      <c r="C32" s="44" t="s">
        <v>69</v>
      </c>
      <c r="D32" s="45">
        <v>39672</v>
      </c>
      <c r="E32" s="45">
        <v>1944</v>
      </c>
      <c r="F32" s="45">
        <f t="shared" si="0"/>
        <v>41616</v>
      </c>
      <c r="G32" s="45">
        <v>1944</v>
      </c>
      <c r="H32" s="45"/>
      <c r="I32" s="45"/>
      <c r="J32" s="45">
        <f t="shared" si="1"/>
        <v>43560</v>
      </c>
      <c r="K32" s="46">
        <f>J32</f>
        <v>43560</v>
      </c>
      <c r="L32" s="47">
        <f t="shared" si="2"/>
        <v>0</v>
      </c>
      <c r="P32" s="45">
        <f t="shared" si="3"/>
        <v>43560</v>
      </c>
      <c r="Q32" s="45">
        <v>2878.45</v>
      </c>
      <c r="R32" s="45">
        <f t="shared" si="4"/>
        <v>11850.38</v>
      </c>
      <c r="S32" s="45">
        <f t="shared" si="5"/>
        <v>388.64</v>
      </c>
      <c r="T32" s="45">
        <f t="shared" si="6"/>
        <v>1089</v>
      </c>
      <c r="U32" s="45">
        <f t="shared" si="7"/>
        <v>22353.53</v>
      </c>
      <c r="V32" s="46">
        <f t="shared" si="8"/>
        <v>38560</v>
      </c>
      <c r="W32" s="48">
        <f t="shared" si="9"/>
        <v>2500</v>
      </c>
      <c r="X32" s="48">
        <f t="shared" si="10"/>
        <v>2500</v>
      </c>
      <c r="Y32" s="42">
        <f>+A32</f>
        <v>11</v>
      </c>
      <c r="Z32" s="45">
        <f t="shared" si="11"/>
        <v>5227.2</v>
      </c>
      <c r="AA32" s="45">
        <v>0</v>
      </c>
      <c r="AB32" s="45">
        <v>100</v>
      </c>
      <c r="AC32" s="45">
        <f t="shared" si="12"/>
        <v>1089</v>
      </c>
      <c r="AD32" s="45">
        <v>200</v>
      </c>
      <c r="AE32" s="50">
        <f t="shared" si="13"/>
        <v>5000</v>
      </c>
      <c r="AF32" s="51">
        <f t="shared" si="14"/>
        <v>2500</v>
      </c>
      <c r="AG32" s="154">
        <v>11</v>
      </c>
      <c r="AH32" s="43" t="s">
        <v>75</v>
      </c>
      <c r="AI32" s="44" t="s">
        <v>69</v>
      </c>
      <c r="AJ32" s="45">
        <f t="shared" si="15"/>
        <v>2878.45</v>
      </c>
      <c r="AK32" s="45">
        <f t="shared" si="16"/>
        <v>3920.3999999999996</v>
      </c>
      <c r="AL32" s="45">
        <v>0</v>
      </c>
      <c r="AM32" s="45">
        <v>0</v>
      </c>
      <c r="AN32" s="45">
        <v>0</v>
      </c>
      <c r="AO32" s="45">
        <v>0</v>
      </c>
      <c r="AP32" s="45">
        <v>5874.42</v>
      </c>
      <c r="AQ32" s="45">
        <v>0</v>
      </c>
      <c r="AR32" s="45">
        <v>1400</v>
      </c>
      <c r="AS32" s="45">
        <v>655.56</v>
      </c>
      <c r="AT32" s="45">
        <f t="shared" si="17"/>
        <v>11850.38</v>
      </c>
      <c r="AU32" s="45">
        <v>200</v>
      </c>
      <c r="AV32" s="45">
        <v>0</v>
      </c>
      <c r="AW32" s="65">
        <v>188.64</v>
      </c>
      <c r="AX32" s="45">
        <f t="shared" si="18"/>
        <v>388.64</v>
      </c>
      <c r="AY32" s="45">
        <f t="shared" si="19"/>
        <v>1089</v>
      </c>
      <c r="AZ32" s="45"/>
      <c r="BA32" s="45"/>
      <c r="BB32" s="45">
        <v>100</v>
      </c>
      <c r="BC32" s="45">
        <v>9490.31</v>
      </c>
      <c r="BD32" s="45">
        <v>9813.2199999999993</v>
      </c>
      <c r="BE32" s="45">
        <v>2950</v>
      </c>
      <c r="BF32" s="45">
        <v>0</v>
      </c>
      <c r="BG32" s="45">
        <f t="shared" si="20"/>
        <v>22353.53</v>
      </c>
      <c r="BH32" s="53">
        <f t="shared" si="21"/>
        <v>38560</v>
      </c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  <c r="IW32" s="54"/>
      <c r="IX32" s="54"/>
      <c r="IY32" s="54"/>
      <c r="IZ32" s="54"/>
      <c r="JA32" s="54"/>
      <c r="JB32" s="54"/>
      <c r="JC32" s="54"/>
      <c r="JD32" s="54"/>
      <c r="JE32" s="54"/>
      <c r="JF32" s="54"/>
      <c r="JG32" s="54"/>
      <c r="JH32" s="54"/>
      <c r="JI32" s="54"/>
      <c r="JJ32" s="54"/>
      <c r="JK32" s="54"/>
      <c r="JL32" s="54"/>
      <c r="JM32" s="54"/>
      <c r="JN32" s="54"/>
      <c r="JO32" s="54"/>
      <c r="JP32" s="54"/>
      <c r="JQ32" s="54"/>
      <c r="JR32" s="54"/>
      <c r="JS32" s="54"/>
      <c r="JT32" s="54"/>
      <c r="JU32" s="54"/>
    </row>
    <row r="33" spans="1:281" s="55" customFormat="1" ht="23.1" customHeight="1" x14ac:dyDescent="0.35">
      <c r="B33" s="56"/>
      <c r="C33" s="57"/>
      <c r="D33" s="59"/>
      <c r="E33" s="59"/>
      <c r="F33" s="45">
        <f t="shared" si="0"/>
        <v>0</v>
      </c>
      <c r="G33" s="59"/>
      <c r="J33" s="45">
        <f t="shared" si="1"/>
        <v>0</v>
      </c>
      <c r="L33" s="47">
        <f t="shared" si="2"/>
        <v>0</v>
      </c>
      <c r="P33" s="45">
        <f t="shared" si="3"/>
        <v>0</v>
      </c>
      <c r="Q33" s="56"/>
      <c r="R33" s="45">
        <f t="shared" si="4"/>
        <v>0</v>
      </c>
      <c r="S33" s="45">
        <f t="shared" si="5"/>
        <v>0</v>
      </c>
      <c r="T33" s="45">
        <f t="shared" si="6"/>
        <v>0</v>
      </c>
      <c r="U33" s="45">
        <f t="shared" si="7"/>
        <v>0</v>
      </c>
      <c r="V33" s="46">
        <f t="shared" si="8"/>
        <v>0</v>
      </c>
      <c r="W33" s="48">
        <f t="shared" si="9"/>
        <v>0</v>
      </c>
      <c r="X33" s="48">
        <f t="shared" si="10"/>
        <v>0</v>
      </c>
      <c r="Z33" s="45">
        <f t="shared" si="11"/>
        <v>0</v>
      </c>
      <c r="AA33" s="59"/>
      <c r="AB33" s="59"/>
      <c r="AC33" s="45">
        <f t="shared" si="12"/>
        <v>0</v>
      </c>
      <c r="AD33" s="59"/>
      <c r="AE33" s="50">
        <f t="shared" si="13"/>
        <v>0</v>
      </c>
      <c r="AF33" s="51">
        <f t="shared" si="14"/>
        <v>0</v>
      </c>
      <c r="AH33" s="56"/>
      <c r="AI33" s="57"/>
      <c r="AJ33" s="45">
        <f t="shared" si="15"/>
        <v>0</v>
      </c>
      <c r="AK33" s="45">
        <f t="shared" si="16"/>
        <v>0</v>
      </c>
      <c r="AL33" s="56"/>
      <c r="AM33" s="56"/>
      <c r="AN33" s="56"/>
      <c r="AO33" s="56"/>
      <c r="AP33" s="56"/>
      <c r="AQ33" s="56"/>
      <c r="AR33" s="56"/>
      <c r="AS33" s="56"/>
      <c r="AT33" s="45">
        <f t="shared" si="17"/>
        <v>0</v>
      </c>
      <c r="AU33" s="149"/>
      <c r="AV33" s="56"/>
      <c r="AW33" s="66"/>
      <c r="AX33" s="45">
        <f t="shared" si="18"/>
        <v>0</v>
      </c>
      <c r="AY33" s="45">
        <f t="shared" si="19"/>
        <v>0</v>
      </c>
      <c r="AZ33" s="56"/>
      <c r="BA33" s="56"/>
      <c r="BB33" s="56"/>
      <c r="BC33" s="56"/>
      <c r="BD33" s="56"/>
      <c r="BE33" s="56"/>
      <c r="BF33" s="56"/>
      <c r="BG33" s="45">
        <f t="shared" si="20"/>
        <v>0</v>
      </c>
      <c r="BH33" s="53">
        <f t="shared" si="21"/>
        <v>0</v>
      </c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  <c r="II33" s="54"/>
      <c r="IJ33" s="54"/>
      <c r="IK33" s="54"/>
      <c r="IL33" s="54"/>
      <c r="IM33" s="54"/>
      <c r="IN33" s="54"/>
      <c r="IO33" s="54"/>
      <c r="IP33" s="54"/>
      <c r="IQ33" s="54"/>
      <c r="IR33" s="54"/>
      <c r="IS33" s="54"/>
      <c r="IT33" s="54"/>
      <c r="IU33" s="54"/>
      <c r="IV33" s="54"/>
      <c r="IW33" s="54"/>
      <c r="IX33" s="54"/>
      <c r="IY33" s="54"/>
      <c r="IZ33" s="54"/>
      <c r="JA33" s="54"/>
      <c r="JB33" s="54"/>
      <c r="JC33" s="54"/>
      <c r="JD33" s="54"/>
      <c r="JE33" s="54"/>
      <c r="JF33" s="54"/>
      <c r="JG33" s="54"/>
      <c r="JH33" s="54"/>
      <c r="JI33" s="54"/>
      <c r="JJ33" s="54"/>
      <c r="JK33" s="54"/>
      <c r="JL33" s="54"/>
      <c r="JM33" s="54"/>
      <c r="JN33" s="54"/>
      <c r="JO33" s="54"/>
      <c r="JP33" s="54"/>
      <c r="JQ33" s="54"/>
      <c r="JR33" s="54"/>
      <c r="JS33" s="54"/>
      <c r="JT33" s="54"/>
      <c r="JU33" s="54"/>
    </row>
    <row r="34" spans="1:281" s="42" customFormat="1" ht="23.1" customHeight="1" x14ac:dyDescent="0.35">
      <c r="A34" s="42">
        <v>12</v>
      </c>
      <c r="B34" s="62" t="s">
        <v>76</v>
      </c>
      <c r="C34" s="44" t="s">
        <v>67</v>
      </c>
      <c r="D34" s="45">
        <v>80003</v>
      </c>
      <c r="E34" s="45">
        <v>3656</v>
      </c>
      <c r="F34" s="45">
        <f t="shared" si="0"/>
        <v>83659</v>
      </c>
      <c r="G34" s="45">
        <v>3656</v>
      </c>
      <c r="H34" s="45"/>
      <c r="I34" s="45"/>
      <c r="J34" s="45">
        <f t="shared" si="1"/>
        <v>87315</v>
      </c>
      <c r="K34" s="46">
        <f>J34</f>
        <v>87315</v>
      </c>
      <c r="L34" s="47">
        <f t="shared" si="2"/>
        <v>0</v>
      </c>
      <c r="P34" s="45">
        <f t="shared" si="3"/>
        <v>87315</v>
      </c>
      <c r="Q34" s="45">
        <v>12906.57</v>
      </c>
      <c r="R34" s="45">
        <f t="shared" si="4"/>
        <v>34100.100000000006</v>
      </c>
      <c r="S34" s="45">
        <f t="shared" si="5"/>
        <v>200</v>
      </c>
      <c r="T34" s="45">
        <f t="shared" si="6"/>
        <v>2182.87</v>
      </c>
      <c r="U34" s="45">
        <f t="shared" si="7"/>
        <v>22365.88</v>
      </c>
      <c r="V34" s="46">
        <f t="shared" si="8"/>
        <v>71755.420000000013</v>
      </c>
      <c r="W34" s="48">
        <f t="shared" si="9"/>
        <v>7780</v>
      </c>
      <c r="X34" s="48">
        <f t="shared" si="10"/>
        <v>7779.5799999999872</v>
      </c>
      <c r="Y34" s="42">
        <f>+A34</f>
        <v>12</v>
      </c>
      <c r="Z34" s="45">
        <f t="shared" si="11"/>
        <v>10477.799999999999</v>
      </c>
      <c r="AA34" s="45">
        <v>0</v>
      </c>
      <c r="AB34" s="45">
        <v>100</v>
      </c>
      <c r="AC34" s="45">
        <f t="shared" si="12"/>
        <v>2182.88</v>
      </c>
      <c r="AD34" s="45">
        <v>200</v>
      </c>
      <c r="AE34" s="50">
        <f t="shared" si="13"/>
        <v>15559.579999999987</v>
      </c>
      <c r="AF34" s="51">
        <f t="shared" si="14"/>
        <v>7779.7899999999936</v>
      </c>
      <c r="AG34" s="42">
        <v>12</v>
      </c>
      <c r="AH34" s="62" t="s">
        <v>76</v>
      </c>
      <c r="AI34" s="44" t="s">
        <v>67</v>
      </c>
      <c r="AJ34" s="45">
        <f t="shared" si="15"/>
        <v>12906.57</v>
      </c>
      <c r="AK34" s="45">
        <f t="shared" si="16"/>
        <v>7858.3499999999995</v>
      </c>
      <c r="AL34" s="45">
        <v>0</v>
      </c>
      <c r="AM34" s="45">
        <v>1000</v>
      </c>
      <c r="AN34" s="45">
        <v>0</v>
      </c>
      <c r="AO34" s="45">
        <v>9634.44</v>
      </c>
      <c r="AP34" s="45">
        <v>11962.86</v>
      </c>
      <c r="AQ34" s="47">
        <v>0</v>
      </c>
      <c r="AR34" s="65">
        <v>2333.33</v>
      </c>
      <c r="AS34" s="45">
        <v>1311.12</v>
      </c>
      <c r="AT34" s="45">
        <f t="shared" si="17"/>
        <v>34100.100000000006</v>
      </c>
      <c r="AU34" s="45">
        <v>200</v>
      </c>
      <c r="AV34" s="45">
        <v>0</v>
      </c>
      <c r="AW34" s="45">
        <v>0</v>
      </c>
      <c r="AX34" s="45">
        <f t="shared" si="18"/>
        <v>200</v>
      </c>
      <c r="AY34" s="45">
        <f t="shared" si="19"/>
        <v>2182.87</v>
      </c>
      <c r="AZ34" s="45"/>
      <c r="BA34" s="45"/>
      <c r="BB34" s="45">
        <v>100</v>
      </c>
      <c r="BC34" s="45">
        <v>7891.88</v>
      </c>
      <c r="BD34" s="45">
        <v>7000</v>
      </c>
      <c r="BE34" s="45">
        <v>7374</v>
      </c>
      <c r="BF34" s="45">
        <v>0</v>
      </c>
      <c r="BG34" s="45">
        <f t="shared" si="20"/>
        <v>22365.88</v>
      </c>
      <c r="BH34" s="53">
        <f t="shared" si="21"/>
        <v>71755.420000000013</v>
      </c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  <c r="IW34" s="54"/>
      <c r="IX34" s="54"/>
      <c r="IY34" s="54"/>
      <c r="IZ34" s="54"/>
      <c r="JA34" s="54"/>
      <c r="JB34" s="54"/>
      <c r="JC34" s="54"/>
      <c r="JD34" s="54"/>
      <c r="JE34" s="54"/>
      <c r="JF34" s="54"/>
      <c r="JG34" s="54"/>
      <c r="JH34" s="54"/>
      <c r="JI34" s="54"/>
      <c r="JJ34" s="54"/>
      <c r="JK34" s="54"/>
      <c r="JL34" s="54"/>
      <c r="JM34" s="54"/>
      <c r="JN34" s="54"/>
      <c r="JO34" s="54"/>
      <c r="JP34" s="54"/>
      <c r="JQ34" s="54"/>
      <c r="JR34" s="54"/>
      <c r="JS34" s="54"/>
      <c r="JT34" s="54"/>
      <c r="JU34" s="54"/>
    </row>
    <row r="35" spans="1:281" s="42" customFormat="1" ht="23.1" customHeight="1" x14ac:dyDescent="0.35">
      <c r="A35" s="55"/>
      <c r="B35" s="62"/>
      <c r="C35" s="44"/>
      <c r="D35" s="45"/>
      <c r="E35" s="45"/>
      <c r="F35" s="45">
        <f t="shared" si="0"/>
        <v>0</v>
      </c>
      <c r="G35" s="45"/>
      <c r="J35" s="45">
        <f t="shared" si="1"/>
        <v>0</v>
      </c>
      <c r="K35" s="46"/>
      <c r="L35" s="47">
        <f t="shared" si="2"/>
        <v>0</v>
      </c>
      <c r="P35" s="45">
        <f t="shared" si="3"/>
        <v>0</v>
      </c>
      <c r="R35" s="45">
        <f t="shared" si="4"/>
        <v>0</v>
      </c>
      <c r="S35" s="45">
        <f t="shared" si="5"/>
        <v>0</v>
      </c>
      <c r="T35" s="45">
        <f t="shared" si="6"/>
        <v>0</v>
      </c>
      <c r="U35" s="45">
        <f t="shared" si="7"/>
        <v>0</v>
      </c>
      <c r="V35" s="46">
        <f t="shared" si="8"/>
        <v>0</v>
      </c>
      <c r="W35" s="48">
        <f t="shared" si="9"/>
        <v>0</v>
      </c>
      <c r="X35" s="48">
        <f t="shared" si="10"/>
        <v>0</v>
      </c>
      <c r="Z35" s="45">
        <f t="shared" si="11"/>
        <v>0</v>
      </c>
      <c r="AA35" s="45"/>
      <c r="AB35" s="45"/>
      <c r="AC35" s="45">
        <f t="shared" si="12"/>
        <v>0</v>
      </c>
      <c r="AD35" s="45"/>
      <c r="AE35" s="50">
        <f t="shared" si="13"/>
        <v>0</v>
      </c>
      <c r="AF35" s="51">
        <f t="shared" si="14"/>
        <v>0</v>
      </c>
      <c r="AG35" s="55"/>
      <c r="AH35" s="62"/>
      <c r="AI35" s="44"/>
      <c r="AJ35" s="45">
        <f t="shared" si="15"/>
        <v>0</v>
      </c>
      <c r="AK35" s="45">
        <f t="shared" si="16"/>
        <v>0</v>
      </c>
      <c r="AT35" s="45">
        <f t="shared" si="17"/>
        <v>0</v>
      </c>
      <c r="AU35" s="45"/>
      <c r="AV35" s="56"/>
      <c r="AX35" s="45">
        <f t="shared" si="18"/>
        <v>0</v>
      </c>
      <c r="AY35" s="45">
        <f t="shared" si="19"/>
        <v>0</v>
      </c>
      <c r="BG35" s="45">
        <f t="shared" si="20"/>
        <v>0</v>
      </c>
      <c r="BH35" s="53">
        <f t="shared" si="21"/>
        <v>0</v>
      </c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</row>
    <row r="36" spans="1:281" s="42" customFormat="1" ht="23.1" customHeight="1" x14ac:dyDescent="0.35">
      <c r="A36" s="42">
        <v>13</v>
      </c>
      <c r="B36" s="43" t="s">
        <v>78</v>
      </c>
      <c r="C36" s="44" t="s">
        <v>79</v>
      </c>
      <c r="D36" s="45">
        <v>31320</v>
      </c>
      <c r="E36" s="45">
        <v>1550</v>
      </c>
      <c r="F36" s="45">
        <f t="shared" si="0"/>
        <v>32870</v>
      </c>
      <c r="G36" s="45">
        <v>1551</v>
      </c>
      <c r="H36" s="45"/>
      <c r="I36" s="45"/>
      <c r="J36" s="45">
        <f t="shared" si="1"/>
        <v>34421</v>
      </c>
      <c r="K36" s="46">
        <f>J36</f>
        <v>34421</v>
      </c>
      <c r="L36" s="47">
        <f t="shared" si="2"/>
        <v>0</v>
      </c>
      <c r="P36" s="45">
        <f t="shared" si="3"/>
        <v>34421</v>
      </c>
      <c r="Q36" s="45">
        <v>1414.39</v>
      </c>
      <c r="R36" s="45">
        <f t="shared" si="4"/>
        <v>3097.89</v>
      </c>
      <c r="S36" s="45">
        <f t="shared" si="5"/>
        <v>200</v>
      </c>
      <c r="T36" s="45">
        <f t="shared" si="6"/>
        <v>860.52</v>
      </c>
      <c r="U36" s="45">
        <f t="shared" si="7"/>
        <v>4203.3100000000004</v>
      </c>
      <c r="V36" s="46">
        <f t="shared" si="8"/>
        <v>9776.11</v>
      </c>
      <c r="W36" s="48">
        <f t="shared" si="9"/>
        <v>12322</v>
      </c>
      <c r="X36" s="48">
        <f t="shared" si="10"/>
        <v>12322.89</v>
      </c>
      <c r="Y36" s="42">
        <f>+A36</f>
        <v>13</v>
      </c>
      <c r="Z36" s="45">
        <f t="shared" si="11"/>
        <v>4130.5199999999995</v>
      </c>
      <c r="AA36" s="45">
        <v>0</v>
      </c>
      <c r="AB36" s="45">
        <v>100</v>
      </c>
      <c r="AC36" s="45">
        <f t="shared" si="12"/>
        <v>860.53</v>
      </c>
      <c r="AD36" s="45">
        <v>200</v>
      </c>
      <c r="AE36" s="50">
        <f t="shared" si="13"/>
        <v>24644.89</v>
      </c>
      <c r="AF36" s="51">
        <f t="shared" si="14"/>
        <v>12322.445</v>
      </c>
      <c r="AG36" s="42">
        <v>13</v>
      </c>
      <c r="AH36" s="43" t="s">
        <v>78</v>
      </c>
      <c r="AI36" s="44" t="s">
        <v>79</v>
      </c>
      <c r="AJ36" s="45">
        <f t="shared" si="15"/>
        <v>1414.39</v>
      </c>
      <c r="AK36" s="45">
        <f t="shared" si="16"/>
        <v>3097.89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/>
      <c r="AS36" s="45">
        <v>0</v>
      </c>
      <c r="AT36" s="45">
        <f t="shared" si="17"/>
        <v>3097.89</v>
      </c>
      <c r="AU36" s="45">
        <v>200</v>
      </c>
      <c r="AV36" s="45">
        <v>0</v>
      </c>
      <c r="AW36" s="45">
        <v>0</v>
      </c>
      <c r="AX36" s="45">
        <f t="shared" si="18"/>
        <v>200</v>
      </c>
      <c r="AY36" s="45">
        <f t="shared" si="19"/>
        <v>860.52</v>
      </c>
      <c r="AZ36" s="45"/>
      <c r="BA36" s="45"/>
      <c r="BB36" s="45">
        <v>100</v>
      </c>
      <c r="BC36" s="45">
        <v>4103.3100000000004</v>
      </c>
      <c r="BD36" s="45">
        <v>0</v>
      </c>
      <c r="BE36" s="47">
        <v>0</v>
      </c>
      <c r="BF36" s="45">
        <v>0</v>
      </c>
      <c r="BG36" s="45">
        <f t="shared" si="20"/>
        <v>4203.3100000000004</v>
      </c>
      <c r="BH36" s="53">
        <f t="shared" si="21"/>
        <v>9776.11</v>
      </c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</row>
    <row r="37" spans="1:281" s="55" customFormat="1" ht="23.1" customHeight="1" x14ac:dyDescent="0.35">
      <c r="B37" s="61"/>
      <c r="C37" s="57"/>
      <c r="D37" s="59"/>
      <c r="E37" s="59"/>
      <c r="F37" s="45">
        <f t="shared" si="0"/>
        <v>0</v>
      </c>
      <c r="G37" s="59"/>
      <c r="H37" s="59"/>
      <c r="I37" s="59"/>
      <c r="J37" s="45">
        <f t="shared" si="1"/>
        <v>0</v>
      </c>
      <c r="K37" s="58"/>
      <c r="L37" s="47">
        <f t="shared" si="2"/>
        <v>0</v>
      </c>
      <c r="P37" s="45">
        <f t="shared" si="3"/>
        <v>0</v>
      </c>
      <c r="Q37" s="59"/>
      <c r="R37" s="45">
        <f t="shared" si="4"/>
        <v>0</v>
      </c>
      <c r="S37" s="45">
        <f t="shared" si="5"/>
        <v>0</v>
      </c>
      <c r="T37" s="45">
        <f t="shared" si="6"/>
        <v>0</v>
      </c>
      <c r="U37" s="45">
        <f t="shared" si="7"/>
        <v>0</v>
      </c>
      <c r="V37" s="46">
        <f t="shared" si="8"/>
        <v>0</v>
      </c>
      <c r="W37" s="48">
        <f t="shared" si="9"/>
        <v>0</v>
      </c>
      <c r="X37" s="48">
        <f t="shared" si="10"/>
        <v>0</v>
      </c>
      <c r="Z37" s="45">
        <f t="shared" si="11"/>
        <v>0</v>
      </c>
      <c r="AA37" s="59"/>
      <c r="AB37" s="59"/>
      <c r="AC37" s="45">
        <f t="shared" si="12"/>
        <v>0</v>
      </c>
      <c r="AD37" s="59"/>
      <c r="AE37" s="50">
        <f t="shared" si="13"/>
        <v>0</v>
      </c>
      <c r="AF37" s="51">
        <f t="shared" si="14"/>
        <v>0</v>
      </c>
      <c r="AH37" s="61"/>
      <c r="AI37" s="57"/>
      <c r="AJ37" s="45">
        <f t="shared" si="15"/>
        <v>0</v>
      </c>
      <c r="AK37" s="45">
        <f t="shared" si="16"/>
        <v>0</v>
      </c>
      <c r="AL37" s="59"/>
      <c r="AM37" s="59"/>
      <c r="AN37" s="59"/>
      <c r="AO37" s="59"/>
      <c r="AP37" s="59"/>
      <c r="AQ37" s="59"/>
      <c r="AR37" s="59"/>
      <c r="AS37" s="59"/>
      <c r="AT37" s="45">
        <f t="shared" si="17"/>
        <v>0</v>
      </c>
      <c r="AU37" s="59"/>
      <c r="AV37" s="56"/>
      <c r="AW37" s="59"/>
      <c r="AX37" s="45">
        <f t="shared" si="18"/>
        <v>0</v>
      </c>
      <c r="AY37" s="45">
        <f t="shared" si="19"/>
        <v>0</v>
      </c>
      <c r="AZ37" s="59"/>
      <c r="BA37" s="59"/>
      <c r="BB37" s="59"/>
      <c r="BC37" s="59"/>
      <c r="BD37" s="59"/>
      <c r="BE37" s="59"/>
      <c r="BF37" s="59"/>
      <c r="BG37" s="45">
        <f t="shared" si="20"/>
        <v>0</v>
      </c>
      <c r="BH37" s="53">
        <f t="shared" si="21"/>
        <v>0</v>
      </c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</row>
    <row r="38" spans="1:281" s="42" customFormat="1" ht="23.1" customHeight="1" x14ac:dyDescent="0.35">
      <c r="A38" s="154">
        <v>14</v>
      </c>
      <c r="B38" s="43" t="s">
        <v>80</v>
      </c>
      <c r="C38" s="44" t="s">
        <v>108</v>
      </c>
      <c r="D38" s="45">
        <v>51357</v>
      </c>
      <c r="E38" s="45">
        <v>2516</v>
      </c>
      <c r="F38" s="45">
        <f t="shared" si="0"/>
        <v>53873</v>
      </c>
      <c r="G38" s="45">
        <v>2517</v>
      </c>
      <c r="H38" s="45"/>
      <c r="I38" s="45"/>
      <c r="J38" s="45">
        <f t="shared" si="1"/>
        <v>56390</v>
      </c>
      <c r="K38" s="46">
        <f>J38</f>
        <v>56390</v>
      </c>
      <c r="L38" s="47">
        <f t="shared" si="2"/>
        <v>2334.42</v>
      </c>
      <c r="M38" s="42">
        <v>1</v>
      </c>
      <c r="N38" s="42">
        <v>1</v>
      </c>
      <c r="O38" s="42">
        <v>42</v>
      </c>
      <c r="P38" s="45">
        <f t="shared" si="3"/>
        <v>54055.58</v>
      </c>
      <c r="Q38" s="45">
        <v>5529.03</v>
      </c>
      <c r="R38" s="45">
        <f t="shared" si="4"/>
        <v>5075.0999999999995</v>
      </c>
      <c r="S38" s="45">
        <f t="shared" si="5"/>
        <v>200</v>
      </c>
      <c r="T38" s="45">
        <f t="shared" si="6"/>
        <v>1409.75</v>
      </c>
      <c r="U38" s="45">
        <f t="shared" si="7"/>
        <v>200</v>
      </c>
      <c r="V38" s="46">
        <f t="shared" si="8"/>
        <v>12413.88</v>
      </c>
      <c r="W38" s="48">
        <f t="shared" si="9"/>
        <v>20821</v>
      </c>
      <c r="X38" s="48">
        <f t="shared" si="10"/>
        <v>20820.700000000004</v>
      </c>
      <c r="Y38" s="42">
        <f>+A38</f>
        <v>14</v>
      </c>
      <c r="Z38" s="45">
        <f t="shared" si="11"/>
        <v>6766.8</v>
      </c>
      <c r="AA38" s="45">
        <v>0</v>
      </c>
      <c r="AB38" s="45">
        <v>100</v>
      </c>
      <c r="AC38" s="45">
        <f t="shared" si="12"/>
        <v>1409.75</v>
      </c>
      <c r="AD38" s="45">
        <v>200</v>
      </c>
      <c r="AE38" s="50">
        <f t="shared" si="13"/>
        <v>41641.700000000004</v>
      </c>
      <c r="AF38" s="51">
        <f t="shared" si="14"/>
        <v>20820.850000000002</v>
      </c>
      <c r="AG38" s="154">
        <v>14</v>
      </c>
      <c r="AH38" s="43" t="s">
        <v>80</v>
      </c>
      <c r="AI38" s="44" t="s">
        <v>108</v>
      </c>
      <c r="AJ38" s="45">
        <f t="shared" si="15"/>
        <v>5529.03</v>
      </c>
      <c r="AK38" s="45">
        <f t="shared" si="16"/>
        <v>5075.0999999999995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/>
      <c r="AS38" s="45">
        <v>0</v>
      </c>
      <c r="AT38" s="45">
        <f t="shared" si="17"/>
        <v>5075.0999999999995</v>
      </c>
      <c r="AU38" s="45">
        <v>200</v>
      </c>
      <c r="AV38" s="45">
        <v>0</v>
      </c>
      <c r="AW38" s="45">
        <v>0</v>
      </c>
      <c r="AX38" s="45">
        <f t="shared" si="18"/>
        <v>200</v>
      </c>
      <c r="AY38" s="45">
        <f t="shared" si="19"/>
        <v>1409.75</v>
      </c>
      <c r="AZ38" s="45"/>
      <c r="BA38" s="45"/>
      <c r="BB38" s="45">
        <v>100</v>
      </c>
      <c r="BC38" s="45">
        <v>0</v>
      </c>
      <c r="BD38" s="45">
        <v>100</v>
      </c>
      <c r="BE38" s="45">
        <v>0</v>
      </c>
      <c r="BF38" s="45">
        <v>0</v>
      </c>
      <c r="BG38" s="45">
        <f t="shared" si="20"/>
        <v>200</v>
      </c>
      <c r="BH38" s="53">
        <f t="shared" si="21"/>
        <v>12413.88</v>
      </c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</row>
    <row r="39" spans="1:281" s="55" customFormat="1" ht="23.1" customHeight="1" x14ac:dyDescent="0.35">
      <c r="B39" s="56"/>
      <c r="C39" s="57"/>
      <c r="D39" s="59"/>
      <c r="E39" s="59"/>
      <c r="F39" s="45">
        <f t="shared" si="0"/>
        <v>0</v>
      </c>
      <c r="G39" s="59"/>
      <c r="J39" s="45">
        <f t="shared" si="1"/>
        <v>0</v>
      </c>
      <c r="L39" s="47">
        <f t="shared" si="2"/>
        <v>0</v>
      </c>
      <c r="P39" s="45">
        <f t="shared" si="3"/>
        <v>0</v>
      </c>
      <c r="Q39" s="56"/>
      <c r="R39" s="45">
        <f t="shared" si="4"/>
        <v>0</v>
      </c>
      <c r="S39" s="45">
        <f t="shared" si="5"/>
        <v>0</v>
      </c>
      <c r="T39" s="45">
        <f t="shared" si="6"/>
        <v>0</v>
      </c>
      <c r="U39" s="45">
        <f t="shared" si="7"/>
        <v>0</v>
      </c>
      <c r="V39" s="46">
        <f t="shared" si="8"/>
        <v>0</v>
      </c>
      <c r="W39" s="48">
        <f t="shared" si="9"/>
        <v>0</v>
      </c>
      <c r="X39" s="48">
        <f t="shared" si="10"/>
        <v>0</v>
      </c>
      <c r="Z39" s="45">
        <f t="shared" si="11"/>
        <v>0</v>
      </c>
      <c r="AA39" s="59"/>
      <c r="AB39" s="59"/>
      <c r="AC39" s="45">
        <f t="shared" si="12"/>
        <v>0</v>
      </c>
      <c r="AD39" s="59"/>
      <c r="AE39" s="50">
        <f t="shared" si="13"/>
        <v>0</v>
      </c>
      <c r="AF39" s="51">
        <f t="shared" si="14"/>
        <v>0</v>
      </c>
      <c r="AH39" s="56"/>
      <c r="AI39" s="57"/>
      <c r="AJ39" s="45">
        <f t="shared" si="15"/>
        <v>0</v>
      </c>
      <c r="AK39" s="45">
        <f t="shared" si="16"/>
        <v>0</v>
      </c>
      <c r="AL39" s="56"/>
      <c r="AM39" s="56"/>
      <c r="AN39" s="56"/>
      <c r="AO39" s="56"/>
      <c r="AP39" s="56"/>
      <c r="AQ39" s="56"/>
      <c r="AR39" s="56"/>
      <c r="AS39" s="56"/>
      <c r="AT39" s="45">
        <f t="shared" si="17"/>
        <v>0</v>
      </c>
      <c r="AU39" s="149"/>
      <c r="AV39" s="56"/>
      <c r="AW39" s="56"/>
      <c r="AX39" s="45">
        <f t="shared" si="18"/>
        <v>0</v>
      </c>
      <c r="AY39" s="45">
        <f t="shared" si="19"/>
        <v>0</v>
      </c>
      <c r="AZ39" s="56"/>
      <c r="BA39" s="56"/>
      <c r="BB39" s="56"/>
      <c r="BC39" s="56"/>
      <c r="BD39" s="56"/>
      <c r="BE39" s="56"/>
      <c r="BF39" s="56"/>
      <c r="BG39" s="45">
        <f t="shared" si="20"/>
        <v>0</v>
      </c>
      <c r="BH39" s="53">
        <f t="shared" si="21"/>
        <v>0</v>
      </c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</row>
    <row r="40" spans="1:281" s="54" customFormat="1" ht="23.1" customHeight="1" x14ac:dyDescent="0.35">
      <c r="A40" s="42">
        <v>15</v>
      </c>
      <c r="B40" s="67" t="s">
        <v>82</v>
      </c>
      <c r="C40" s="44" t="s">
        <v>67</v>
      </c>
      <c r="D40" s="45">
        <v>81207</v>
      </c>
      <c r="E40" s="45">
        <v>3711</v>
      </c>
      <c r="F40" s="45">
        <f t="shared" si="0"/>
        <v>84918</v>
      </c>
      <c r="G40" s="45">
        <v>3656</v>
      </c>
      <c r="H40" s="45"/>
      <c r="I40" s="45"/>
      <c r="J40" s="45">
        <f t="shared" si="1"/>
        <v>88574</v>
      </c>
      <c r="K40" s="46">
        <f>J40</f>
        <v>88574</v>
      </c>
      <c r="L40" s="47">
        <f t="shared" si="2"/>
        <v>0</v>
      </c>
      <c r="M40" s="42"/>
      <c r="N40" s="42"/>
      <c r="O40" s="42"/>
      <c r="P40" s="45">
        <f t="shared" si="3"/>
        <v>88574</v>
      </c>
      <c r="Q40" s="45">
        <v>13237.58</v>
      </c>
      <c r="R40" s="45">
        <f t="shared" si="4"/>
        <v>21043.34</v>
      </c>
      <c r="S40" s="45">
        <f t="shared" si="5"/>
        <v>200</v>
      </c>
      <c r="T40" s="45">
        <f t="shared" si="6"/>
        <v>2214.35</v>
      </c>
      <c r="U40" s="45">
        <f t="shared" si="7"/>
        <v>100</v>
      </c>
      <c r="V40" s="46">
        <f t="shared" si="8"/>
        <v>36795.269999999997</v>
      </c>
      <c r="W40" s="48">
        <f t="shared" si="9"/>
        <v>25889</v>
      </c>
      <c r="X40" s="48">
        <f t="shared" si="10"/>
        <v>25889.730000000003</v>
      </c>
      <c r="Y40" s="42">
        <f>+A40</f>
        <v>15</v>
      </c>
      <c r="Z40" s="45">
        <f t="shared" si="11"/>
        <v>10628.88</v>
      </c>
      <c r="AA40" s="45">
        <v>0</v>
      </c>
      <c r="AB40" s="45">
        <v>100</v>
      </c>
      <c r="AC40" s="45">
        <f t="shared" si="12"/>
        <v>2214.35</v>
      </c>
      <c r="AD40" s="45">
        <v>200</v>
      </c>
      <c r="AE40" s="50">
        <f t="shared" si="13"/>
        <v>51778.73</v>
      </c>
      <c r="AF40" s="51">
        <f t="shared" si="14"/>
        <v>25889.365000000002</v>
      </c>
      <c r="AG40" s="42">
        <v>15</v>
      </c>
      <c r="AH40" s="67" t="s">
        <v>82</v>
      </c>
      <c r="AI40" s="44" t="s">
        <v>67</v>
      </c>
      <c r="AJ40" s="45">
        <f t="shared" si="15"/>
        <v>13237.58</v>
      </c>
      <c r="AK40" s="45">
        <f t="shared" si="16"/>
        <v>7971.66</v>
      </c>
      <c r="AL40" s="45">
        <v>0</v>
      </c>
      <c r="AM40" s="45">
        <v>420</v>
      </c>
      <c r="AN40" s="45">
        <v>0</v>
      </c>
      <c r="AO40" s="45">
        <v>0</v>
      </c>
      <c r="AP40" s="45">
        <v>12651.68</v>
      </c>
      <c r="AQ40" s="45">
        <v>0</v>
      </c>
      <c r="AR40" s="45"/>
      <c r="AS40" s="45">
        <v>0</v>
      </c>
      <c r="AT40" s="45">
        <f t="shared" si="17"/>
        <v>21043.34</v>
      </c>
      <c r="AU40" s="45">
        <v>200</v>
      </c>
      <c r="AV40" s="45">
        <v>0</v>
      </c>
      <c r="AW40" s="45">
        <v>0</v>
      </c>
      <c r="AX40" s="45">
        <f t="shared" si="18"/>
        <v>200</v>
      </c>
      <c r="AY40" s="45">
        <f t="shared" si="19"/>
        <v>2214.35</v>
      </c>
      <c r="AZ40" s="45"/>
      <c r="BA40" s="65">
        <v>0</v>
      </c>
      <c r="BB40" s="65">
        <v>100</v>
      </c>
      <c r="BC40" s="65">
        <v>0</v>
      </c>
      <c r="BD40" s="65"/>
      <c r="BE40" s="65">
        <v>0</v>
      </c>
      <c r="BF40" s="45">
        <v>0</v>
      </c>
      <c r="BG40" s="45">
        <f t="shared" si="20"/>
        <v>100</v>
      </c>
      <c r="BH40" s="53">
        <f t="shared" si="21"/>
        <v>36795.269999999997</v>
      </c>
    </row>
    <row r="41" spans="1:281" s="54" customFormat="1" ht="23.1" customHeight="1" x14ac:dyDescent="0.35">
      <c r="A41" s="55"/>
      <c r="B41" s="56"/>
      <c r="C41" s="57"/>
      <c r="D41" s="59"/>
      <c r="E41" s="59"/>
      <c r="F41" s="45">
        <f t="shared" si="0"/>
        <v>0</v>
      </c>
      <c r="G41" s="59"/>
      <c r="H41" s="55"/>
      <c r="I41" s="55"/>
      <c r="J41" s="45">
        <f t="shared" si="1"/>
        <v>0</v>
      </c>
      <c r="K41" s="55"/>
      <c r="L41" s="47">
        <f t="shared" si="2"/>
        <v>0</v>
      </c>
      <c r="M41" s="55"/>
      <c r="N41" s="55"/>
      <c r="O41" s="55"/>
      <c r="P41" s="45">
        <f t="shared" si="3"/>
        <v>0</v>
      </c>
      <c r="Q41" s="56"/>
      <c r="R41" s="45">
        <f t="shared" si="4"/>
        <v>0</v>
      </c>
      <c r="S41" s="45">
        <f t="shared" si="5"/>
        <v>0</v>
      </c>
      <c r="T41" s="45">
        <f t="shared" si="6"/>
        <v>0</v>
      </c>
      <c r="U41" s="45">
        <f t="shared" si="7"/>
        <v>0</v>
      </c>
      <c r="V41" s="46">
        <f t="shared" si="8"/>
        <v>0</v>
      </c>
      <c r="W41" s="48">
        <f t="shared" si="9"/>
        <v>0</v>
      </c>
      <c r="X41" s="48">
        <f t="shared" si="10"/>
        <v>0</v>
      </c>
      <c r="Y41" s="55"/>
      <c r="Z41" s="45">
        <f t="shared" si="11"/>
        <v>0</v>
      </c>
      <c r="AA41" s="59"/>
      <c r="AB41" s="59"/>
      <c r="AC41" s="45">
        <f t="shared" si="12"/>
        <v>0</v>
      </c>
      <c r="AD41" s="59"/>
      <c r="AE41" s="50">
        <f t="shared" si="13"/>
        <v>0</v>
      </c>
      <c r="AF41" s="51">
        <f t="shared" si="14"/>
        <v>0</v>
      </c>
      <c r="AG41" s="55"/>
      <c r="AH41" s="56"/>
      <c r="AI41" s="57"/>
      <c r="AJ41" s="45">
        <f t="shared" si="15"/>
        <v>0</v>
      </c>
      <c r="AK41" s="45">
        <f t="shared" si="16"/>
        <v>0</v>
      </c>
      <c r="AL41" s="56"/>
      <c r="AM41" s="56"/>
      <c r="AN41" s="56"/>
      <c r="AO41" s="56"/>
      <c r="AP41" s="56"/>
      <c r="AQ41" s="56"/>
      <c r="AR41" s="56"/>
      <c r="AS41" s="56"/>
      <c r="AT41" s="45">
        <f t="shared" si="17"/>
        <v>0</v>
      </c>
      <c r="AU41" s="149"/>
      <c r="AV41" s="56"/>
      <c r="AW41" s="56"/>
      <c r="AX41" s="45">
        <f t="shared" si="18"/>
        <v>0</v>
      </c>
      <c r="AY41" s="45">
        <f t="shared" si="19"/>
        <v>0</v>
      </c>
      <c r="AZ41" s="45"/>
      <c r="BA41" s="72"/>
      <c r="BB41" s="72"/>
      <c r="BC41" s="72"/>
      <c r="BD41" s="72"/>
      <c r="BE41" s="72"/>
      <c r="BF41" s="56"/>
      <c r="BG41" s="45">
        <f t="shared" si="20"/>
        <v>0</v>
      </c>
      <c r="BH41" s="53">
        <f t="shared" si="21"/>
        <v>0</v>
      </c>
    </row>
    <row r="42" spans="1:281" s="42" customFormat="1" ht="23.1" customHeight="1" x14ac:dyDescent="0.35">
      <c r="A42" s="42">
        <v>16</v>
      </c>
      <c r="B42" s="43" t="s">
        <v>83</v>
      </c>
      <c r="C42" s="44" t="s">
        <v>65</v>
      </c>
      <c r="D42" s="45">
        <v>33843</v>
      </c>
      <c r="E42" s="45">
        <v>1591</v>
      </c>
      <c r="F42" s="45">
        <f t="shared" si="0"/>
        <v>35434</v>
      </c>
      <c r="G42" s="45">
        <v>1590</v>
      </c>
      <c r="H42" s="45"/>
      <c r="I42" s="45"/>
      <c r="J42" s="45">
        <f t="shared" si="1"/>
        <v>37024</v>
      </c>
      <c r="K42" s="46">
        <f>J42</f>
        <v>37024</v>
      </c>
      <c r="L42" s="47">
        <f t="shared" si="2"/>
        <v>4790.5600000000004</v>
      </c>
      <c r="M42" s="42">
        <v>4</v>
      </c>
      <c r="N42" s="42">
        <v>0</v>
      </c>
      <c r="O42" s="42">
        <v>4</v>
      </c>
      <c r="P42" s="45">
        <f t="shared" si="3"/>
        <v>32233.439999999999</v>
      </c>
      <c r="Q42" s="45">
        <v>1759.94</v>
      </c>
      <c r="R42" s="45">
        <f t="shared" si="4"/>
        <v>18554.970000000005</v>
      </c>
      <c r="S42" s="45">
        <f t="shared" si="5"/>
        <v>834.84</v>
      </c>
      <c r="T42" s="45">
        <f t="shared" si="6"/>
        <v>925.6</v>
      </c>
      <c r="U42" s="45">
        <f t="shared" si="7"/>
        <v>5158.09</v>
      </c>
      <c r="V42" s="46">
        <f t="shared" si="8"/>
        <v>27233.440000000002</v>
      </c>
      <c r="W42" s="48">
        <f t="shared" si="9"/>
        <v>2500</v>
      </c>
      <c r="X42" s="48">
        <f t="shared" si="10"/>
        <v>2499.9999999999964</v>
      </c>
      <c r="Y42" s="42">
        <f>+A42</f>
        <v>16</v>
      </c>
      <c r="Z42" s="45">
        <f t="shared" si="11"/>
        <v>4442.88</v>
      </c>
      <c r="AA42" s="45">
        <v>0</v>
      </c>
      <c r="AB42" s="45">
        <v>100</v>
      </c>
      <c r="AC42" s="45">
        <f t="shared" si="12"/>
        <v>925.6</v>
      </c>
      <c r="AD42" s="45">
        <v>200</v>
      </c>
      <c r="AE42" s="50">
        <f t="shared" si="13"/>
        <v>4999.9999999999964</v>
      </c>
      <c r="AF42" s="51">
        <f t="shared" si="14"/>
        <v>2499.9999999999982</v>
      </c>
      <c r="AG42" s="42">
        <v>16</v>
      </c>
      <c r="AH42" s="43" t="s">
        <v>83</v>
      </c>
      <c r="AI42" s="44" t="s">
        <v>65</v>
      </c>
      <c r="AJ42" s="45">
        <f t="shared" si="15"/>
        <v>1759.94</v>
      </c>
      <c r="AK42" s="45">
        <f t="shared" si="16"/>
        <v>3332.16</v>
      </c>
      <c r="AL42" s="45">
        <v>0</v>
      </c>
      <c r="AM42" s="45">
        <v>0</v>
      </c>
      <c r="AN42" s="45">
        <v>0</v>
      </c>
      <c r="AO42" s="45">
        <v>9634.44</v>
      </c>
      <c r="AP42" s="45">
        <v>3766.14</v>
      </c>
      <c r="AQ42" s="45">
        <v>0</v>
      </c>
      <c r="AR42" s="45">
        <v>1166.67</v>
      </c>
      <c r="AS42" s="45">
        <v>655.56</v>
      </c>
      <c r="AT42" s="45">
        <f t="shared" si="17"/>
        <v>18554.970000000005</v>
      </c>
      <c r="AU42" s="45">
        <v>200</v>
      </c>
      <c r="AV42" s="45">
        <v>0</v>
      </c>
      <c r="AW42" s="45">
        <v>634.84</v>
      </c>
      <c r="AX42" s="45">
        <f t="shared" si="18"/>
        <v>834.84</v>
      </c>
      <c r="AY42" s="45">
        <f t="shared" si="19"/>
        <v>925.6</v>
      </c>
      <c r="AZ42" s="45"/>
      <c r="BA42" s="65"/>
      <c r="BB42" s="65">
        <v>100</v>
      </c>
      <c r="BC42" s="65">
        <v>0</v>
      </c>
      <c r="BD42" s="65">
        <v>5058.09</v>
      </c>
      <c r="BE42" s="65">
        <v>0</v>
      </c>
      <c r="BF42" s="45">
        <v>0</v>
      </c>
      <c r="BG42" s="45">
        <f t="shared" si="20"/>
        <v>5158.09</v>
      </c>
      <c r="BH42" s="53">
        <f t="shared" si="21"/>
        <v>27233.440000000002</v>
      </c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  <c r="IX42" s="54"/>
      <c r="IY42" s="54"/>
      <c r="IZ42" s="54"/>
      <c r="JA42" s="54"/>
      <c r="JB42" s="54"/>
      <c r="JC42" s="54"/>
      <c r="JD42" s="54"/>
      <c r="JE42" s="54"/>
      <c r="JF42" s="54"/>
      <c r="JG42" s="54"/>
      <c r="JH42" s="54"/>
      <c r="JI42" s="54"/>
      <c r="JJ42" s="54"/>
      <c r="JK42" s="54"/>
      <c r="JL42" s="54"/>
      <c r="JM42" s="54"/>
      <c r="JN42" s="54"/>
      <c r="JO42" s="54"/>
      <c r="JP42" s="54"/>
      <c r="JQ42" s="54"/>
      <c r="JR42" s="54"/>
      <c r="JS42" s="54"/>
      <c r="JT42" s="54"/>
      <c r="JU42" s="54"/>
    </row>
    <row r="43" spans="1:281" s="42" customFormat="1" ht="23.1" customHeight="1" x14ac:dyDescent="0.35">
      <c r="A43" s="55"/>
      <c r="B43" s="62"/>
      <c r="C43" s="44"/>
      <c r="D43" s="45"/>
      <c r="E43" s="45"/>
      <c r="F43" s="45">
        <f t="shared" si="0"/>
        <v>0</v>
      </c>
      <c r="G43" s="45"/>
      <c r="H43" s="45"/>
      <c r="I43" s="45"/>
      <c r="J43" s="45">
        <f t="shared" si="1"/>
        <v>0</v>
      </c>
      <c r="K43" s="63"/>
      <c r="L43" s="47">
        <f t="shared" si="2"/>
        <v>0</v>
      </c>
      <c r="P43" s="45">
        <f t="shared" si="3"/>
        <v>0</v>
      </c>
      <c r="Q43" s="45"/>
      <c r="R43" s="45">
        <f t="shared" si="4"/>
        <v>0</v>
      </c>
      <c r="S43" s="45">
        <f t="shared" si="5"/>
        <v>0</v>
      </c>
      <c r="T43" s="45">
        <f t="shared" si="6"/>
        <v>0</v>
      </c>
      <c r="U43" s="45">
        <f t="shared" si="7"/>
        <v>0</v>
      </c>
      <c r="V43" s="46">
        <f t="shared" si="8"/>
        <v>0</v>
      </c>
      <c r="W43" s="48">
        <f t="shared" si="9"/>
        <v>0</v>
      </c>
      <c r="X43" s="48">
        <f t="shared" si="10"/>
        <v>0</v>
      </c>
      <c r="Z43" s="45">
        <f t="shared" si="11"/>
        <v>0</v>
      </c>
      <c r="AA43" s="45"/>
      <c r="AB43" s="45"/>
      <c r="AC43" s="45">
        <f t="shared" si="12"/>
        <v>0</v>
      </c>
      <c r="AD43" s="45"/>
      <c r="AE43" s="50">
        <f t="shared" si="13"/>
        <v>0</v>
      </c>
      <c r="AF43" s="51">
        <f t="shared" si="14"/>
        <v>0</v>
      </c>
      <c r="AG43" s="55"/>
      <c r="AH43" s="62"/>
      <c r="AI43" s="44"/>
      <c r="AJ43" s="45">
        <f t="shared" si="15"/>
        <v>0</v>
      </c>
      <c r="AK43" s="45">
        <f t="shared" si="16"/>
        <v>0</v>
      </c>
      <c r="AL43" s="45"/>
      <c r="AM43" s="45"/>
      <c r="AN43" s="45"/>
      <c r="AO43" s="45"/>
      <c r="AP43" s="45"/>
      <c r="AQ43" s="45"/>
      <c r="AR43" s="45"/>
      <c r="AS43" s="45"/>
      <c r="AT43" s="45">
        <f t="shared" si="17"/>
        <v>0</v>
      </c>
      <c r="AU43" s="45"/>
      <c r="AV43" s="56"/>
      <c r="AW43" s="45"/>
      <c r="AX43" s="45">
        <f t="shared" si="18"/>
        <v>0</v>
      </c>
      <c r="AY43" s="45">
        <f t="shared" si="19"/>
        <v>0</v>
      </c>
      <c r="AZ43" s="45"/>
      <c r="BA43" s="65"/>
      <c r="BB43" s="65"/>
      <c r="BC43" s="65"/>
      <c r="BD43" s="65"/>
      <c r="BE43" s="65"/>
      <c r="BF43" s="45"/>
      <c r="BG43" s="45">
        <f t="shared" si="20"/>
        <v>0</v>
      </c>
      <c r="BH43" s="53">
        <f t="shared" si="21"/>
        <v>0</v>
      </c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</row>
    <row r="44" spans="1:281" s="42" customFormat="1" ht="23.1" customHeight="1" x14ac:dyDescent="0.35">
      <c r="A44" s="154">
        <v>17</v>
      </c>
      <c r="B44" s="43" t="s">
        <v>84</v>
      </c>
      <c r="C44" s="44" t="s">
        <v>65</v>
      </c>
      <c r="D44" s="45">
        <v>33843</v>
      </c>
      <c r="E44" s="45">
        <v>1591</v>
      </c>
      <c r="F44" s="45">
        <f t="shared" si="0"/>
        <v>35434</v>
      </c>
      <c r="G44" s="45">
        <v>1590</v>
      </c>
      <c r="H44" s="45"/>
      <c r="I44" s="45"/>
      <c r="J44" s="45">
        <f t="shared" si="1"/>
        <v>37024</v>
      </c>
      <c r="K44" s="46">
        <f>J44</f>
        <v>37024</v>
      </c>
      <c r="L44" s="47">
        <f t="shared" si="2"/>
        <v>0</v>
      </c>
      <c r="P44" s="45">
        <f t="shared" si="3"/>
        <v>37024</v>
      </c>
      <c r="Q44" s="45">
        <v>1759.94</v>
      </c>
      <c r="R44" s="45">
        <f t="shared" si="4"/>
        <v>3332.16</v>
      </c>
      <c r="S44" s="45">
        <f t="shared" si="5"/>
        <v>500</v>
      </c>
      <c r="T44" s="45">
        <f t="shared" si="6"/>
        <v>925.6</v>
      </c>
      <c r="U44" s="45">
        <f t="shared" si="7"/>
        <v>9784</v>
      </c>
      <c r="V44" s="46">
        <f t="shared" si="8"/>
        <v>16301.7</v>
      </c>
      <c r="W44" s="48">
        <f t="shared" si="9"/>
        <v>10361</v>
      </c>
      <c r="X44" s="48">
        <f t="shared" si="10"/>
        <v>10361.299999999999</v>
      </c>
      <c r="Y44" s="42">
        <f>+A44</f>
        <v>17</v>
      </c>
      <c r="Z44" s="45">
        <f t="shared" si="11"/>
        <v>4442.88</v>
      </c>
      <c r="AA44" s="45">
        <v>0</v>
      </c>
      <c r="AB44" s="45">
        <v>100</v>
      </c>
      <c r="AC44" s="45">
        <f t="shared" si="12"/>
        <v>925.6</v>
      </c>
      <c r="AD44" s="45">
        <v>200</v>
      </c>
      <c r="AE44" s="50">
        <f t="shared" si="13"/>
        <v>20722.3</v>
      </c>
      <c r="AF44" s="51">
        <f t="shared" si="14"/>
        <v>10361.15</v>
      </c>
      <c r="AG44" s="154">
        <v>17</v>
      </c>
      <c r="AH44" s="43" t="s">
        <v>84</v>
      </c>
      <c r="AI44" s="44" t="s">
        <v>65</v>
      </c>
      <c r="AJ44" s="45">
        <f t="shared" si="15"/>
        <v>1759.94</v>
      </c>
      <c r="AK44" s="45">
        <f t="shared" si="16"/>
        <v>3332.16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/>
      <c r="AS44" s="45">
        <v>0</v>
      </c>
      <c r="AT44" s="45">
        <f t="shared" si="17"/>
        <v>3332.16</v>
      </c>
      <c r="AU44" s="45">
        <v>500</v>
      </c>
      <c r="AV44" s="45">
        <v>0</v>
      </c>
      <c r="AW44" s="45">
        <v>0</v>
      </c>
      <c r="AX44" s="45">
        <f t="shared" si="18"/>
        <v>500</v>
      </c>
      <c r="AY44" s="45">
        <f t="shared" si="19"/>
        <v>925.6</v>
      </c>
      <c r="AZ44" s="45"/>
      <c r="BA44" s="65"/>
      <c r="BB44" s="65">
        <v>100</v>
      </c>
      <c r="BC44" s="65">
        <v>0</v>
      </c>
      <c r="BD44" s="65">
        <v>9684</v>
      </c>
      <c r="BE44" s="65">
        <v>0</v>
      </c>
      <c r="BF44" s="45">
        <v>0</v>
      </c>
      <c r="BG44" s="45">
        <f t="shared" si="20"/>
        <v>9784</v>
      </c>
      <c r="BH44" s="53">
        <f t="shared" si="21"/>
        <v>16301.7</v>
      </c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</row>
    <row r="45" spans="1:281" s="42" customFormat="1" ht="23.1" customHeight="1" x14ac:dyDescent="0.35">
      <c r="A45" s="55"/>
      <c r="B45" s="62"/>
      <c r="C45" s="44"/>
      <c r="D45" s="45"/>
      <c r="E45" s="45"/>
      <c r="F45" s="45">
        <f t="shared" si="0"/>
        <v>0</v>
      </c>
      <c r="G45" s="45"/>
      <c r="H45" s="45"/>
      <c r="I45" s="45"/>
      <c r="J45" s="45">
        <f t="shared" si="1"/>
        <v>0</v>
      </c>
      <c r="K45" s="63"/>
      <c r="L45" s="47">
        <f t="shared" si="2"/>
        <v>0</v>
      </c>
      <c r="P45" s="45">
        <f t="shared" si="3"/>
        <v>0</v>
      </c>
      <c r="Q45" s="45"/>
      <c r="R45" s="45">
        <f t="shared" si="4"/>
        <v>0</v>
      </c>
      <c r="S45" s="45">
        <f t="shared" si="5"/>
        <v>0</v>
      </c>
      <c r="T45" s="45">
        <f t="shared" si="6"/>
        <v>0</v>
      </c>
      <c r="U45" s="45">
        <f t="shared" si="7"/>
        <v>0</v>
      </c>
      <c r="V45" s="46">
        <f t="shared" si="8"/>
        <v>0</v>
      </c>
      <c r="W45" s="48">
        <f t="shared" si="9"/>
        <v>0</v>
      </c>
      <c r="X45" s="48">
        <f t="shared" si="10"/>
        <v>0</v>
      </c>
      <c r="Z45" s="45">
        <f t="shared" si="11"/>
        <v>0</v>
      </c>
      <c r="AA45" s="45"/>
      <c r="AB45" s="45"/>
      <c r="AC45" s="45">
        <f t="shared" si="12"/>
        <v>0</v>
      </c>
      <c r="AD45" s="45"/>
      <c r="AE45" s="50">
        <f t="shared" si="13"/>
        <v>0</v>
      </c>
      <c r="AF45" s="51">
        <f t="shared" si="14"/>
        <v>0</v>
      </c>
      <c r="AG45" s="55"/>
      <c r="AH45" s="62"/>
      <c r="AI45" s="44"/>
      <c r="AJ45" s="45">
        <f t="shared" si="15"/>
        <v>0</v>
      </c>
      <c r="AK45" s="45">
        <f t="shared" si="16"/>
        <v>0</v>
      </c>
      <c r="AL45" s="45"/>
      <c r="AM45" s="45"/>
      <c r="AN45" s="45"/>
      <c r="AO45" s="45"/>
      <c r="AP45" s="45"/>
      <c r="AQ45" s="45"/>
      <c r="AR45" s="45"/>
      <c r="AS45" s="45"/>
      <c r="AT45" s="45">
        <f t="shared" si="17"/>
        <v>0</v>
      </c>
      <c r="AU45" s="45"/>
      <c r="AV45" s="56"/>
      <c r="AW45" s="45"/>
      <c r="AX45" s="45">
        <f t="shared" si="18"/>
        <v>0</v>
      </c>
      <c r="AY45" s="45">
        <f t="shared" si="19"/>
        <v>0</v>
      </c>
      <c r="AZ45" s="45"/>
      <c r="BA45" s="65"/>
      <c r="BB45" s="65"/>
      <c r="BC45" s="65"/>
      <c r="BD45" s="65"/>
      <c r="BE45" s="65"/>
      <c r="BF45" s="45"/>
      <c r="BG45" s="45">
        <f t="shared" si="20"/>
        <v>0</v>
      </c>
      <c r="BH45" s="53">
        <f t="shared" si="21"/>
        <v>0</v>
      </c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</row>
    <row r="46" spans="1:281" s="42" customFormat="1" ht="23.1" customHeight="1" x14ac:dyDescent="0.35">
      <c r="A46" s="42">
        <v>18</v>
      </c>
      <c r="B46" s="43" t="s">
        <v>85</v>
      </c>
      <c r="C46" s="44" t="s">
        <v>77</v>
      </c>
      <c r="D46" s="45">
        <v>63997</v>
      </c>
      <c r="E46" s="45">
        <v>3008</v>
      </c>
      <c r="F46" s="45">
        <f t="shared" si="0"/>
        <v>67005</v>
      </c>
      <c r="G46" s="45">
        <v>3008</v>
      </c>
      <c r="H46" s="45"/>
      <c r="I46" s="45"/>
      <c r="J46" s="45">
        <f t="shared" si="1"/>
        <v>70013</v>
      </c>
      <c r="K46" s="46">
        <f>J46</f>
        <v>70013</v>
      </c>
      <c r="L46" s="47">
        <f t="shared" si="2"/>
        <v>0</v>
      </c>
      <c r="P46" s="45">
        <f t="shared" si="3"/>
        <v>70013</v>
      </c>
      <c r="Q46" s="45">
        <v>8394.4</v>
      </c>
      <c r="R46" s="45">
        <f t="shared" si="4"/>
        <v>18662.73</v>
      </c>
      <c r="S46" s="45">
        <f t="shared" si="5"/>
        <v>200</v>
      </c>
      <c r="T46" s="45">
        <f>ROUNDDOWN(J46*5%/2,2)</f>
        <v>1750.32</v>
      </c>
      <c r="U46" s="45">
        <f t="shared" si="7"/>
        <v>100</v>
      </c>
      <c r="V46" s="46">
        <f t="shared" si="8"/>
        <v>29107.449999999997</v>
      </c>
      <c r="W46" s="48">
        <f t="shared" si="9"/>
        <v>20453</v>
      </c>
      <c r="X46" s="48">
        <f t="shared" si="10"/>
        <v>20452.550000000003</v>
      </c>
      <c r="Y46" s="42">
        <f>+A46</f>
        <v>18</v>
      </c>
      <c r="Z46" s="45">
        <f t="shared" si="11"/>
        <v>8401.56</v>
      </c>
      <c r="AA46" s="45">
        <v>0</v>
      </c>
      <c r="AB46" s="45">
        <v>100</v>
      </c>
      <c r="AC46" s="45">
        <f t="shared" si="12"/>
        <v>1750.33</v>
      </c>
      <c r="AD46" s="45">
        <v>200</v>
      </c>
      <c r="AE46" s="50">
        <f t="shared" si="13"/>
        <v>40905.550000000003</v>
      </c>
      <c r="AF46" s="51">
        <f t="shared" si="14"/>
        <v>20452.775000000001</v>
      </c>
      <c r="AG46" s="42">
        <v>18</v>
      </c>
      <c r="AH46" s="43" t="s">
        <v>85</v>
      </c>
      <c r="AI46" s="44" t="s">
        <v>77</v>
      </c>
      <c r="AJ46" s="45">
        <f t="shared" si="15"/>
        <v>8394.4</v>
      </c>
      <c r="AK46" s="45">
        <f t="shared" si="16"/>
        <v>6301.17</v>
      </c>
      <c r="AL46" s="45">
        <v>0</v>
      </c>
      <c r="AM46" s="45">
        <v>0</v>
      </c>
      <c r="AN46" s="45">
        <v>0</v>
      </c>
      <c r="AO46" s="45">
        <v>0</v>
      </c>
      <c r="AP46" s="45">
        <v>12361.56</v>
      </c>
      <c r="AQ46" s="45">
        <v>0</v>
      </c>
      <c r="AR46" s="45"/>
      <c r="AS46" s="45">
        <v>0</v>
      </c>
      <c r="AT46" s="45">
        <f t="shared" si="17"/>
        <v>18662.73</v>
      </c>
      <c r="AU46" s="45">
        <v>200</v>
      </c>
      <c r="AV46" s="45">
        <v>0</v>
      </c>
      <c r="AW46" s="45">
        <v>0</v>
      </c>
      <c r="AX46" s="45">
        <f t="shared" si="18"/>
        <v>200</v>
      </c>
      <c r="AY46" s="45">
        <f>ROUNDDOWN(J46*5%/2,2)</f>
        <v>1750.32</v>
      </c>
      <c r="AZ46" s="45"/>
      <c r="BA46" s="65"/>
      <c r="BB46" s="65">
        <v>100</v>
      </c>
      <c r="BC46" s="65">
        <v>0</v>
      </c>
      <c r="BD46" s="65">
        <v>0</v>
      </c>
      <c r="BE46" s="65">
        <v>0</v>
      </c>
      <c r="BF46" s="45">
        <v>0</v>
      </c>
      <c r="BG46" s="45">
        <f>SUM(BA46:BF46)</f>
        <v>100</v>
      </c>
      <c r="BH46" s="53">
        <f t="shared" si="21"/>
        <v>29107.449999999997</v>
      </c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  <c r="JU46" s="54"/>
    </row>
    <row r="47" spans="1:281" s="42" customFormat="1" ht="23.1" customHeight="1" x14ac:dyDescent="0.35">
      <c r="A47" s="55"/>
      <c r="B47" s="62"/>
      <c r="C47" s="44"/>
      <c r="D47" s="45"/>
      <c r="E47" s="45"/>
      <c r="F47" s="45">
        <f t="shared" si="0"/>
        <v>0</v>
      </c>
      <c r="G47" s="45"/>
      <c r="H47" s="45"/>
      <c r="I47" s="45"/>
      <c r="J47" s="45">
        <f t="shared" si="1"/>
        <v>0</v>
      </c>
      <c r="K47" s="63"/>
      <c r="L47" s="47">
        <f t="shared" si="2"/>
        <v>0</v>
      </c>
      <c r="P47" s="45">
        <f t="shared" si="3"/>
        <v>0</v>
      </c>
      <c r="Q47" s="45"/>
      <c r="R47" s="45">
        <f t="shared" si="4"/>
        <v>0</v>
      </c>
      <c r="S47" s="45">
        <f t="shared" si="5"/>
        <v>0</v>
      </c>
      <c r="T47" s="45">
        <f t="shared" si="6"/>
        <v>0</v>
      </c>
      <c r="U47" s="45">
        <f t="shared" si="7"/>
        <v>0</v>
      </c>
      <c r="V47" s="46">
        <f t="shared" si="8"/>
        <v>0</v>
      </c>
      <c r="W47" s="48">
        <f t="shared" si="9"/>
        <v>0</v>
      </c>
      <c r="X47" s="48">
        <f t="shared" si="10"/>
        <v>0</v>
      </c>
      <c r="Z47" s="45">
        <f t="shared" si="11"/>
        <v>0</v>
      </c>
      <c r="AA47" s="45"/>
      <c r="AB47" s="45"/>
      <c r="AC47" s="45">
        <f t="shared" si="12"/>
        <v>0</v>
      </c>
      <c r="AD47" s="45"/>
      <c r="AE47" s="50">
        <f t="shared" si="13"/>
        <v>0</v>
      </c>
      <c r="AF47" s="51">
        <f t="shared" si="14"/>
        <v>0</v>
      </c>
      <c r="AG47" s="55"/>
      <c r="AH47" s="62"/>
      <c r="AI47" s="44"/>
      <c r="AJ47" s="45">
        <f t="shared" si="15"/>
        <v>0</v>
      </c>
      <c r="AK47" s="45">
        <f t="shared" si="16"/>
        <v>0</v>
      </c>
      <c r="AL47" s="45"/>
      <c r="AM47" s="45"/>
      <c r="AN47" s="45"/>
      <c r="AO47" s="45"/>
      <c r="AP47" s="45"/>
      <c r="AQ47" s="45"/>
      <c r="AR47" s="45"/>
      <c r="AS47" s="45"/>
      <c r="AT47" s="45">
        <f t="shared" si="17"/>
        <v>0</v>
      </c>
      <c r="AU47" s="45"/>
      <c r="AV47" s="56"/>
      <c r="AW47" s="45"/>
      <c r="AX47" s="45">
        <f t="shared" si="18"/>
        <v>0</v>
      </c>
      <c r="AY47" s="45">
        <f t="shared" ref="AY47" si="22">ROUNDDOWN(J47*5%/2,2)</f>
        <v>0</v>
      </c>
      <c r="AZ47" s="45"/>
      <c r="BA47" s="65"/>
      <c r="BB47" s="65"/>
      <c r="BC47" s="65"/>
      <c r="BD47" s="65"/>
      <c r="BE47" s="65"/>
      <c r="BF47" s="45"/>
      <c r="BG47" s="45">
        <f t="shared" si="20"/>
        <v>0</v>
      </c>
      <c r="BH47" s="53">
        <f t="shared" si="21"/>
        <v>0</v>
      </c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  <c r="IW47" s="54"/>
      <c r="IX47" s="54"/>
      <c r="IY47" s="54"/>
      <c r="IZ47" s="54"/>
      <c r="JA47" s="54"/>
      <c r="JB47" s="54"/>
      <c r="JC47" s="54"/>
      <c r="JD47" s="54"/>
      <c r="JE47" s="54"/>
      <c r="JF47" s="54"/>
      <c r="JG47" s="54"/>
      <c r="JH47" s="54"/>
      <c r="JI47" s="54"/>
      <c r="JJ47" s="54"/>
      <c r="JK47" s="54"/>
      <c r="JL47" s="54"/>
      <c r="JM47" s="54"/>
      <c r="JN47" s="54"/>
      <c r="JO47" s="54"/>
      <c r="JP47" s="54"/>
      <c r="JQ47" s="54"/>
      <c r="JR47" s="54"/>
      <c r="JS47" s="54"/>
      <c r="JT47" s="54"/>
      <c r="JU47" s="54"/>
    </row>
    <row r="48" spans="1:281" s="42" customFormat="1" ht="23.1" customHeight="1" x14ac:dyDescent="0.35">
      <c r="A48" s="42">
        <v>19</v>
      </c>
      <c r="B48" s="68" t="s">
        <v>86</v>
      </c>
      <c r="C48" s="64" t="s">
        <v>106</v>
      </c>
      <c r="D48" s="45">
        <v>102690</v>
      </c>
      <c r="E48" s="45">
        <v>4518</v>
      </c>
      <c r="F48" s="45">
        <f t="shared" si="0"/>
        <v>107208</v>
      </c>
      <c r="G48" s="45">
        <v>4519</v>
      </c>
      <c r="H48" s="45"/>
      <c r="I48" s="45"/>
      <c r="J48" s="45">
        <f t="shared" si="1"/>
        <v>111727</v>
      </c>
      <c r="K48" s="46">
        <f>J48</f>
        <v>111727</v>
      </c>
      <c r="L48" s="47">
        <f t="shared" si="2"/>
        <v>0</v>
      </c>
      <c r="P48" s="45">
        <f t="shared" si="3"/>
        <v>111727</v>
      </c>
      <c r="Q48" s="45">
        <v>19398.18</v>
      </c>
      <c r="R48" s="45">
        <f t="shared" si="4"/>
        <v>10055.43</v>
      </c>
      <c r="S48" s="45">
        <f t="shared" si="5"/>
        <v>200</v>
      </c>
      <c r="T48" s="45">
        <v>2500</v>
      </c>
      <c r="U48" s="45">
        <f t="shared" si="7"/>
        <v>200</v>
      </c>
      <c r="V48" s="46">
        <f t="shared" si="8"/>
        <v>32353.61</v>
      </c>
      <c r="W48" s="48">
        <f t="shared" si="9"/>
        <v>39687</v>
      </c>
      <c r="X48" s="48">
        <f t="shared" si="10"/>
        <v>39686.39</v>
      </c>
      <c r="Y48" s="42">
        <f>+A48</f>
        <v>19</v>
      </c>
      <c r="Z48" s="45">
        <f t="shared" si="11"/>
        <v>13407.24</v>
      </c>
      <c r="AA48" s="45">
        <v>0</v>
      </c>
      <c r="AB48" s="45">
        <v>100</v>
      </c>
      <c r="AC48" s="45">
        <v>2500</v>
      </c>
      <c r="AD48" s="45">
        <v>200</v>
      </c>
      <c r="AE48" s="50">
        <f t="shared" si="13"/>
        <v>79373.39</v>
      </c>
      <c r="AF48" s="51">
        <f t="shared" si="14"/>
        <v>39686.695</v>
      </c>
      <c r="AG48" s="42">
        <v>19</v>
      </c>
      <c r="AH48" s="68" t="s">
        <v>86</v>
      </c>
      <c r="AI48" s="64" t="s">
        <v>106</v>
      </c>
      <c r="AJ48" s="45">
        <f t="shared" si="15"/>
        <v>19398.18</v>
      </c>
      <c r="AK48" s="45">
        <f t="shared" si="16"/>
        <v>10055.43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/>
      <c r="AR48" s="45"/>
      <c r="AS48" s="45">
        <v>0</v>
      </c>
      <c r="AT48" s="45">
        <f t="shared" si="17"/>
        <v>10055.43</v>
      </c>
      <c r="AU48" s="45">
        <v>200</v>
      </c>
      <c r="AV48" s="45">
        <v>0</v>
      </c>
      <c r="AW48" s="45">
        <v>0</v>
      </c>
      <c r="AX48" s="45">
        <f t="shared" si="18"/>
        <v>200</v>
      </c>
      <c r="AY48" s="45">
        <v>2500</v>
      </c>
      <c r="AZ48" s="45"/>
      <c r="BA48" s="65">
        <v>0</v>
      </c>
      <c r="BB48" s="65">
        <v>100</v>
      </c>
      <c r="BC48" s="65"/>
      <c r="BD48" s="65">
        <v>100</v>
      </c>
      <c r="BE48" s="65"/>
      <c r="BF48" s="45">
        <v>0</v>
      </c>
      <c r="BG48" s="45">
        <f t="shared" si="20"/>
        <v>200</v>
      </c>
      <c r="BH48" s="53">
        <f t="shared" si="21"/>
        <v>32353.61</v>
      </c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  <c r="IW48" s="54"/>
      <c r="IX48" s="54"/>
      <c r="IY48" s="54"/>
      <c r="IZ48" s="54"/>
      <c r="JA48" s="54"/>
      <c r="JB48" s="54"/>
      <c r="JC48" s="54"/>
      <c r="JD48" s="54"/>
      <c r="JE48" s="54"/>
      <c r="JF48" s="54"/>
      <c r="JG48" s="54"/>
      <c r="JH48" s="54"/>
      <c r="JI48" s="54"/>
      <c r="JJ48" s="54"/>
      <c r="JK48" s="54"/>
      <c r="JL48" s="54"/>
      <c r="JM48" s="54"/>
      <c r="JN48" s="54"/>
      <c r="JO48" s="54"/>
      <c r="JP48" s="54"/>
      <c r="JQ48" s="54"/>
      <c r="JR48" s="54"/>
      <c r="JS48" s="54"/>
      <c r="JT48" s="54"/>
      <c r="JU48" s="54"/>
    </row>
    <row r="49" spans="1:281" s="42" customFormat="1" ht="23.1" customHeight="1" x14ac:dyDescent="0.35">
      <c r="A49" s="55"/>
      <c r="B49" s="67"/>
      <c r="C49" s="64"/>
      <c r="D49" s="45"/>
      <c r="E49" s="45"/>
      <c r="F49" s="45">
        <f t="shared" si="0"/>
        <v>0</v>
      </c>
      <c r="G49" s="45"/>
      <c r="H49" s="45"/>
      <c r="I49" s="45"/>
      <c r="J49" s="45">
        <f t="shared" si="1"/>
        <v>0</v>
      </c>
      <c r="K49" s="46"/>
      <c r="L49" s="47">
        <f t="shared" si="2"/>
        <v>0</v>
      </c>
      <c r="P49" s="45">
        <f t="shared" si="3"/>
        <v>0</v>
      </c>
      <c r="Q49" s="45"/>
      <c r="R49" s="45">
        <f t="shared" si="4"/>
        <v>0</v>
      </c>
      <c r="S49" s="45">
        <f t="shared" si="5"/>
        <v>0</v>
      </c>
      <c r="T49" s="45">
        <f t="shared" si="6"/>
        <v>0</v>
      </c>
      <c r="U49" s="45">
        <f t="shared" si="7"/>
        <v>0</v>
      </c>
      <c r="V49" s="46">
        <f t="shared" si="8"/>
        <v>0</v>
      </c>
      <c r="W49" s="48">
        <f t="shared" si="9"/>
        <v>0</v>
      </c>
      <c r="X49" s="48">
        <f t="shared" si="10"/>
        <v>0</v>
      </c>
      <c r="Z49" s="45">
        <f t="shared" si="11"/>
        <v>0</v>
      </c>
      <c r="AA49" s="45"/>
      <c r="AB49" s="45"/>
      <c r="AC49" s="45">
        <f t="shared" si="12"/>
        <v>0</v>
      </c>
      <c r="AD49" s="45"/>
      <c r="AE49" s="50">
        <f t="shared" si="13"/>
        <v>0</v>
      </c>
      <c r="AF49" s="51">
        <f t="shared" si="14"/>
        <v>0</v>
      </c>
      <c r="AG49" s="55"/>
      <c r="AH49" s="67"/>
      <c r="AI49" s="64"/>
      <c r="AJ49" s="45">
        <f t="shared" si="15"/>
        <v>0</v>
      </c>
      <c r="AK49" s="45">
        <f t="shared" si="16"/>
        <v>0</v>
      </c>
      <c r="AL49" s="45"/>
      <c r="AM49" s="45"/>
      <c r="AN49" s="45"/>
      <c r="AO49" s="45"/>
      <c r="AP49" s="45"/>
      <c r="AQ49" s="45"/>
      <c r="AR49" s="45"/>
      <c r="AS49" s="45"/>
      <c r="AT49" s="45">
        <f t="shared" si="17"/>
        <v>0</v>
      </c>
      <c r="AU49" s="45"/>
      <c r="AV49" s="56"/>
      <c r="AW49" s="45"/>
      <c r="AX49" s="45">
        <f t="shared" si="18"/>
        <v>0</v>
      </c>
      <c r="AY49" s="45">
        <f t="shared" si="19"/>
        <v>0</v>
      </c>
      <c r="AZ49" s="45"/>
      <c r="BA49" s="65"/>
      <c r="BB49" s="65"/>
      <c r="BC49" s="65"/>
      <c r="BD49" s="65"/>
      <c r="BE49" s="65"/>
      <c r="BF49" s="45"/>
      <c r="BG49" s="45">
        <f t="shared" si="20"/>
        <v>0</v>
      </c>
      <c r="BH49" s="53">
        <f t="shared" si="21"/>
        <v>0</v>
      </c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  <c r="IW49" s="54"/>
      <c r="IX49" s="54"/>
      <c r="IY49" s="54"/>
      <c r="IZ49" s="54"/>
      <c r="JA49" s="54"/>
      <c r="JB49" s="54"/>
      <c r="JC49" s="54"/>
      <c r="JD49" s="54"/>
      <c r="JE49" s="54"/>
      <c r="JF49" s="54"/>
      <c r="JG49" s="54"/>
      <c r="JH49" s="54"/>
      <c r="JI49" s="54"/>
      <c r="JJ49" s="54"/>
      <c r="JK49" s="54"/>
      <c r="JL49" s="54"/>
      <c r="JM49" s="54"/>
      <c r="JN49" s="54"/>
      <c r="JO49" s="54"/>
      <c r="JP49" s="54"/>
      <c r="JQ49" s="54"/>
      <c r="JR49" s="54"/>
      <c r="JS49" s="54"/>
      <c r="JT49" s="54"/>
      <c r="JU49" s="54"/>
    </row>
    <row r="50" spans="1:281" s="42" customFormat="1" ht="23.1" customHeight="1" x14ac:dyDescent="0.35">
      <c r="A50" s="154">
        <v>20</v>
      </c>
      <c r="B50" s="43" t="s">
        <v>87</v>
      </c>
      <c r="C50" s="44" t="s">
        <v>67</v>
      </c>
      <c r="D50" s="45">
        <v>80003</v>
      </c>
      <c r="E50" s="45">
        <v>3656</v>
      </c>
      <c r="F50" s="45">
        <f t="shared" si="0"/>
        <v>83659</v>
      </c>
      <c r="G50" s="45">
        <v>3656</v>
      </c>
      <c r="H50" s="45"/>
      <c r="I50" s="45"/>
      <c r="J50" s="45">
        <f t="shared" si="1"/>
        <v>87315</v>
      </c>
      <c r="K50" s="46">
        <f>J50</f>
        <v>87315</v>
      </c>
      <c r="L50" s="47">
        <f t="shared" si="2"/>
        <v>0</v>
      </c>
      <c r="P50" s="45">
        <f t="shared" si="3"/>
        <v>87315</v>
      </c>
      <c r="Q50" s="45">
        <v>12906.57</v>
      </c>
      <c r="R50" s="45">
        <f t="shared" si="4"/>
        <v>17828.79</v>
      </c>
      <c r="S50" s="45">
        <f t="shared" si="5"/>
        <v>500</v>
      </c>
      <c r="T50" s="45">
        <f t="shared" si="6"/>
        <v>2182.87</v>
      </c>
      <c r="U50" s="45">
        <f t="shared" si="7"/>
        <v>37273.910000000003</v>
      </c>
      <c r="V50" s="46">
        <f t="shared" si="8"/>
        <v>70692.140000000014</v>
      </c>
      <c r="W50" s="48">
        <f t="shared" si="9"/>
        <v>8311</v>
      </c>
      <c r="X50" s="48">
        <f t="shared" si="10"/>
        <v>8311.859999999986</v>
      </c>
      <c r="Y50" s="42">
        <f>+A50</f>
        <v>20</v>
      </c>
      <c r="Z50" s="45">
        <f t="shared" si="11"/>
        <v>10477.799999999999</v>
      </c>
      <c r="AA50" s="45">
        <v>0</v>
      </c>
      <c r="AB50" s="45">
        <v>100</v>
      </c>
      <c r="AC50" s="45">
        <f t="shared" si="12"/>
        <v>2182.88</v>
      </c>
      <c r="AD50" s="45">
        <v>200</v>
      </c>
      <c r="AE50" s="50">
        <f t="shared" si="13"/>
        <v>16622.859999999986</v>
      </c>
      <c r="AF50" s="51">
        <f t="shared" si="14"/>
        <v>8311.429999999993</v>
      </c>
      <c r="AG50" s="154">
        <v>20</v>
      </c>
      <c r="AH50" s="43" t="s">
        <v>87</v>
      </c>
      <c r="AI50" s="44" t="s">
        <v>67</v>
      </c>
      <c r="AJ50" s="45">
        <f t="shared" si="15"/>
        <v>12906.57</v>
      </c>
      <c r="AK50" s="45">
        <f t="shared" si="16"/>
        <v>7858.3499999999995</v>
      </c>
      <c r="AL50" s="45">
        <v>0</v>
      </c>
      <c r="AM50" s="45">
        <v>0</v>
      </c>
      <c r="AN50" s="45">
        <v>0</v>
      </c>
      <c r="AO50" s="45">
        <v>0</v>
      </c>
      <c r="AP50" s="45">
        <v>9970.44</v>
      </c>
      <c r="AQ50" s="45">
        <v>0</v>
      </c>
      <c r="AR50" s="45"/>
      <c r="AS50" s="45">
        <v>0</v>
      </c>
      <c r="AT50" s="45">
        <f t="shared" si="17"/>
        <v>17828.79</v>
      </c>
      <c r="AU50" s="45">
        <v>500</v>
      </c>
      <c r="AV50" s="45">
        <v>0</v>
      </c>
      <c r="AW50" s="45">
        <v>0</v>
      </c>
      <c r="AX50" s="45">
        <f t="shared" si="18"/>
        <v>500</v>
      </c>
      <c r="AY50" s="45">
        <f t="shared" si="19"/>
        <v>2182.87</v>
      </c>
      <c r="AZ50" s="45"/>
      <c r="BA50" s="65"/>
      <c r="BB50" s="65">
        <v>100</v>
      </c>
      <c r="BC50" s="65">
        <v>26832.41</v>
      </c>
      <c r="BD50" s="65">
        <v>6871.5</v>
      </c>
      <c r="BE50" s="65">
        <v>3470</v>
      </c>
      <c r="BF50" s="45">
        <v>0</v>
      </c>
      <c r="BG50" s="45">
        <f t="shared" si="20"/>
        <v>37273.910000000003</v>
      </c>
      <c r="BH50" s="53">
        <f t="shared" si="21"/>
        <v>70692.140000000014</v>
      </c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  <c r="JU50" s="54"/>
    </row>
    <row r="51" spans="1:281" s="42" customFormat="1" ht="23.1" customHeight="1" x14ac:dyDescent="0.35">
      <c r="A51" s="55"/>
      <c r="B51" s="62"/>
      <c r="C51" s="44"/>
      <c r="D51" s="45"/>
      <c r="E51" s="45"/>
      <c r="F51" s="45">
        <f t="shared" si="0"/>
        <v>0</v>
      </c>
      <c r="G51" s="45"/>
      <c r="H51" s="45"/>
      <c r="I51" s="45"/>
      <c r="J51" s="45">
        <f t="shared" si="1"/>
        <v>0</v>
      </c>
      <c r="K51" s="63"/>
      <c r="L51" s="47">
        <f t="shared" si="2"/>
        <v>0</v>
      </c>
      <c r="P51" s="45">
        <f t="shared" si="3"/>
        <v>0</v>
      </c>
      <c r="Q51" s="45"/>
      <c r="R51" s="45">
        <f t="shared" si="4"/>
        <v>0</v>
      </c>
      <c r="S51" s="45">
        <f t="shared" si="5"/>
        <v>0</v>
      </c>
      <c r="T51" s="45">
        <f t="shared" si="6"/>
        <v>0</v>
      </c>
      <c r="U51" s="45">
        <f t="shared" si="7"/>
        <v>0</v>
      </c>
      <c r="V51" s="46">
        <f t="shared" si="8"/>
        <v>0</v>
      </c>
      <c r="W51" s="48">
        <f t="shared" si="9"/>
        <v>0</v>
      </c>
      <c r="X51" s="48">
        <f t="shared" si="10"/>
        <v>0</v>
      </c>
      <c r="Z51" s="45">
        <f t="shared" si="11"/>
        <v>0</v>
      </c>
      <c r="AA51" s="45"/>
      <c r="AB51" s="45"/>
      <c r="AC51" s="45">
        <f t="shared" si="12"/>
        <v>0</v>
      </c>
      <c r="AD51" s="45"/>
      <c r="AE51" s="50">
        <f t="shared" si="13"/>
        <v>0</v>
      </c>
      <c r="AF51" s="51">
        <f t="shared" si="14"/>
        <v>0</v>
      </c>
      <c r="AG51" s="55"/>
      <c r="AH51" s="62"/>
      <c r="AI51" s="44"/>
      <c r="AJ51" s="45">
        <f t="shared" si="15"/>
        <v>0</v>
      </c>
      <c r="AK51" s="45">
        <f t="shared" si="16"/>
        <v>0</v>
      </c>
      <c r="AL51" s="45"/>
      <c r="AM51" s="45"/>
      <c r="AN51" s="45"/>
      <c r="AO51" s="45"/>
      <c r="AP51" s="45"/>
      <c r="AQ51" s="45"/>
      <c r="AR51" s="45"/>
      <c r="AS51" s="45"/>
      <c r="AT51" s="45">
        <f t="shared" si="17"/>
        <v>0</v>
      </c>
      <c r="AU51" s="45"/>
      <c r="AV51" s="56"/>
      <c r="AW51" s="45"/>
      <c r="AX51" s="45">
        <f t="shared" si="18"/>
        <v>0</v>
      </c>
      <c r="AY51" s="45">
        <f t="shared" si="19"/>
        <v>0</v>
      </c>
      <c r="AZ51" s="45"/>
      <c r="BA51" s="65"/>
      <c r="BB51" s="65"/>
      <c r="BC51" s="65"/>
      <c r="BD51" s="65"/>
      <c r="BE51" s="65"/>
      <c r="BF51" s="45"/>
      <c r="BG51" s="45">
        <f t="shared" si="20"/>
        <v>0</v>
      </c>
      <c r="BH51" s="53">
        <f t="shared" si="21"/>
        <v>0</v>
      </c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  <c r="IW51" s="54"/>
      <c r="IX51" s="54"/>
      <c r="IY51" s="54"/>
      <c r="IZ51" s="54"/>
      <c r="JA51" s="54"/>
      <c r="JB51" s="54"/>
      <c r="JC51" s="54"/>
      <c r="JD51" s="54"/>
      <c r="JE51" s="54"/>
      <c r="JF51" s="54"/>
      <c r="JG51" s="54"/>
      <c r="JH51" s="54"/>
      <c r="JI51" s="54"/>
      <c r="JJ51" s="54"/>
      <c r="JK51" s="54"/>
      <c r="JL51" s="54"/>
      <c r="JM51" s="54"/>
      <c r="JN51" s="54"/>
      <c r="JO51" s="54"/>
      <c r="JP51" s="54"/>
      <c r="JQ51" s="54"/>
      <c r="JR51" s="54"/>
      <c r="JS51" s="54"/>
      <c r="JT51" s="54"/>
      <c r="JU51" s="54"/>
    </row>
    <row r="52" spans="1:281" s="42" customFormat="1" ht="23.1" customHeight="1" x14ac:dyDescent="0.35">
      <c r="A52" s="42">
        <v>21</v>
      </c>
      <c r="B52" s="62" t="s">
        <v>88</v>
      </c>
      <c r="C52" s="44" t="s">
        <v>81</v>
      </c>
      <c r="D52" s="45">
        <v>43030</v>
      </c>
      <c r="E52" s="45">
        <v>2108</v>
      </c>
      <c r="F52" s="45">
        <f t="shared" si="0"/>
        <v>45138</v>
      </c>
      <c r="G52" s="45">
        <v>2109</v>
      </c>
      <c r="H52" s="45"/>
      <c r="I52" s="45"/>
      <c r="J52" s="45">
        <f t="shared" si="1"/>
        <v>47247</v>
      </c>
      <c r="K52" s="46">
        <f>J52</f>
        <v>47247</v>
      </c>
      <c r="L52" s="47">
        <f t="shared" si="2"/>
        <v>0</v>
      </c>
      <c r="P52" s="45">
        <f t="shared" si="3"/>
        <v>47247</v>
      </c>
      <c r="Q52" s="45">
        <v>3605.95</v>
      </c>
      <c r="R52" s="45">
        <f t="shared" si="4"/>
        <v>13513.869999999999</v>
      </c>
      <c r="S52" s="45">
        <f t="shared" si="5"/>
        <v>200</v>
      </c>
      <c r="T52" s="45">
        <f t="shared" si="6"/>
        <v>1181.17</v>
      </c>
      <c r="U52" s="45">
        <f t="shared" si="7"/>
        <v>9670.26</v>
      </c>
      <c r="V52" s="46">
        <f t="shared" si="8"/>
        <v>28171.25</v>
      </c>
      <c r="W52" s="48">
        <f t="shared" si="9"/>
        <v>9538</v>
      </c>
      <c r="X52" s="48">
        <f t="shared" si="10"/>
        <v>9537.75</v>
      </c>
      <c r="Y52" s="42">
        <f>+A52</f>
        <v>21</v>
      </c>
      <c r="Z52" s="45">
        <f t="shared" si="11"/>
        <v>5669.6399999999994</v>
      </c>
      <c r="AA52" s="45">
        <v>0</v>
      </c>
      <c r="AB52" s="45">
        <v>100</v>
      </c>
      <c r="AC52" s="45">
        <f t="shared" si="12"/>
        <v>1181.18</v>
      </c>
      <c r="AD52" s="45">
        <v>200</v>
      </c>
      <c r="AE52" s="50">
        <f t="shared" si="13"/>
        <v>19075.75</v>
      </c>
      <c r="AF52" s="51">
        <f t="shared" si="14"/>
        <v>9537.875</v>
      </c>
      <c r="AG52" s="42">
        <v>21</v>
      </c>
      <c r="AH52" s="62" t="s">
        <v>88</v>
      </c>
      <c r="AI52" s="44" t="s">
        <v>81</v>
      </c>
      <c r="AJ52" s="45">
        <f t="shared" si="15"/>
        <v>3605.95</v>
      </c>
      <c r="AK52" s="45">
        <f t="shared" si="16"/>
        <v>4252.2299999999996</v>
      </c>
      <c r="AL52" s="45">
        <v>0</v>
      </c>
      <c r="AM52" s="45">
        <v>300</v>
      </c>
      <c r="AN52" s="45">
        <v>0</v>
      </c>
      <c r="AO52" s="45">
        <v>0</v>
      </c>
      <c r="AP52" s="45">
        <v>8306.08</v>
      </c>
      <c r="AQ52" s="45">
        <v>0</v>
      </c>
      <c r="AR52" s="45"/>
      <c r="AS52" s="45">
        <v>655.56</v>
      </c>
      <c r="AT52" s="45">
        <f t="shared" si="17"/>
        <v>13513.869999999999</v>
      </c>
      <c r="AU52" s="45">
        <v>200</v>
      </c>
      <c r="AV52" s="45">
        <v>0</v>
      </c>
      <c r="AW52" s="45">
        <v>0</v>
      </c>
      <c r="AX52" s="45">
        <f t="shared" si="18"/>
        <v>200</v>
      </c>
      <c r="AY52" s="45">
        <f t="shared" si="19"/>
        <v>1181.17</v>
      </c>
      <c r="AZ52" s="45"/>
      <c r="BA52" s="65">
        <v>0</v>
      </c>
      <c r="BB52" s="65">
        <v>100</v>
      </c>
      <c r="BC52" s="65">
        <v>9470.26</v>
      </c>
      <c r="BD52" s="65">
        <v>100</v>
      </c>
      <c r="BE52" s="65">
        <v>0</v>
      </c>
      <c r="BF52" s="45">
        <v>0</v>
      </c>
      <c r="BG52" s="45">
        <f t="shared" si="20"/>
        <v>9670.26</v>
      </c>
      <c r="BH52" s="53">
        <f t="shared" si="21"/>
        <v>28171.25</v>
      </c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  <c r="IW52" s="54"/>
      <c r="IX52" s="54"/>
      <c r="IY52" s="54"/>
      <c r="IZ52" s="54"/>
      <c r="JA52" s="54"/>
      <c r="JB52" s="54"/>
      <c r="JC52" s="54"/>
      <c r="JD52" s="54"/>
      <c r="JE52" s="54"/>
      <c r="JF52" s="54"/>
      <c r="JG52" s="54"/>
      <c r="JH52" s="54"/>
      <c r="JI52" s="54"/>
      <c r="JJ52" s="54"/>
      <c r="JK52" s="54"/>
      <c r="JL52" s="54"/>
      <c r="JM52" s="54"/>
      <c r="JN52" s="54"/>
      <c r="JO52" s="54"/>
      <c r="JP52" s="54"/>
      <c r="JQ52" s="54"/>
      <c r="JR52" s="54"/>
      <c r="JS52" s="54"/>
      <c r="JT52" s="54"/>
      <c r="JU52" s="54"/>
    </row>
    <row r="53" spans="1:281" s="42" customFormat="1" ht="23.1" customHeight="1" x14ac:dyDescent="0.35">
      <c r="A53" s="55"/>
      <c r="B53" s="62"/>
      <c r="C53" s="44"/>
      <c r="D53" s="45"/>
      <c r="E53" s="45"/>
      <c r="F53" s="45">
        <f t="shared" si="0"/>
        <v>0</v>
      </c>
      <c r="G53" s="45"/>
      <c r="H53" s="45"/>
      <c r="I53" s="45"/>
      <c r="J53" s="45">
        <f t="shared" si="1"/>
        <v>0</v>
      </c>
      <c r="K53" s="63"/>
      <c r="L53" s="47">
        <f t="shared" si="2"/>
        <v>0</v>
      </c>
      <c r="P53" s="45">
        <f t="shared" si="3"/>
        <v>0</v>
      </c>
      <c r="Q53" s="45"/>
      <c r="R53" s="45">
        <f t="shared" si="4"/>
        <v>0</v>
      </c>
      <c r="S53" s="45">
        <f t="shared" si="5"/>
        <v>0</v>
      </c>
      <c r="T53" s="45">
        <f t="shared" si="6"/>
        <v>0</v>
      </c>
      <c r="U53" s="45">
        <f t="shared" si="7"/>
        <v>0</v>
      </c>
      <c r="V53" s="46">
        <f t="shared" si="8"/>
        <v>0</v>
      </c>
      <c r="W53" s="48">
        <f t="shared" si="9"/>
        <v>0</v>
      </c>
      <c r="X53" s="48">
        <f t="shared" si="10"/>
        <v>0</v>
      </c>
      <c r="Z53" s="45">
        <f t="shared" si="11"/>
        <v>0</v>
      </c>
      <c r="AA53" s="45"/>
      <c r="AB53" s="45"/>
      <c r="AC53" s="45">
        <f t="shared" si="12"/>
        <v>0</v>
      </c>
      <c r="AD53" s="45"/>
      <c r="AE53" s="50">
        <f t="shared" si="13"/>
        <v>0</v>
      </c>
      <c r="AF53" s="51">
        <f t="shared" si="14"/>
        <v>0</v>
      </c>
      <c r="AG53" s="55"/>
      <c r="AH53" s="62"/>
      <c r="AI53" s="44"/>
      <c r="AJ53" s="45">
        <f t="shared" si="15"/>
        <v>0</v>
      </c>
      <c r="AK53" s="45">
        <f t="shared" si="16"/>
        <v>0</v>
      </c>
      <c r="AL53" s="45"/>
      <c r="AM53" s="45"/>
      <c r="AN53" s="45"/>
      <c r="AO53" s="45"/>
      <c r="AP53" s="45"/>
      <c r="AQ53" s="45"/>
      <c r="AR53" s="45"/>
      <c r="AS53" s="45"/>
      <c r="AT53" s="45">
        <f t="shared" si="17"/>
        <v>0</v>
      </c>
      <c r="AU53" s="45"/>
      <c r="AV53" s="56"/>
      <c r="AW53" s="45"/>
      <c r="AX53" s="45">
        <f t="shared" si="18"/>
        <v>0</v>
      </c>
      <c r="AY53" s="45">
        <f t="shared" si="19"/>
        <v>0</v>
      </c>
      <c r="AZ53" s="56"/>
      <c r="BA53" s="65"/>
      <c r="BB53" s="65"/>
      <c r="BC53" s="65"/>
      <c r="BD53" s="65"/>
      <c r="BE53" s="65"/>
      <c r="BF53" s="45"/>
      <c r="BG53" s="45">
        <f t="shared" si="20"/>
        <v>0</v>
      </c>
      <c r="BH53" s="53">
        <f t="shared" si="21"/>
        <v>0</v>
      </c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  <c r="IS53" s="54"/>
      <c r="IT53" s="54"/>
      <c r="IU53" s="54"/>
      <c r="IV53" s="54"/>
      <c r="IW53" s="54"/>
      <c r="IX53" s="54"/>
      <c r="IY53" s="54"/>
      <c r="IZ53" s="54"/>
      <c r="JA53" s="54"/>
      <c r="JB53" s="54"/>
      <c r="JC53" s="54"/>
      <c r="JD53" s="54"/>
      <c r="JE53" s="54"/>
      <c r="JF53" s="54"/>
      <c r="JG53" s="54"/>
      <c r="JH53" s="54"/>
      <c r="JI53" s="54"/>
      <c r="JJ53" s="54"/>
      <c r="JK53" s="54"/>
      <c r="JL53" s="54"/>
      <c r="JM53" s="54"/>
      <c r="JN53" s="54"/>
      <c r="JO53" s="54"/>
      <c r="JP53" s="54"/>
      <c r="JQ53" s="54"/>
      <c r="JR53" s="54"/>
      <c r="JS53" s="54"/>
      <c r="JT53" s="54"/>
      <c r="JU53" s="54"/>
    </row>
    <row r="54" spans="1:281" s="42" customFormat="1" ht="23.1" customHeight="1" x14ac:dyDescent="0.35">
      <c r="A54" s="42">
        <v>22</v>
      </c>
      <c r="B54" s="69" t="s">
        <v>89</v>
      </c>
      <c r="C54" s="44" t="s">
        <v>107</v>
      </c>
      <c r="D54" s="45">
        <v>36619</v>
      </c>
      <c r="E54" s="45">
        <v>1794</v>
      </c>
      <c r="F54" s="45">
        <f t="shared" si="0"/>
        <v>38413</v>
      </c>
      <c r="G54" s="45">
        <v>1795</v>
      </c>
      <c r="H54" s="45"/>
      <c r="I54" s="45"/>
      <c r="J54" s="45">
        <f t="shared" si="1"/>
        <v>40208</v>
      </c>
      <c r="K54" s="46">
        <f>J54</f>
        <v>40208</v>
      </c>
      <c r="L54" s="47">
        <f t="shared" si="2"/>
        <v>0</v>
      </c>
      <c r="P54" s="45">
        <f t="shared" si="3"/>
        <v>40208</v>
      </c>
      <c r="Q54" s="45">
        <v>2285.15</v>
      </c>
      <c r="R54" s="45">
        <f t="shared" si="4"/>
        <v>13908.72</v>
      </c>
      <c r="S54" s="45">
        <f t="shared" si="5"/>
        <v>200</v>
      </c>
      <c r="T54" s="45">
        <f t="shared" si="6"/>
        <v>1005.2</v>
      </c>
      <c r="U54" s="45">
        <f t="shared" si="7"/>
        <v>5273.75</v>
      </c>
      <c r="V54" s="46">
        <f t="shared" si="8"/>
        <v>22672.82</v>
      </c>
      <c r="W54" s="48">
        <f t="shared" si="9"/>
        <v>8768</v>
      </c>
      <c r="X54" s="48">
        <f t="shared" si="10"/>
        <v>8767.18</v>
      </c>
      <c r="Y54" s="42">
        <f>+A54</f>
        <v>22</v>
      </c>
      <c r="Z54" s="45">
        <f t="shared" si="11"/>
        <v>4824.96</v>
      </c>
      <c r="AA54" s="45">
        <v>0</v>
      </c>
      <c r="AB54" s="45">
        <v>100</v>
      </c>
      <c r="AC54" s="45">
        <f t="shared" si="12"/>
        <v>1005.2</v>
      </c>
      <c r="AD54" s="45">
        <v>200</v>
      </c>
      <c r="AE54" s="50">
        <f t="shared" si="13"/>
        <v>17535.18</v>
      </c>
      <c r="AF54" s="51">
        <f t="shared" si="14"/>
        <v>8767.59</v>
      </c>
      <c r="AG54" s="42">
        <v>22</v>
      </c>
      <c r="AH54" s="69" t="s">
        <v>89</v>
      </c>
      <c r="AI54" s="44" t="s">
        <v>107</v>
      </c>
      <c r="AJ54" s="45">
        <f t="shared" si="15"/>
        <v>2285.15</v>
      </c>
      <c r="AK54" s="45">
        <f t="shared" si="16"/>
        <v>3618.72</v>
      </c>
      <c r="AL54" s="45">
        <v>0</v>
      </c>
      <c r="AM54" s="45">
        <v>0</v>
      </c>
      <c r="AN54" s="45">
        <v>0</v>
      </c>
      <c r="AO54" s="197">
        <v>9634.44</v>
      </c>
      <c r="AP54" s="45">
        <v>0</v>
      </c>
      <c r="AQ54" s="45">
        <v>0</v>
      </c>
      <c r="AR54" s="45"/>
      <c r="AS54" s="45">
        <v>655.56</v>
      </c>
      <c r="AT54" s="45">
        <f t="shared" si="17"/>
        <v>13908.72</v>
      </c>
      <c r="AU54" s="45">
        <v>200</v>
      </c>
      <c r="AV54" s="45">
        <v>0</v>
      </c>
      <c r="AW54" s="45">
        <v>0</v>
      </c>
      <c r="AX54" s="45">
        <f t="shared" si="18"/>
        <v>200</v>
      </c>
      <c r="AY54" s="45">
        <f t="shared" si="19"/>
        <v>1005.2</v>
      </c>
      <c r="AZ54" s="45"/>
      <c r="BA54" s="65"/>
      <c r="BB54" s="65">
        <v>100</v>
      </c>
      <c r="BC54" s="65">
        <v>3156.75</v>
      </c>
      <c r="BD54" s="65">
        <v>2017</v>
      </c>
      <c r="BE54" s="65">
        <v>0</v>
      </c>
      <c r="BF54" s="45">
        <v>0</v>
      </c>
      <c r="BG54" s="45">
        <f t="shared" si="20"/>
        <v>5273.75</v>
      </c>
      <c r="BH54" s="53">
        <f t="shared" si="21"/>
        <v>22672.82</v>
      </c>
      <c r="BI54" s="54"/>
      <c r="BJ54" s="54"/>
      <c r="BK54" s="54"/>
      <c r="BL54" s="54"/>
      <c r="BM54" s="54"/>
      <c r="BN54" s="70">
        <f>+W75+X75</f>
        <v>815534.06</v>
      </c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  <c r="IS54" s="54"/>
      <c r="IT54" s="54"/>
      <c r="IU54" s="54"/>
      <c r="IV54" s="54"/>
      <c r="IW54" s="54"/>
      <c r="IX54" s="54"/>
      <c r="IY54" s="54"/>
      <c r="IZ54" s="54"/>
      <c r="JA54" s="54"/>
      <c r="JB54" s="54"/>
      <c r="JC54" s="54"/>
      <c r="JD54" s="54"/>
      <c r="JE54" s="54"/>
      <c r="JF54" s="54"/>
      <c r="JG54" s="54"/>
      <c r="JH54" s="54"/>
      <c r="JI54" s="54"/>
      <c r="JJ54" s="54"/>
      <c r="JK54" s="54"/>
      <c r="JL54" s="54"/>
      <c r="JM54" s="54"/>
      <c r="JN54" s="54"/>
      <c r="JO54" s="54"/>
      <c r="JP54" s="54"/>
      <c r="JQ54" s="54"/>
      <c r="JR54" s="54"/>
      <c r="JS54" s="54"/>
      <c r="JT54" s="54"/>
      <c r="JU54" s="54"/>
    </row>
    <row r="55" spans="1:281" s="55" customFormat="1" ht="23.1" customHeight="1" x14ac:dyDescent="0.35">
      <c r="B55" s="67"/>
      <c r="C55" s="57"/>
      <c r="D55" s="59"/>
      <c r="E55" s="59"/>
      <c r="F55" s="45">
        <f t="shared" si="0"/>
        <v>0</v>
      </c>
      <c r="G55" s="59"/>
      <c r="J55" s="45">
        <f t="shared" si="1"/>
        <v>0</v>
      </c>
      <c r="L55" s="47">
        <f t="shared" si="2"/>
        <v>0</v>
      </c>
      <c r="P55" s="45">
        <f t="shared" si="3"/>
        <v>0</v>
      </c>
      <c r="Q55" s="56"/>
      <c r="R55" s="45">
        <f t="shared" si="4"/>
        <v>0</v>
      </c>
      <c r="S55" s="45">
        <f t="shared" si="5"/>
        <v>0</v>
      </c>
      <c r="T55" s="45">
        <f t="shared" si="6"/>
        <v>0</v>
      </c>
      <c r="U55" s="45">
        <f t="shared" si="7"/>
        <v>0</v>
      </c>
      <c r="V55" s="46">
        <f t="shared" si="8"/>
        <v>0</v>
      </c>
      <c r="W55" s="48">
        <f t="shared" si="9"/>
        <v>0</v>
      </c>
      <c r="X55" s="48">
        <f t="shared" si="10"/>
        <v>0</v>
      </c>
      <c r="Z55" s="45">
        <f t="shared" si="11"/>
        <v>0</v>
      </c>
      <c r="AA55" s="59"/>
      <c r="AB55" s="59"/>
      <c r="AC55" s="45">
        <f t="shared" si="12"/>
        <v>0</v>
      </c>
      <c r="AD55" s="59"/>
      <c r="AE55" s="50">
        <f t="shared" si="13"/>
        <v>0</v>
      </c>
      <c r="AF55" s="51">
        <f t="shared" si="14"/>
        <v>0</v>
      </c>
      <c r="AH55" s="67"/>
      <c r="AI55" s="57"/>
      <c r="AJ55" s="45">
        <f t="shared" si="15"/>
        <v>0</v>
      </c>
      <c r="AK55" s="45">
        <f t="shared" si="16"/>
        <v>0</v>
      </c>
      <c r="AL55" s="56"/>
      <c r="AM55" s="56"/>
      <c r="AN55" s="56"/>
      <c r="AO55" s="67"/>
      <c r="AP55" s="56"/>
      <c r="AQ55" s="56"/>
      <c r="AR55" s="56"/>
      <c r="AS55" s="56"/>
      <c r="AT55" s="45">
        <f t="shared" si="17"/>
        <v>0</v>
      </c>
      <c r="AU55" s="149"/>
      <c r="AV55" s="56"/>
      <c r="AW55" s="56"/>
      <c r="AX55" s="45">
        <f t="shared" si="18"/>
        <v>0</v>
      </c>
      <c r="AY55" s="45">
        <f t="shared" si="19"/>
        <v>0</v>
      </c>
      <c r="AZ55" s="45"/>
      <c r="BA55" s="72"/>
      <c r="BB55" s="72"/>
      <c r="BC55" s="72"/>
      <c r="BD55" s="72"/>
      <c r="BE55" s="72"/>
      <c r="BF55" s="56"/>
      <c r="BG55" s="45">
        <f t="shared" si="20"/>
        <v>0</v>
      </c>
      <c r="BH55" s="53">
        <f t="shared" si="21"/>
        <v>0</v>
      </c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  <c r="IS55" s="54"/>
      <c r="IT55" s="54"/>
      <c r="IU55" s="54"/>
      <c r="IV55" s="54"/>
      <c r="IW55" s="54"/>
      <c r="IX55" s="54"/>
      <c r="IY55" s="54"/>
      <c r="IZ55" s="54"/>
      <c r="JA55" s="54"/>
      <c r="JB55" s="54"/>
      <c r="JC55" s="54"/>
      <c r="JD55" s="54"/>
      <c r="JE55" s="54"/>
      <c r="JF55" s="54"/>
      <c r="JG55" s="54"/>
      <c r="JH55" s="54"/>
      <c r="JI55" s="54"/>
      <c r="JJ55" s="54"/>
      <c r="JK55" s="54"/>
      <c r="JL55" s="54"/>
      <c r="JM55" s="54"/>
      <c r="JN55" s="54"/>
      <c r="JO55" s="54"/>
      <c r="JP55" s="54"/>
      <c r="JQ55" s="54"/>
      <c r="JR55" s="54"/>
      <c r="JS55" s="54"/>
      <c r="JT55" s="54"/>
      <c r="JU55" s="54"/>
    </row>
    <row r="56" spans="1:281" s="42" customFormat="1" ht="23.1" customHeight="1" x14ac:dyDescent="0.35">
      <c r="A56" s="154">
        <v>23</v>
      </c>
      <c r="B56" s="62" t="s">
        <v>90</v>
      </c>
      <c r="C56" s="44" t="s">
        <v>108</v>
      </c>
      <c r="D56" s="45">
        <v>51357</v>
      </c>
      <c r="E56" s="45">
        <v>2516</v>
      </c>
      <c r="F56" s="45">
        <f t="shared" si="0"/>
        <v>53873</v>
      </c>
      <c r="G56" s="45">
        <v>2517</v>
      </c>
      <c r="H56" s="45"/>
      <c r="I56" s="45"/>
      <c r="J56" s="45">
        <f t="shared" si="1"/>
        <v>56390</v>
      </c>
      <c r="K56" s="46">
        <f>J56</f>
        <v>56390</v>
      </c>
      <c r="L56" s="47">
        <f t="shared" si="2"/>
        <v>0</v>
      </c>
      <c r="P56" s="45">
        <f t="shared" si="3"/>
        <v>56390</v>
      </c>
      <c r="Q56" s="45">
        <v>5529.03</v>
      </c>
      <c r="R56" s="45">
        <f t="shared" si="4"/>
        <v>15644.1</v>
      </c>
      <c r="S56" s="45">
        <f t="shared" si="5"/>
        <v>200</v>
      </c>
      <c r="T56" s="45">
        <f t="shared" si="6"/>
        <v>1409.75</v>
      </c>
      <c r="U56" s="45">
        <f t="shared" si="7"/>
        <v>8783.33</v>
      </c>
      <c r="V56" s="46">
        <f t="shared" si="8"/>
        <v>31566.21</v>
      </c>
      <c r="W56" s="48">
        <f t="shared" si="9"/>
        <v>12412</v>
      </c>
      <c r="X56" s="48">
        <f t="shared" si="10"/>
        <v>12411.79</v>
      </c>
      <c r="Y56" s="42">
        <f>+A56</f>
        <v>23</v>
      </c>
      <c r="Z56" s="45">
        <f t="shared" si="11"/>
        <v>6766.8</v>
      </c>
      <c r="AA56" s="45">
        <v>0</v>
      </c>
      <c r="AB56" s="45">
        <v>100</v>
      </c>
      <c r="AC56" s="45">
        <f t="shared" si="12"/>
        <v>1409.75</v>
      </c>
      <c r="AD56" s="45">
        <v>200</v>
      </c>
      <c r="AE56" s="50">
        <f t="shared" si="13"/>
        <v>24823.79</v>
      </c>
      <c r="AF56" s="51">
        <f t="shared" si="14"/>
        <v>12411.895</v>
      </c>
      <c r="AG56" s="154">
        <v>23</v>
      </c>
      <c r="AH56" s="62" t="s">
        <v>90</v>
      </c>
      <c r="AI56" s="44" t="s">
        <v>108</v>
      </c>
      <c r="AJ56" s="45">
        <f t="shared" si="15"/>
        <v>5529.03</v>
      </c>
      <c r="AK56" s="45">
        <f t="shared" si="16"/>
        <v>5075.0999999999995</v>
      </c>
      <c r="AL56" s="45">
        <v>0</v>
      </c>
      <c r="AM56" s="45">
        <v>0</v>
      </c>
      <c r="AN56" s="45">
        <v>0</v>
      </c>
      <c r="AO56" s="45">
        <v>0</v>
      </c>
      <c r="AP56" s="45">
        <v>9913.44</v>
      </c>
      <c r="AQ56" s="45">
        <v>0</v>
      </c>
      <c r="AR56" s="45"/>
      <c r="AS56" s="45">
        <v>655.56</v>
      </c>
      <c r="AT56" s="45">
        <f t="shared" si="17"/>
        <v>15644.1</v>
      </c>
      <c r="AU56" s="45">
        <v>200</v>
      </c>
      <c r="AV56" s="45">
        <v>0</v>
      </c>
      <c r="AW56" s="45">
        <v>0</v>
      </c>
      <c r="AX56" s="45">
        <f t="shared" si="18"/>
        <v>200</v>
      </c>
      <c r="AY56" s="45">
        <f t="shared" si="19"/>
        <v>1409.75</v>
      </c>
      <c r="AZ56" s="45"/>
      <c r="BA56" s="65">
        <v>2833.33</v>
      </c>
      <c r="BB56" s="65">
        <v>100</v>
      </c>
      <c r="BC56" s="65">
        <v>0</v>
      </c>
      <c r="BD56" s="65">
        <v>5850</v>
      </c>
      <c r="BE56" s="65">
        <v>0</v>
      </c>
      <c r="BF56" s="45">
        <v>0</v>
      </c>
      <c r="BG56" s="45">
        <f t="shared" si="20"/>
        <v>8783.33</v>
      </c>
      <c r="BH56" s="53">
        <f t="shared" si="21"/>
        <v>31566.21</v>
      </c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  <c r="IS56" s="54"/>
      <c r="IT56" s="54"/>
      <c r="IU56" s="54"/>
      <c r="IV56" s="54"/>
      <c r="IW56" s="54"/>
      <c r="IX56" s="54"/>
      <c r="IY56" s="54"/>
      <c r="IZ56" s="54"/>
      <c r="JA56" s="54"/>
      <c r="JB56" s="54"/>
      <c r="JC56" s="54"/>
      <c r="JD56" s="54"/>
      <c r="JE56" s="54"/>
      <c r="JF56" s="54"/>
      <c r="JG56" s="54"/>
      <c r="JH56" s="54"/>
      <c r="JI56" s="54"/>
      <c r="JJ56" s="54"/>
      <c r="JK56" s="54"/>
      <c r="JL56" s="54"/>
      <c r="JM56" s="54"/>
      <c r="JN56" s="54"/>
      <c r="JO56" s="54"/>
      <c r="JP56" s="54"/>
      <c r="JQ56" s="54"/>
      <c r="JR56" s="54"/>
      <c r="JS56" s="54"/>
      <c r="JT56" s="54"/>
      <c r="JU56" s="54"/>
    </row>
    <row r="57" spans="1:281" s="42" customFormat="1" ht="23.1" customHeight="1" x14ac:dyDescent="0.35">
      <c r="A57" s="55"/>
      <c r="B57" s="62"/>
      <c r="C57" s="44"/>
      <c r="D57" s="45"/>
      <c r="E57" s="45"/>
      <c r="F57" s="45">
        <f t="shared" si="0"/>
        <v>0</v>
      </c>
      <c r="G57" s="45"/>
      <c r="H57" s="45"/>
      <c r="I57" s="45"/>
      <c r="J57" s="45">
        <f t="shared" si="1"/>
        <v>0</v>
      </c>
      <c r="K57" s="63"/>
      <c r="L57" s="47">
        <f t="shared" si="2"/>
        <v>0</v>
      </c>
      <c r="P57" s="45">
        <f t="shared" si="3"/>
        <v>0</v>
      </c>
      <c r="Q57" s="45"/>
      <c r="R57" s="45">
        <f t="shared" si="4"/>
        <v>0</v>
      </c>
      <c r="S57" s="45">
        <f t="shared" si="5"/>
        <v>0</v>
      </c>
      <c r="T57" s="45">
        <f t="shared" si="6"/>
        <v>0</v>
      </c>
      <c r="U57" s="45">
        <f t="shared" si="7"/>
        <v>0</v>
      </c>
      <c r="V57" s="46">
        <f t="shared" si="8"/>
        <v>0</v>
      </c>
      <c r="W57" s="48">
        <f t="shared" si="9"/>
        <v>0</v>
      </c>
      <c r="X57" s="48">
        <f t="shared" si="10"/>
        <v>0</v>
      </c>
      <c r="Z57" s="45">
        <f t="shared" si="11"/>
        <v>0</v>
      </c>
      <c r="AA57" s="45"/>
      <c r="AB57" s="45"/>
      <c r="AC57" s="45">
        <f t="shared" si="12"/>
        <v>0</v>
      </c>
      <c r="AD57" s="45"/>
      <c r="AE57" s="50">
        <f t="shared" si="13"/>
        <v>0</v>
      </c>
      <c r="AF57" s="51">
        <f t="shared" si="14"/>
        <v>0</v>
      </c>
      <c r="AG57" s="55"/>
      <c r="AH57" s="62"/>
      <c r="AI57" s="44"/>
      <c r="AJ57" s="45">
        <f t="shared" si="15"/>
        <v>0</v>
      </c>
      <c r="AK57" s="45">
        <f t="shared" si="16"/>
        <v>0</v>
      </c>
      <c r="AL57" s="45"/>
      <c r="AM57" s="45"/>
      <c r="AN57" s="45"/>
      <c r="AO57" s="45"/>
      <c r="AP57" s="45"/>
      <c r="AQ57" s="45"/>
      <c r="AR57" s="45"/>
      <c r="AS57" s="45"/>
      <c r="AT57" s="45">
        <f t="shared" si="17"/>
        <v>0</v>
      </c>
      <c r="AU57" s="45"/>
      <c r="AV57" s="56"/>
      <c r="AW57" s="45"/>
      <c r="AX57" s="45">
        <f t="shared" si="18"/>
        <v>0</v>
      </c>
      <c r="AY57" s="45">
        <f t="shared" si="19"/>
        <v>0</v>
      </c>
      <c r="AZ57" s="45"/>
      <c r="BA57" s="73" t="s">
        <v>119</v>
      </c>
      <c r="BB57" s="65"/>
      <c r="BC57" s="65"/>
      <c r="BD57" s="65"/>
      <c r="BE57" s="65"/>
      <c r="BF57" s="45"/>
      <c r="BG57" s="45">
        <f t="shared" si="20"/>
        <v>0</v>
      </c>
      <c r="BH57" s="53">
        <f t="shared" si="21"/>
        <v>0</v>
      </c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  <c r="IS57" s="54"/>
      <c r="IT57" s="54"/>
      <c r="IU57" s="54"/>
      <c r="IV57" s="54"/>
      <c r="IW57" s="54"/>
      <c r="IX57" s="54"/>
      <c r="IY57" s="54"/>
      <c r="IZ57" s="54"/>
      <c r="JA57" s="54"/>
      <c r="JB57" s="54"/>
      <c r="JC57" s="54"/>
      <c r="JD57" s="54"/>
      <c r="JE57" s="54"/>
      <c r="JF57" s="54"/>
      <c r="JG57" s="54"/>
      <c r="JH57" s="54"/>
      <c r="JI57" s="54"/>
      <c r="JJ57" s="54"/>
      <c r="JK57" s="54"/>
      <c r="JL57" s="54"/>
      <c r="JM57" s="54"/>
      <c r="JN57" s="54"/>
      <c r="JO57" s="54"/>
      <c r="JP57" s="54"/>
      <c r="JQ57" s="54"/>
      <c r="JR57" s="54"/>
      <c r="JS57" s="54"/>
      <c r="JT57" s="54"/>
      <c r="JU57" s="54"/>
    </row>
    <row r="58" spans="1:281" s="42" customFormat="1" ht="23.1" customHeight="1" x14ac:dyDescent="0.35">
      <c r="A58" s="42">
        <v>24</v>
      </c>
      <c r="B58" s="43" t="s">
        <v>91</v>
      </c>
      <c r="C58" s="76" t="s">
        <v>92</v>
      </c>
      <c r="D58" s="45">
        <v>33843</v>
      </c>
      <c r="E58" s="45">
        <v>1591</v>
      </c>
      <c r="F58" s="45">
        <f t="shared" si="0"/>
        <v>35434</v>
      </c>
      <c r="G58" s="45">
        <v>1590</v>
      </c>
      <c r="H58" s="45"/>
      <c r="I58" s="45"/>
      <c r="J58" s="45">
        <f t="shared" si="1"/>
        <v>37024</v>
      </c>
      <c r="K58" s="46">
        <f>J58</f>
        <v>37024</v>
      </c>
      <c r="L58" s="47">
        <f t="shared" si="2"/>
        <v>1512.81</v>
      </c>
      <c r="M58" s="42">
        <v>1</v>
      </c>
      <c r="N58" s="42">
        <v>1</v>
      </c>
      <c r="O58" s="42">
        <v>36</v>
      </c>
      <c r="P58" s="45">
        <f t="shared" si="3"/>
        <v>35511.19</v>
      </c>
      <c r="Q58" s="45">
        <v>1759.94</v>
      </c>
      <c r="R58" s="45">
        <f t="shared" si="4"/>
        <v>10166.280000000001</v>
      </c>
      <c r="S58" s="45">
        <f t="shared" si="5"/>
        <v>200</v>
      </c>
      <c r="T58" s="45">
        <f t="shared" si="6"/>
        <v>925.6</v>
      </c>
      <c r="U58" s="45">
        <f t="shared" si="7"/>
        <v>17459.370000000003</v>
      </c>
      <c r="V58" s="46">
        <f t="shared" si="8"/>
        <v>30511.190000000002</v>
      </c>
      <c r="W58" s="48">
        <f t="shared" si="9"/>
        <v>2500</v>
      </c>
      <c r="X58" s="48">
        <f t="shared" si="10"/>
        <v>2500</v>
      </c>
      <c r="Y58" s="42">
        <f>+A58</f>
        <v>24</v>
      </c>
      <c r="Z58" s="45">
        <f t="shared" si="11"/>
        <v>4442.88</v>
      </c>
      <c r="AA58" s="45">
        <v>0</v>
      </c>
      <c r="AB58" s="45">
        <v>100</v>
      </c>
      <c r="AC58" s="45">
        <f t="shared" si="12"/>
        <v>925.6</v>
      </c>
      <c r="AD58" s="45">
        <v>200</v>
      </c>
      <c r="AE58" s="50">
        <f t="shared" si="13"/>
        <v>5000</v>
      </c>
      <c r="AF58" s="51">
        <f t="shared" si="14"/>
        <v>2500</v>
      </c>
      <c r="AG58" s="42">
        <v>24</v>
      </c>
      <c r="AH58" s="43" t="s">
        <v>91</v>
      </c>
      <c r="AI58" s="76" t="s">
        <v>92</v>
      </c>
      <c r="AJ58" s="45">
        <f t="shared" si="15"/>
        <v>1759.94</v>
      </c>
      <c r="AK58" s="45">
        <f t="shared" si="16"/>
        <v>3332.16</v>
      </c>
      <c r="AL58" s="45">
        <v>0</v>
      </c>
      <c r="AM58" s="47">
        <v>0</v>
      </c>
      <c r="AN58" s="45">
        <v>0</v>
      </c>
      <c r="AO58" s="45">
        <v>0</v>
      </c>
      <c r="AP58" s="45">
        <v>4778.5600000000004</v>
      </c>
      <c r="AQ58" s="45">
        <v>0</v>
      </c>
      <c r="AR58" s="45">
        <v>1400</v>
      </c>
      <c r="AS58" s="45">
        <v>655.56</v>
      </c>
      <c r="AT58" s="45">
        <f t="shared" si="17"/>
        <v>10166.280000000001</v>
      </c>
      <c r="AU58" s="45">
        <v>200</v>
      </c>
      <c r="AV58" s="45">
        <v>0</v>
      </c>
      <c r="AW58" s="45">
        <v>0</v>
      </c>
      <c r="AX58" s="45">
        <f t="shared" si="18"/>
        <v>200</v>
      </c>
      <c r="AY58" s="45">
        <f t="shared" si="19"/>
        <v>925.6</v>
      </c>
      <c r="AZ58" s="45"/>
      <c r="BA58" s="65"/>
      <c r="BB58" s="65">
        <v>100</v>
      </c>
      <c r="BC58" s="65">
        <v>11489.95</v>
      </c>
      <c r="BD58" s="65">
        <v>5869.42</v>
      </c>
      <c r="BE58" s="65">
        <v>0</v>
      </c>
      <c r="BF58" s="45">
        <v>0</v>
      </c>
      <c r="BG58" s="45">
        <f t="shared" si="20"/>
        <v>17459.370000000003</v>
      </c>
      <c r="BH58" s="53">
        <f t="shared" si="21"/>
        <v>30511.190000000002</v>
      </c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  <c r="IW58" s="54"/>
      <c r="IX58" s="54"/>
      <c r="IY58" s="54"/>
      <c r="IZ58" s="54"/>
      <c r="JA58" s="54"/>
      <c r="JB58" s="54"/>
      <c r="JC58" s="54"/>
      <c r="JD58" s="54"/>
      <c r="JE58" s="54"/>
      <c r="JF58" s="54"/>
      <c r="JG58" s="54"/>
      <c r="JH58" s="54"/>
      <c r="JI58" s="54"/>
      <c r="JJ58" s="54"/>
      <c r="JK58" s="54"/>
      <c r="JL58" s="54"/>
      <c r="JM58" s="54"/>
      <c r="JN58" s="54"/>
      <c r="JO58" s="54"/>
      <c r="JP58" s="54"/>
      <c r="JQ58" s="54"/>
      <c r="JR58" s="54"/>
      <c r="JS58" s="54"/>
      <c r="JT58" s="54"/>
      <c r="JU58" s="54"/>
    </row>
    <row r="59" spans="1:281" s="42" customFormat="1" ht="23.1" customHeight="1" x14ac:dyDescent="0.35">
      <c r="A59" s="55"/>
      <c r="B59" s="62"/>
      <c r="C59" s="44"/>
      <c r="D59" s="45"/>
      <c r="E59" s="45"/>
      <c r="F59" s="45">
        <f t="shared" si="0"/>
        <v>0</v>
      </c>
      <c r="G59" s="45"/>
      <c r="H59" s="45"/>
      <c r="I59" s="45"/>
      <c r="J59" s="45">
        <f t="shared" si="1"/>
        <v>0</v>
      </c>
      <c r="K59" s="63"/>
      <c r="L59" s="47">
        <f t="shared" si="2"/>
        <v>0</v>
      </c>
      <c r="P59" s="45">
        <f t="shared" si="3"/>
        <v>0</v>
      </c>
      <c r="Q59" s="45"/>
      <c r="R59" s="45">
        <f t="shared" si="4"/>
        <v>0</v>
      </c>
      <c r="S59" s="45">
        <f t="shared" si="5"/>
        <v>0</v>
      </c>
      <c r="T59" s="45">
        <f t="shared" si="6"/>
        <v>0</v>
      </c>
      <c r="U59" s="45">
        <f t="shared" si="7"/>
        <v>0</v>
      </c>
      <c r="V59" s="46">
        <f t="shared" si="8"/>
        <v>0</v>
      </c>
      <c r="W59" s="48">
        <f t="shared" si="9"/>
        <v>0</v>
      </c>
      <c r="X59" s="48">
        <f t="shared" si="10"/>
        <v>0</v>
      </c>
      <c r="Z59" s="45">
        <f t="shared" si="11"/>
        <v>0</v>
      </c>
      <c r="AA59" s="45"/>
      <c r="AB59" s="45"/>
      <c r="AC59" s="45">
        <f t="shared" si="12"/>
        <v>0</v>
      </c>
      <c r="AD59" s="45"/>
      <c r="AE59" s="50">
        <f t="shared" si="13"/>
        <v>0</v>
      </c>
      <c r="AF59" s="51">
        <f t="shared" si="14"/>
        <v>0</v>
      </c>
      <c r="AG59" s="55"/>
      <c r="AH59" s="62"/>
      <c r="AI59" s="44"/>
      <c r="AJ59" s="45">
        <f t="shared" si="15"/>
        <v>0</v>
      </c>
      <c r="AK59" s="45">
        <f t="shared" si="16"/>
        <v>0</v>
      </c>
      <c r="AL59" s="45"/>
      <c r="AM59" s="47"/>
      <c r="AN59" s="45"/>
      <c r="AO59" s="45"/>
      <c r="AP59" s="45"/>
      <c r="AQ59" s="45"/>
      <c r="AR59" s="45"/>
      <c r="AS59" s="45"/>
      <c r="AT59" s="45">
        <f t="shared" si="17"/>
        <v>0</v>
      </c>
      <c r="AU59" s="45"/>
      <c r="AV59" s="56"/>
      <c r="AW59" s="45"/>
      <c r="AX59" s="45">
        <f t="shared" si="18"/>
        <v>0</v>
      </c>
      <c r="AY59" s="45">
        <f t="shared" si="19"/>
        <v>0</v>
      </c>
      <c r="AZ59" s="56"/>
      <c r="BA59" s="65"/>
      <c r="BB59" s="65"/>
      <c r="BC59" s="65"/>
      <c r="BD59" s="65"/>
      <c r="BE59" s="65"/>
      <c r="BF59" s="45"/>
      <c r="BG59" s="45">
        <f t="shared" si="20"/>
        <v>0</v>
      </c>
      <c r="BH59" s="53">
        <f t="shared" si="21"/>
        <v>0</v>
      </c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  <c r="IS59" s="54"/>
      <c r="IT59" s="54"/>
      <c r="IU59" s="54"/>
      <c r="IV59" s="54"/>
      <c r="IW59" s="54"/>
      <c r="IX59" s="54"/>
      <c r="IY59" s="54"/>
      <c r="IZ59" s="54"/>
      <c r="JA59" s="54"/>
      <c r="JB59" s="54"/>
      <c r="JC59" s="54"/>
      <c r="JD59" s="54"/>
      <c r="JE59" s="54"/>
      <c r="JF59" s="54"/>
      <c r="JG59" s="54"/>
      <c r="JH59" s="54"/>
      <c r="JI59" s="54"/>
      <c r="JJ59" s="54"/>
      <c r="JK59" s="54"/>
      <c r="JL59" s="54"/>
      <c r="JM59" s="54"/>
      <c r="JN59" s="54"/>
      <c r="JO59" s="54"/>
      <c r="JP59" s="54"/>
      <c r="JQ59" s="54"/>
      <c r="JR59" s="54"/>
      <c r="JS59" s="54"/>
      <c r="JT59" s="54"/>
      <c r="JU59" s="54"/>
    </row>
    <row r="60" spans="1:281" s="42" customFormat="1" ht="23.1" customHeight="1" x14ac:dyDescent="0.35">
      <c r="A60" s="42">
        <v>25</v>
      </c>
      <c r="B60" s="43" t="s">
        <v>93</v>
      </c>
      <c r="C60" s="44" t="s">
        <v>79</v>
      </c>
      <c r="D60" s="45">
        <v>29449</v>
      </c>
      <c r="E60" s="45">
        <v>1540</v>
      </c>
      <c r="F60" s="45">
        <v>32870</v>
      </c>
      <c r="G60" s="45">
        <v>1551</v>
      </c>
      <c r="H60" s="45"/>
      <c r="I60" s="45"/>
      <c r="J60" s="45">
        <f t="shared" si="1"/>
        <v>34421</v>
      </c>
      <c r="K60" s="46">
        <f>J60</f>
        <v>34421</v>
      </c>
      <c r="L60" s="47">
        <f t="shared" si="2"/>
        <v>0</v>
      </c>
      <c r="P60" s="45">
        <f t="shared" si="3"/>
        <v>34421</v>
      </c>
      <c r="Q60" s="45">
        <v>1414.39</v>
      </c>
      <c r="R60" s="45">
        <f>SUM(AK60:AS60)</f>
        <v>3097.89</v>
      </c>
      <c r="S60" s="45">
        <f t="shared" si="5"/>
        <v>200</v>
      </c>
      <c r="T60" s="45">
        <f t="shared" si="6"/>
        <v>860.52</v>
      </c>
      <c r="U60" s="45">
        <f t="shared" si="7"/>
        <v>100</v>
      </c>
      <c r="V60" s="46">
        <f t="shared" si="8"/>
        <v>5672.7999999999993</v>
      </c>
      <c r="W60" s="48">
        <f t="shared" si="9"/>
        <v>14374</v>
      </c>
      <c r="X60" s="48">
        <f t="shared" si="10"/>
        <v>14374.2</v>
      </c>
      <c r="Y60" s="42">
        <f>+A60</f>
        <v>25</v>
      </c>
      <c r="Z60" s="45">
        <f t="shared" si="11"/>
        <v>4130.5199999999995</v>
      </c>
      <c r="AA60" s="45">
        <v>0</v>
      </c>
      <c r="AB60" s="45">
        <v>100</v>
      </c>
      <c r="AC60" s="45">
        <f t="shared" si="12"/>
        <v>860.53</v>
      </c>
      <c r="AD60" s="45">
        <v>200</v>
      </c>
      <c r="AE60" s="50">
        <f t="shared" si="13"/>
        <v>28748.2</v>
      </c>
      <c r="AF60" s="51">
        <f t="shared" si="14"/>
        <v>14374.1</v>
      </c>
      <c r="AG60" s="42">
        <v>25</v>
      </c>
      <c r="AH60" s="43" t="s">
        <v>93</v>
      </c>
      <c r="AI60" s="44" t="s">
        <v>79</v>
      </c>
      <c r="AJ60" s="45">
        <f t="shared" si="15"/>
        <v>1414.39</v>
      </c>
      <c r="AK60" s="45">
        <f t="shared" si="16"/>
        <v>3097.89</v>
      </c>
      <c r="AL60" s="45">
        <v>0</v>
      </c>
      <c r="AM60" s="45">
        <v>0</v>
      </c>
      <c r="AN60" s="45">
        <v>0</v>
      </c>
      <c r="AO60" s="45">
        <v>0</v>
      </c>
      <c r="AP60" s="45">
        <v>0</v>
      </c>
      <c r="AQ60" s="45">
        <v>0</v>
      </c>
      <c r="AR60" s="45"/>
      <c r="AS60" s="45">
        <v>0</v>
      </c>
      <c r="AT60" s="45">
        <f t="shared" si="17"/>
        <v>3097.89</v>
      </c>
      <c r="AU60" s="45">
        <v>200</v>
      </c>
      <c r="AV60" s="45">
        <v>0</v>
      </c>
      <c r="AW60" s="45">
        <v>0</v>
      </c>
      <c r="AX60" s="45">
        <f t="shared" si="18"/>
        <v>200</v>
      </c>
      <c r="AY60" s="45">
        <f t="shared" si="19"/>
        <v>860.52</v>
      </c>
      <c r="AZ60" s="45"/>
      <c r="BA60" s="65"/>
      <c r="BB60" s="65">
        <v>100</v>
      </c>
      <c r="BC60" s="65">
        <v>0</v>
      </c>
      <c r="BD60" s="65">
        <v>0</v>
      </c>
      <c r="BE60" s="65">
        <v>0</v>
      </c>
      <c r="BF60" s="45">
        <v>0</v>
      </c>
      <c r="BG60" s="45">
        <f t="shared" si="20"/>
        <v>100</v>
      </c>
      <c r="BH60" s="53">
        <f t="shared" si="21"/>
        <v>5672.7999999999993</v>
      </c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  <c r="IS60" s="54"/>
      <c r="IT60" s="54"/>
      <c r="IU60" s="54"/>
      <c r="IV60" s="54"/>
      <c r="IW60" s="54"/>
      <c r="IX60" s="54"/>
      <c r="IY60" s="54"/>
      <c r="IZ60" s="54"/>
      <c r="JA60" s="54"/>
      <c r="JB60" s="54"/>
      <c r="JC60" s="54"/>
      <c r="JD60" s="54"/>
      <c r="JE60" s="54"/>
      <c r="JF60" s="54"/>
      <c r="JG60" s="54"/>
      <c r="JH60" s="54"/>
      <c r="JI60" s="54"/>
      <c r="JJ60" s="54"/>
      <c r="JK60" s="54"/>
      <c r="JL60" s="54"/>
      <c r="JM60" s="54"/>
      <c r="JN60" s="54"/>
      <c r="JO60" s="54"/>
      <c r="JP60" s="54"/>
      <c r="JQ60" s="54"/>
      <c r="JR60" s="54"/>
      <c r="JS60" s="54"/>
      <c r="JT60" s="54"/>
      <c r="JU60" s="54"/>
    </row>
    <row r="61" spans="1:281" s="55" customFormat="1" ht="23.1" customHeight="1" x14ac:dyDescent="0.35">
      <c r="B61" s="56"/>
      <c r="C61" s="57"/>
      <c r="D61" s="59"/>
      <c r="E61" s="59"/>
      <c r="F61" s="45">
        <f t="shared" si="0"/>
        <v>0</v>
      </c>
      <c r="G61" s="59"/>
      <c r="J61" s="45">
        <f t="shared" si="1"/>
        <v>0</v>
      </c>
      <c r="L61" s="47">
        <f t="shared" si="2"/>
        <v>0</v>
      </c>
      <c r="P61" s="45">
        <f t="shared" si="3"/>
        <v>0</v>
      </c>
      <c r="Q61" s="56"/>
      <c r="R61" s="45">
        <f t="shared" si="4"/>
        <v>0</v>
      </c>
      <c r="S61" s="45">
        <f t="shared" si="5"/>
        <v>0</v>
      </c>
      <c r="T61" s="45">
        <f t="shared" si="6"/>
        <v>0</v>
      </c>
      <c r="U61" s="45">
        <f t="shared" si="7"/>
        <v>0</v>
      </c>
      <c r="V61" s="46">
        <f t="shared" si="8"/>
        <v>0</v>
      </c>
      <c r="W61" s="48">
        <f t="shared" si="9"/>
        <v>0</v>
      </c>
      <c r="X61" s="48">
        <f t="shared" si="10"/>
        <v>0</v>
      </c>
      <c r="Z61" s="45">
        <f t="shared" si="11"/>
        <v>0</v>
      </c>
      <c r="AA61" s="59"/>
      <c r="AB61" s="59"/>
      <c r="AC61" s="45">
        <f t="shared" si="12"/>
        <v>0</v>
      </c>
      <c r="AD61" s="59"/>
      <c r="AE61" s="50">
        <f t="shared" si="13"/>
        <v>0</v>
      </c>
      <c r="AF61" s="51">
        <f t="shared" si="14"/>
        <v>0</v>
      </c>
      <c r="AH61" s="56"/>
      <c r="AI61" s="57"/>
      <c r="AJ61" s="45">
        <f t="shared" si="15"/>
        <v>0</v>
      </c>
      <c r="AK61" s="45">
        <f t="shared" si="16"/>
        <v>0</v>
      </c>
      <c r="AL61" s="56"/>
      <c r="AM61" s="56"/>
      <c r="AN61" s="56"/>
      <c r="AO61" s="56"/>
      <c r="AP61" s="56"/>
      <c r="AQ61" s="56"/>
      <c r="AR61" s="56"/>
      <c r="AS61" s="56"/>
      <c r="AT61" s="45">
        <f t="shared" si="17"/>
        <v>0</v>
      </c>
      <c r="AU61" s="59"/>
      <c r="AV61" s="56"/>
      <c r="AW61" s="56"/>
      <c r="AX61" s="45">
        <f t="shared" si="18"/>
        <v>0</v>
      </c>
      <c r="AY61" s="45">
        <f t="shared" si="19"/>
        <v>0</v>
      </c>
      <c r="AZ61" s="56"/>
      <c r="BA61" s="72"/>
      <c r="BB61" s="72"/>
      <c r="BC61" s="72"/>
      <c r="BD61" s="72"/>
      <c r="BE61" s="72"/>
      <c r="BF61" s="56"/>
      <c r="BG61" s="45">
        <f t="shared" si="20"/>
        <v>0</v>
      </c>
      <c r="BH61" s="53">
        <f t="shared" si="21"/>
        <v>0</v>
      </c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  <c r="II61" s="54"/>
      <c r="IJ61" s="54"/>
      <c r="IK61" s="54"/>
      <c r="IL61" s="54"/>
      <c r="IM61" s="54"/>
      <c r="IN61" s="54"/>
      <c r="IO61" s="54"/>
      <c r="IP61" s="54"/>
      <c r="IQ61" s="54"/>
      <c r="IR61" s="54"/>
      <c r="IS61" s="54"/>
      <c r="IT61" s="54"/>
      <c r="IU61" s="54"/>
      <c r="IV61" s="54"/>
      <c r="IW61" s="54"/>
      <c r="IX61" s="54"/>
      <c r="IY61" s="54"/>
      <c r="IZ61" s="54"/>
      <c r="JA61" s="54"/>
      <c r="JB61" s="54"/>
      <c r="JC61" s="54"/>
      <c r="JD61" s="54"/>
      <c r="JE61" s="54"/>
      <c r="JF61" s="54"/>
      <c r="JG61" s="54"/>
      <c r="JH61" s="54"/>
      <c r="JI61" s="54"/>
      <c r="JJ61" s="54"/>
      <c r="JK61" s="54"/>
      <c r="JL61" s="54"/>
      <c r="JM61" s="54"/>
      <c r="JN61" s="54"/>
      <c r="JO61" s="54"/>
      <c r="JP61" s="54"/>
      <c r="JQ61" s="54"/>
      <c r="JR61" s="54"/>
      <c r="JS61" s="54"/>
      <c r="JT61" s="54"/>
      <c r="JU61" s="54"/>
    </row>
    <row r="62" spans="1:281" s="55" customFormat="1" ht="23.1" customHeight="1" x14ac:dyDescent="0.35">
      <c r="A62" s="154">
        <v>26</v>
      </c>
      <c r="B62" s="56" t="s">
        <v>124</v>
      </c>
      <c r="C62" s="44" t="s">
        <v>73</v>
      </c>
      <c r="D62" s="59">
        <v>29165</v>
      </c>
      <c r="E62" s="59">
        <v>1540</v>
      </c>
      <c r="F62" s="45">
        <f t="shared" si="0"/>
        <v>30705</v>
      </c>
      <c r="G62" s="59">
        <v>1540</v>
      </c>
      <c r="J62" s="45">
        <f t="shared" si="1"/>
        <v>32245</v>
      </c>
      <c r="L62" s="47">
        <f t="shared" si="2"/>
        <v>0</v>
      </c>
      <c r="P62" s="45">
        <f t="shared" si="3"/>
        <v>32245</v>
      </c>
      <c r="Q62" s="55">
        <v>1125.52</v>
      </c>
      <c r="R62" s="45">
        <f t="shared" si="4"/>
        <v>5649.5</v>
      </c>
      <c r="S62" s="45">
        <f t="shared" si="5"/>
        <v>200</v>
      </c>
      <c r="T62" s="45">
        <f t="shared" si="6"/>
        <v>806.12</v>
      </c>
      <c r="U62" s="45">
        <f t="shared" si="7"/>
        <v>220.98</v>
      </c>
      <c r="V62" s="46">
        <f t="shared" si="8"/>
        <v>8002.12</v>
      </c>
      <c r="W62" s="48">
        <f t="shared" si="9"/>
        <v>12121</v>
      </c>
      <c r="X62" s="48">
        <f t="shared" si="10"/>
        <v>12121.880000000001</v>
      </c>
      <c r="Y62" s="55">
        <v>26</v>
      </c>
      <c r="Z62" s="45">
        <f t="shared" si="11"/>
        <v>3869.3999999999996</v>
      </c>
      <c r="AA62" s="59"/>
      <c r="AB62" s="59">
        <v>100</v>
      </c>
      <c r="AC62" s="45">
        <f t="shared" si="12"/>
        <v>806.13</v>
      </c>
      <c r="AD62" s="59">
        <v>200</v>
      </c>
      <c r="AE62" s="50">
        <f t="shared" si="13"/>
        <v>24242.880000000001</v>
      </c>
      <c r="AF62" s="51">
        <f t="shared" si="14"/>
        <v>12121.44</v>
      </c>
      <c r="AG62" s="154">
        <v>26</v>
      </c>
      <c r="AH62" s="56" t="s">
        <v>124</v>
      </c>
      <c r="AI62" s="44" t="s">
        <v>73</v>
      </c>
      <c r="AJ62" s="45">
        <f t="shared" si="15"/>
        <v>1125.52</v>
      </c>
      <c r="AK62" s="45">
        <f t="shared" si="16"/>
        <v>2902.0499999999997</v>
      </c>
      <c r="AL62" s="56"/>
      <c r="AM62" s="56"/>
      <c r="AN62" s="56"/>
      <c r="AO62" s="56"/>
      <c r="AP62" s="56">
        <v>2747.45</v>
      </c>
      <c r="AQ62" s="56"/>
      <c r="AR62" s="56"/>
      <c r="AS62" s="56"/>
      <c r="AT62" s="45">
        <f t="shared" si="17"/>
        <v>5649.5</v>
      </c>
      <c r="AU62" s="59">
        <v>200</v>
      </c>
      <c r="AV62" s="56"/>
      <c r="AW62" s="56"/>
      <c r="AX62" s="45">
        <f t="shared" si="18"/>
        <v>200</v>
      </c>
      <c r="AY62" s="45">
        <f t="shared" si="19"/>
        <v>806.12</v>
      </c>
      <c r="AZ62" s="56"/>
      <c r="BA62" s="72"/>
      <c r="BB62" s="194">
        <v>220.98</v>
      </c>
      <c r="BC62" s="72"/>
      <c r="BD62" s="72"/>
      <c r="BE62" s="72"/>
      <c r="BF62" s="56"/>
      <c r="BG62" s="45">
        <f t="shared" si="20"/>
        <v>220.98</v>
      </c>
      <c r="BH62" s="53">
        <f t="shared" si="21"/>
        <v>8002.12</v>
      </c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  <c r="IS62" s="54"/>
      <c r="IT62" s="54"/>
      <c r="IU62" s="54"/>
      <c r="IV62" s="54"/>
      <c r="IW62" s="54"/>
      <c r="IX62" s="54"/>
      <c r="IY62" s="54"/>
      <c r="IZ62" s="54"/>
      <c r="JA62" s="54"/>
      <c r="JB62" s="54"/>
      <c r="JC62" s="54"/>
      <c r="JD62" s="54"/>
      <c r="JE62" s="54"/>
      <c r="JF62" s="54"/>
      <c r="JG62" s="54"/>
      <c r="JH62" s="54"/>
      <c r="JI62" s="54"/>
      <c r="JJ62" s="54"/>
      <c r="JK62" s="54"/>
      <c r="JL62" s="54"/>
      <c r="JM62" s="54"/>
      <c r="JN62" s="54"/>
      <c r="JO62" s="54"/>
      <c r="JP62" s="54"/>
      <c r="JQ62" s="54"/>
      <c r="JR62" s="54"/>
      <c r="JS62" s="54"/>
      <c r="JT62" s="54"/>
      <c r="JU62" s="54"/>
    </row>
    <row r="63" spans="1:281" s="55" customFormat="1" ht="23.1" customHeight="1" x14ac:dyDescent="0.35">
      <c r="B63" s="56"/>
      <c r="C63" s="57"/>
      <c r="D63" s="59"/>
      <c r="E63" s="59"/>
      <c r="F63" s="45">
        <f t="shared" si="0"/>
        <v>0</v>
      </c>
      <c r="G63" s="59"/>
      <c r="J63" s="45">
        <f t="shared" si="1"/>
        <v>0</v>
      </c>
      <c r="L63" s="47">
        <f t="shared" si="2"/>
        <v>0</v>
      </c>
      <c r="P63" s="45">
        <f t="shared" si="3"/>
        <v>0</v>
      </c>
      <c r="R63" s="45">
        <f t="shared" si="4"/>
        <v>0</v>
      </c>
      <c r="S63" s="45">
        <f t="shared" si="5"/>
        <v>0</v>
      </c>
      <c r="T63" s="45">
        <f t="shared" si="6"/>
        <v>0</v>
      </c>
      <c r="U63" s="45">
        <f t="shared" si="7"/>
        <v>0</v>
      </c>
      <c r="V63" s="46">
        <f t="shared" si="8"/>
        <v>0</v>
      </c>
      <c r="W63" s="48">
        <f t="shared" si="9"/>
        <v>0</v>
      </c>
      <c r="X63" s="48">
        <f t="shared" si="10"/>
        <v>0</v>
      </c>
      <c r="Z63" s="45">
        <f t="shared" si="11"/>
        <v>0</v>
      </c>
      <c r="AA63" s="59"/>
      <c r="AB63" s="59"/>
      <c r="AC63" s="45">
        <f t="shared" si="12"/>
        <v>0</v>
      </c>
      <c r="AD63" s="59"/>
      <c r="AE63" s="50">
        <f t="shared" si="13"/>
        <v>0</v>
      </c>
      <c r="AF63" s="51">
        <f t="shared" si="14"/>
        <v>0</v>
      </c>
      <c r="AH63" s="56"/>
      <c r="AI63" s="57"/>
      <c r="AJ63" s="45">
        <f t="shared" si="15"/>
        <v>0</v>
      </c>
      <c r="AK63" s="45">
        <f t="shared" si="16"/>
        <v>0</v>
      </c>
      <c r="AL63" s="56"/>
      <c r="AM63" s="56"/>
      <c r="AN63" s="56"/>
      <c r="AO63" s="56"/>
      <c r="AP63" s="56"/>
      <c r="AQ63" s="56"/>
      <c r="AR63" s="56"/>
      <c r="AS63" s="56"/>
      <c r="AT63" s="45">
        <f t="shared" si="17"/>
        <v>0</v>
      </c>
      <c r="AU63" s="59"/>
      <c r="AV63" s="56"/>
      <c r="AW63" s="56"/>
      <c r="AX63" s="45">
        <f t="shared" si="18"/>
        <v>0</v>
      </c>
      <c r="AY63" s="45">
        <f t="shared" si="19"/>
        <v>0</v>
      </c>
      <c r="AZ63" s="56"/>
      <c r="BA63" s="72"/>
      <c r="BB63" s="194"/>
      <c r="BC63" s="72"/>
      <c r="BD63" s="72"/>
      <c r="BE63" s="72"/>
      <c r="BF63" s="56"/>
      <c r="BG63" s="45">
        <f t="shared" si="20"/>
        <v>0</v>
      </c>
      <c r="BH63" s="53">
        <f t="shared" si="21"/>
        <v>0</v>
      </c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  <c r="II63" s="54"/>
      <c r="IJ63" s="54"/>
      <c r="IK63" s="54"/>
      <c r="IL63" s="54"/>
      <c r="IM63" s="54"/>
      <c r="IN63" s="54"/>
      <c r="IO63" s="54"/>
      <c r="IP63" s="54"/>
      <c r="IQ63" s="54"/>
      <c r="IR63" s="54"/>
      <c r="IS63" s="54"/>
      <c r="IT63" s="54"/>
      <c r="IU63" s="54"/>
      <c r="IV63" s="54"/>
      <c r="IW63" s="54"/>
      <c r="IX63" s="54"/>
      <c r="IY63" s="54"/>
      <c r="IZ63" s="54"/>
      <c r="JA63" s="54"/>
      <c r="JB63" s="54"/>
      <c r="JC63" s="54"/>
      <c r="JD63" s="54"/>
      <c r="JE63" s="54"/>
      <c r="JF63" s="54"/>
      <c r="JG63" s="54"/>
      <c r="JH63" s="54"/>
      <c r="JI63" s="54"/>
      <c r="JJ63" s="54"/>
      <c r="JK63" s="54"/>
      <c r="JL63" s="54"/>
      <c r="JM63" s="54"/>
      <c r="JN63" s="54"/>
      <c r="JO63" s="54"/>
      <c r="JP63" s="54"/>
      <c r="JQ63" s="54"/>
      <c r="JR63" s="54"/>
      <c r="JS63" s="54"/>
      <c r="JT63" s="54"/>
      <c r="JU63" s="54"/>
    </row>
    <row r="64" spans="1:281" s="55" customFormat="1" ht="23.1" customHeight="1" x14ac:dyDescent="0.35">
      <c r="A64" s="42">
        <v>27</v>
      </c>
      <c r="B64" s="56" t="s">
        <v>125</v>
      </c>
      <c r="C64" s="44" t="s">
        <v>73</v>
      </c>
      <c r="D64" s="59">
        <v>29165</v>
      </c>
      <c r="E64" s="59">
        <v>1540</v>
      </c>
      <c r="F64" s="45">
        <f t="shared" si="0"/>
        <v>30705</v>
      </c>
      <c r="G64" s="59">
        <v>1540</v>
      </c>
      <c r="J64" s="45">
        <f t="shared" si="1"/>
        <v>32245</v>
      </c>
      <c r="L64" s="47">
        <f t="shared" si="2"/>
        <v>1589.14</v>
      </c>
      <c r="M64" s="55">
        <v>1</v>
      </c>
      <c r="N64" s="55">
        <v>3</v>
      </c>
      <c r="O64" s="55">
        <v>10</v>
      </c>
      <c r="P64" s="45">
        <f t="shared" si="3"/>
        <v>30655.86</v>
      </c>
      <c r="Q64" s="55">
        <v>1125.52</v>
      </c>
      <c r="R64" s="45">
        <f t="shared" si="4"/>
        <v>2902.0499999999997</v>
      </c>
      <c r="S64" s="45">
        <f t="shared" si="5"/>
        <v>200</v>
      </c>
      <c r="T64" s="45">
        <f t="shared" si="6"/>
        <v>806.12</v>
      </c>
      <c r="U64" s="45">
        <f t="shared" si="7"/>
        <v>220.98</v>
      </c>
      <c r="V64" s="46">
        <f t="shared" si="8"/>
        <v>5254.6699999999992</v>
      </c>
      <c r="W64" s="48">
        <f t="shared" si="9"/>
        <v>12701</v>
      </c>
      <c r="X64" s="48">
        <f t="shared" si="10"/>
        <v>12700.190000000002</v>
      </c>
      <c r="Y64" s="55">
        <v>27</v>
      </c>
      <c r="Z64" s="45">
        <f t="shared" si="11"/>
        <v>3869.3999999999996</v>
      </c>
      <c r="AA64" s="59"/>
      <c r="AB64" s="59">
        <v>100</v>
      </c>
      <c r="AC64" s="45">
        <f t="shared" si="12"/>
        <v>806.13</v>
      </c>
      <c r="AD64" s="59">
        <v>200</v>
      </c>
      <c r="AE64" s="50">
        <f t="shared" si="13"/>
        <v>25401.190000000002</v>
      </c>
      <c r="AF64" s="51">
        <f t="shared" si="14"/>
        <v>12700.595000000001</v>
      </c>
      <c r="AG64" s="42">
        <v>27</v>
      </c>
      <c r="AH64" s="56" t="s">
        <v>125</v>
      </c>
      <c r="AI64" s="44" t="s">
        <v>73</v>
      </c>
      <c r="AJ64" s="45">
        <f t="shared" si="15"/>
        <v>1125.52</v>
      </c>
      <c r="AK64" s="45">
        <f t="shared" si="16"/>
        <v>2902.0499999999997</v>
      </c>
      <c r="AL64" s="56"/>
      <c r="AM64" s="56"/>
      <c r="AN64" s="56"/>
      <c r="AO64" s="56"/>
      <c r="AP64" s="56"/>
      <c r="AQ64" s="56"/>
      <c r="AR64" s="56"/>
      <c r="AS64" s="56"/>
      <c r="AT64" s="45">
        <f t="shared" si="17"/>
        <v>2902.0499999999997</v>
      </c>
      <c r="AU64" s="59">
        <v>200</v>
      </c>
      <c r="AV64" s="56"/>
      <c r="AW64" s="56"/>
      <c r="AX64" s="45">
        <f t="shared" si="18"/>
        <v>200</v>
      </c>
      <c r="AY64" s="45">
        <f t="shared" si="19"/>
        <v>806.12</v>
      </c>
      <c r="AZ64" s="56"/>
      <c r="BA64" s="72"/>
      <c r="BB64" s="194">
        <v>220.98</v>
      </c>
      <c r="BC64" s="72"/>
      <c r="BD64" s="72"/>
      <c r="BE64" s="72"/>
      <c r="BF64" s="56"/>
      <c r="BG64" s="45">
        <f t="shared" si="20"/>
        <v>220.98</v>
      </c>
      <c r="BH64" s="53">
        <f t="shared" si="21"/>
        <v>5254.6699999999992</v>
      </c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  <c r="IS64" s="54"/>
      <c r="IT64" s="54"/>
      <c r="IU64" s="54"/>
      <c r="IV64" s="54"/>
      <c r="IW64" s="54"/>
      <c r="IX64" s="54"/>
      <c r="IY64" s="54"/>
      <c r="IZ64" s="54"/>
      <c r="JA64" s="54"/>
      <c r="JB64" s="54"/>
      <c r="JC64" s="54"/>
      <c r="JD64" s="54"/>
      <c r="JE64" s="54"/>
      <c r="JF64" s="54"/>
      <c r="JG64" s="54"/>
      <c r="JH64" s="54"/>
      <c r="JI64" s="54"/>
      <c r="JJ64" s="54"/>
      <c r="JK64" s="54"/>
      <c r="JL64" s="54"/>
      <c r="JM64" s="54"/>
      <c r="JN64" s="54"/>
      <c r="JO64" s="54"/>
      <c r="JP64" s="54"/>
      <c r="JQ64" s="54"/>
      <c r="JR64" s="54"/>
      <c r="JS64" s="54"/>
      <c r="JT64" s="54"/>
      <c r="JU64" s="54"/>
    </row>
    <row r="65" spans="1:281" s="55" customFormat="1" ht="23.1" customHeight="1" x14ac:dyDescent="0.35">
      <c r="B65" s="56"/>
      <c r="C65" s="57"/>
      <c r="D65" s="59"/>
      <c r="E65" s="59"/>
      <c r="F65" s="45">
        <f t="shared" si="0"/>
        <v>0</v>
      </c>
      <c r="G65" s="59"/>
      <c r="J65" s="45">
        <f t="shared" si="1"/>
        <v>0</v>
      </c>
      <c r="L65" s="47">
        <f t="shared" si="2"/>
        <v>0</v>
      </c>
      <c r="P65" s="45">
        <f t="shared" si="3"/>
        <v>0</v>
      </c>
      <c r="Q65" s="56"/>
      <c r="R65" s="45">
        <f t="shared" si="4"/>
        <v>0</v>
      </c>
      <c r="S65" s="45">
        <f t="shared" si="5"/>
        <v>0</v>
      </c>
      <c r="T65" s="45">
        <f t="shared" si="6"/>
        <v>0</v>
      </c>
      <c r="U65" s="45">
        <f t="shared" si="7"/>
        <v>0</v>
      </c>
      <c r="V65" s="46">
        <f t="shared" si="8"/>
        <v>0</v>
      </c>
      <c r="W65" s="48">
        <f t="shared" si="9"/>
        <v>0</v>
      </c>
      <c r="X65" s="48">
        <f t="shared" si="10"/>
        <v>0</v>
      </c>
      <c r="Z65" s="45">
        <f t="shared" si="11"/>
        <v>0</v>
      </c>
      <c r="AA65" s="59"/>
      <c r="AB65" s="59"/>
      <c r="AC65" s="45">
        <f t="shared" si="12"/>
        <v>0</v>
      </c>
      <c r="AD65" s="59"/>
      <c r="AE65" s="50">
        <f t="shared" si="13"/>
        <v>0</v>
      </c>
      <c r="AF65" s="51">
        <f t="shared" si="14"/>
        <v>0</v>
      </c>
      <c r="AH65" s="56"/>
      <c r="AI65" s="57"/>
      <c r="AJ65" s="45">
        <f t="shared" si="15"/>
        <v>0</v>
      </c>
      <c r="AK65" s="45">
        <f t="shared" si="16"/>
        <v>0</v>
      </c>
      <c r="AL65" s="56"/>
      <c r="AM65" s="56"/>
      <c r="AN65" s="56"/>
      <c r="AO65" s="56"/>
      <c r="AP65" s="56"/>
      <c r="AQ65" s="56"/>
      <c r="AR65" s="56"/>
      <c r="AS65" s="56"/>
      <c r="AT65" s="45">
        <f t="shared" si="17"/>
        <v>0</v>
      </c>
      <c r="AU65" s="59"/>
      <c r="AV65" s="56"/>
      <c r="AW65" s="56"/>
      <c r="AX65" s="45">
        <f t="shared" si="18"/>
        <v>0</v>
      </c>
      <c r="AY65" s="45">
        <f t="shared" si="19"/>
        <v>0</v>
      </c>
      <c r="AZ65" s="56"/>
      <c r="BA65" s="72"/>
      <c r="BB65" s="72"/>
      <c r="BC65" s="72"/>
      <c r="BD65" s="72"/>
      <c r="BE65" s="72"/>
      <c r="BF65" s="56"/>
      <c r="BG65" s="45">
        <f t="shared" si="20"/>
        <v>0</v>
      </c>
      <c r="BH65" s="53">
        <f t="shared" si="21"/>
        <v>0</v>
      </c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  <c r="IS65" s="54"/>
      <c r="IT65" s="54"/>
      <c r="IU65" s="54"/>
      <c r="IV65" s="54"/>
      <c r="IW65" s="54"/>
      <c r="IX65" s="54"/>
      <c r="IY65" s="54"/>
      <c r="IZ65" s="54"/>
      <c r="JA65" s="54"/>
      <c r="JB65" s="54"/>
      <c r="JC65" s="54"/>
      <c r="JD65" s="54"/>
      <c r="JE65" s="54"/>
      <c r="JF65" s="54"/>
      <c r="JG65" s="54"/>
      <c r="JH65" s="54"/>
      <c r="JI65" s="54"/>
      <c r="JJ65" s="54"/>
      <c r="JK65" s="54"/>
      <c r="JL65" s="54"/>
      <c r="JM65" s="54"/>
      <c r="JN65" s="54"/>
      <c r="JO65" s="54"/>
      <c r="JP65" s="54"/>
      <c r="JQ65" s="54"/>
      <c r="JR65" s="54"/>
      <c r="JS65" s="54"/>
      <c r="JT65" s="54"/>
      <c r="JU65" s="54"/>
    </row>
    <row r="66" spans="1:281" s="42" customFormat="1" ht="23.1" customHeight="1" x14ac:dyDescent="0.35">
      <c r="A66" s="42">
        <v>28</v>
      </c>
      <c r="B66" s="43" t="s">
        <v>94</v>
      </c>
      <c r="C66" s="44" t="s">
        <v>79</v>
      </c>
      <c r="D66" s="45">
        <v>29449</v>
      </c>
      <c r="E66" s="45">
        <v>1540</v>
      </c>
      <c r="F66" s="45">
        <v>32870</v>
      </c>
      <c r="G66" s="45">
        <v>1551</v>
      </c>
      <c r="H66" s="45"/>
      <c r="I66" s="45"/>
      <c r="J66" s="45">
        <f t="shared" si="1"/>
        <v>34421</v>
      </c>
      <c r="K66" s="46">
        <f>J66</f>
        <v>34421</v>
      </c>
      <c r="L66" s="47">
        <f t="shared" si="2"/>
        <v>0</v>
      </c>
      <c r="P66" s="45">
        <f t="shared" si="3"/>
        <v>34421</v>
      </c>
      <c r="Q66" s="45">
        <v>1414.39</v>
      </c>
      <c r="R66" s="45">
        <f t="shared" si="4"/>
        <v>3097.89</v>
      </c>
      <c r="S66" s="45">
        <f t="shared" si="5"/>
        <v>200</v>
      </c>
      <c r="T66" s="45">
        <f t="shared" si="6"/>
        <v>860.52</v>
      </c>
      <c r="U66" s="45">
        <f t="shared" si="7"/>
        <v>1600</v>
      </c>
      <c r="V66" s="46">
        <f t="shared" si="8"/>
        <v>7172.7999999999993</v>
      </c>
      <c r="W66" s="48">
        <f t="shared" si="9"/>
        <v>13624</v>
      </c>
      <c r="X66" s="48">
        <f t="shared" si="10"/>
        <v>13624.2</v>
      </c>
      <c r="Y66" s="42">
        <f>+A66</f>
        <v>28</v>
      </c>
      <c r="Z66" s="45">
        <f t="shared" si="11"/>
        <v>4130.5199999999995</v>
      </c>
      <c r="AA66" s="45">
        <v>0</v>
      </c>
      <c r="AB66" s="45">
        <v>100</v>
      </c>
      <c r="AC66" s="45">
        <f t="shared" si="12"/>
        <v>860.53</v>
      </c>
      <c r="AD66" s="45">
        <v>200</v>
      </c>
      <c r="AE66" s="50">
        <f t="shared" si="13"/>
        <v>27248.2</v>
      </c>
      <c r="AF66" s="51">
        <f t="shared" si="14"/>
        <v>13624.1</v>
      </c>
      <c r="AG66" s="42">
        <v>28</v>
      </c>
      <c r="AH66" s="43" t="s">
        <v>94</v>
      </c>
      <c r="AI66" s="44" t="s">
        <v>79</v>
      </c>
      <c r="AJ66" s="45">
        <f t="shared" si="15"/>
        <v>1414.39</v>
      </c>
      <c r="AK66" s="45">
        <f t="shared" si="16"/>
        <v>3097.89</v>
      </c>
      <c r="AL66" s="45">
        <v>0</v>
      </c>
      <c r="AM66" s="45">
        <v>0</v>
      </c>
      <c r="AN66" s="45">
        <v>0</v>
      </c>
      <c r="AO66" s="45">
        <v>0</v>
      </c>
      <c r="AP66" s="45">
        <v>0</v>
      </c>
      <c r="AQ66" s="45">
        <v>0</v>
      </c>
      <c r="AR66" s="45"/>
      <c r="AS66" s="45">
        <v>0</v>
      </c>
      <c r="AT66" s="45">
        <f t="shared" si="17"/>
        <v>3097.89</v>
      </c>
      <c r="AU66" s="45">
        <v>200</v>
      </c>
      <c r="AV66" s="45">
        <v>0</v>
      </c>
      <c r="AW66" s="45">
        <v>0</v>
      </c>
      <c r="AX66" s="45">
        <f t="shared" si="18"/>
        <v>200</v>
      </c>
      <c r="AY66" s="45">
        <f t="shared" si="19"/>
        <v>860.52</v>
      </c>
      <c r="AZ66" s="45"/>
      <c r="BA66" s="65"/>
      <c r="BB66" s="65">
        <v>100</v>
      </c>
      <c r="BC66" s="65">
        <v>0</v>
      </c>
      <c r="BD66" s="65">
        <v>1500</v>
      </c>
      <c r="BE66" s="65">
        <v>0</v>
      </c>
      <c r="BF66" s="45">
        <v>0</v>
      </c>
      <c r="BG66" s="45">
        <f t="shared" si="20"/>
        <v>1600</v>
      </c>
      <c r="BH66" s="53">
        <f t="shared" si="21"/>
        <v>7172.7999999999993</v>
      </c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  <c r="IW66" s="54"/>
      <c r="IX66" s="54"/>
      <c r="IY66" s="54"/>
      <c r="IZ66" s="54"/>
      <c r="JA66" s="54"/>
      <c r="JB66" s="54"/>
      <c r="JC66" s="54"/>
      <c r="JD66" s="54"/>
      <c r="JE66" s="54"/>
      <c r="JF66" s="54"/>
      <c r="JG66" s="54"/>
      <c r="JH66" s="54"/>
      <c r="JI66" s="54"/>
      <c r="JJ66" s="54"/>
      <c r="JK66" s="54"/>
      <c r="JL66" s="54"/>
      <c r="JM66" s="54"/>
      <c r="JN66" s="54"/>
      <c r="JO66" s="54"/>
      <c r="JP66" s="54"/>
      <c r="JQ66" s="54"/>
      <c r="JR66" s="54"/>
      <c r="JS66" s="54"/>
      <c r="JT66" s="54"/>
      <c r="JU66" s="54"/>
    </row>
    <row r="67" spans="1:281" s="55" customFormat="1" ht="23.1" customHeight="1" x14ac:dyDescent="0.35">
      <c r="B67" s="56"/>
      <c r="C67" s="57"/>
      <c r="D67" s="59"/>
      <c r="E67" s="59"/>
      <c r="F67" s="45">
        <f t="shared" si="0"/>
        <v>0</v>
      </c>
      <c r="G67" s="59"/>
      <c r="J67" s="45">
        <f t="shared" si="1"/>
        <v>0</v>
      </c>
      <c r="L67" s="47">
        <f t="shared" si="2"/>
        <v>0</v>
      </c>
      <c r="P67" s="45">
        <f t="shared" si="3"/>
        <v>0</v>
      </c>
      <c r="Q67" s="56"/>
      <c r="R67" s="45">
        <f t="shared" si="4"/>
        <v>0</v>
      </c>
      <c r="S67" s="45">
        <f t="shared" si="5"/>
        <v>0</v>
      </c>
      <c r="T67" s="45">
        <f t="shared" si="6"/>
        <v>0</v>
      </c>
      <c r="U67" s="45">
        <f t="shared" si="7"/>
        <v>0</v>
      </c>
      <c r="V67" s="46">
        <f t="shared" si="8"/>
        <v>0</v>
      </c>
      <c r="W67" s="48">
        <f t="shared" si="9"/>
        <v>0</v>
      </c>
      <c r="X67" s="48">
        <f t="shared" si="10"/>
        <v>0</v>
      </c>
      <c r="Z67" s="45">
        <f t="shared" si="11"/>
        <v>0</v>
      </c>
      <c r="AA67" s="59"/>
      <c r="AB67" s="59"/>
      <c r="AC67" s="45">
        <f t="shared" si="12"/>
        <v>0</v>
      </c>
      <c r="AD67" s="59"/>
      <c r="AE67" s="50">
        <f t="shared" si="13"/>
        <v>0</v>
      </c>
      <c r="AF67" s="51">
        <f t="shared" si="14"/>
        <v>0</v>
      </c>
      <c r="AH67" s="56"/>
      <c r="AI67" s="57"/>
      <c r="AJ67" s="45">
        <f t="shared" si="15"/>
        <v>0</v>
      </c>
      <c r="AK67" s="45">
        <f t="shared" si="16"/>
        <v>0</v>
      </c>
      <c r="AL67" s="56"/>
      <c r="AM67" s="56"/>
      <c r="AN67" s="56"/>
      <c r="AO67" s="56"/>
      <c r="AP67" s="56"/>
      <c r="AQ67" s="56"/>
      <c r="AR67" s="56"/>
      <c r="AS67" s="56"/>
      <c r="AT67" s="45">
        <f t="shared" si="17"/>
        <v>0</v>
      </c>
      <c r="AU67" s="149"/>
      <c r="AV67" s="56"/>
      <c r="AW67" s="56"/>
      <c r="AX67" s="45">
        <f t="shared" si="18"/>
        <v>0</v>
      </c>
      <c r="AY67" s="45">
        <f t="shared" si="19"/>
        <v>0</v>
      </c>
      <c r="AZ67" s="56"/>
      <c r="BA67" s="72"/>
      <c r="BB67" s="72"/>
      <c r="BC67" s="72"/>
      <c r="BD67" s="72"/>
      <c r="BE67" s="72"/>
      <c r="BF67" s="56"/>
      <c r="BG67" s="45">
        <f t="shared" si="20"/>
        <v>0</v>
      </c>
      <c r="BH67" s="53">
        <f t="shared" si="21"/>
        <v>0</v>
      </c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  <c r="II67" s="54"/>
      <c r="IJ67" s="54"/>
      <c r="IK67" s="54"/>
      <c r="IL67" s="54"/>
      <c r="IM67" s="54"/>
      <c r="IN67" s="54"/>
      <c r="IO67" s="54"/>
      <c r="IP67" s="54"/>
      <c r="IQ67" s="54"/>
      <c r="IR67" s="54"/>
      <c r="IS67" s="54"/>
      <c r="IT67" s="54"/>
      <c r="IU67" s="54"/>
      <c r="IV67" s="54"/>
      <c r="IW67" s="54"/>
      <c r="IX67" s="54"/>
      <c r="IY67" s="54"/>
      <c r="IZ67" s="54"/>
      <c r="JA67" s="54"/>
      <c r="JB67" s="54"/>
      <c r="JC67" s="54"/>
      <c r="JD67" s="54"/>
      <c r="JE67" s="54"/>
      <c r="JF67" s="54"/>
      <c r="JG67" s="54"/>
      <c r="JH67" s="54"/>
      <c r="JI67" s="54"/>
      <c r="JJ67" s="54"/>
      <c r="JK67" s="54"/>
      <c r="JL67" s="54"/>
      <c r="JM67" s="54"/>
      <c r="JN67" s="54"/>
      <c r="JO67" s="54"/>
      <c r="JP67" s="54"/>
      <c r="JQ67" s="54"/>
      <c r="JR67" s="54"/>
      <c r="JS67" s="54"/>
      <c r="JT67" s="54"/>
      <c r="JU67" s="54"/>
    </row>
    <row r="68" spans="1:281" s="42" customFormat="1" ht="23.1" customHeight="1" x14ac:dyDescent="0.35">
      <c r="A68" s="154">
        <v>29</v>
      </c>
      <c r="B68" s="43" t="s">
        <v>95</v>
      </c>
      <c r="C68" s="44" t="s">
        <v>69</v>
      </c>
      <c r="D68" s="45">
        <v>39672</v>
      </c>
      <c r="E68" s="45">
        <v>1944</v>
      </c>
      <c r="F68" s="45">
        <f t="shared" si="0"/>
        <v>41616</v>
      </c>
      <c r="G68" s="45">
        <v>1944</v>
      </c>
      <c r="H68" s="45"/>
      <c r="I68" s="45"/>
      <c r="J68" s="45">
        <f t="shared" si="1"/>
        <v>43560</v>
      </c>
      <c r="K68" s="46">
        <f>J68</f>
        <v>43560</v>
      </c>
      <c r="L68" s="47">
        <f t="shared" si="2"/>
        <v>0</v>
      </c>
      <c r="P68" s="45">
        <f t="shared" si="3"/>
        <v>43560</v>
      </c>
      <c r="Q68" s="45">
        <v>2878.45</v>
      </c>
      <c r="R68" s="45">
        <f t="shared" si="4"/>
        <v>9926.06</v>
      </c>
      <c r="S68" s="45">
        <f t="shared" si="5"/>
        <v>1781.61</v>
      </c>
      <c r="T68" s="45">
        <f t="shared" si="6"/>
        <v>1089</v>
      </c>
      <c r="U68" s="45">
        <f t="shared" si="7"/>
        <v>15434.48</v>
      </c>
      <c r="V68" s="46">
        <f t="shared" si="8"/>
        <v>31109.599999999999</v>
      </c>
      <c r="W68" s="48">
        <f t="shared" si="9"/>
        <v>6225</v>
      </c>
      <c r="X68" s="48">
        <f t="shared" si="10"/>
        <v>6225.4000000000015</v>
      </c>
      <c r="Y68" s="42">
        <f>+A68</f>
        <v>29</v>
      </c>
      <c r="Z68" s="45">
        <f t="shared" si="11"/>
        <v>5227.2</v>
      </c>
      <c r="AA68" s="45">
        <v>0</v>
      </c>
      <c r="AB68" s="45">
        <v>100</v>
      </c>
      <c r="AC68" s="45">
        <f t="shared" si="12"/>
        <v>1089</v>
      </c>
      <c r="AD68" s="45">
        <v>200</v>
      </c>
      <c r="AE68" s="50">
        <f t="shared" si="13"/>
        <v>12450.400000000001</v>
      </c>
      <c r="AF68" s="51">
        <f t="shared" si="14"/>
        <v>6225.2000000000007</v>
      </c>
      <c r="AG68" s="154">
        <v>29</v>
      </c>
      <c r="AH68" s="43" t="s">
        <v>95</v>
      </c>
      <c r="AI68" s="44" t="s">
        <v>69</v>
      </c>
      <c r="AJ68" s="45">
        <f t="shared" si="15"/>
        <v>2878.45</v>
      </c>
      <c r="AK68" s="45">
        <f t="shared" si="16"/>
        <v>3920.3999999999996</v>
      </c>
      <c r="AL68" s="45">
        <v>0</v>
      </c>
      <c r="AM68" s="45"/>
      <c r="AN68" s="45">
        <v>0</v>
      </c>
      <c r="AO68" s="45">
        <v>0</v>
      </c>
      <c r="AP68" s="45">
        <v>5350.1</v>
      </c>
      <c r="AQ68" s="45">
        <v>0</v>
      </c>
      <c r="AR68" s="45"/>
      <c r="AS68" s="45">
        <v>655.56</v>
      </c>
      <c r="AT68" s="45">
        <f t="shared" si="17"/>
        <v>9926.06</v>
      </c>
      <c r="AU68" s="45">
        <v>200</v>
      </c>
      <c r="AV68" s="45">
        <v>0</v>
      </c>
      <c r="AW68" s="45">
        <v>1581.61</v>
      </c>
      <c r="AX68" s="45">
        <f t="shared" si="18"/>
        <v>1781.61</v>
      </c>
      <c r="AY68" s="45">
        <f t="shared" si="19"/>
        <v>1089</v>
      </c>
      <c r="AZ68" s="45"/>
      <c r="BA68" s="65"/>
      <c r="BB68" s="65">
        <v>100</v>
      </c>
      <c r="BC68" s="65">
        <v>11206.48</v>
      </c>
      <c r="BD68" s="65">
        <v>4128</v>
      </c>
      <c r="BE68" s="65">
        <v>0</v>
      </c>
      <c r="BF68" s="45">
        <v>0</v>
      </c>
      <c r="BG68" s="45">
        <f t="shared" si="20"/>
        <v>15434.48</v>
      </c>
      <c r="BH68" s="53">
        <f t="shared" si="21"/>
        <v>31109.599999999999</v>
      </c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  <c r="II68" s="54"/>
      <c r="IJ68" s="54"/>
      <c r="IK68" s="54"/>
      <c r="IL68" s="54"/>
      <c r="IM68" s="54"/>
      <c r="IN68" s="54"/>
      <c r="IO68" s="54"/>
      <c r="IP68" s="54"/>
      <c r="IQ68" s="54"/>
      <c r="IR68" s="54"/>
      <c r="IS68" s="54"/>
      <c r="IT68" s="54"/>
      <c r="IU68" s="54"/>
      <c r="IV68" s="54"/>
      <c r="IW68" s="54"/>
      <c r="IX68" s="54"/>
      <c r="IY68" s="54"/>
      <c r="IZ68" s="54"/>
      <c r="JA68" s="54"/>
      <c r="JB68" s="54"/>
      <c r="JC68" s="54"/>
      <c r="JD68" s="54"/>
      <c r="JE68" s="54"/>
      <c r="JF68" s="54"/>
      <c r="JG68" s="54"/>
      <c r="JH68" s="54"/>
      <c r="JI68" s="54"/>
      <c r="JJ68" s="54"/>
      <c r="JK68" s="54"/>
      <c r="JL68" s="54"/>
      <c r="JM68" s="54"/>
      <c r="JN68" s="54"/>
      <c r="JO68" s="54"/>
      <c r="JP68" s="54"/>
      <c r="JQ68" s="54"/>
      <c r="JR68" s="54"/>
      <c r="JS68" s="54"/>
      <c r="JT68" s="54"/>
      <c r="JU68" s="54"/>
    </row>
    <row r="69" spans="1:281" s="55" customFormat="1" ht="23.1" customHeight="1" x14ac:dyDescent="0.35">
      <c r="B69" s="56"/>
      <c r="C69" s="57"/>
      <c r="D69" s="59"/>
      <c r="E69" s="59"/>
      <c r="F69" s="45">
        <f t="shared" si="0"/>
        <v>0</v>
      </c>
      <c r="G69" s="59"/>
      <c r="J69" s="45">
        <f t="shared" si="1"/>
        <v>0</v>
      </c>
      <c r="L69" s="47">
        <f t="shared" si="2"/>
        <v>0</v>
      </c>
      <c r="P69" s="45">
        <f t="shared" si="3"/>
        <v>0</v>
      </c>
      <c r="Q69" s="56"/>
      <c r="R69" s="45">
        <f t="shared" si="4"/>
        <v>0</v>
      </c>
      <c r="S69" s="45">
        <f t="shared" si="5"/>
        <v>0</v>
      </c>
      <c r="T69" s="45">
        <f t="shared" si="6"/>
        <v>0</v>
      </c>
      <c r="U69" s="45"/>
      <c r="V69" s="46">
        <f t="shared" si="8"/>
        <v>0</v>
      </c>
      <c r="W69" s="48">
        <f t="shared" si="9"/>
        <v>0</v>
      </c>
      <c r="X69" s="48">
        <f t="shared" si="10"/>
        <v>0</v>
      </c>
      <c r="Z69" s="45">
        <f t="shared" si="11"/>
        <v>0</v>
      </c>
      <c r="AA69" s="59"/>
      <c r="AB69" s="59"/>
      <c r="AC69" s="45">
        <f t="shared" si="12"/>
        <v>0</v>
      </c>
      <c r="AD69" s="59"/>
      <c r="AE69" s="50">
        <f t="shared" si="13"/>
        <v>0</v>
      </c>
      <c r="AF69" s="51">
        <f t="shared" si="14"/>
        <v>0</v>
      </c>
      <c r="AH69" s="56"/>
      <c r="AI69" s="57"/>
      <c r="AJ69" s="45">
        <f t="shared" si="15"/>
        <v>0</v>
      </c>
      <c r="AK69" s="45">
        <f t="shared" si="16"/>
        <v>0</v>
      </c>
      <c r="AL69" s="56"/>
      <c r="AM69" s="56"/>
      <c r="AN69" s="56"/>
      <c r="AO69" s="56"/>
      <c r="AP69" s="56"/>
      <c r="AQ69" s="56"/>
      <c r="AR69" s="56"/>
      <c r="AS69" s="56"/>
      <c r="AT69" s="45">
        <f t="shared" si="17"/>
        <v>0</v>
      </c>
      <c r="AU69" s="149"/>
      <c r="AV69" s="56"/>
      <c r="AW69" s="71" t="s">
        <v>115</v>
      </c>
      <c r="AX69" s="45">
        <f t="shared" si="18"/>
        <v>0</v>
      </c>
      <c r="AY69" s="45">
        <f t="shared" si="19"/>
        <v>0</v>
      </c>
      <c r="AZ69" s="45"/>
      <c r="BA69" s="72"/>
      <c r="BB69" s="72"/>
      <c r="BC69" s="72"/>
      <c r="BD69" s="72"/>
      <c r="BE69" s="72"/>
      <c r="BF69" s="56"/>
      <c r="BG69" s="45"/>
      <c r="BH69" s="53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  <c r="IW69" s="54"/>
      <c r="IX69" s="54"/>
      <c r="IY69" s="54"/>
      <c r="IZ69" s="54"/>
      <c r="JA69" s="54"/>
      <c r="JB69" s="54"/>
      <c r="JC69" s="54"/>
      <c r="JD69" s="54"/>
      <c r="JE69" s="54"/>
      <c r="JF69" s="54"/>
      <c r="JG69" s="54"/>
      <c r="JH69" s="54"/>
      <c r="JI69" s="54"/>
      <c r="JJ69" s="54"/>
      <c r="JK69" s="54"/>
      <c r="JL69" s="54"/>
      <c r="JM69" s="54"/>
      <c r="JN69" s="54"/>
      <c r="JO69" s="54"/>
      <c r="JP69" s="54"/>
      <c r="JQ69" s="54"/>
      <c r="JR69" s="54"/>
      <c r="JS69" s="54"/>
      <c r="JT69" s="54"/>
      <c r="JU69" s="54"/>
    </row>
    <row r="70" spans="1:281" s="42" customFormat="1" ht="23.1" customHeight="1" x14ac:dyDescent="0.35">
      <c r="A70" s="42">
        <v>30</v>
      </c>
      <c r="B70" s="67" t="s">
        <v>96</v>
      </c>
      <c r="C70" s="64" t="s">
        <v>77</v>
      </c>
      <c r="D70" s="45">
        <v>63997</v>
      </c>
      <c r="E70" s="45">
        <v>3008</v>
      </c>
      <c r="F70" s="45">
        <f t="shared" si="0"/>
        <v>67005</v>
      </c>
      <c r="G70" s="45">
        <v>3008</v>
      </c>
      <c r="H70" s="45"/>
      <c r="I70" s="45"/>
      <c r="J70" s="45">
        <f t="shared" si="1"/>
        <v>70013</v>
      </c>
      <c r="K70" s="46">
        <f>J70</f>
        <v>70013</v>
      </c>
      <c r="L70" s="47">
        <f t="shared" si="2"/>
        <v>0</v>
      </c>
      <c r="P70" s="45">
        <f t="shared" si="3"/>
        <v>70013</v>
      </c>
      <c r="Q70" s="45">
        <v>8394.4</v>
      </c>
      <c r="R70" s="45">
        <f t="shared" si="4"/>
        <v>16506.05</v>
      </c>
      <c r="S70" s="45">
        <f t="shared" si="5"/>
        <v>2554.62</v>
      </c>
      <c r="T70" s="45">
        <f t="shared" si="6"/>
        <v>1750.32</v>
      </c>
      <c r="U70" s="45">
        <f t="shared" si="7"/>
        <v>13874.79</v>
      </c>
      <c r="V70" s="46">
        <f t="shared" si="8"/>
        <v>43080.179999999993</v>
      </c>
      <c r="W70" s="48">
        <f t="shared" si="9"/>
        <v>13466</v>
      </c>
      <c r="X70" s="48">
        <f t="shared" si="10"/>
        <v>13466.820000000007</v>
      </c>
      <c r="Y70" s="42">
        <f>+A70</f>
        <v>30</v>
      </c>
      <c r="Z70" s="45">
        <f t="shared" si="11"/>
        <v>8401.56</v>
      </c>
      <c r="AA70" s="45">
        <v>0</v>
      </c>
      <c r="AB70" s="45">
        <v>100</v>
      </c>
      <c r="AC70" s="45">
        <f t="shared" si="12"/>
        <v>1750.33</v>
      </c>
      <c r="AD70" s="45">
        <v>200</v>
      </c>
      <c r="AE70" s="50">
        <f t="shared" si="13"/>
        <v>26932.820000000007</v>
      </c>
      <c r="AF70" s="51">
        <f t="shared" si="14"/>
        <v>13466.410000000003</v>
      </c>
      <c r="AG70" s="42">
        <v>30</v>
      </c>
      <c r="AH70" s="67" t="s">
        <v>96</v>
      </c>
      <c r="AI70" s="64" t="s">
        <v>77</v>
      </c>
      <c r="AJ70" s="45">
        <f t="shared" si="15"/>
        <v>8394.4</v>
      </c>
      <c r="AK70" s="45">
        <f t="shared" si="16"/>
        <v>6301.17</v>
      </c>
      <c r="AL70" s="45">
        <v>0</v>
      </c>
      <c r="AM70" s="45">
        <v>0</v>
      </c>
      <c r="AN70" s="45">
        <v>0</v>
      </c>
      <c r="AO70" s="45">
        <v>0</v>
      </c>
      <c r="AP70" s="45">
        <v>10204.879999999999</v>
      </c>
      <c r="AQ70" s="45">
        <v>0</v>
      </c>
      <c r="AR70" s="45"/>
      <c r="AS70" s="45">
        <v>0</v>
      </c>
      <c r="AT70" s="45">
        <f t="shared" si="17"/>
        <v>16506.05</v>
      </c>
      <c r="AU70" s="45">
        <v>200</v>
      </c>
      <c r="AV70" s="45">
        <v>0</v>
      </c>
      <c r="AW70" s="45">
        <v>2354.62</v>
      </c>
      <c r="AX70" s="45">
        <f t="shared" si="18"/>
        <v>2554.62</v>
      </c>
      <c r="AY70" s="45">
        <f t="shared" si="19"/>
        <v>1750.32</v>
      </c>
      <c r="AZ70" s="45"/>
      <c r="BA70" s="65"/>
      <c r="BB70" s="65">
        <v>100</v>
      </c>
      <c r="BC70" s="65">
        <v>13474.79</v>
      </c>
      <c r="BD70" s="65">
        <v>300</v>
      </c>
      <c r="BE70" s="65">
        <v>0</v>
      </c>
      <c r="BF70" s="45">
        <v>0</v>
      </c>
      <c r="BG70" s="45">
        <f t="shared" si="20"/>
        <v>13874.79</v>
      </c>
      <c r="BH70" s="53">
        <f t="shared" si="21"/>
        <v>43080.179999999993</v>
      </c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  <c r="II70" s="54"/>
      <c r="IJ70" s="54"/>
      <c r="IK70" s="54"/>
      <c r="IL70" s="54"/>
      <c r="IM70" s="54"/>
      <c r="IN70" s="54"/>
      <c r="IO70" s="54"/>
      <c r="IP70" s="54"/>
      <c r="IQ70" s="54"/>
      <c r="IR70" s="54"/>
      <c r="IS70" s="54"/>
      <c r="IT70" s="54"/>
      <c r="IU70" s="54"/>
      <c r="IV70" s="54"/>
      <c r="IW70" s="54"/>
      <c r="IX70" s="54"/>
      <c r="IY70" s="54"/>
      <c r="IZ70" s="54"/>
      <c r="JA70" s="54"/>
      <c r="JB70" s="54"/>
      <c r="JC70" s="54"/>
      <c r="JD70" s="54"/>
      <c r="JE70" s="54"/>
      <c r="JF70" s="54"/>
      <c r="JG70" s="54"/>
      <c r="JH70" s="54"/>
      <c r="JI70" s="54"/>
      <c r="JJ70" s="54"/>
      <c r="JK70" s="54"/>
      <c r="JL70" s="54"/>
      <c r="JM70" s="54"/>
      <c r="JN70" s="54"/>
      <c r="JO70" s="54"/>
      <c r="JP70" s="54"/>
      <c r="JQ70" s="54"/>
      <c r="JR70" s="54"/>
      <c r="JS70" s="54"/>
      <c r="JT70" s="54"/>
      <c r="JU70" s="54"/>
    </row>
    <row r="71" spans="1:281" s="42" customFormat="1" ht="23.1" customHeight="1" x14ac:dyDescent="0.35">
      <c r="A71" s="55"/>
      <c r="B71" s="67"/>
      <c r="C71" s="64"/>
      <c r="D71" s="45"/>
      <c r="E71" s="45"/>
      <c r="F71" s="45">
        <f t="shared" si="0"/>
        <v>0</v>
      </c>
      <c r="G71" s="45"/>
      <c r="H71" s="45"/>
      <c r="I71" s="45"/>
      <c r="J71" s="45">
        <f t="shared" si="1"/>
        <v>0</v>
      </c>
      <c r="K71" s="46"/>
      <c r="L71" s="47">
        <f t="shared" si="2"/>
        <v>0</v>
      </c>
      <c r="P71" s="45">
        <f t="shared" si="3"/>
        <v>0</v>
      </c>
      <c r="Q71" s="45"/>
      <c r="R71" s="45">
        <f t="shared" si="4"/>
        <v>0</v>
      </c>
      <c r="S71" s="45">
        <f t="shared" si="5"/>
        <v>0</v>
      </c>
      <c r="T71" s="45">
        <f t="shared" si="6"/>
        <v>0</v>
      </c>
      <c r="U71" s="45">
        <f t="shared" si="7"/>
        <v>0</v>
      </c>
      <c r="V71" s="46">
        <f t="shared" si="8"/>
        <v>0</v>
      </c>
      <c r="W71" s="48">
        <f t="shared" si="9"/>
        <v>0</v>
      </c>
      <c r="X71" s="48">
        <f t="shared" si="10"/>
        <v>0</v>
      </c>
      <c r="Z71" s="45">
        <f t="shared" si="11"/>
        <v>0</v>
      </c>
      <c r="AA71" s="45"/>
      <c r="AB71" s="45"/>
      <c r="AC71" s="45">
        <f t="shared" si="12"/>
        <v>0</v>
      </c>
      <c r="AD71" s="45"/>
      <c r="AE71" s="50">
        <f t="shared" si="13"/>
        <v>0</v>
      </c>
      <c r="AF71" s="51">
        <f t="shared" si="14"/>
        <v>0</v>
      </c>
      <c r="AG71" s="55"/>
      <c r="AH71" s="67"/>
      <c r="AI71" s="64"/>
      <c r="AJ71" s="45">
        <f t="shared" si="15"/>
        <v>0</v>
      </c>
      <c r="AK71" s="45">
        <f t="shared" si="16"/>
        <v>0</v>
      </c>
      <c r="AL71" s="45"/>
      <c r="AM71" s="45"/>
      <c r="AN71" s="45"/>
      <c r="AO71" s="45"/>
      <c r="AP71" s="45"/>
      <c r="AQ71" s="45"/>
      <c r="AR71" s="45"/>
      <c r="AS71" s="45"/>
      <c r="AT71" s="45">
        <f t="shared" si="17"/>
        <v>0</v>
      </c>
      <c r="AU71" s="45"/>
      <c r="AV71" s="56"/>
      <c r="AW71" s="47"/>
      <c r="AX71" s="45">
        <f t="shared" si="18"/>
        <v>0</v>
      </c>
      <c r="AY71" s="45">
        <f t="shared" si="19"/>
        <v>0</v>
      </c>
      <c r="AZ71" s="45"/>
      <c r="BA71" s="65"/>
      <c r="BB71" s="65"/>
      <c r="BC71" s="65"/>
      <c r="BD71" s="65"/>
      <c r="BE71" s="65"/>
      <c r="BF71" s="45"/>
      <c r="BG71" s="45">
        <f t="shared" si="20"/>
        <v>0</v>
      </c>
      <c r="BH71" s="53">
        <f t="shared" si="21"/>
        <v>0</v>
      </c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  <c r="II71" s="54"/>
      <c r="IJ71" s="54"/>
      <c r="IK71" s="54"/>
      <c r="IL71" s="54"/>
      <c r="IM71" s="54"/>
      <c r="IN71" s="54"/>
      <c r="IO71" s="54"/>
      <c r="IP71" s="54"/>
      <c r="IQ71" s="54"/>
      <c r="IR71" s="54"/>
      <c r="IS71" s="54"/>
      <c r="IT71" s="54"/>
      <c r="IU71" s="54"/>
      <c r="IV71" s="54"/>
      <c r="IW71" s="54"/>
      <c r="IX71" s="54"/>
      <c r="IY71" s="54"/>
      <c r="IZ71" s="54"/>
      <c r="JA71" s="54"/>
      <c r="JB71" s="54"/>
      <c r="JC71" s="54"/>
      <c r="JD71" s="54"/>
      <c r="JE71" s="54"/>
      <c r="JF71" s="54"/>
      <c r="JG71" s="54"/>
      <c r="JH71" s="54"/>
      <c r="JI71" s="54"/>
      <c r="JJ71" s="54"/>
      <c r="JK71" s="54"/>
      <c r="JL71" s="54"/>
      <c r="JM71" s="54"/>
      <c r="JN71" s="54"/>
      <c r="JO71" s="54"/>
      <c r="JP71" s="54"/>
      <c r="JQ71" s="54"/>
      <c r="JR71" s="54"/>
      <c r="JS71" s="54"/>
      <c r="JT71" s="54"/>
      <c r="JU71" s="54"/>
    </row>
    <row r="72" spans="1:281" s="42" customFormat="1" ht="23.1" customHeight="1" x14ac:dyDescent="0.35">
      <c r="A72" s="42">
        <v>31</v>
      </c>
      <c r="B72" s="43" t="s">
        <v>97</v>
      </c>
      <c r="C72" s="44" t="s">
        <v>81</v>
      </c>
      <c r="D72" s="45">
        <v>43030</v>
      </c>
      <c r="E72" s="45">
        <v>2108</v>
      </c>
      <c r="F72" s="45">
        <f t="shared" si="0"/>
        <v>45138</v>
      </c>
      <c r="G72" s="45">
        <v>2109</v>
      </c>
      <c r="H72" s="45"/>
      <c r="I72" s="45"/>
      <c r="J72" s="45">
        <f t="shared" si="1"/>
        <v>47247</v>
      </c>
      <c r="K72" s="46">
        <f>J72</f>
        <v>47247</v>
      </c>
      <c r="L72" s="47">
        <f t="shared" si="2"/>
        <v>0</v>
      </c>
      <c r="P72" s="45">
        <f t="shared" si="3"/>
        <v>47247</v>
      </c>
      <c r="Q72" s="45">
        <v>3605.95</v>
      </c>
      <c r="R72" s="45">
        <f t="shared" si="4"/>
        <v>8746.6699999999983</v>
      </c>
      <c r="S72" s="45">
        <f t="shared" si="5"/>
        <v>200</v>
      </c>
      <c r="T72" s="45">
        <f t="shared" si="6"/>
        <v>1181.17</v>
      </c>
      <c r="U72" s="45">
        <f t="shared" si="7"/>
        <v>100</v>
      </c>
      <c r="V72" s="46">
        <f t="shared" si="8"/>
        <v>13833.789999999999</v>
      </c>
      <c r="W72" s="48">
        <f t="shared" si="9"/>
        <v>16707</v>
      </c>
      <c r="X72" s="48">
        <f t="shared" si="10"/>
        <v>16706.21</v>
      </c>
      <c r="Y72" s="42">
        <f>+A72</f>
        <v>31</v>
      </c>
      <c r="Z72" s="45">
        <f t="shared" si="11"/>
        <v>5669.6399999999994</v>
      </c>
      <c r="AA72" s="45">
        <v>0</v>
      </c>
      <c r="AB72" s="45">
        <v>100</v>
      </c>
      <c r="AC72" s="45">
        <f t="shared" si="12"/>
        <v>1181.18</v>
      </c>
      <c r="AD72" s="45">
        <v>200</v>
      </c>
      <c r="AE72" s="50">
        <f t="shared" si="13"/>
        <v>33413.21</v>
      </c>
      <c r="AF72" s="51">
        <f t="shared" si="14"/>
        <v>16706.605</v>
      </c>
      <c r="AG72" s="42">
        <v>31</v>
      </c>
      <c r="AH72" s="43" t="s">
        <v>97</v>
      </c>
      <c r="AI72" s="44" t="s">
        <v>81</v>
      </c>
      <c r="AJ72" s="45">
        <f t="shared" si="15"/>
        <v>3605.95</v>
      </c>
      <c r="AK72" s="45">
        <f t="shared" si="16"/>
        <v>4252.2299999999996</v>
      </c>
      <c r="AL72" s="45">
        <v>0</v>
      </c>
      <c r="AM72" s="45">
        <v>0</v>
      </c>
      <c r="AN72" s="45">
        <v>0</v>
      </c>
      <c r="AO72" s="45">
        <v>0</v>
      </c>
      <c r="AP72" s="45">
        <v>4494.4399999999996</v>
      </c>
      <c r="AQ72" s="45">
        <v>0</v>
      </c>
      <c r="AR72" s="45"/>
      <c r="AS72" s="45">
        <v>0</v>
      </c>
      <c r="AT72" s="45">
        <f t="shared" si="17"/>
        <v>8746.6699999999983</v>
      </c>
      <c r="AU72" s="45">
        <v>200</v>
      </c>
      <c r="AV72" s="45">
        <v>0</v>
      </c>
      <c r="AW72" s="45">
        <v>0</v>
      </c>
      <c r="AX72" s="45">
        <f t="shared" si="18"/>
        <v>200</v>
      </c>
      <c r="AY72" s="45">
        <f t="shared" si="19"/>
        <v>1181.17</v>
      </c>
      <c r="AZ72" s="45"/>
      <c r="BA72" s="65"/>
      <c r="BB72" s="65">
        <v>100</v>
      </c>
      <c r="BC72" s="65">
        <v>0</v>
      </c>
      <c r="BD72" s="65">
        <v>0</v>
      </c>
      <c r="BE72" s="65">
        <v>0</v>
      </c>
      <c r="BF72" s="45">
        <v>0</v>
      </c>
      <c r="BG72" s="45">
        <f t="shared" si="20"/>
        <v>100</v>
      </c>
      <c r="BH72" s="53">
        <f t="shared" si="21"/>
        <v>13833.789999999999</v>
      </c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  <c r="II72" s="54"/>
      <c r="IJ72" s="54"/>
      <c r="IK72" s="54"/>
      <c r="IL72" s="54"/>
      <c r="IM72" s="54"/>
      <c r="IN72" s="54"/>
      <c r="IO72" s="54"/>
      <c r="IP72" s="54"/>
      <c r="IQ72" s="54"/>
      <c r="IR72" s="54"/>
      <c r="IS72" s="54"/>
      <c r="IT72" s="54"/>
      <c r="IU72" s="54"/>
      <c r="IV72" s="54"/>
      <c r="IW72" s="54"/>
      <c r="IX72" s="54"/>
      <c r="IY72" s="54"/>
      <c r="IZ72" s="54"/>
      <c r="JA72" s="54"/>
      <c r="JB72" s="54"/>
      <c r="JC72" s="54"/>
      <c r="JD72" s="54"/>
      <c r="JE72" s="54"/>
      <c r="JF72" s="54"/>
      <c r="JG72" s="54"/>
      <c r="JH72" s="54"/>
      <c r="JI72" s="54"/>
      <c r="JJ72" s="54"/>
      <c r="JK72" s="54"/>
      <c r="JL72" s="54"/>
      <c r="JM72" s="54"/>
      <c r="JN72" s="54"/>
      <c r="JO72" s="54"/>
      <c r="JP72" s="54"/>
      <c r="JQ72" s="54"/>
      <c r="JR72" s="54"/>
      <c r="JS72" s="54"/>
      <c r="JT72" s="54"/>
      <c r="JU72" s="54"/>
    </row>
    <row r="73" spans="1:281" s="42" customFormat="1" ht="23.1" customHeight="1" thickBot="1" x14ac:dyDescent="0.4">
      <c r="A73" s="77" t="s">
        <v>1</v>
      </c>
      <c r="B73" s="78"/>
      <c r="C73" s="77"/>
      <c r="D73" s="79"/>
      <c r="E73" s="79"/>
      <c r="F73" s="79"/>
      <c r="G73" s="79"/>
      <c r="H73" s="79"/>
      <c r="I73" s="79"/>
      <c r="J73" s="135"/>
      <c r="K73" s="80"/>
      <c r="L73" s="47">
        <f t="shared" si="2"/>
        <v>0</v>
      </c>
      <c r="M73" s="77"/>
      <c r="N73" s="77"/>
      <c r="O73" s="77"/>
      <c r="P73" s="45">
        <f t="shared" si="3"/>
        <v>0</v>
      </c>
      <c r="Q73" s="79"/>
      <c r="R73" s="45">
        <f t="shared" si="4"/>
        <v>0</v>
      </c>
      <c r="S73" s="45">
        <f t="shared" si="5"/>
        <v>0</v>
      </c>
      <c r="T73" s="45">
        <f t="shared" si="6"/>
        <v>0</v>
      </c>
      <c r="U73" s="45">
        <f t="shared" si="7"/>
        <v>0</v>
      </c>
      <c r="V73" s="46">
        <f t="shared" si="8"/>
        <v>0</v>
      </c>
      <c r="W73" s="48">
        <f t="shared" si="9"/>
        <v>0</v>
      </c>
      <c r="X73" s="48">
        <f t="shared" si="10"/>
        <v>0</v>
      </c>
      <c r="Y73" s="77"/>
      <c r="Z73" s="45">
        <f t="shared" si="11"/>
        <v>0</v>
      </c>
      <c r="AA73" s="79"/>
      <c r="AB73" s="79"/>
      <c r="AC73" s="45">
        <f t="shared" si="12"/>
        <v>0</v>
      </c>
      <c r="AD73" s="79"/>
      <c r="AE73" s="50">
        <f t="shared" si="13"/>
        <v>0</v>
      </c>
      <c r="AF73" s="51">
        <f t="shared" si="14"/>
        <v>0</v>
      </c>
      <c r="AG73" s="81" t="s">
        <v>1</v>
      </c>
      <c r="AH73" s="78"/>
      <c r="AI73" s="60"/>
      <c r="AJ73" s="56"/>
      <c r="AK73" s="45">
        <f t="shared" si="16"/>
        <v>0</v>
      </c>
      <c r="AL73" s="79"/>
      <c r="AM73" s="79"/>
      <c r="AN73" s="79"/>
      <c r="AO73" s="79"/>
      <c r="AP73" s="79"/>
      <c r="AQ73" s="79"/>
      <c r="AR73" s="79"/>
      <c r="AS73" s="79"/>
      <c r="AT73" s="45">
        <f t="shared" si="17"/>
        <v>0</v>
      </c>
      <c r="AU73" s="79"/>
      <c r="AV73" s="56"/>
      <c r="AW73" s="79"/>
      <c r="AX73" s="45">
        <f t="shared" si="18"/>
        <v>0</v>
      </c>
      <c r="AY73" s="45">
        <f t="shared" si="19"/>
        <v>0</v>
      </c>
      <c r="AZ73" s="79"/>
      <c r="BA73" s="82"/>
      <c r="BB73" s="82"/>
      <c r="BC73" s="82"/>
      <c r="BD73" s="82"/>
      <c r="BE73" s="82"/>
      <c r="BF73" s="79"/>
      <c r="BG73" s="45">
        <f t="shared" si="20"/>
        <v>0</v>
      </c>
      <c r="BH73" s="53">
        <f t="shared" si="21"/>
        <v>0</v>
      </c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4"/>
      <c r="HK73" s="54"/>
      <c r="HL73" s="54"/>
      <c r="HM73" s="54"/>
      <c r="HN73" s="54"/>
      <c r="HO73" s="54"/>
      <c r="HP73" s="54"/>
      <c r="HQ73" s="54"/>
      <c r="HR73" s="54"/>
      <c r="HS73" s="54"/>
      <c r="HT73" s="54"/>
      <c r="HU73" s="54"/>
      <c r="HV73" s="54"/>
      <c r="HW73" s="54"/>
      <c r="HX73" s="54"/>
      <c r="HY73" s="54"/>
      <c r="HZ73" s="54"/>
      <c r="IA73" s="54"/>
      <c r="IB73" s="54"/>
      <c r="IC73" s="54"/>
      <c r="ID73" s="54"/>
      <c r="IE73" s="54"/>
      <c r="IF73" s="54"/>
      <c r="IG73" s="54"/>
      <c r="IH73" s="54"/>
      <c r="II73" s="54"/>
      <c r="IJ73" s="54"/>
      <c r="IK73" s="54"/>
      <c r="IL73" s="54"/>
      <c r="IM73" s="54"/>
      <c r="IN73" s="54"/>
      <c r="IO73" s="54"/>
      <c r="IP73" s="54"/>
      <c r="IQ73" s="54"/>
      <c r="IR73" s="54"/>
      <c r="IS73" s="54"/>
      <c r="IT73" s="54"/>
      <c r="IU73" s="54"/>
      <c r="IV73" s="54"/>
      <c r="IW73" s="54"/>
      <c r="IX73" s="54"/>
      <c r="IY73" s="54"/>
      <c r="IZ73" s="54"/>
      <c r="JA73" s="54"/>
      <c r="JB73" s="54"/>
      <c r="JC73" s="54"/>
      <c r="JD73" s="54"/>
      <c r="JE73" s="54"/>
      <c r="JF73" s="54"/>
      <c r="JG73" s="54"/>
      <c r="JH73" s="54"/>
      <c r="JI73" s="54"/>
      <c r="JJ73" s="54"/>
      <c r="JK73" s="54"/>
      <c r="JL73" s="54"/>
      <c r="JM73" s="54"/>
      <c r="JN73" s="54"/>
      <c r="JO73" s="54"/>
      <c r="JP73" s="54"/>
      <c r="JQ73" s="54"/>
      <c r="JR73" s="54"/>
      <c r="JS73" s="54"/>
      <c r="JT73" s="54"/>
      <c r="JU73" s="54"/>
    </row>
    <row r="74" spans="1:281" s="42" customFormat="1" ht="23.1" customHeight="1" x14ac:dyDescent="0.35">
      <c r="A74" s="75"/>
      <c r="B74" s="83"/>
      <c r="C74" s="84"/>
      <c r="D74" s="85"/>
      <c r="E74" s="85"/>
      <c r="F74" s="85"/>
      <c r="G74" s="85"/>
      <c r="H74" s="85"/>
      <c r="I74" s="85"/>
      <c r="J74" s="136"/>
      <c r="K74" s="86"/>
      <c r="L74" s="85"/>
      <c r="M74" s="84"/>
      <c r="N74" s="84"/>
      <c r="O74" s="84"/>
      <c r="P74" s="85"/>
      <c r="Q74" s="85"/>
      <c r="R74" s="85"/>
      <c r="S74" s="85"/>
      <c r="T74" s="85"/>
      <c r="U74" s="85"/>
      <c r="V74" s="87" t="s">
        <v>1</v>
      </c>
      <c r="W74" s="88">
        <f>+AF74</f>
        <v>0</v>
      </c>
      <c r="X74" s="88"/>
      <c r="Y74" s="84"/>
      <c r="Z74" s="85"/>
      <c r="AA74" s="85"/>
      <c r="AB74" s="85"/>
      <c r="AC74" s="85"/>
      <c r="AD74" s="146"/>
      <c r="AE74" s="89"/>
      <c r="AF74" s="74"/>
      <c r="AG74" s="75"/>
      <c r="AH74" s="83"/>
      <c r="AI74" s="84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90"/>
      <c r="AW74" s="85"/>
      <c r="AX74" s="85"/>
      <c r="AY74" s="85"/>
      <c r="AZ74" s="85"/>
      <c r="BA74" s="91"/>
      <c r="BB74" s="91"/>
      <c r="BC74" s="91"/>
      <c r="BD74" s="91"/>
      <c r="BE74" s="91"/>
      <c r="BF74" s="85"/>
      <c r="BG74" s="85"/>
      <c r="BH74" s="92" t="s">
        <v>1</v>
      </c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  <c r="HQ74" s="54"/>
      <c r="HR74" s="54"/>
      <c r="HS74" s="54"/>
      <c r="HT74" s="54"/>
      <c r="HU74" s="54"/>
      <c r="HV74" s="54"/>
      <c r="HW74" s="54"/>
      <c r="HX74" s="54"/>
      <c r="HY74" s="54"/>
      <c r="HZ74" s="54"/>
      <c r="IA74" s="54"/>
      <c r="IB74" s="54"/>
      <c r="IC74" s="54"/>
      <c r="ID74" s="54"/>
      <c r="IE74" s="54"/>
      <c r="IF74" s="54"/>
      <c r="IG74" s="54"/>
      <c r="IH74" s="54"/>
      <c r="II74" s="54"/>
      <c r="IJ74" s="54"/>
      <c r="IK74" s="54"/>
      <c r="IL74" s="54"/>
      <c r="IM74" s="54"/>
      <c r="IN74" s="54"/>
      <c r="IO74" s="54"/>
      <c r="IP74" s="54"/>
      <c r="IQ74" s="54"/>
      <c r="IR74" s="54"/>
      <c r="IS74" s="54"/>
      <c r="IT74" s="54"/>
      <c r="IU74" s="54"/>
      <c r="IV74" s="54"/>
      <c r="IW74" s="54"/>
      <c r="IX74" s="54"/>
      <c r="IY74" s="54"/>
      <c r="IZ74" s="54"/>
      <c r="JA74" s="54"/>
      <c r="JB74" s="54"/>
      <c r="JC74" s="54"/>
      <c r="JD74" s="54"/>
      <c r="JE74" s="54"/>
      <c r="JF74" s="54"/>
      <c r="JG74" s="54"/>
      <c r="JH74" s="54"/>
      <c r="JI74" s="54"/>
      <c r="JJ74" s="54"/>
      <c r="JK74" s="54"/>
      <c r="JL74" s="54"/>
      <c r="JM74" s="54"/>
      <c r="JN74" s="54"/>
      <c r="JO74" s="54"/>
      <c r="JP74" s="54"/>
      <c r="JQ74" s="54"/>
      <c r="JR74" s="54"/>
      <c r="JS74" s="54"/>
      <c r="JT74" s="54"/>
      <c r="JU74" s="54"/>
    </row>
    <row r="75" spans="1:281" s="95" customFormat="1" ht="23.1" customHeight="1" x14ac:dyDescent="0.35">
      <c r="A75" s="93"/>
      <c r="B75" s="94" t="s">
        <v>98</v>
      </c>
      <c r="D75" s="123">
        <f>SUM(D12:D72)</f>
        <v>1497516</v>
      </c>
      <c r="E75" s="123">
        <f t="shared" ref="E75:L75" si="23">SUM(E12:E72)</f>
        <v>71913</v>
      </c>
      <c r="F75" s="123">
        <f t="shared" si="23"/>
        <v>1580898</v>
      </c>
      <c r="G75" s="123">
        <f t="shared" si="23"/>
        <v>72165</v>
      </c>
      <c r="H75" s="96">
        <f t="shared" si="23"/>
        <v>0</v>
      </c>
      <c r="I75" s="96">
        <f t="shared" si="23"/>
        <v>0</v>
      </c>
      <c r="J75" s="123">
        <f t="shared" si="23"/>
        <v>1653063</v>
      </c>
      <c r="K75" s="96">
        <f t="shared" si="23"/>
        <v>1556328</v>
      </c>
      <c r="L75" s="96">
        <f t="shared" si="23"/>
        <v>12742.99</v>
      </c>
      <c r="M75" s="96">
        <f ca="1">SUM(M12:M84)</f>
        <v>21</v>
      </c>
      <c r="N75" s="96">
        <f ca="1">SUM(N12:N84)</f>
        <v>51</v>
      </c>
      <c r="O75" s="96">
        <f ca="1">SUM(O12:O84)</f>
        <v>327</v>
      </c>
      <c r="P75" s="123">
        <f t="shared" ref="P75:U75" si="24">SUM(P12:P72)</f>
        <v>1640320.01</v>
      </c>
      <c r="Q75" s="96">
        <f t="shared" si="24"/>
        <v>162988.80000000005</v>
      </c>
      <c r="R75" s="96">
        <f>SUM(R12:R72)</f>
        <v>350883.81</v>
      </c>
      <c r="S75" s="96">
        <f>SUM(S12:S72)</f>
        <v>17860.07</v>
      </c>
      <c r="T75" s="96">
        <f>SUM(T12:T72)</f>
        <v>41033.31</v>
      </c>
      <c r="U75" s="96">
        <f t="shared" si="24"/>
        <v>252019.96000000005</v>
      </c>
      <c r="V75" s="96">
        <f>SUM(V12:V72)</f>
        <v>824785.95000000019</v>
      </c>
      <c r="W75" s="96">
        <f>SUM(W12:W72)</f>
        <v>407767</v>
      </c>
      <c r="X75" s="96">
        <f>SUM(X12:X72)</f>
        <v>407767.06000000011</v>
      </c>
      <c r="Y75" s="96">
        <f ca="1">SUM(Y12:Y84)</f>
        <v>1287</v>
      </c>
      <c r="Z75" s="123">
        <f>SUM(Z12:Z72)</f>
        <v>198367.56</v>
      </c>
      <c r="AA75" s="123">
        <f t="shared" ref="AA75:AD75" si="25">SUM(AA12:AA72)</f>
        <v>0</v>
      </c>
      <c r="AB75" s="123">
        <f t="shared" si="25"/>
        <v>3100</v>
      </c>
      <c r="AC75" s="123">
        <f t="shared" si="25"/>
        <v>41033.489999999991</v>
      </c>
      <c r="AD75" s="147">
        <f t="shared" si="25"/>
        <v>6200</v>
      </c>
      <c r="AE75" s="98">
        <f>SUM(AE12:AE72)</f>
        <v>815534.05999999982</v>
      </c>
      <c r="AF75" s="97">
        <f>SUM(AF12:AF72)</f>
        <v>407767.02999999991</v>
      </c>
      <c r="AG75" s="93"/>
      <c r="AH75" s="94" t="s">
        <v>98</v>
      </c>
      <c r="AJ75" s="96">
        <f>SUM(AJ12:AJ72)</f>
        <v>162988.80000000005</v>
      </c>
      <c r="AK75" s="96">
        <f>SUM(AK12:AK72)</f>
        <v>148775.67000000007</v>
      </c>
      <c r="AL75" s="96">
        <f>SUM(AL12:AL72)</f>
        <v>11652.52</v>
      </c>
      <c r="AM75" s="96">
        <f>SUM(AM12:AM72)</f>
        <v>2720</v>
      </c>
      <c r="AN75" s="96">
        <f t="shared" ref="AN75:BH75" si="26">SUM(AN12:AN72)</f>
        <v>0</v>
      </c>
      <c r="AO75" s="96">
        <f>SUM(AO12:AO72)</f>
        <v>38537.760000000002</v>
      </c>
      <c r="AP75" s="96">
        <f t="shared" si="26"/>
        <v>135686.70000000001</v>
      </c>
      <c r="AQ75" s="96">
        <f t="shared" si="26"/>
        <v>0</v>
      </c>
      <c r="AR75" s="96">
        <f t="shared" si="26"/>
        <v>6300</v>
      </c>
      <c r="AS75" s="96">
        <f t="shared" si="26"/>
        <v>7211.159999999998</v>
      </c>
      <c r="AT75" s="96">
        <f t="shared" si="26"/>
        <v>350883.81</v>
      </c>
      <c r="AU75" s="96">
        <f t="shared" si="26"/>
        <v>8500</v>
      </c>
      <c r="AV75" s="96">
        <f t="shared" si="26"/>
        <v>0</v>
      </c>
      <c r="AW75" s="96">
        <f t="shared" si="26"/>
        <v>9360.07</v>
      </c>
      <c r="AX75" s="96">
        <f t="shared" si="26"/>
        <v>17860.07</v>
      </c>
      <c r="AY75" s="96">
        <f t="shared" si="26"/>
        <v>41033.31</v>
      </c>
      <c r="AZ75" s="96">
        <f t="shared" si="26"/>
        <v>0</v>
      </c>
      <c r="BA75" s="99">
        <f t="shared" si="26"/>
        <v>2833.33</v>
      </c>
      <c r="BB75" s="99">
        <f t="shared" si="26"/>
        <v>9380.4599999999991</v>
      </c>
      <c r="BC75" s="99">
        <f t="shared" si="26"/>
        <v>138153.93999999997</v>
      </c>
      <c r="BD75" s="99">
        <f t="shared" si="26"/>
        <v>87858.23</v>
      </c>
      <c r="BE75" s="99">
        <f t="shared" si="26"/>
        <v>13794</v>
      </c>
      <c r="BF75" s="96">
        <f t="shared" si="26"/>
        <v>0</v>
      </c>
      <c r="BG75" s="96">
        <f t="shared" si="26"/>
        <v>252019.96000000005</v>
      </c>
      <c r="BH75" s="100">
        <f t="shared" si="26"/>
        <v>824785.95000000019</v>
      </c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  <c r="IU75" s="101"/>
      <c r="IV75" s="101"/>
      <c r="IW75" s="101"/>
      <c r="IX75" s="101"/>
      <c r="IY75" s="101"/>
      <c r="IZ75" s="101"/>
      <c r="JA75" s="101"/>
      <c r="JB75" s="101"/>
      <c r="JC75" s="101"/>
      <c r="JD75" s="101"/>
      <c r="JE75" s="101"/>
      <c r="JF75" s="101"/>
      <c r="JG75" s="101"/>
      <c r="JH75" s="101"/>
      <c r="JI75" s="101"/>
      <c r="JJ75" s="101"/>
      <c r="JK75" s="101"/>
      <c r="JL75" s="101"/>
      <c r="JM75" s="101"/>
      <c r="JN75" s="101"/>
      <c r="JO75" s="101"/>
      <c r="JP75" s="101"/>
      <c r="JQ75" s="101"/>
      <c r="JR75" s="101"/>
      <c r="JS75" s="101"/>
      <c r="JT75" s="101"/>
      <c r="JU75" s="101"/>
    </row>
    <row r="76" spans="1:281" s="104" customFormat="1" ht="23.1" customHeight="1" thickBot="1" x14ac:dyDescent="0.4">
      <c r="A76" s="102"/>
      <c r="B76" s="103"/>
      <c r="D76" s="124"/>
      <c r="E76" s="124"/>
      <c r="F76" s="124"/>
      <c r="G76" s="124"/>
      <c r="H76" s="105"/>
      <c r="I76" s="105"/>
      <c r="J76" s="124" t="s">
        <v>1</v>
      </c>
      <c r="K76" s="105"/>
      <c r="L76" s="105"/>
      <c r="M76" s="105"/>
      <c r="N76" s="105"/>
      <c r="O76" s="105"/>
      <c r="P76" s="124"/>
      <c r="Q76" s="105"/>
      <c r="R76" s="105"/>
      <c r="S76" s="105"/>
      <c r="T76" s="105"/>
      <c r="U76" s="105"/>
      <c r="V76" s="105"/>
      <c r="W76" s="106"/>
      <c r="X76" s="106" t="s">
        <v>1</v>
      </c>
      <c r="Y76" s="105"/>
      <c r="Z76" s="124"/>
      <c r="AA76" s="124"/>
      <c r="AB76" s="124"/>
      <c r="AC76" s="124"/>
      <c r="AD76" s="148"/>
      <c r="AE76" s="108"/>
      <c r="AF76" s="109"/>
      <c r="AG76" s="102"/>
      <c r="AH76" s="103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24"/>
      <c r="AV76" s="105"/>
      <c r="AW76" s="105"/>
      <c r="AX76" s="105"/>
      <c r="AY76" s="105"/>
      <c r="AZ76" s="105"/>
      <c r="BA76" s="110"/>
      <c r="BB76" s="110"/>
      <c r="BC76" s="110"/>
      <c r="BD76" s="110"/>
      <c r="BE76" s="110"/>
      <c r="BF76" s="105"/>
      <c r="BG76" s="105"/>
      <c r="BH76" s="107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54"/>
      <c r="HR76" s="54"/>
      <c r="HS76" s="54"/>
      <c r="HT76" s="54"/>
      <c r="HU76" s="54"/>
      <c r="HV76" s="54"/>
      <c r="HW76" s="54"/>
      <c r="HX76" s="54"/>
      <c r="HY76" s="54"/>
      <c r="HZ76" s="54"/>
      <c r="IA76" s="54"/>
      <c r="IB76" s="54"/>
      <c r="IC76" s="54"/>
      <c r="ID76" s="54"/>
      <c r="IE76" s="54"/>
      <c r="IF76" s="54"/>
      <c r="IG76" s="54"/>
      <c r="IH76" s="54"/>
      <c r="II76" s="54"/>
      <c r="IJ76" s="54"/>
      <c r="IK76" s="54"/>
      <c r="IL76" s="54"/>
      <c r="IM76" s="54"/>
      <c r="IN76" s="54"/>
      <c r="IO76" s="54"/>
      <c r="IP76" s="54"/>
      <c r="IQ76" s="54"/>
      <c r="IR76" s="54"/>
      <c r="IS76" s="54"/>
      <c r="IT76" s="54"/>
      <c r="IU76" s="54"/>
      <c r="IV76" s="54"/>
      <c r="IW76" s="54"/>
      <c r="IX76" s="54"/>
      <c r="IY76" s="54"/>
      <c r="IZ76" s="54"/>
      <c r="JA76" s="54"/>
      <c r="JB76" s="54"/>
      <c r="JC76" s="54"/>
      <c r="JD76" s="54"/>
      <c r="JE76" s="54"/>
      <c r="JF76" s="54"/>
      <c r="JG76" s="54"/>
      <c r="JH76" s="54"/>
      <c r="JI76" s="54"/>
      <c r="JJ76" s="54"/>
      <c r="JK76" s="54"/>
      <c r="JL76" s="54"/>
      <c r="JM76" s="54"/>
      <c r="JN76" s="54"/>
      <c r="JO76" s="54"/>
      <c r="JP76" s="54"/>
      <c r="JQ76" s="54"/>
      <c r="JR76" s="54"/>
      <c r="JS76" s="54"/>
      <c r="JT76" s="54"/>
      <c r="JU76" s="54"/>
    </row>
    <row r="77" spans="1:281" s="111" customFormat="1" ht="23.1" customHeight="1" x14ac:dyDescent="0.35">
      <c r="B77" s="112"/>
      <c r="D77" s="125"/>
      <c r="E77" s="125"/>
      <c r="F77" s="125"/>
      <c r="G77" s="125"/>
      <c r="H77" s="113"/>
      <c r="I77" s="113"/>
      <c r="J77" s="137"/>
      <c r="K77" s="114"/>
      <c r="M77" s="113"/>
      <c r="N77" s="113"/>
      <c r="O77" s="113"/>
      <c r="P77" s="125"/>
      <c r="Q77" s="113"/>
      <c r="R77" s="113"/>
      <c r="S77" s="113"/>
      <c r="V77" s="113"/>
      <c r="W77" s="115"/>
      <c r="X77" s="115"/>
      <c r="Y77" s="113"/>
      <c r="Z77" s="137"/>
      <c r="AA77" s="137"/>
      <c r="AB77" s="137"/>
      <c r="AC77" s="137"/>
      <c r="AD77" s="137"/>
      <c r="AE77" s="113"/>
      <c r="AF77" s="113"/>
      <c r="AH77" s="112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25"/>
      <c r="AV77" s="113"/>
      <c r="AW77" s="113"/>
      <c r="AX77" s="113"/>
      <c r="BA77" s="116"/>
      <c r="BB77" s="116"/>
      <c r="BC77" s="116"/>
      <c r="BD77" s="116"/>
      <c r="BE77" s="116"/>
      <c r="BF77" s="113"/>
      <c r="BH77" s="113"/>
    </row>
    <row r="78" spans="1:281" ht="23.1" customHeight="1" x14ac:dyDescent="0.35">
      <c r="B78" s="112"/>
      <c r="H78" s="113"/>
      <c r="I78" s="113"/>
      <c r="K78" s="114"/>
      <c r="M78" s="113"/>
      <c r="N78" s="113"/>
      <c r="O78" s="113"/>
      <c r="Q78" s="113"/>
      <c r="R78" s="113"/>
      <c r="S78" s="113"/>
      <c r="W78" s="308"/>
      <c r="X78" s="308"/>
      <c r="Y78" s="113"/>
      <c r="AE78" s="113"/>
      <c r="AF78" s="113"/>
      <c r="AH78" s="112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V78" s="113"/>
      <c r="AW78" s="113"/>
      <c r="AX78" s="113"/>
      <c r="BA78" s="113"/>
      <c r="BB78" s="113"/>
      <c r="BC78" s="113"/>
      <c r="BD78" s="113"/>
      <c r="BE78" s="113"/>
      <c r="BF78" s="113"/>
    </row>
    <row r="79" spans="1:281" ht="23.1" customHeight="1" x14ac:dyDescent="0.35">
      <c r="A79" s="160"/>
      <c r="B79" s="306" t="s">
        <v>99</v>
      </c>
      <c r="C79" s="306"/>
      <c r="D79" s="233"/>
      <c r="H79" s="113"/>
      <c r="I79" s="307" t="s">
        <v>111</v>
      </c>
      <c r="J79" s="307"/>
      <c r="K79" s="307"/>
      <c r="L79" s="307"/>
      <c r="P79" s="234"/>
      <c r="Q79" s="160"/>
      <c r="R79" s="307" t="s">
        <v>100</v>
      </c>
      <c r="S79" s="307"/>
      <c r="T79" s="307"/>
      <c r="U79" s="160"/>
      <c r="W79" s="307" t="s">
        <v>101</v>
      </c>
      <c r="X79" s="307"/>
      <c r="Y79" s="307"/>
      <c r="Z79" s="307"/>
      <c r="AE79" s="113"/>
      <c r="AF79" s="113"/>
      <c r="AG79" s="160"/>
      <c r="AH79" s="306" t="s">
        <v>99</v>
      </c>
      <c r="AI79" s="306"/>
      <c r="AJ79" s="160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V79" s="113"/>
      <c r="AW79" s="113"/>
      <c r="AX79" s="113"/>
      <c r="AZ79" s="160"/>
      <c r="BA79" s="113"/>
      <c r="BB79" s="113"/>
      <c r="BC79" s="113"/>
      <c r="BD79" s="113"/>
      <c r="BE79" s="113"/>
      <c r="BF79" s="113"/>
      <c r="BG79" s="160"/>
      <c r="BN79" s="308"/>
      <c r="BO79" s="308"/>
    </row>
    <row r="80" spans="1:281" ht="23.1" customHeight="1" x14ac:dyDescent="0.35">
      <c r="B80" s="112"/>
      <c r="D80" s="235"/>
      <c r="H80" s="113"/>
      <c r="I80" s="113"/>
      <c r="K80" s="114"/>
      <c r="Q80" s="113"/>
      <c r="R80" s="113"/>
      <c r="S80" s="113"/>
      <c r="U80" s="195"/>
      <c r="W80" s="115" t="s">
        <v>1</v>
      </c>
      <c r="X80" s="115" t="s">
        <v>1</v>
      </c>
      <c r="Y80" s="113"/>
      <c r="AE80" s="113"/>
      <c r="AF80" s="113"/>
      <c r="AH80" s="112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V80" s="113"/>
      <c r="AW80" s="113"/>
      <c r="AX80" s="113"/>
      <c r="AZ80" s="195"/>
      <c r="BA80" s="113"/>
      <c r="BB80" s="113"/>
      <c r="BC80" s="113"/>
      <c r="BD80" s="113"/>
      <c r="BE80" s="113"/>
      <c r="BF80" s="113"/>
      <c r="BG80" s="195"/>
    </row>
    <row r="82" spans="1:68" s="11" customFormat="1" ht="23.1" customHeight="1" x14ac:dyDescent="0.35">
      <c r="A82" s="161"/>
      <c r="B82" s="305" t="s">
        <v>120</v>
      </c>
      <c r="C82" s="305"/>
      <c r="D82" s="196"/>
      <c r="E82" s="196"/>
      <c r="F82" s="196"/>
      <c r="G82" s="196"/>
      <c r="H82" s="161"/>
      <c r="I82" s="305" t="s">
        <v>102</v>
      </c>
      <c r="J82" s="305"/>
      <c r="K82" s="305"/>
      <c r="L82" s="305"/>
      <c r="M82" s="161"/>
      <c r="N82" s="161"/>
      <c r="O82" s="161"/>
      <c r="P82" s="196"/>
      <c r="Q82" s="161"/>
      <c r="R82" s="305" t="s">
        <v>103</v>
      </c>
      <c r="S82" s="305"/>
      <c r="T82" s="305"/>
      <c r="U82" s="161"/>
      <c r="V82" s="161"/>
      <c r="W82" s="305" t="s">
        <v>104</v>
      </c>
      <c r="X82" s="305"/>
      <c r="Y82" s="305"/>
      <c r="Z82" s="305"/>
      <c r="AA82" s="196"/>
      <c r="AB82" s="196"/>
      <c r="AC82" s="196"/>
      <c r="AD82" s="196"/>
      <c r="AE82" s="161"/>
      <c r="AF82" s="161"/>
      <c r="AG82" s="161"/>
      <c r="AH82" s="305" t="s">
        <v>120</v>
      </c>
      <c r="AI82" s="305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96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61"/>
      <c r="BP82" s="161"/>
    </row>
    <row r="83" spans="1:68" ht="23.1" customHeight="1" x14ac:dyDescent="0.35">
      <c r="B83" s="306" t="s">
        <v>121</v>
      </c>
      <c r="C83" s="306"/>
      <c r="I83" s="306" t="s">
        <v>112</v>
      </c>
      <c r="J83" s="306"/>
      <c r="K83" s="306"/>
      <c r="L83" s="306"/>
      <c r="R83" s="306" t="s">
        <v>113</v>
      </c>
      <c r="S83" s="306"/>
      <c r="T83" s="306"/>
      <c r="W83" s="306" t="s">
        <v>105</v>
      </c>
      <c r="X83" s="306"/>
      <c r="Y83" s="306"/>
      <c r="Z83" s="306"/>
      <c r="AH83" s="306" t="s">
        <v>121</v>
      </c>
      <c r="AI83" s="306"/>
    </row>
  </sheetData>
  <mergeCells count="30">
    <mergeCell ref="B83:C83"/>
    <mergeCell ref="I83:L83"/>
    <mergeCell ref="R83:T83"/>
    <mergeCell ref="W83:Z83"/>
    <mergeCell ref="AH83:AI83"/>
    <mergeCell ref="BN79:BO79"/>
    <mergeCell ref="B82:C82"/>
    <mergeCell ref="I82:L82"/>
    <mergeCell ref="R82:T82"/>
    <mergeCell ref="W82:Z82"/>
    <mergeCell ref="AH82:AI82"/>
    <mergeCell ref="AH79:AI79"/>
    <mergeCell ref="W78:X78"/>
    <mergeCell ref="B79:C79"/>
    <mergeCell ref="I79:L79"/>
    <mergeCell ref="R79:T79"/>
    <mergeCell ref="W79:Z79"/>
    <mergeCell ref="Q4:T4"/>
    <mergeCell ref="AS4:AW4"/>
    <mergeCell ref="Q5:T5"/>
    <mergeCell ref="AS5:AW5"/>
    <mergeCell ref="F8:F10"/>
    <mergeCell ref="G8:G10"/>
    <mergeCell ref="AR8:AR10"/>
    <mergeCell ref="Q1:T1"/>
    <mergeCell ref="AS1:AW1"/>
    <mergeCell ref="Q2:T2"/>
    <mergeCell ref="AS2:AW2"/>
    <mergeCell ref="Q3:T3"/>
    <mergeCell ref="AS3:AW3"/>
  </mergeCells>
  <printOptions horizontalCentered="1"/>
  <pageMargins left="0.23622047244094491" right="0.19685039370078741" top="0.59055118110236227" bottom="0.59055118110236227" header="0.19685039370078741" footer="0.15748031496062992"/>
  <pageSetup paperSize="258" scale="34" fitToHeight="0" orientation="landscape" r:id="rId1"/>
  <rowBreaks count="1" manualBreakCount="1">
    <brk id="57" max="16383" man="1"/>
  </rowBreaks>
  <colBreaks count="1" manualBreakCount="1">
    <brk id="32" max="82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7C093-00E4-4B64-B35A-5E8581C1FF7D}">
  <sheetPr codeName="Sheet4"/>
  <dimension ref="A1:JU83"/>
  <sheetViews>
    <sheetView view="pageBreakPreview" topLeftCell="AC2" zoomScale="66" zoomScaleNormal="60" workbookViewId="0">
      <pane xSplit="6" ySplit="10" topLeftCell="AS34" activePane="bottomRight" state="frozen"/>
      <selection activeCell="AC2" sqref="AC2"/>
      <selection pane="topRight" activeCell="AI2" sqref="AI2"/>
      <selection pane="bottomLeft" activeCell="AC12" sqref="AC12"/>
      <selection pane="bottomRight" activeCell="AS8" sqref="AS8:AS10"/>
    </sheetView>
  </sheetViews>
  <sheetFormatPr defaultColWidth="9.140625" defaultRowHeight="23.1" customHeight="1" x14ac:dyDescent="0.35"/>
  <cols>
    <col min="1" max="1" width="8.28515625" style="111" customWidth="1"/>
    <col min="2" max="2" width="42.5703125" style="111" customWidth="1"/>
    <col min="3" max="3" width="18.85546875" style="111" customWidth="1"/>
    <col min="4" max="4" width="18.5703125" style="125" hidden="1" customWidth="1"/>
    <col min="5" max="5" width="17.42578125" style="125" hidden="1" customWidth="1"/>
    <col min="6" max="6" width="21.85546875" style="125" bestFit="1" customWidth="1"/>
    <col min="7" max="7" width="17.42578125" style="125" customWidth="1"/>
    <col min="8" max="8" width="8.140625" style="111" customWidth="1"/>
    <col min="9" max="9" width="13.85546875" style="111" customWidth="1"/>
    <col min="10" max="10" width="18.42578125" style="137" customWidth="1"/>
    <col min="11" max="11" width="17.85546875" style="198" hidden="1" customWidth="1"/>
    <col min="12" max="12" width="16.7109375" style="111" customWidth="1"/>
    <col min="13" max="13" width="4.5703125" style="111" customWidth="1"/>
    <col min="14" max="14" width="3.28515625" style="111" customWidth="1"/>
    <col min="15" max="15" width="5.7109375" style="111" customWidth="1"/>
    <col min="16" max="16" width="20.140625" style="125" customWidth="1"/>
    <col min="17" max="17" width="17.5703125" style="111" customWidth="1"/>
    <col min="18" max="18" width="17.28515625" style="111" customWidth="1"/>
    <col min="19" max="19" width="15.140625" style="111" customWidth="1"/>
    <col min="20" max="20" width="16" style="111" customWidth="1"/>
    <col min="21" max="21" width="20.42578125" style="111" customWidth="1"/>
    <col min="22" max="22" width="23.85546875" style="111" customWidth="1"/>
    <col min="23" max="23" width="21.42578125" style="199" customWidth="1"/>
    <col min="24" max="24" width="21.7109375" style="199" customWidth="1"/>
    <col min="25" max="25" width="6.5703125" style="111" customWidth="1"/>
    <col min="26" max="26" width="18.28515625" style="137" customWidth="1"/>
    <col min="27" max="27" width="18.28515625" style="137" hidden="1" customWidth="1"/>
    <col min="28" max="28" width="16.5703125" style="137" customWidth="1"/>
    <col min="29" max="29" width="16" style="137" customWidth="1"/>
    <col min="30" max="30" width="13.85546875" style="137" customWidth="1"/>
    <col min="31" max="31" width="16.85546875" style="111" customWidth="1"/>
    <col min="32" max="32" width="19.85546875" style="111" customWidth="1"/>
    <col min="33" max="33" width="6.85546875" style="111" customWidth="1"/>
    <col min="34" max="34" width="37.28515625" style="111" customWidth="1"/>
    <col min="35" max="35" width="17" style="111" customWidth="1"/>
    <col min="36" max="36" width="17.5703125" style="111" customWidth="1"/>
    <col min="37" max="37" width="22" style="111" customWidth="1"/>
    <col min="38" max="38" width="21.7109375" style="111" customWidth="1"/>
    <col min="39" max="39" width="15.7109375" style="111" customWidth="1"/>
    <col min="40" max="40" width="13.85546875" style="111" hidden="1" customWidth="1"/>
    <col min="41" max="41" width="15.85546875" style="111" customWidth="1"/>
    <col min="42" max="42" width="16.85546875" style="111" customWidth="1"/>
    <col min="43" max="43" width="14.140625" style="111" customWidth="1"/>
    <col min="44" max="44" width="15.85546875" style="111" customWidth="1"/>
    <col min="45" max="45" width="15" style="111" customWidth="1"/>
    <col min="46" max="46" width="17.28515625" style="111" customWidth="1"/>
    <col min="47" max="47" width="16.42578125" style="125" customWidth="1"/>
    <col min="48" max="48" width="16.42578125" style="111" customWidth="1"/>
    <col min="49" max="49" width="15.42578125" style="111" customWidth="1"/>
    <col min="50" max="50" width="15.140625" style="111" customWidth="1"/>
    <col min="51" max="51" width="15" style="111" customWidth="1"/>
    <col min="52" max="52" width="14.140625" style="111" hidden="1" customWidth="1"/>
    <col min="53" max="53" width="20.42578125" style="111" customWidth="1"/>
    <col min="54" max="54" width="16.140625" style="111" customWidth="1"/>
    <col min="55" max="55" width="17.140625" style="111" customWidth="1"/>
    <col min="56" max="56" width="16.85546875" style="111" customWidth="1"/>
    <col min="57" max="57" width="16.5703125" style="111" customWidth="1"/>
    <col min="58" max="58" width="15.5703125" style="111" customWidth="1"/>
    <col min="59" max="59" width="20.42578125" style="111" customWidth="1"/>
    <col min="60" max="60" width="23.85546875" style="111" customWidth="1"/>
    <col min="61" max="65" width="9.140625" style="111"/>
    <col min="66" max="66" width="19" style="111" bestFit="1" customWidth="1"/>
    <col min="67" max="68" width="9.140625" style="111"/>
    <col min="69" max="16384" width="9.140625" style="7"/>
  </cols>
  <sheetData>
    <row r="1" spans="1:281" ht="23.1" customHeight="1" x14ac:dyDescent="0.35">
      <c r="Q1" s="322" t="s">
        <v>0</v>
      </c>
      <c r="R1" s="322"/>
      <c r="S1" s="322"/>
      <c r="T1" s="322"/>
      <c r="AS1" s="322" t="s">
        <v>0</v>
      </c>
      <c r="AT1" s="322"/>
      <c r="AU1" s="322"/>
      <c r="AV1" s="322"/>
      <c r="AW1" s="322"/>
    </row>
    <row r="2" spans="1:281" ht="23.1" customHeight="1" x14ac:dyDescent="0.35">
      <c r="D2" s="200"/>
      <c r="E2" s="200"/>
      <c r="F2" s="200"/>
      <c r="G2" s="200"/>
      <c r="H2" s="112"/>
      <c r="I2" s="112"/>
      <c r="Q2" s="322" t="s">
        <v>109</v>
      </c>
      <c r="R2" s="322"/>
      <c r="S2" s="322"/>
      <c r="T2" s="322"/>
      <c r="V2" s="111" t="s">
        <v>1</v>
      </c>
      <c r="AL2" s="162"/>
      <c r="AS2" s="323" t="s">
        <v>109</v>
      </c>
      <c r="AT2" s="323"/>
      <c r="AU2" s="323"/>
      <c r="AV2" s="323"/>
      <c r="AW2" s="323"/>
      <c r="BH2" s="111" t="s">
        <v>1</v>
      </c>
    </row>
    <row r="3" spans="1:281" ht="23.1" customHeight="1" x14ac:dyDescent="0.35">
      <c r="N3" s="112"/>
      <c r="O3" s="112"/>
      <c r="Q3" s="324" t="s">
        <v>110</v>
      </c>
      <c r="R3" s="324"/>
      <c r="S3" s="324"/>
      <c r="T3" s="324"/>
      <c r="AS3" s="325" t="s">
        <v>114</v>
      </c>
      <c r="AT3" s="325"/>
      <c r="AU3" s="325"/>
      <c r="AV3" s="325"/>
      <c r="AW3" s="325"/>
      <c r="BA3" s="163"/>
      <c r="BB3" s="163"/>
    </row>
    <row r="4" spans="1:281" ht="23.1" customHeight="1" x14ac:dyDescent="0.35">
      <c r="Q4" s="309" t="s">
        <v>132</v>
      </c>
      <c r="R4" s="309"/>
      <c r="S4" s="309"/>
      <c r="T4" s="309"/>
      <c r="AL4" s="164"/>
      <c r="AM4" s="164"/>
      <c r="AN4" s="164"/>
      <c r="AO4" s="164"/>
      <c r="AP4" s="164"/>
      <c r="AS4" s="305" t="s">
        <v>133</v>
      </c>
      <c r="AT4" s="305"/>
      <c r="AU4" s="305"/>
      <c r="AV4" s="305"/>
      <c r="AW4" s="305"/>
    </row>
    <row r="5" spans="1:281" ht="23.1" customHeight="1" x14ac:dyDescent="0.35">
      <c r="Q5" s="309" t="s">
        <v>2</v>
      </c>
      <c r="R5" s="309"/>
      <c r="S5" s="309"/>
      <c r="T5" s="309"/>
      <c r="AL5" s="160"/>
      <c r="AS5" s="305" t="s">
        <v>2</v>
      </c>
      <c r="AT5" s="305"/>
      <c r="AU5" s="305"/>
      <c r="AV5" s="305"/>
      <c r="AW5" s="305"/>
      <c r="AX5" s="165"/>
      <c r="AY5" s="165"/>
    </row>
    <row r="6" spans="1:281" ht="23.1" customHeight="1" x14ac:dyDescent="0.35">
      <c r="Q6" s="155"/>
      <c r="R6" s="155"/>
      <c r="S6" s="155"/>
      <c r="T6" s="155"/>
      <c r="AL6" s="160"/>
      <c r="AT6" s="166"/>
      <c r="AU6" s="167"/>
      <c r="AV6" s="166"/>
      <c r="AW6" s="166"/>
      <c r="AX6" s="165"/>
      <c r="AY6" s="165"/>
    </row>
    <row r="7" spans="1:281" s="9" customFormat="1" ht="23.1" customHeight="1" thickBot="1" x14ac:dyDescent="0.4">
      <c r="A7" s="156"/>
      <c r="B7" s="156"/>
      <c r="C7" s="156"/>
      <c r="D7" s="168"/>
      <c r="E7" s="168"/>
      <c r="F7" s="168"/>
      <c r="G7" s="168"/>
      <c r="H7" s="156"/>
      <c r="I7" s="156"/>
      <c r="J7" s="201"/>
      <c r="K7" s="202"/>
      <c r="L7" s="156"/>
      <c r="M7" s="156"/>
      <c r="N7" s="156"/>
      <c r="O7" s="156"/>
      <c r="P7" s="168"/>
      <c r="Q7" s="156"/>
      <c r="R7" s="156"/>
      <c r="S7" s="156"/>
      <c r="T7" s="156"/>
      <c r="U7" s="156"/>
      <c r="V7" s="156"/>
      <c r="W7" s="203"/>
      <c r="X7" s="203"/>
      <c r="Y7" s="156"/>
      <c r="Z7" s="201"/>
      <c r="AA7" s="201"/>
      <c r="AB7" s="201"/>
      <c r="AC7" s="201"/>
      <c r="AD7" s="201"/>
      <c r="AE7" s="156" t="s">
        <v>1</v>
      </c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68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11"/>
      <c r="BJ7" s="111"/>
      <c r="BK7" s="111"/>
      <c r="BL7" s="111"/>
      <c r="BM7" s="111"/>
      <c r="BN7" s="111"/>
      <c r="BO7" s="111"/>
      <c r="BP7" s="111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</row>
    <row r="8" spans="1:281" s="17" customFormat="1" ht="23.1" customHeight="1" x14ac:dyDescent="0.35">
      <c r="A8" s="204"/>
      <c r="B8" s="205"/>
      <c r="C8" s="157"/>
      <c r="D8" s="206" t="s">
        <v>3</v>
      </c>
      <c r="E8" s="206"/>
      <c r="F8" s="310" t="s">
        <v>129</v>
      </c>
      <c r="G8" s="313" t="s">
        <v>130</v>
      </c>
      <c r="H8" s="157"/>
      <c r="I8" s="157"/>
      <c r="J8" s="207" t="s">
        <v>4</v>
      </c>
      <c r="K8" s="208" t="s">
        <v>4</v>
      </c>
      <c r="L8" s="209"/>
      <c r="M8" s="209"/>
      <c r="N8" s="209"/>
      <c r="O8" s="209"/>
      <c r="P8" s="210" t="s">
        <v>5</v>
      </c>
      <c r="Q8" s="157" t="s">
        <v>6</v>
      </c>
      <c r="R8" s="157" t="s">
        <v>9</v>
      </c>
      <c r="S8" s="211" t="s">
        <v>9</v>
      </c>
      <c r="T8" s="209" t="s">
        <v>12</v>
      </c>
      <c r="U8" s="157" t="s">
        <v>9</v>
      </c>
      <c r="V8" s="157" t="s">
        <v>9</v>
      </c>
      <c r="W8" s="212" t="s">
        <v>18</v>
      </c>
      <c r="X8" s="212" t="s">
        <v>18</v>
      </c>
      <c r="Y8" s="157"/>
      <c r="Z8" s="213" t="s">
        <v>19</v>
      </c>
      <c r="AA8" s="214" t="s">
        <v>8</v>
      </c>
      <c r="AB8" s="213" t="s">
        <v>20</v>
      </c>
      <c r="AC8" s="213" t="s">
        <v>21</v>
      </c>
      <c r="AD8" s="213" t="s">
        <v>22</v>
      </c>
      <c r="AE8" s="157"/>
      <c r="AF8" s="215"/>
      <c r="AG8" s="216"/>
      <c r="AH8" s="169"/>
      <c r="AI8" s="170"/>
      <c r="AJ8" s="170" t="s">
        <v>138</v>
      </c>
      <c r="AK8" s="171" t="s">
        <v>7</v>
      </c>
      <c r="AL8" s="172" t="s">
        <v>8</v>
      </c>
      <c r="AM8" s="172" t="s">
        <v>8</v>
      </c>
      <c r="AN8" s="172" t="s">
        <v>8</v>
      </c>
      <c r="AO8" s="172"/>
      <c r="AP8" s="172"/>
      <c r="AQ8" s="172"/>
      <c r="AR8" s="326" t="s">
        <v>122</v>
      </c>
      <c r="AS8" s="172" t="s">
        <v>140</v>
      </c>
      <c r="AT8" s="170" t="s">
        <v>9</v>
      </c>
      <c r="AU8" s="173" t="s">
        <v>10</v>
      </c>
      <c r="AV8" s="171" t="s">
        <v>10</v>
      </c>
      <c r="AW8" s="172" t="s">
        <v>11</v>
      </c>
      <c r="AX8" s="174" t="s">
        <v>9</v>
      </c>
      <c r="AY8" s="175" t="s">
        <v>12</v>
      </c>
      <c r="AZ8" s="176" t="s">
        <v>13</v>
      </c>
      <c r="BA8" s="172"/>
      <c r="BB8" s="172"/>
      <c r="BC8" s="172" t="s">
        <v>14</v>
      </c>
      <c r="BD8" s="172" t="s">
        <v>15</v>
      </c>
      <c r="BE8" s="172" t="s">
        <v>16</v>
      </c>
      <c r="BF8" s="172" t="s">
        <v>17</v>
      </c>
      <c r="BG8" s="170" t="s">
        <v>9</v>
      </c>
      <c r="BH8" s="177" t="s">
        <v>9</v>
      </c>
      <c r="BI8" s="155"/>
      <c r="BJ8" s="155"/>
      <c r="BK8" s="155"/>
      <c r="BL8" s="155"/>
      <c r="BM8" s="155"/>
      <c r="BN8" s="155"/>
      <c r="BO8" s="155"/>
      <c r="BP8" s="155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</row>
    <row r="9" spans="1:281" s="18" customFormat="1" ht="23.1" customHeight="1" x14ac:dyDescent="0.35">
      <c r="A9" s="217" t="s">
        <v>23</v>
      </c>
      <c r="B9" s="178" t="s">
        <v>24</v>
      </c>
      <c r="C9" s="158" t="s">
        <v>25</v>
      </c>
      <c r="D9" s="206" t="s">
        <v>26</v>
      </c>
      <c r="E9" s="206" t="s">
        <v>117</v>
      </c>
      <c r="F9" s="311"/>
      <c r="G9" s="314"/>
      <c r="H9" s="158" t="s">
        <v>116</v>
      </c>
      <c r="I9" s="218" t="s">
        <v>27</v>
      </c>
      <c r="J9" s="219" t="s">
        <v>28</v>
      </c>
      <c r="K9" s="182" t="s">
        <v>28</v>
      </c>
      <c r="L9" s="220" t="s">
        <v>29</v>
      </c>
      <c r="M9" s="182" t="s">
        <v>30</v>
      </c>
      <c r="N9" s="182" t="s">
        <v>31</v>
      </c>
      <c r="O9" s="182" t="s">
        <v>32</v>
      </c>
      <c r="P9" s="221" t="s">
        <v>28</v>
      </c>
      <c r="Q9" s="158" t="s">
        <v>33</v>
      </c>
      <c r="R9" s="158" t="s">
        <v>8</v>
      </c>
      <c r="S9" s="181" t="s">
        <v>10</v>
      </c>
      <c r="T9" s="182" t="s">
        <v>42</v>
      </c>
      <c r="U9" s="158" t="s">
        <v>47</v>
      </c>
      <c r="V9" s="222" t="s">
        <v>48</v>
      </c>
      <c r="W9" s="223" t="s">
        <v>49</v>
      </c>
      <c r="X9" s="223" t="s">
        <v>50</v>
      </c>
      <c r="Y9" s="158" t="s">
        <v>23</v>
      </c>
      <c r="Z9" s="219"/>
      <c r="AA9" s="180" t="s">
        <v>35</v>
      </c>
      <c r="AB9" s="219"/>
      <c r="AC9" s="219" t="s">
        <v>42</v>
      </c>
      <c r="AD9" s="219"/>
      <c r="AE9" s="158"/>
      <c r="AF9" s="224"/>
      <c r="AG9" s="217" t="s">
        <v>23</v>
      </c>
      <c r="AH9" s="178" t="s">
        <v>24</v>
      </c>
      <c r="AI9" s="158" t="s">
        <v>25</v>
      </c>
      <c r="AJ9" s="158" t="s">
        <v>51</v>
      </c>
      <c r="AK9" s="179" t="s">
        <v>139</v>
      </c>
      <c r="AL9" s="179" t="s">
        <v>28</v>
      </c>
      <c r="AM9" s="179" t="s">
        <v>34</v>
      </c>
      <c r="AN9" s="179" t="s">
        <v>35</v>
      </c>
      <c r="AO9" s="179" t="s">
        <v>36</v>
      </c>
      <c r="AP9" s="179" t="s">
        <v>37</v>
      </c>
      <c r="AQ9" s="179" t="s">
        <v>38</v>
      </c>
      <c r="AR9" s="327"/>
      <c r="AS9" s="179" t="s">
        <v>39</v>
      </c>
      <c r="AT9" s="158" t="s">
        <v>8</v>
      </c>
      <c r="AU9" s="180" t="s">
        <v>40</v>
      </c>
      <c r="AV9" s="179" t="s">
        <v>40</v>
      </c>
      <c r="AW9" s="179" t="s">
        <v>41</v>
      </c>
      <c r="AX9" s="181" t="s">
        <v>10</v>
      </c>
      <c r="AY9" s="182" t="s">
        <v>42</v>
      </c>
      <c r="AZ9" s="183" t="s">
        <v>43</v>
      </c>
      <c r="BA9" s="184" t="s">
        <v>118</v>
      </c>
      <c r="BB9" s="179" t="s">
        <v>44</v>
      </c>
      <c r="BC9" s="179" t="s">
        <v>28</v>
      </c>
      <c r="BD9" s="179" t="s">
        <v>45</v>
      </c>
      <c r="BE9" s="179" t="s">
        <v>28</v>
      </c>
      <c r="BF9" s="179" t="s">
        <v>46</v>
      </c>
      <c r="BG9" s="158" t="s">
        <v>47</v>
      </c>
      <c r="BH9" s="185" t="s">
        <v>54</v>
      </c>
      <c r="BI9" s="155"/>
      <c r="BJ9" s="155"/>
      <c r="BK9" s="155"/>
      <c r="BL9" s="155"/>
      <c r="BM9" s="155"/>
      <c r="BN9" s="155"/>
      <c r="BO9" s="155"/>
      <c r="BP9" s="155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</row>
    <row r="10" spans="1:281" s="31" customFormat="1" ht="23.1" customHeight="1" thickBot="1" x14ac:dyDescent="0.4">
      <c r="A10" s="225"/>
      <c r="B10" s="186"/>
      <c r="C10" s="159"/>
      <c r="D10" s="226"/>
      <c r="E10" s="227"/>
      <c r="F10" s="312"/>
      <c r="G10" s="315"/>
      <c r="H10" s="159"/>
      <c r="I10" s="159"/>
      <c r="J10" s="228"/>
      <c r="K10" s="229"/>
      <c r="L10" s="229"/>
      <c r="M10" s="229"/>
      <c r="N10" s="229"/>
      <c r="O10" s="229"/>
      <c r="P10" s="230"/>
      <c r="Q10" s="159" t="s">
        <v>51</v>
      </c>
      <c r="R10" s="159" t="s">
        <v>54</v>
      </c>
      <c r="S10" s="190" t="s">
        <v>54</v>
      </c>
      <c r="T10" s="191"/>
      <c r="U10" s="159" t="s">
        <v>54</v>
      </c>
      <c r="V10" s="186"/>
      <c r="W10" s="231"/>
      <c r="X10" s="231"/>
      <c r="Y10" s="159"/>
      <c r="Z10" s="228"/>
      <c r="AA10" s="189"/>
      <c r="AB10" s="228"/>
      <c r="AC10" s="228"/>
      <c r="AD10" s="228"/>
      <c r="AE10" s="159"/>
      <c r="AF10" s="232"/>
      <c r="AG10" s="225"/>
      <c r="AH10" s="186"/>
      <c r="AI10" s="159"/>
      <c r="AJ10" s="159"/>
      <c r="AK10" s="187" t="s">
        <v>52</v>
      </c>
      <c r="AL10" s="187" t="s">
        <v>39</v>
      </c>
      <c r="AM10" s="187" t="s">
        <v>39</v>
      </c>
      <c r="AN10" s="187"/>
      <c r="AO10" s="187"/>
      <c r="AP10" s="187"/>
      <c r="AQ10" s="187"/>
      <c r="AR10" s="328"/>
      <c r="AS10" s="188" t="s">
        <v>53</v>
      </c>
      <c r="AT10" s="159" t="s">
        <v>54</v>
      </c>
      <c r="AU10" s="189" t="s">
        <v>55</v>
      </c>
      <c r="AV10" s="187">
        <v>2</v>
      </c>
      <c r="AW10" s="187" t="s">
        <v>39</v>
      </c>
      <c r="AX10" s="190" t="s">
        <v>54</v>
      </c>
      <c r="AY10" s="191"/>
      <c r="AZ10" s="192" t="s">
        <v>56</v>
      </c>
      <c r="BA10" s="187"/>
      <c r="BB10" s="187"/>
      <c r="BC10" s="187" t="s">
        <v>39</v>
      </c>
      <c r="BD10" s="187" t="s">
        <v>57</v>
      </c>
      <c r="BE10" s="187" t="s">
        <v>39</v>
      </c>
      <c r="BF10" s="187" t="s">
        <v>58</v>
      </c>
      <c r="BG10" s="159" t="s">
        <v>54</v>
      </c>
      <c r="BH10" s="193"/>
      <c r="BI10" s="155"/>
      <c r="BJ10" s="155"/>
      <c r="BK10" s="155"/>
      <c r="BL10" s="155"/>
      <c r="BM10" s="155"/>
      <c r="BN10" s="155"/>
      <c r="BO10" s="155"/>
      <c r="BP10" s="155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</row>
    <row r="11" spans="1:281" s="42" customFormat="1" ht="23.1" customHeight="1" x14ac:dyDescent="0.35">
      <c r="A11" s="42" t="s">
        <v>1</v>
      </c>
      <c r="B11" s="67"/>
      <c r="C11" s="44"/>
      <c r="D11" s="45"/>
      <c r="E11" s="45"/>
      <c r="F11" s="45"/>
      <c r="G11" s="45"/>
      <c r="H11" s="45"/>
      <c r="I11" s="45"/>
      <c r="J11" s="134"/>
      <c r="K11" s="63"/>
      <c r="L11" s="45"/>
      <c r="M11" s="42" t="s">
        <v>1</v>
      </c>
      <c r="N11" s="42" t="s">
        <v>1</v>
      </c>
      <c r="O11" s="42" t="s">
        <v>1</v>
      </c>
      <c r="P11" s="45" t="s">
        <v>1</v>
      </c>
      <c r="Q11" s="45"/>
      <c r="R11" s="45"/>
      <c r="S11" s="45"/>
      <c r="T11" s="45"/>
      <c r="U11" s="45"/>
      <c r="V11" s="46"/>
      <c r="W11" s="48"/>
      <c r="X11" s="48"/>
      <c r="Y11" s="42" t="str">
        <f>+A11</f>
        <v xml:space="preserve"> </v>
      </c>
      <c r="Z11" s="45" t="s">
        <v>1</v>
      </c>
      <c r="AA11" s="45"/>
      <c r="AB11" s="45"/>
      <c r="AC11" s="45"/>
      <c r="AD11" s="45"/>
      <c r="AE11" s="46"/>
      <c r="AF11" s="74"/>
      <c r="AG11" s="75" t="s">
        <v>1</v>
      </c>
      <c r="AH11" s="67"/>
      <c r="AI11" s="52"/>
      <c r="AJ11" s="45"/>
      <c r="AK11" s="45"/>
      <c r="AL11" s="45"/>
      <c r="AM11" s="45" t="s">
        <v>1</v>
      </c>
      <c r="AN11" s="45" t="s">
        <v>1</v>
      </c>
      <c r="AO11" s="45" t="s">
        <v>1</v>
      </c>
      <c r="AP11" s="45"/>
      <c r="AQ11" s="45"/>
      <c r="AR11" s="45"/>
      <c r="AS11" s="45"/>
      <c r="AT11" s="45"/>
      <c r="AU11" s="45"/>
      <c r="AV11" s="49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53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  <c r="JU11" s="54"/>
    </row>
    <row r="12" spans="1:281" s="42" customFormat="1" ht="23.1" customHeight="1" x14ac:dyDescent="0.35">
      <c r="A12" s="42">
        <v>1</v>
      </c>
      <c r="B12" s="43" t="s">
        <v>59</v>
      </c>
      <c r="C12" s="44" t="s">
        <v>60</v>
      </c>
      <c r="D12" s="45">
        <v>36619</v>
      </c>
      <c r="E12" s="45">
        <v>1794</v>
      </c>
      <c r="F12" s="45">
        <f>SUM(D12:E12)</f>
        <v>38413</v>
      </c>
      <c r="G12" s="45">
        <v>1795</v>
      </c>
      <c r="H12" s="45"/>
      <c r="I12" s="45"/>
      <c r="J12" s="45">
        <f>SUM(F12:I12)</f>
        <v>40208</v>
      </c>
      <c r="K12" s="46">
        <f>J12</f>
        <v>40208</v>
      </c>
      <c r="L12" s="47">
        <f>ROUND(J12/6/31/60*(O12+N12*60+M12*6*60),2)</f>
        <v>0</v>
      </c>
      <c r="M12" s="42">
        <v>0</v>
      </c>
      <c r="N12" s="42">
        <v>0</v>
      </c>
      <c r="O12" s="42">
        <v>0</v>
      </c>
      <c r="P12" s="45">
        <f>J12-L12</f>
        <v>40208</v>
      </c>
      <c r="Q12" s="45">
        <v>2285.15</v>
      </c>
      <c r="R12" s="45">
        <f>SUM(AK12:AS12)</f>
        <v>8331.15</v>
      </c>
      <c r="S12" s="45">
        <f>SUM(AU12:AW12)</f>
        <v>200</v>
      </c>
      <c r="T12" s="45">
        <f>ROUNDDOWN(J12*5%/2,2)</f>
        <v>1005.2</v>
      </c>
      <c r="U12" s="45">
        <f>SUM(AZ12:BF12)</f>
        <v>3356.05</v>
      </c>
      <c r="V12" s="46">
        <f>Q12+R12+S12+T12+U12</f>
        <v>15177.55</v>
      </c>
      <c r="W12" s="48">
        <f>ROUND(AF12,0)</f>
        <v>12515</v>
      </c>
      <c r="X12" s="48">
        <f>(AE12-W12)</f>
        <v>12515.45</v>
      </c>
      <c r="Y12" s="42">
        <f>+A12</f>
        <v>1</v>
      </c>
      <c r="Z12" s="45">
        <f>J12*12%</f>
        <v>4824.96</v>
      </c>
      <c r="AA12" s="45">
        <v>0</v>
      </c>
      <c r="AB12" s="45">
        <v>100</v>
      </c>
      <c r="AC12" s="45">
        <f>ROUNDUP(J12*5%/2,2)</f>
        <v>1005.2</v>
      </c>
      <c r="AD12" s="45">
        <v>200</v>
      </c>
      <c r="AE12" s="50">
        <f>+P12-V12</f>
        <v>25030.45</v>
      </c>
      <c r="AF12" s="51">
        <f>(+P12-V12)/2</f>
        <v>12515.225</v>
      </c>
      <c r="AG12" s="42">
        <v>1</v>
      </c>
      <c r="AH12" s="43" t="s">
        <v>59</v>
      </c>
      <c r="AI12" s="44" t="s">
        <v>60</v>
      </c>
      <c r="AJ12" s="45">
        <f>Q12</f>
        <v>2285.15</v>
      </c>
      <c r="AK12" s="45">
        <f>J12*9%</f>
        <v>3618.72</v>
      </c>
      <c r="AL12" s="45">
        <v>0</v>
      </c>
      <c r="AM12" s="45">
        <v>0</v>
      </c>
      <c r="AN12" s="45">
        <v>0</v>
      </c>
      <c r="AO12" s="45">
        <v>0</v>
      </c>
      <c r="AP12" s="45">
        <v>4712.43</v>
      </c>
      <c r="AQ12" s="45">
        <v>0</v>
      </c>
      <c r="AR12" s="45"/>
      <c r="AS12" s="45">
        <v>0</v>
      </c>
      <c r="AT12" s="45">
        <f>SUM(AK12:AS12)</f>
        <v>8331.15</v>
      </c>
      <c r="AU12" s="45">
        <v>200</v>
      </c>
      <c r="AV12" s="45">
        <v>0</v>
      </c>
      <c r="AW12" s="45">
        <v>0</v>
      </c>
      <c r="AX12" s="45">
        <f>SUM(AU12:AW12)</f>
        <v>200</v>
      </c>
      <c r="AY12" s="45">
        <f>ROUNDDOWN(J12*5%/2,2)</f>
        <v>1005.2</v>
      </c>
      <c r="AZ12" s="45"/>
      <c r="BA12" s="45"/>
      <c r="BB12" s="45">
        <v>199.3</v>
      </c>
      <c r="BC12" s="45">
        <v>3156.75</v>
      </c>
      <c r="BD12" s="45">
        <v>0</v>
      </c>
      <c r="BE12" s="45">
        <v>0</v>
      </c>
      <c r="BF12" s="45">
        <v>0</v>
      </c>
      <c r="BG12" s="45">
        <f>SUM(BA12:BF12)</f>
        <v>3356.05</v>
      </c>
      <c r="BH12" s="53">
        <f>AJ12+AT12+AX12+AY12+BG12</f>
        <v>15177.55</v>
      </c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</row>
    <row r="13" spans="1:281" s="55" customFormat="1" ht="23.1" customHeight="1" x14ac:dyDescent="0.35">
      <c r="B13" s="61"/>
      <c r="C13" s="57"/>
      <c r="D13" s="59"/>
      <c r="E13" s="59"/>
      <c r="F13" s="45">
        <f t="shared" ref="F13:F72" si="0">SUM(D13:E13)</f>
        <v>0</v>
      </c>
      <c r="G13" s="59"/>
      <c r="H13" s="59"/>
      <c r="I13" s="59"/>
      <c r="J13" s="45">
        <f t="shared" ref="J13:J72" si="1">SUM(F13:I13)</f>
        <v>0</v>
      </c>
      <c r="K13" s="58"/>
      <c r="L13" s="47">
        <f t="shared" ref="L13:L73" si="2">ROUND(J13/6/31/60*(O13+N13*60+M13*6*60),2)</f>
        <v>0</v>
      </c>
      <c r="P13" s="45">
        <f t="shared" ref="P13:P73" si="3">J13-L13</f>
        <v>0</v>
      </c>
      <c r="Q13" s="59"/>
      <c r="R13" s="45">
        <f t="shared" ref="R13:R73" si="4">SUM(AK13:AS13)</f>
        <v>0</v>
      </c>
      <c r="S13" s="45">
        <f t="shared" ref="S13:S73" si="5">SUM(AU13:AW13)</f>
        <v>0</v>
      </c>
      <c r="T13" s="45">
        <f t="shared" ref="T13:T73" si="6">ROUNDDOWN(J13*5%/2,2)</f>
        <v>0</v>
      </c>
      <c r="U13" s="45">
        <f t="shared" ref="U13:U73" si="7">SUM(AZ13:BF13)</f>
        <v>0</v>
      </c>
      <c r="V13" s="46">
        <f t="shared" ref="V13:V73" si="8">Q13+R13+S13+T13+U13</f>
        <v>0</v>
      </c>
      <c r="W13" s="48">
        <f t="shared" ref="W13:W73" si="9">ROUND(AF13,0)</f>
        <v>0</v>
      </c>
      <c r="X13" s="48">
        <f t="shared" ref="X13:X73" si="10">(AE13-W13)</f>
        <v>0</v>
      </c>
      <c r="Z13" s="45">
        <f t="shared" ref="Z13:Z73" si="11">J13*12%</f>
        <v>0</v>
      </c>
      <c r="AA13" s="59"/>
      <c r="AB13" s="59"/>
      <c r="AC13" s="45">
        <f t="shared" ref="AC13:AC73" si="12">ROUNDUP(J13*5%/2,2)</f>
        <v>0</v>
      </c>
      <c r="AD13" s="59"/>
      <c r="AE13" s="50">
        <f t="shared" ref="AE13:AE73" si="13">+P13-V13</f>
        <v>0</v>
      </c>
      <c r="AF13" s="51">
        <f t="shared" ref="AF13:AF73" si="14">(+P13-V13)/2</f>
        <v>0</v>
      </c>
      <c r="AH13" s="61"/>
      <c r="AI13" s="57"/>
      <c r="AJ13" s="45">
        <f t="shared" ref="AJ13:AJ72" si="15">Q13</f>
        <v>0</v>
      </c>
      <c r="AK13" s="45">
        <f t="shared" ref="AK13:AK73" si="16">J13*9%</f>
        <v>0</v>
      </c>
      <c r="AL13" s="59"/>
      <c r="AM13" s="59"/>
      <c r="AN13" s="59"/>
      <c r="AO13" s="59"/>
      <c r="AP13" s="59"/>
      <c r="AQ13" s="59"/>
      <c r="AR13" s="59"/>
      <c r="AS13" s="59"/>
      <c r="AT13" s="45">
        <f t="shared" ref="AT13:AT73" si="17">SUM(AK13:AS13)</f>
        <v>0</v>
      </c>
      <c r="AU13" s="59"/>
      <c r="AV13" s="59"/>
      <c r="AW13" s="59"/>
      <c r="AX13" s="45">
        <f t="shared" ref="AX13:AX73" si="18">SUM(AU13:AW13)</f>
        <v>0</v>
      </c>
      <c r="AY13" s="45">
        <f t="shared" ref="AY13:AY73" si="19">ROUNDDOWN(J13*5%/2,2)</f>
        <v>0</v>
      </c>
      <c r="AZ13" s="59"/>
      <c r="BA13" s="59"/>
      <c r="BB13" s="59"/>
      <c r="BC13" s="59"/>
      <c r="BD13" s="59"/>
      <c r="BE13" s="59"/>
      <c r="BF13" s="59"/>
      <c r="BG13" s="45">
        <f t="shared" ref="BG13:BG73" si="20">SUM(BA13:BF13)</f>
        <v>0</v>
      </c>
      <c r="BH13" s="53">
        <f t="shared" ref="BH13:BH73" si="21">AJ13+AT13+AX13+AY13+BG13</f>
        <v>0</v>
      </c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</row>
    <row r="14" spans="1:281" s="59" customFormat="1" ht="23.1" customHeight="1" x14ac:dyDescent="0.35">
      <c r="A14" s="154">
        <v>2</v>
      </c>
      <c r="B14" s="149" t="s">
        <v>123</v>
      </c>
      <c r="C14" s="150" t="s">
        <v>126</v>
      </c>
      <c r="D14" s="59">
        <v>29165</v>
      </c>
      <c r="E14" s="59">
        <v>1540</v>
      </c>
      <c r="F14" s="45">
        <f t="shared" si="0"/>
        <v>30705</v>
      </c>
      <c r="G14" s="59">
        <v>1540</v>
      </c>
      <c r="J14" s="45">
        <f t="shared" si="1"/>
        <v>32245</v>
      </c>
      <c r="L14" s="47">
        <f t="shared" si="2"/>
        <v>0</v>
      </c>
      <c r="M14" s="154">
        <v>0</v>
      </c>
      <c r="N14" s="154">
        <v>0</v>
      </c>
      <c r="O14" s="154">
        <v>0</v>
      </c>
      <c r="P14" s="45">
        <f t="shared" si="3"/>
        <v>32245</v>
      </c>
      <c r="Q14" s="59">
        <v>1125.52</v>
      </c>
      <c r="R14" s="45">
        <f t="shared" si="4"/>
        <v>2902.0499999999997</v>
      </c>
      <c r="S14" s="45">
        <f t="shared" si="5"/>
        <v>200</v>
      </c>
      <c r="T14" s="45">
        <f t="shared" si="6"/>
        <v>806.12</v>
      </c>
      <c r="U14" s="45">
        <f t="shared" si="7"/>
        <v>639.20000000000005</v>
      </c>
      <c r="V14" s="45">
        <f t="shared" si="8"/>
        <v>5672.8899999999994</v>
      </c>
      <c r="W14" s="48">
        <f t="shared" si="9"/>
        <v>13286</v>
      </c>
      <c r="X14" s="48">
        <f t="shared" si="10"/>
        <v>13286.11</v>
      </c>
      <c r="Z14" s="45">
        <f t="shared" si="11"/>
        <v>3869.3999999999996</v>
      </c>
      <c r="AB14" s="59">
        <v>100</v>
      </c>
      <c r="AC14" s="45">
        <f t="shared" si="12"/>
        <v>806.13</v>
      </c>
      <c r="AD14" s="59">
        <v>200</v>
      </c>
      <c r="AE14" s="47">
        <f t="shared" si="13"/>
        <v>26572.11</v>
      </c>
      <c r="AF14" s="151">
        <f t="shared" si="14"/>
        <v>13286.055</v>
      </c>
      <c r="AG14" s="154">
        <v>2</v>
      </c>
      <c r="AH14" s="149" t="s">
        <v>123</v>
      </c>
      <c r="AI14" s="150" t="s">
        <v>126</v>
      </c>
      <c r="AJ14" s="45">
        <f t="shared" si="15"/>
        <v>1125.52</v>
      </c>
      <c r="AK14" s="45">
        <f t="shared" si="16"/>
        <v>2902.0499999999997</v>
      </c>
      <c r="AL14" s="149"/>
      <c r="AM14" s="149"/>
      <c r="AN14" s="149"/>
      <c r="AO14" s="149"/>
      <c r="AP14" s="149"/>
      <c r="AQ14" s="149"/>
      <c r="AR14" s="149"/>
      <c r="AS14" s="149"/>
      <c r="AT14" s="45">
        <f t="shared" si="17"/>
        <v>2902.0499999999997</v>
      </c>
      <c r="AU14" s="59">
        <v>200</v>
      </c>
      <c r="AV14" s="149"/>
      <c r="AW14" s="149"/>
      <c r="AX14" s="45">
        <f t="shared" si="18"/>
        <v>200</v>
      </c>
      <c r="AY14" s="45">
        <f t="shared" si="19"/>
        <v>806.12</v>
      </c>
      <c r="AZ14" s="149"/>
      <c r="BA14" s="149"/>
      <c r="BB14" s="59">
        <v>139.19999999999999</v>
      </c>
      <c r="BD14" s="59">
        <v>500</v>
      </c>
      <c r="BE14" s="149"/>
      <c r="BF14" s="149"/>
      <c r="BG14" s="45">
        <f t="shared" si="20"/>
        <v>639.20000000000005</v>
      </c>
      <c r="BH14" s="152">
        <f t="shared" si="21"/>
        <v>5672.8899999999994</v>
      </c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53"/>
      <c r="CB14" s="153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3"/>
      <c r="CO14" s="153"/>
      <c r="CP14" s="153"/>
      <c r="CQ14" s="153"/>
      <c r="CR14" s="153"/>
      <c r="CS14" s="153"/>
      <c r="CT14" s="153"/>
      <c r="CU14" s="153"/>
      <c r="CV14" s="153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53"/>
      <c r="FH14" s="153"/>
      <c r="FI14" s="153"/>
      <c r="FJ14" s="153"/>
      <c r="FK14" s="153"/>
      <c r="FL14" s="153"/>
      <c r="FM14" s="153"/>
      <c r="FN14" s="153"/>
      <c r="FO14" s="153"/>
      <c r="FP14" s="153"/>
      <c r="FQ14" s="153"/>
      <c r="FR14" s="153"/>
      <c r="FS14" s="153"/>
      <c r="FT14" s="153"/>
      <c r="FU14" s="153"/>
      <c r="FV14" s="153"/>
      <c r="FW14" s="153"/>
      <c r="FX14" s="153"/>
      <c r="FY14" s="153"/>
      <c r="FZ14" s="153"/>
      <c r="GA14" s="153"/>
      <c r="GB14" s="153"/>
      <c r="GC14" s="153"/>
      <c r="GD14" s="153"/>
      <c r="GE14" s="153"/>
      <c r="GF14" s="153"/>
      <c r="GG14" s="153"/>
      <c r="GH14" s="153"/>
      <c r="GI14" s="153"/>
      <c r="GJ14" s="153"/>
      <c r="GK14" s="153"/>
      <c r="GL14" s="153"/>
      <c r="GM14" s="153"/>
      <c r="GN14" s="153"/>
      <c r="GO14" s="153"/>
      <c r="GP14" s="153"/>
      <c r="GQ14" s="153"/>
      <c r="GR14" s="153"/>
      <c r="GS14" s="153"/>
      <c r="GT14" s="153"/>
      <c r="GU14" s="153"/>
      <c r="GV14" s="153"/>
      <c r="GW14" s="153"/>
      <c r="GX14" s="153"/>
      <c r="GY14" s="153"/>
      <c r="GZ14" s="153"/>
      <c r="HA14" s="153"/>
      <c r="HB14" s="153"/>
      <c r="HC14" s="153"/>
      <c r="HD14" s="153"/>
      <c r="HE14" s="153"/>
      <c r="HF14" s="153"/>
      <c r="HG14" s="153"/>
      <c r="HH14" s="153"/>
      <c r="HI14" s="153"/>
      <c r="HJ14" s="153"/>
      <c r="HK14" s="153"/>
      <c r="HL14" s="153"/>
      <c r="HM14" s="153"/>
      <c r="HN14" s="153"/>
      <c r="HO14" s="153"/>
      <c r="HP14" s="153"/>
      <c r="HQ14" s="153"/>
      <c r="HR14" s="153"/>
      <c r="HS14" s="153"/>
      <c r="HT14" s="153"/>
      <c r="HU14" s="153"/>
      <c r="HV14" s="153"/>
      <c r="HW14" s="153"/>
      <c r="HX14" s="153"/>
      <c r="HY14" s="153"/>
      <c r="HZ14" s="153"/>
      <c r="IA14" s="153"/>
      <c r="IB14" s="153"/>
      <c r="IC14" s="153"/>
      <c r="ID14" s="153"/>
      <c r="IE14" s="153"/>
      <c r="IF14" s="153"/>
      <c r="IG14" s="153"/>
      <c r="IH14" s="153"/>
      <c r="II14" s="153"/>
      <c r="IJ14" s="153"/>
      <c r="IK14" s="153"/>
      <c r="IL14" s="153"/>
      <c r="IM14" s="153"/>
      <c r="IN14" s="153"/>
      <c r="IO14" s="153"/>
      <c r="IP14" s="153"/>
      <c r="IQ14" s="153"/>
      <c r="IR14" s="153"/>
      <c r="IS14" s="153"/>
      <c r="IT14" s="153"/>
      <c r="IU14" s="153"/>
      <c r="IV14" s="153"/>
      <c r="IW14" s="153"/>
      <c r="IX14" s="153"/>
      <c r="IY14" s="153"/>
      <c r="IZ14" s="153"/>
      <c r="JA14" s="153"/>
      <c r="JB14" s="153"/>
      <c r="JC14" s="153"/>
      <c r="JD14" s="153"/>
      <c r="JE14" s="153"/>
      <c r="JF14" s="153"/>
      <c r="JG14" s="153"/>
      <c r="JH14" s="153"/>
      <c r="JI14" s="153"/>
      <c r="JJ14" s="153"/>
      <c r="JK14" s="153"/>
      <c r="JL14" s="153"/>
      <c r="JM14" s="153"/>
      <c r="JN14" s="153"/>
      <c r="JO14" s="153"/>
      <c r="JP14" s="153"/>
      <c r="JQ14" s="153"/>
      <c r="JR14" s="153"/>
      <c r="JS14" s="153"/>
      <c r="JT14" s="153"/>
      <c r="JU14" s="153"/>
    </row>
    <row r="15" spans="1:281" s="55" customFormat="1" ht="23.1" customHeight="1" x14ac:dyDescent="0.35">
      <c r="B15" s="56"/>
      <c r="C15" s="57"/>
      <c r="D15" s="59"/>
      <c r="E15" s="59"/>
      <c r="F15" s="45">
        <f t="shared" si="0"/>
        <v>0</v>
      </c>
      <c r="G15" s="59"/>
      <c r="J15" s="45">
        <f t="shared" si="1"/>
        <v>0</v>
      </c>
      <c r="L15" s="47">
        <f t="shared" si="2"/>
        <v>0</v>
      </c>
      <c r="P15" s="45">
        <f t="shared" si="3"/>
        <v>0</v>
      </c>
      <c r="Q15" s="56"/>
      <c r="R15" s="45">
        <f t="shared" si="4"/>
        <v>0</v>
      </c>
      <c r="S15" s="45">
        <f t="shared" si="5"/>
        <v>0</v>
      </c>
      <c r="T15" s="45">
        <f t="shared" si="6"/>
        <v>0</v>
      </c>
      <c r="U15" s="45">
        <f t="shared" si="7"/>
        <v>0</v>
      </c>
      <c r="V15" s="46">
        <f t="shared" si="8"/>
        <v>0</v>
      </c>
      <c r="W15" s="48">
        <f t="shared" si="9"/>
        <v>0</v>
      </c>
      <c r="X15" s="48">
        <f t="shared" si="10"/>
        <v>0</v>
      </c>
      <c r="Z15" s="45">
        <f t="shared" si="11"/>
        <v>0</v>
      </c>
      <c r="AA15" s="59"/>
      <c r="AB15" s="59"/>
      <c r="AC15" s="45">
        <f t="shared" si="12"/>
        <v>0</v>
      </c>
      <c r="AD15" s="59"/>
      <c r="AE15" s="50">
        <f t="shared" si="13"/>
        <v>0</v>
      </c>
      <c r="AF15" s="51">
        <f t="shared" si="14"/>
        <v>0</v>
      </c>
      <c r="AH15" s="56"/>
      <c r="AI15" s="57"/>
      <c r="AJ15" s="45">
        <f t="shared" si="15"/>
        <v>0</v>
      </c>
      <c r="AK15" s="45">
        <f t="shared" si="16"/>
        <v>0</v>
      </c>
      <c r="AL15" s="56"/>
      <c r="AM15" s="56"/>
      <c r="AN15" s="56"/>
      <c r="AO15" s="56"/>
      <c r="AP15" s="56"/>
      <c r="AQ15" s="56"/>
      <c r="AR15" s="56"/>
      <c r="AS15" s="56"/>
      <c r="AT15" s="45">
        <f t="shared" si="17"/>
        <v>0</v>
      </c>
      <c r="AU15" s="149"/>
      <c r="AV15" s="56"/>
      <c r="AW15" s="56"/>
      <c r="AX15" s="45">
        <f t="shared" si="18"/>
        <v>0</v>
      </c>
      <c r="AY15" s="45">
        <f t="shared" si="19"/>
        <v>0</v>
      </c>
      <c r="AZ15" s="56"/>
      <c r="BA15" s="56"/>
      <c r="BB15" s="56"/>
      <c r="BD15" s="56"/>
      <c r="BE15" s="56"/>
      <c r="BF15" s="56"/>
      <c r="BG15" s="45">
        <f t="shared" si="20"/>
        <v>0</v>
      </c>
      <c r="BH15" s="53">
        <f t="shared" si="21"/>
        <v>0</v>
      </c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54"/>
      <c r="IW15" s="54"/>
      <c r="IX15" s="54"/>
      <c r="IY15" s="54"/>
      <c r="IZ15" s="54"/>
      <c r="JA15" s="54"/>
      <c r="JB15" s="54"/>
      <c r="JC15" s="54"/>
      <c r="JD15" s="54"/>
      <c r="JE15" s="54"/>
      <c r="JF15" s="54"/>
      <c r="JG15" s="54"/>
      <c r="JH15" s="54"/>
      <c r="JI15" s="54"/>
      <c r="JJ15" s="54"/>
      <c r="JK15" s="54"/>
      <c r="JL15" s="54"/>
      <c r="JM15" s="54"/>
      <c r="JN15" s="54"/>
      <c r="JO15" s="54"/>
      <c r="JP15" s="54"/>
      <c r="JQ15" s="54"/>
      <c r="JR15" s="54"/>
      <c r="JS15" s="54"/>
      <c r="JT15" s="54"/>
      <c r="JU15" s="54"/>
    </row>
    <row r="16" spans="1:281" s="42" customFormat="1" ht="23.1" customHeight="1" x14ac:dyDescent="0.35">
      <c r="A16" s="42">
        <v>3</v>
      </c>
      <c r="B16" s="43" t="s">
        <v>61</v>
      </c>
      <c r="C16" s="44" t="s">
        <v>62</v>
      </c>
      <c r="D16" s="45">
        <v>72577</v>
      </c>
      <c r="E16" s="45">
        <v>3375</v>
      </c>
      <c r="F16" s="45">
        <v>83659</v>
      </c>
      <c r="G16" s="45">
        <v>0</v>
      </c>
      <c r="H16" s="45"/>
      <c r="I16" s="45"/>
      <c r="J16" s="45">
        <f t="shared" si="1"/>
        <v>83659</v>
      </c>
      <c r="K16" s="46">
        <f>J16</f>
        <v>83659</v>
      </c>
      <c r="L16" s="47">
        <f t="shared" si="2"/>
        <v>0</v>
      </c>
      <c r="M16" s="42">
        <v>0</v>
      </c>
      <c r="N16" s="42">
        <v>0</v>
      </c>
      <c r="O16" s="42">
        <v>0</v>
      </c>
      <c r="P16" s="45">
        <f t="shared" si="3"/>
        <v>83659</v>
      </c>
      <c r="Q16" s="45">
        <v>11622.17</v>
      </c>
      <c r="R16" s="45">
        <f t="shared" si="4"/>
        <v>22945.64</v>
      </c>
      <c r="S16" s="45">
        <f t="shared" si="5"/>
        <v>200</v>
      </c>
      <c r="T16" s="45">
        <f t="shared" si="6"/>
        <v>2091.4699999999998</v>
      </c>
      <c r="U16" s="45">
        <f t="shared" si="7"/>
        <v>24108.77</v>
      </c>
      <c r="V16" s="46">
        <f t="shared" si="8"/>
        <v>60968.05</v>
      </c>
      <c r="W16" s="48">
        <f t="shared" si="9"/>
        <v>11345</v>
      </c>
      <c r="X16" s="48">
        <f t="shared" si="10"/>
        <v>11345.949999999997</v>
      </c>
      <c r="Y16" s="42">
        <f>+A16</f>
        <v>3</v>
      </c>
      <c r="Z16" s="45">
        <f t="shared" si="11"/>
        <v>10039.08</v>
      </c>
      <c r="AA16" s="45">
        <v>0</v>
      </c>
      <c r="AB16" s="45">
        <v>100</v>
      </c>
      <c r="AC16" s="45">
        <f t="shared" si="12"/>
        <v>2091.48</v>
      </c>
      <c r="AD16" s="45">
        <v>200</v>
      </c>
      <c r="AE16" s="50">
        <f t="shared" si="13"/>
        <v>22690.949999999997</v>
      </c>
      <c r="AF16" s="51">
        <f t="shared" si="14"/>
        <v>11345.474999999999</v>
      </c>
      <c r="AG16" s="42">
        <v>3</v>
      </c>
      <c r="AH16" s="43" t="s">
        <v>61</v>
      </c>
      <c r="AI16" s="44" t="s">
        <v>62</v>
      </c>
      <c r="AJ16" s="45">
        <f t="shared" si="15"/>
        <v>11622.17</v>
      </c>
      <c r="AK16" s="45">
        <f t="shared" si="16"/>
        <v>7529.3099999999995</v>
      </c>
      <c r="AL16" s="45">
        <v>5781.89</v>
      </c>
      <c r="AM16" s="45">
        <v>0</v>
      </c>
      <c r="AN16" s="45">
        <v>0</v>
      </c>
      <c r="AO16" s="45">
        <v>9634.44</v>
      </c>
      <c r="AP16" s="45">
        <v>0</v>
      </c>
      <c r="AQ16" s="45">
        <v>0</v>
      </c>
      <c r="AR16" s="45"/>
      <c r="AS16" s="45">
        <v>0</v>
      </c>
      <c r="AT16" s="45">
        <f t="shared" si="17"/>
        <v>22945.64</v>
      </c>
      <c r="AU16" s="45">
        <v>200</v>
      </c>
      <c r="AV16" s="45">
        <v>0</v>
      </c>
      <c r="AW16" s="45">
        <v>0</v>
      </c>
      <c r="AX16" s="45">
        <f t="shared" si="18"/>
        <v>200</v>
      </c>
      <c r="AY16" s="45">
        <f t="shared" si="19"/>
        <v>2091.4699999999998</v>
      </c>
      <c r="AZ16" s="45"/>
      <c r="BA16" s="45">
        <v>0</v>
      </c>
      <c r="BB16" s="45">
        <v>100</v>
      </c>
      <c r="BC16" s="45">
        <v>15783.77</v>
      </c>
      <c r="BD16" s="45">
        <v>8225</v>
      </c>
      <c r="BE16" s="45">
        <v>0</v>
      </c>
      <c r="BF16" s="45">
        <v>0</v>
      </c>
      <c r="BG16" s="45">
        <f t="shared" si="20"/>
        <v>24108.77</v>
      </c>
      <c r="BH16" s="53">
        <f t="shared" si="21"/>
        <v>60968.05</v>
      </c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  <c r="IW16" s="54"/>
      <c r="IX16" s="54"/>
      <c r="IY16" s="54"/>
      <c r="IZ16" s="54"/>
      <c r="JA16" s="54"/>
      <c r="JB16" s="54"/>
      <c r="JC16" s="54"/>
      <c r="JD16" s="54"/>
      <c r="JE16" s="54"/>
      <c r="JF16" s="54"/>
      <c r="JG16" s="54"/>
      <c r="JH16" s="54"/>
      <c r="JI16" s="54"/>
      <c r="JJ16" s="54"/>
      <c r="JK16" s="54"/>
      <c r="JL16" s="54"/>
      <c r="JM16" s="54"/>
      <c r="JN16" s="54"/>
      <c r="JO16" s="54"/>
      <c r="JP16" s="54"/>
      <c r="JQ16" s="54"/>
      <c r="JR16" s="54"/>
      <c r="JS16" s="54"/>
      <c r="JT16" s="54"/>
      <c r="JU16" s="54"/>
    </row>
    <row r="17" spans="1:281" s="55" customFormat="1" ht="23.1" customHeight="1" x14ac:dyDescent="0.35">
      <c r="B17" s="61"/>
      <c r="C17" s="57"/>
      <c r="D17" s="59"/>
      <c r="E17" s="59"/>
      <c r="F17" s="45">
        <f t="shared" si="0"/>
        <v>0</v>
      </c>
      <c r="G17" s="59"/>
      <c r="H17" s="59"/>
      <c r="I17" s="59"/>
      <c r="J17" s="45">
        <f t="shared" si="1"/>
        <v>0</v>
      </c>
      <c r="K17" s="58"/>
      <c r="L17" s="47">
        <f t="shared" si="2"/>
        <v>0</v>
      </c>
      <c r="P17" s="45">
        <f t="shared" si="3"/>
        <v>0</v>
      </c>
      <c r="Q17" s="59"/>
      <c r="R17" s="45">
        <f t="shared" si="4"/>
        <v>0</v>
      </c>
      <c r="S17" s="45">
        <f t="shared" si="5"/>
        <v>0</v>
      </c>
      <c r="T17" s="45">
        <f t="shared" si="6"/>
        <v>0</v>
      </c>
      <c r="U17" s="45">
        <f t="shared" si="7"/>
        <v>0</v>
      </c>
      <c r="V17" s="46">
        <f t="shared" si="8"/>
        <v>0</v>
      </c>
      <c r="W17" s="48">
        <f t="shared" si="9"/>
        <v>0</v>
      </c>
      <c r="X17" s="48">
        <f t="shared" si="10"/>
        <v>0</v>
      </c>
      <c r="Z17" s="45">
        <f t="shared" si="11"/>
        <v>0</v>
      </c>
      <c r="AA17" s="59"/>
      <c r="AB17" s="59"/>
      <c r="AC17" s="45">
        <f t="shared" si="12"/>
        <v>0</v>
      </c>
      <c r="AD17" s="59"/>
      <c r="AE17" s="50">
        <f t="shared" si="13"/>
        <v>0</v>
      </c>
      <c r="AF17" s="51">
        <f t="shared" si="14"/>
        <v>0</v>
      </c>
      <c r="AH17" s="61"/>
      <c r="AI17" s="57"/>
      <c r="AJ17" s="45">
        <f t="shared" si="15"/>
        <v>0</v>
      </c>
      <c r="AK17" s="45">
        <f t="shared" si="16"/>
        <v>0</v>
      </c>
      <c r="AL17" s="59"/>
      <c r="AM17" s="59"/>
      <c r="AN17" s="59"/>
      <c r="AO17" s="59"/>
      <c r="AP17" s="59"/>
      <c r="AQ17" s="59"/>
      <c r="AR17" s="59"/>
      <c r="AS17" s="59"/>
      <c r="AT17" s="45">
        <f t="shared" si="17"/>
        <v>0</v>
      </c>
      <c r="AU17" s="59"/>
      <c r="AV17" s="56"/>
      <c r="AW17" s="59"/>
      <c r="AX17" s="45">
        <f t="shared" si="18"/>
        <v>0</v>
      </c>
      <c r="AY17" s="45">
        <f t="shared" si="19"/>
        <v>0</v>
      </c>
      <c r="AZ17" s="59"/>
      <c r="BA17" s="59"/>
      <c r="BB17" s="59"/>
      <c r="BC17" s="59"/>
      <c r="BD17" s="59"/>
      <c r="BE17" s="59"/>
      <c r="BF17" s="59"/>
      <c r="BG17" s="45">
        <f t="shared" si="20"/>
        <v>0</v>
      </c>
      <c r="BH17" s="53">
        <f t="shared" si="21"/>
        <v>0</v>
      </c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  <c r="IW17" s="54"/>
      <c r="IX17" s="54"/>
      <c r="IY17" s="54"/>
      <c r="IZ17" s="54"/>
      <c r="JA17" s="54"/>
      <c r="JB17" s="54"/>
      <c r="JC17" s="54"/>
      <c r="JD17" s="54"/>
      <c r="JE17" s="54"/>
      <c r="JF17" s="54"/>
      <c r="JG17" s="54"/>
      <c r="JH17" s="54"/>
      <c r="JI17" s="54"/>
      <c r="JJ17" s="54"/>
      <c r="JK17" s="54"/>
      <c r="JL17" s="54"/>
      <c r="JM17" s="54"/>
      <c r="JN17" s="54"/>
      <c r="JO17" s="54"/>
      <c r="JP17" s="54"/>
      <c r="JQ17" s="54"/>
      <c r="JR17" s="54"/>
      <c r="JS17" s="54"/>
      <c r="JT17" s="54"/>
      <c r="JU17" s="54"/>
    </row>
    <row r="18" spans="1:281" s="42" customFormat="1" ht="23.1" customHeight="1" x14ac:dyDescent="0.35">
      <c r="A18" s="42">
        <v>4</v>
      </c>
      <c r="B18" s="43" t="s">
        <v>63</v>
      </c>
      <c r="C18" s="44" t="s">
        <v>81</v>
      </c>
      <c r="D18" s="45">
        <v>43030</v>
      </c>
      <c r="E18" s="45">
        <v>2108</v>
      </c>
      <c r="F18" s="45">
        <f t="shared" si="0"/>
        <v>45138</v>
      </c>
      <c r="G18" s="45">
        <v>2109</v>
      </c>
      <c r="H18" s="45"/>
      <c r="I18" s="45"/>
      <c r="J18" s="45">
        <f t="shared" si="1"/>
        <v>47247</v>
      </c>
      <c r="K18" s="46">
        <f>J18</f>
        <v>47247</v>
      </c>
      <c r="L18" s="47">
        <f t="shared" si="2"/>
        <v>0</v>
      </c>
      <c r="M18" s="42">
        <v>0</v>
      </c>
      <c r="N18" s="42">
        <v>0</v>
      </c>
      <c r="O18" s="42">
        <v>0</v>
      </c>
      <c r="P18" s="45">
        <f t="shared" si="3"/>
        <v>47247</v>
      </c>
      <c r="Q18" s="45">
        <v>3605.95</v>
      </c>
      <c r="R18" s="45">
        <f t="shared" si="4"/>
        <v>4252.2299999999996</v>
      </c>
      <c r="S18" s="45">
        <f t="shared" si="5"/>
        <v>200</v>
      </c>
      <c r="T18" s="45">
        <f t="shared" si="6"/>
        <v>1181.17</v>
      </c>
      <c r="U18" s="45">
        <f t="shared" si="7"/>
        <v>100</v>
      </c>
      <c r="V18" s="46">
        <f t="shared" si="8"/>
        <v>9339.3499999999985</v>
      </c>
      <c r="W18" s="48">
        <f t="shared" si="9"/>
        <v>18954</v>
      </c>
      <c r="X18" s="48">
        <f t="shared" si="10"/>
        <v>18953.650000000001</v>
      </c>
      <c r="Y18" s="42">
        <f>+A18</f>
        <v>4</v>
      </c>
      <c r="Z18" s="45">
        <f t="shared" si="11"/>
        <v>5669.6399999999994</v>
      </c>
      <c r="AA18" s="45">
        <v>0</v>
      </c>
      <c r="AB18" s="45">
        <v>100</v>
      </c>
      <c r="AC18" s="45">
        <f t="shared" si="12"/>
        <v>1181.18</v>
      </c>
      <c r="AD18" s="45">
        <v>200</v>
      </c>
      <c r="AE18" s="50">
        <f t="shared" si="13"/>
        <v>37907.65</v>
      </c>
      <c r="AF18" s="51">
        <f t="shared" si="14"/>
        <v>18953.825000000001</v>
      </c>
      <c r="AG18" s="42">
        <v>4</v>
      </c>
      <c r="AH18" s="43" t="s">
        <v>63</v>
      </c>
      <c r="AI18" s="44" t="s">
        <v>81</v>
      </c>
      <c r="AJ18" s="45">
        <f t="shared" si="15"/>
        <v>3605.95</v>
      </c>
      <c r="AK18" s="45">
        <f t="shared" si="16"/>
        <v>4252.2299999999996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/>
      <c r="AS18" s="45">
        <v>0</v>
      </c>
      <c r="AT18" s="45">
        <f t="shared" si="17"/>
        <v>4252.2299999999996</v>
      </c>
      <c r="AU18" s="45">
        <v>200</v>
      </c>
      <c r="AV18" s="45">
        <v>0</v>
      </c>
      <c r="AW18" s="45">
        <v>0</v>
      </c>
      <c r="AX18" s="45">
        <f t="shared" si="18"/>
        <v>200</v>
      </c>
      <c r="AY18" s="45">
        <f t="shared" si="19"/>
        <v>1181.17</v>
      </c>
      <c r="AZ18" s="45"/>
      <c r="BA18" s="45"/>
      <c r="BB18" s="45">
        <v>100</v>
      </c>
      <c r="BC18" s="45">
        <v>0</v>
      </c>
      <c r="BD18" s="45">
        <v>0</v>
      </c>
      <c r="BE18" s="45">
        <v>0</v>
      </c>
      <c r="BF18" s="45">
        <v>0</v>
      </c>
      <c r="BG18" s="45">
        <f t="shared" si="20"/>
        <v>100</v>
      </c>
      <c r="BH18" s="53">
        <f t="shared" si="21"/>
        <v>9339.3499999999985</v>
      </c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  <c r="IZ18" s="54"/>
      <c r="JA18" s="54"/>
      <c r="JB18" s="54"/>
      <c r="JC18" s="54"/>
      <c r="JD18" s="54"/>
      <c r="JE18" s="54"/>
      <c r="JF18" s="54"/>
      <c r="JG18" s="54"/>
      <c r="JH18" s="54"/>
      <c r="JI18" s="54"/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  <c r="JU18" s="54"/>
    </row>
    <row r="19" spans="1:281" s="42" customFormat="1" ht="23.1" customHeight="1" x14ac:dyDescent="0.35">
      <c r="A19" s="55"/>
      <c r="B19" s="62"/>
      <c r="C19" s="44"/>
      <c r="D19" s="45"/>
      <c r="E19" s="45"/>
      <c r="F19" s="45">
        <f t="shared" si="0"/>
        <v>0</v>
      </c>
      <c r="G19" s="45"/>
      <c r="H19" s="45"/>
      <c r="I19" s="45"/>
      <c r="J19" s="45">
        <f t="shared" si="1"/>
        <v>0</v>
      </c>
      <c r="K19" s="63"/>
      <c r="L19" s="47">
        <f t="shared" si="2"/>
        <v>0</v>
      </c>
      <c r="P19" s="45">
        <f t="shared" si="3"/>
        <v>0</v>
      </c>
      <c r="Q19" s="45"/>
      <c r="R19" s="45">
        <f t="shared" si="4"/>
        <v>0</v>
      </c>
      <c r="S19" s="45">
        <f t="shared" si="5"/>
        <v>0</v>
      </c>
      <c r="T19" s="45">
        <f t="shared" si="6"/>
        <v>0</v>
      </c>
      <c r="U19" s="45">
        <f t="shared" si="7"/>
        <v>0</v>
      </c>
      <c r="V19" s="46">
        <f t="shared" si="8"/>
        <v>0</v>
      </c>
      <c r="W19" s="48">
        <f t="shared" si="9"/>
        <v>0</v>
      </c>
      <c r="X19" s="48">
        <f t="shared" si="10"/>
        <v>0</v>
      </c>
      <c r="Z19" s="45">
        <f t="shared" si="11"/>
        <v>0</v>
      </c>
      <c r="AA19" s="45"/>
      <c r="AB19" s="45"/>
      <c r="AC19" s="45">
        <f t="shared" si="12"/>
        <v>0</v>
      </c>
      <c r="AD19" s="45"/>
      <c r="AE19" s="50">
        <f t="shared" si="13"/>
        <v>0</v>
      </c>
      <c r="AF19" s="51">
        <f t="shared" si="14"/>
        <v>0</v>
      </c>
      <c r="AG19" s="55"/>
      <c r="AH19" s="62"/>
      <c r="AI19" s="44"/>
      <c r="AJ19" s="45">
        <f t="shared" si="15"/>
        <v>0</v>
      </c>
      <c r="AK19" s="45">
        <f t="shared" si="16"/>
        <v>0</v>
      </c>
      <c r="AL19" s="45"/>
      <c r="AM19" s="45"/>
      <c r="AN19" s="45"/>
      <c r="AO19" s="45"/>
      <c r="AP19" s="45"/>
      <c r="AQ19" s="45"/>
      <c r="AR19" s="45"/>
      <c r="AS19" s="45"/>
      <c r="AT19" s="45">
        <f t="shared" si="17"/>
        <v>0</v>
      </c>
      <c r="AU19" s="45"/>
      <c r="AV19" s="56"/>
      <c r="AW19" s="45"/>
      <c r="AX19" s="45">
        <f t="shared" si="18"/>
        <v>0</v>
      </c>
      <c r="AY19" s="45">
        <f t="shared" si="19"/>
        <v>0</v>
      </c>
      <c r="AZ19" s="45"/>
      <c r="BA19" s="45"/>
      <c r="BB19" s="45"/>
      <c r="BC19" s="45"/>
      <c r="BD19" s="45"/>
      <c r="BE19" s="45"/>
      <c r="BF19" s="45"/>
      <c r="BG19" s="45">
        <f t="shared" si="20"/>
        <v>0</v>
      </c>
      <c r="BH19" s="53">
        <f t="shared" si="21"/>
        <v>0</v>
      </c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</row>
    <row r="20" spans="1:281" s="42" customFormat="1" ht="23.1" customHeight="1" x14ac:dyDescent="0.35">
      <c r="A20" s="154">
        <v>5</v>
      </c>
      <c r="B20" s="43" t="s">
        <v>64</v>
      </c>
      <c r="C20" s="44" t="s">
        <v>71</v>
      </c>
      <c r="D20" s="45">
        <v>46725</v>
      </c>
      <c r="E20" s="45">
        <v>2290</v>
      </c>
      <c r="F20" s="45">
        <f t="shared" si="0"/>
        <v>49015</v>
      </c>
      <c r="G20" s="45">
        <v>2289</v>
      </c>
      <c r="H20" s="45"/>
      <c r="I20" s="45"/>
      <c r="J20" s="45">
        <f t="shared" si="1"/>
        <v>51304</v>
      </c>
      <c r="K20" s="46">
        <f>J20</f>
        <v>51304</v>
      </c>
      <c r="L20" s="47">
        <f t="shared" si="2"/>
        <v>0</v>
      </c>
      <c r="M20" s="42">
        <v>0</v>
      </c>
      <c r="N20" s="42">
        <v>0</v>
      </c>
      <c r="O20" s="42">
        <v>0</v>
      </c>
      <c r="P20" s="45">
        <f t="shared" si="3"/>
        <v>51304</v>
      </c>
      <c r="Q20" s="45">
        <v>4459.28</v>
      </c>
      <c r="R20" s="45">
        <f t="shared" si="4"/>
        <v>11059.73</v>
      </c>
      <c r="S20" s="45">
        <f t="shared" si="5"/>
        <v>200</v>
      </c>
      <c r="T20" s="45">
        <f t="shared" si="6"/>
        <v>1282.5999999999999</v>
      </c>
      <c r="U20" s="45">
        <f t="shared" si="7"/>
        <v>6513.51</v>
      </c>
      <c r="V20" s="46">
        <f t="shared" si="8"/>
        <v>23515.119999999995</v>
      </c>
      <c r="W20" s="48">
        <f t="shared" si="9"/>
        <v>13894</v>
      </c>
      <c r="X20" s="48">
        <f t="shared" si="10"/>
        <v>13894.880000000005</v>
      </c>
      <c r="Y20" s="42">
        <f>+A20</f>
        <v>5</v>
      </c>
      <c r="Z20" s="45">
        <f t="shared" si="11"/>
        <v>6156.48</v>
      </c>
      <c r="AA20" s="45">
        <v>0</v>
      </c>
      <c r="AB20" s="45">
        <v>100</v>
      </c>
      <c r="AC20" s="45">
        <f t="shared" si="12"/>
        <v>1282.5999999999999</v>
      </c>
      <c r="AD20" s="45">
        <v>200</v>
      </c>
      <c r="AE20" s="50">
        <f t="shared" si="13"/>
        <v>27788.880000000005</v>
      </c>
      <c r="AF20" s="51">
        <f t="shared" si="14"/>
        <v>13894.440000000002</v>
      </c>
      <c r="AG20" s="154">
        <v>5</v>
      </c>
      <c r="AH20" s="43" t="s">
        <v>64</v>
      </c>
      <c r="AI20" s="44" t="s">
        <v>71</v>
      </c>
      <c r="AJ20" s="45">
        <f t="shared" si="15"/>
        <v>4459.28</v>
      </c>
      <c r="AK20" s="45">
        <f t="shared" si="16"/>
        <v>4617.3599999999997</v>
      </c>
      <c r="AL20" s="45">
        <v>0</v>
      </c>
      <c r="AM20" s="45">
        <v>0</v>
      </c>
      <c r="AN20" s="45">
        <v>0</v>
      </c>
      <c r="AO20" s="45">
        <v>0</v>
      </c>
      <c r="AP20" s="45">
        <v>6442.37</v>
      </c>
      <c r="AQ20" s="45">
        <v>0</v>
      </c>
      <c r="AR20" s="45"/>
      <c r="AS20" s="45">
        <v>0</v>
      </c>
      <c r="AT20" s="45">
        <f t="shared" si="17"/>
        <v>11059.73</v>
      </c>
      <c r="AU20" s="45">
        <v>200</v>
      </c>
      <c r="AV20" s="45">
        <v>0</v>
      </c>
      <c r="AW20" s="45">
        <v>0</v>
      </c>
      <c r="AX20" s="45">
        <f t="shared" si="18"/>
        <v>200</v>
      </c>
      <c r="AY20" s="45">
        <f t="shared" si="19"/>
        <v>1282.5999999999999</v>
      </c>
      <c r="AZ20" s="45"/>
      <c r="BA20" s="45"/>
      <c r="BB20" s="45">
        <v>100</v>
      </c>
      <c r="BC20" s="45">
        <v>6313.51</v>
      </c>
      <c r="BD20" s="45">
        <v>100</v>
      </c>
      <c r="BE20" s="45">
        <v>0</v>
      </c>
      <c r="BF20" s="45">
        <v>0</v>
      </c>
      <c r="BG20" s="45">
        <f t="shared" si="20"/>
        <v>6513.51</v>
      </c>
      <c r="BH20" s="53">
        <f t="shared" si="21"/>
        <v>23515.119999999995</v>
      </c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  <c r="IW20" s="54"/>
      <c r="IX20" s="54"/>
      <c r="IY20" s="54"/>
      <c r="IZ20" s="54"/>
      <c r="JA20" s="54"/>
      <c r="JB20" s="54"/>
      <c r="JC20" s="54"/>
      <c r="JD20" s="54"/>
      <c r="JE20" s="54"/>
      <c r="JF20" s="54"/>
      <c r="JG20" s="54"/>
      <c r="JH20" s="54"/>
      <c r="JI20" s="54"/>
      <c r="JJ20" s="54"/>
      <c r="JK20" s="54"/>
      <c r="JL20" s="54"/>
      <c r="JM20" s="54"/>
      <c r="JN20" s="54"/>
      <c r="JO20" s="54"/>
      <c r="JP20" s="54"/>
      <c r="JQ20" s="54"/>
      <c r="JR20" s="54"/>
      <c r="JS20" s="54"/>
      <c r="JT20" s="54"/>
      <c r="JU20" s="54"/>
    </row>
    <row r="21" spans="1:281" s="42" customFormat="1" ht="23.1" customHeight="1" x14ac:dyDescent="0.35">
      <c r="A21" s="55"/>
      <c r="B21" s="62"/>
      <c r="C21" s="44"/>
      <c r="D21" s="45"/>
      <c r="E21" s="45"/>
      <c r="F21" s="45">
        <f t="shared" si="0"/>
        <v>0</v>
      </c>
      <c r="G21" s="45"/>
      <c r="H21" s="45"/>
      <c r="I21" s="45"/>
      <c r="J21" s="45">
        <f t="shared" si="1"/>
        <v>0</v>
      </c>
      <c r="K21" s="63"/>
      <c r="L21" s="47">
        <f t="shared" si="2"/>
        <v>0</v>
      </c>
      <c r="P21" s="45">
        <f t="shared" si="3"/>
        <v>0</v>
      </c>
      <c r="Q21" s="45"/>
      <c r="R21" s="45">
        <f t="shared" si="4"/>
        <v>0</v>
      </c>
      <c r="S21" s="45">
        <f t="shared" si="5"/>
        <v>0</v>
      </c>
      <c r="T21" s="45">
        <f t="shared" si="6"/>
        <v>0</v>
      </c>
      <c r="U21" s="45">
        <f t="shared" si="7"/>
        <v>0</v>
      </c>
      <c r="V21" s="46">
        <f t="shared" si="8"/>
        <v>0</v>
      </c>
      <c r="W21" s="48">
        <f t="shared" si="9"/>
        <v>0</v>
      </c>
      <c r="X21" s="48">
        <f t="shared" si="10"/>
        <v>0</v>
      </c>
      <c r="Z21" s="45">
        <f t="shared" si="11"/>
        <v>0</v>
      </c>
      <c r="AA21" s="45"/>
      <c r="AB21" s="45"/>
      <c r="AC21" s="45">
        <f t="shared" si="12"/>
        <v>0</v>
      </c>
      <c r="AD21" s="45"/>
      <c r="AE21" s="50">
        <f t="shared" si="13"/>
        <v>0</v>
      </c>
      <c r="AF21" s="51">
        <f t="shared" si="14"/>
        <v>0</v>
      </c>
      <c r="AG21" s="55"/>
      <c r="AH21" s="62"/>
      <c r="AI21" s="44"/>
      <c r="AJ21" s="45">
        <f t="shared" si="15"/>
        <v>0</v>
      </c>
      <c r="AK21" s="45">
        <f t="shared" si="16"/>
        <v>0</v>
      </c>
      <c r="AL21" s="45"/>
      <c r="AM21" s="45"/>
      <c r="AN21" s="45"/>
      <c r="AO21" s="45"/>
      <c r="AP21" s="45"/>
      <c r="AQ21" s="45"/>
      <c r="AR21" s="45"/>
      <c r="AS21" s="45"/>
      <c r="AT21" s="45">
        <f t="shared" si="17"/>
        <v>0</v>
      </c>
      <c r="AU21" s="45"/>
      <c r="AV21" s="56"/>
      <c r="AW21" s="45"/>
      <c r="AX21" s="45">
        <f t="shared" si="18"/>
        <v>0</v>
      </c>
      <c r="AY21" s="45">
        <f t="shared" si="19"/>
        <v>0</v>
      </c>
      <c r="AZ21" s="45"/>
      <c r="BA21" s="45"/>
      <c r="BB21" s="45"/>
      <c r="BC21" s="45"/>
      <c r="BD21" s="45"/>
      <c r="BE21" s="45"/>
      <c r="BF21" s="45"/>
      <c r="BG21" s="45">
        <f t="shared" si="20"/>
        <v>0</v>
      </c>
      <c r="BH21" s="53">
        <f t="shared" si="21"/>
        <v>0</v>
      </c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</row>
    <row r="22" spans="1:281" s="42" customFormat="1" ht="23.1" customHeight="1" x14ac:dyDescent="0.35">
      <c r="A22" s="42">
        <v>6</v>
      </c>
      <c r="B22" s="43" t="s">
        <v>66</v>
      </c>
      <c r="C22" s="64" t="s">
        <v>67</v>
      </c>
      <c r="D22" s="45">
        <v>80003</v>
      </c>
      <c r="E22" s="45">
        <v>3656</v>
      </c>
      <c r="F22" s="45">
        <f t="shared" si="0"/>
        <v>83659</v>
      </c>
      <c r="G22" s="45">
        <v>3656</v>
      </c>
      <c r="H22" s="45"/>
      <c r="I22" s="45"/>
      <c r="J22" s="45">
        <f t="shared" si="1"/>
        <v>87315</v>
      </c>
      <c r="K22" s="46">
        <f>J22</f>
        <v>87315</v>
      </c>
      <c r="L22" s="47">
        <f t="shared" si="2"/>
        <v>0</v>
      </c>
      <c r="M22" s="42">
        <v>0</v>
      </c>
      <c r="N22" s="42">
        <v>0</v>
      </c>
      <c r="O22" s="42">
        <v>0</v>
      </c>
      <c r="P22" s="45">
        <f t="shared" si="3"/>
        <v>87315</v>
      </c>
      <c r="Q22" s="45">
        <v>12906.57</v>
      </c>
      <c r="R22" s="45">
        <f t="shared" si="4"/>
        <v>21073.8</v>
      </c>
      <c r="S22" s="45">
        <f t="shared" si="5"/>
        <v>200</v>
      </c>
      <c r="T22" s="45">
        <f t="shared" si="6"/>
        <v>2182.87</v>
      </c>
      <c r="U22" s="45">
        <f t="shared" si="7"/>
        <v>100</v>
      </c>
      <c r="V22" s="46">
        <f t="shared" si="8"/>
        <v>36463.24</v>
      </c>
      <c r="W22" s="48">
        <f t="shared" si="9"/>
        <v>25426</v>
      </c>
      <c r="X22" s="48">
        <f t="shared" si="10"/>
        <v>25425.760000000002</v>
      </c>
      <c r="Y22" s="42">
        <f>+A22</f>
        <v>6</v>
      </c>
      <c r="Z22" s="45">
        <f t="shared" si="11"/>
        <v>10477.799999999999</v>
      </c>
      <c r="AA22" s="45">
        <v>0</v>
      </c>
      <c r="AB22" s="45">
        <v>100</v>
      </c>
      <c r="AC22" s="45">
        <f t="shared" si="12"/>
        <v>2182.88</v>
      </c>
      <c r="AD22" s="45">
        <v>200</v>
      </c>
      <c r="AE22" s="50">
        <f t="shared" si="13"/>
        <v>50851.76</v>
      </c>
      <c r="AF22" s="51">
        <f t="shared" si="14"/>
        <v>25425.88</v>
      </c>
      <c r="AG22" s="42">
        <v>6</v>
      </c>
      <c r="AH22" s="43" t="s">
        <v>66</v>
      </c>
      <c r="AI22" s="64" t="s">
        <v>67</v>
      </c>
      <c r="AJ22" s="45">
        <f t="shared" si="15"/>
        <v>12906.57</v>
      </c>
      <c r="AK22" s="45">
        <f t="shared" si="16"/>
        <v>7858.3499999999995</v>
      </c>
      <c r="AL22" s="45">
        <v>0</v>
      </c>
      <c r="AM22" s="45">
        <v>0</v>
      </c>
      <c r="AN22" s="45">
        <v>0</v>
      </c>
      <c r="AO22" s="45">
        <v>0</v>
      </c>
      <c r="AP22" s="45">
        <v>13215.45</v>
      </c>
      <c r="AQ22" s="45">
        <v>0</v>
      </c>
      <c r="AR22" s="45"/>
      <c r="AS22" s="45">
        <v>0</v>
      </c>
      <c r="AT22" s="45">
        <f t="shared" si="17"/>
        <v>21073.8</v>
      </c>
      <c r="AU22" s="45">
        <v>200</v>
      </c>
      <c r="AV22" s="45">
        <v>0</v>
      </c>
      <c r="AW22" s="45">
        <v>0</v>
      </c>
      <c r="AX22" s="45">
        <f t="shared" si="18"/>
        <v>200</v>
      </c>
      <c r="AY22" s="45">
        <f t="shared" si="19"/>
        <v>2182.87</v>
      </c>
      <c r="AZ22" s="45"/>
      <c r="BA22" s="45">
        <v>0</v>
      </c>
      <c r="BB22" s="45">
        <v>100</v>
      </c>
      <c r="BC22" s="45">
        <v>0</v>
      </c>
      <c r="BD22" s="45">
        <v>0</v>
      </c>
      <c r="BE22" s="45">
        <v>0</v>
      </c>
      <c r="BF22" s="45">
        <v>0</v>
      </c>
      <c r="BG22" s="45">
        <f t="shared" si="20"/>
        <v>100</v>
      </c>
      <c r="BH22" s="53">
        <f t="shared" si="21"/>
        <v>36463.24</v>
      </c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</row>
    <row r="23" spans="1:281" s="42" customFormat="1" ht="23.1" customHeight="1" x14ac:dyDescent="0.35">
      <c r="A23" s="55"/>
      <c r="B23" s="62"/>
      <c r="C23" s="44"/>
      <c r="D23" s="45"/>
      <c r="E23" s="45"/>
      <c r="F23" s="45">
        <f t="shared" si="0"/>
        <v>0</v>
      </c>
      <c r="G23" s="45"/>
      <c r="J23" s="45">
        <f t="shared" si="1"/>
        <v>0</v>
      </c>
      <c r="K23" s="46"/>
      <c r="L23" s="47">
        <f t="shared" si="2"/>
        <v>0</v>
      </c>
      <c r="P23" s="45">
        <f t="shared" si="3"/>
        <v>0</v>
      </c>
      <c r="R23" s="45">
        <f t="shared" si="4"/>
        <v>0</v>
      </c>
      <c r="S23" s="45">
        <f t="shared" si="5"/>
        <v>0</v>
      </c>
      <c r="T23" s="45">
        <f t="shared" si="6"/>
        <v>0</v>
      </c>
      <c r="U23" s="45">
        <f t="shared" si="7"/>
        <v>0</v>
      </c>
      <c r="V23" s="46">
        <f t="shared" si="8"/>
        <v>0</v>
      </c>
      <c r="W23" s="48">
        <f t="shared" si="9"/>
        <v>0</v>
      </c>
      <c r="X23" s="48">
        <f t="shared" si="10"/>
        <v>0</v>
      </c>
      <c r="Z23" s="45">
        <f t="shared" si="11"/>
        <v>0</v>
      </c>
      <c r="AA23" s="45"/>
      <c r="AB23" s="45"/>
      <c r="AC23" s="45">
        <f t="shared" si="12"/>
        <v>0</v>
      </c>
      <c r="AD23" s="45"/>
      <c r="AE23" s="50">
        <f t="shared" si="13"/>
        <v>0</v>
      </c>
      <c r="AF23" s="51">
        <f t="shared" si="14"/>
        <v>0</v>
      </c>
      <c r="AG23" s="55"/>
      <c r="AH23" s="62"/>
      <c r="AI23" s="44"/>
      <c r="AJ23" s="45">
        <f t="shared" si="15"/>
        <v>0</v>
      </c>
      <c r="AK23" s="45">
        <f t="shared" si="16"/>
        <v>0</v>
      </c>
      <c r="AT23" s="45">
        <f t="shared" si="17"/>
        <v>0</v>
      </c>
      <c r="AU23" s="45"/>
      <c r="AV23" s="56"/>
      <c r="AX23" s="45">
        <f t="shared" si="18"/>
        <v>0</v>
      </c>
      <c r="AY23" s="45">
        <f t="shared" si="19"/>
        <v>0</v>
      </c>
      <c r="BG23" s="45">
        <f t="shared" si="20"/>
        <v>0</v>
      </c>
      <c r="BH23" s="53">
        <f t="shared" si="21"/>
        <v>0</v>
      </c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  <c r="IW23" s="54"/>
      <c r="IX23" s="54"/>
      <c r="IY23" s="54"/>
      <c r="IZ23" s="54"/>
      <c r="JA23" s="54"/>
      <c r="JB23" s="54"/>
      <c r="JC23" s="54"/>
      <c r="JD23" s="54"/>
      <c r="JE23" s="54"/>
      <c r="JF23" s="54"/>
      <c r="JG23" s="54"/>
      <c r="JH23" s="54"/>
      <c r="JI23" s="54"/>
      <c r="JJ23" s="54"/>
      <c r="JK23" s="54"/>
      <c r="JL23" s="54"/>
      <c r="JM23" s="54"/>
      <c r="JN23" s="54"/>
      <c r="JO23" s="54"/>
      <c r="JP23" s="54"/>
      <c r="JQ23" s="54"/>
      <c r="JR23" s="54"/>
      <c r="JS23" s="54"/>
      <c r="JT23" s="54"/>
      <c r="JU23" s="54"/>
    </row>
    <row r="24" spans="1:281" s="42" customFormat="1" ht="23.1" customHeight="1" x14ac:dyDescent="0.35">
      <c r="A24" s="42">
        <v>7</v>
      </c>
      <c r="B24" s="43" t="s">
        <v>68</v>
      </c>
      <c r="C24" s="44" t="s">
        <v>77</v>
      </c>
      <c r="D24" s="45">
        <v>57347</v>
      </c>
      <c r="E24" s="45">
        <v>2810</v>
      </c>
      <c r="F24" s="45">
        <f t="shared" si="0"/>
        <v>60157</v>
      </c>
      <c r="G24" s="45">
        <v>2810</v>
      </c>
      <c r="H24" s="45"/>
      <c r="I24" s="45"/>
      <c r="J24" s="45">
        <f t="shared" si="1"/>
        <v>62967</v>
      </c>
      <c r="K24" s="46">
        <f>J24</f>
        <v>62967</v>
      </c>
      <c r="L24" s="47">
        <f t="shared" si="2"/>
        <v>0</v>
      </c>
      <c r="M24" s="42">
        <v>0</v>
      </c>
      <c r="N24" s="42">
        <v>0</v>
      </c>
      <c r="O24" s="42">
        <v>0</v>
      </c>
      <c r="P24" s="45">
        <f t="shared" si="3"/>
        <v>62967</v>
      </c>
      <c r="Q24" s="45">
        <v>6912.39</v>
      </c>
      <c r="R24" s="45">
        <f t="shared" si="4"/>
        <v>15256.99</v>
      </c>
      <c r="S24" s="45">
        <f t="shared" si="5"/>
        <v>1303.8</v>
      </c>
      <c r="T24" s="45">
        <f t="shared" si="6"/>
        <v>1574.17</v>
      </c>
      <c r="U24" s="45">
        <f t="shared" si="7"/>
        <v>24025.77</v>
      </c>
      <c r="V24" s="46">
        <f t="shared" si="8"/>
        <v>49073.119999999995</v>
      </c>
      <c r="W24" s="48">
        <f t="shared" si="9"/>
        <v>6947</v>
      </c>
      <c r="X24" s="48">
        <f t="shared" si="10"/>
        <v>6946.8800000000047</v>
      </c>
      <c r="Y24" s="42">
        <f>+A24</f>
        <v>7</v>
      </c>
      <c r="Z24" s="45">
        <f t="shared" si="11"/>
        <v>7556.04</v>
      </c>
      <c r="AA24" s="45">
        <v>0</v>
      </c>
      <c r="AB24" s="45">
        <v>100</v>
      </c>
      <c r="AC24" s="45">
        <f t="shared" si="12"/>
        <v>1574.18</v>
      </c>
      <c r="AD24" s="45">
        <v>200</v>
      </c>
      <c r="AE24" s="50">
        <f t="shared" si="13"/>
        <v>13893.880000000005</v>
      </c>
      <c r="AF24" s="51">
        <f t="shared" si="14"/>
        <v>6946.9400000000023</v>
      </c>
      <c r="AG24" s="42">
        <v>7</v>
      </c>
      <c r="AH24" s="43" t="s">
        <v>68</v>
      </c>
      <c r="AI24" s="44" t="s">
        <v>77</v>
      </c>
      <c r="AJ24" s="45">
        <f t="shared" si="15"/>
        <v>6912.39</v>
      </c>
      <c r="AK24" s="45">
        <f t="shared" si="16"/>
        <v>5667.03</v>
      </c>
      <c r="AL24" s="45">
        <v>0</v>
      </c>
      <c r="AM24" s="45">
        <v>0</v>
      </c>
      <c r="AN24" s="45">
        <v>0</v>
      </c>
      <c r="AO24" s="45">
        <v>0</v>
      </c>
      <c r="AP24" s="45">
        <v>8934.4</v>
      </c>
      <c r="AQ24" s="45">
        <v>0</v>
      </c>
      <c r="AR24" s="45"/>
      <c r="AS24" s="45">
        <v>655.56</v>
      </c>
      <c r="AT24" s="45">
        <f t="shared" si="17"/>
        <v>15256.99</v>
      </c>
      <c r="AU24" s="45">
        <v>200</v>
      </c>
      <c r="AV24" s="45">
        <v>0</v>
      </c>
      <c r="AW24" s="45">
        <v>1103.8</v>
      </c>
      <c r="AX24" s="45">
        <f t="shared" si="18"/>
        <v>1303.8</v>
      </c>
      <c r="AY24" s="45">
        <f t="shared" si="19"/>
        <v>1574.17</v>
      </c>
      <c r="AZ24" s="45"/>
      <c r="BA24" s="45"/>
      <c r="BB24" s="45">
        <v>100</v>
      </c>
      <c r="BC24" s="45">
        <v>15783.77</v>
      </c>
      <c r="BD24" s="197">
        <v>8142</v>
      </c>
      <c r="BE24" s="45">
        <v>0</v>
      </c>
      <c r="BF24" s="45">
        <v>0</v>
      </c>
      <c r="BG24" s="45">
        <f t="shared" si="20"/>
        <v>24025.77</v>
      </c>
      <c r="BH24" s="53">
        <f t="shared" si="21"/>
        <v>49073.119999999995</v>
      </c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</row>
    <row r="25" spans="1:281" s="42" customFormat="1" ht="23.1" customHeight="1" x14ac:dyDescent="0.35">
      <c r="A25" s="55"/>
      <c r="B25" s="43"/>
      <c r="C25" s="44"/>
      <c r="D25" s="45"/>
      <c r="E25" s="45"/>
      <c r="F25" s="45">
        <f t="shared" si="0"/>
        <v>0</v>
      </c>
      <c r="G25" s="45"/>
      <c r="H25" s="45"/>
      <c r="I25" s="45"/>
      <c r="J25" s="45">
        <f t="shared" si="1"/>
        <v>0</v>
      </c>
      <c r="K25" s="63"/>
      <c r="L25" s="47">
        <f t="shared" si="2"/>
        <v>0</v>
      </c>
      <c r="P25" s="45">
        <f t="shared" si="3"/>
        <v>0</v>
      </c>
      <c r="Q25" s="45"/>
      <c r="R25" s="45">
        <f t="shared" si="4"/>
        <v>0</v>
      </c>
      <c r="S25" s="45">
        <f t="shared" si="5"/>
        <v>0</v>
      </c>
      <c r="T25" s="45">
        <f t="shared" si="6"/>
        <v>0</v>
      </c>
      <c r="U25" s="45">
        <f t="shared" si="7"/>
        <v>0</v>
      </c>
      <c r="V25" s="46">
        <f t="shared" si="8"/>
        <v>0</v>
      </c>
      <c r="W25" s="48">
        <f t="shared" si="9"/>
        <v>0</v>
      </c>
      <c r="X25" s="48">
        <f t="shared" si="10"/>
        <v>0</v>
      </c>
      <c r="Z25" s="45">
        <f t="shared" si="11"/>
        <v>0</v>
      </c>
      <c r="AA25" s="45"/>
      <c r="AB25" s="45"/>
      <c r="AC25" s="45">
        <f t="shared" si="12"/>
        <v>0</v>
      </c>
      <c r="AD25" s="45"/>
      <c r="AE25" s="50">
        <f t="shared" si="13"/>
        <v>0</v>
      </c>
      <c r="AF25" s="51">
        <f t="shared" si="14"/>
        <v>0</v>
      </c>
      <c r="AG25" s="55"/>
      <c r="AH25" s="43"/>
      <c r="AI25" s="44"/>
      <c r="AJ25" s="45">
        <f t="shared" si="15"/>
        <v>0</v>
      </c>
      <c r="AK25" s="45">
        <f t="shared" si="16"/>
        <v>0</v>
      </c>
      <c r="AL25" s="45"/>
      <c r="AM25" s="45"/>
      <c r="AN25" s="45"/>
      <c r="AO25" s="45"/>
      <c r="AP25" s="45"/>
      <c r="AQ25" s="45"/>
      <c r="AR25" s="45"/>
      <c r="AS25" s="45"/>
      <c r="AT25" s="45">
        <f t="shared" si="17"/>
        <v>0</v>
      </c>
      <c r="AU25" s="45"/>
      <c r="AV25" s="56"/>
      <c r="AW25" s="45"/>
      <c r="AX25" s="45">
        <f t="shared" si="18"/>
        <v>0</v>
      </c>
      <c r="AY25" s="45">
        <f t="shared" si="19"/>
        <v>0</v>
      </c>
      <c r="AZ25" s="45"/>
      <c r="BA25" s="45"/>
      <c r="BB25" s="45"/>
      <c r="BC25" s="45"/>
      <c r="BD25" s="45"/>
      <c r="BE25" s="45"/>
      <c r="BF25" s="45"/>
      <c r="BG25" s="45">
        <f t="shared" si="20"/>
        <v>0</v>
      </c>
      <c r="BH25" s="53">
        <f t="shared" si="21"/>
        <v>0</v>
      </c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  <c r="IZ25" s="54"/>
      <c r="JA25" s="54"/>
      <c r="JB25" s="54"/>
      <c r="JC25" s="54"/>
      <c r="JD25" s="54"/>
      <c r="JE25" s="54"/>
      <c r="JF25" s="54"/>
      <c r="JG25" s="54"/>
      <c r="JH25" s="54"/>
      <c r="JI25" s="54"/>
      <c r="JJ25" s="54"/>
      <c r="JK25" s="54"/>
      <c r="JL25" s="54"/>
      <c r="JM25" s="54"/>
      <c r="JN25" s="54"/>
      <c r="JO25" s="54"/>
      <c r="JP25" s="54"/>
      <c r="JQ25" s="54"/>
      <c r="JR25" s="54"/>
      <c r="JS25" s="54"/>
      <c r="JT25" s="54"/>
      <c r="JU25" s="54"/>
    </row>
    <row r="26" spans="1:281" s="42" customFormat="1" ht="23.1" customHeight="1" x14ac:dyDescent="0.35">
      <c r="A26" s="154">
        <v>8</v>
      </c>
      <c r="B26" s="43" t="s">
        <v>70</v>
      </c>
      <c r="C26" s="44" t="s">
        <v>71</v>
      </c>
      <c r="D26" s="45">
        <v>46725</v>
      </c>
      <c r="E26" s="45">
        <v>2290</v>
      </c>
      <c r="F26" s="45">
        <f t="shared" si="0"/>
        <v>49015</v>
      </c>
      <c r="G26" s="45">
        <v>2289</v>
      </c>
      <c r="H26" s="45"/>
      <c r="I26" s="45"/>
      <c r="J26" s="45">
        <f t="shared" si="1"/>
        <v>51304</v>
      </c>
      <c r="K26" s="46">
        <f>J26</f>
        <v>51304</v>
      </c>
      <c r="L26" s="47">
        <f t="shared" si="2"/>
        <v>0</v>
      </c>
      <c r="M26" s="42">
        <v>0</v>
      </c>
      <c r="N26" s="42">
        <v>0</v>
      </c>
      <c r="O26" s="42">
        <v>0</v>
      </c>
      <c r="P26" s="45">
        <f t="shared" si="3"/>
        <v>51304</v>
      </c>
      <c r="Q26" s="45">
        <v>4459.28</v>
      </c>
      <c r="R26" s="45">
        <f t="shared" si="4"/>
        <v>12143.55</v>
      </c>
      <c r="S26" s="45">
        <f t="shared" si="5"/>
        <v>5396.5599999999995</v>
      </c>
      <c r="T26" s="45">
        <f t="shared" si="6"/>
        <v>1282.5999999999999</v>
      </c>
      <c r="U26" s="45">
        <f t="shared" si="7"/>
        <v>12100</v>
      </c>
      <c r="V26" s="46">
        <f t="shared" si="8"/>
        <v>35381.99</v>
      </c>
      <c r="W26" s="48">
        <f t="shared" si="9"/>
        <v>7961</v>
      </c>
      <c r="X26" s="48">
        <f t="shared" si="10"/>
        <v>7961.010000000002</v>
      </c>
      <c r="Y26" s="42">
        <f>+A26</f>
        <v>8</v>
      </c>
      <c r="Z26" s="45">
        <f t="shared" si="11"/>
        <v>6156.48</v>
      </c>
      <c r="AA26" s="45">
        <v>0</v>
      </c>
      <c r="AB26" s="45">
        <v>100</v>
      </c>
      <c r="AC26" s="45">
        <f t="shared" si="12"/>
        <v>1282.5999999999999</v>
      </c>
      <c r="AD26" s="45">
        <v>200</v>
      </c>
      <c r="AE26" s="50">
        <f t="shared" si="13"/>
        <v>15922.010000000002</v>
      </c>
      <c r="AF26" s="51">
        <f t="shared" si="14"/>
        <v>7961.005000000001</v>
      </c>
      <c r="AG26" s="154">
        <v>8</v>
      </c>
      <c r="AH26" s="43" t="s">
        <v>70</v>
      </c>
      <c r="AI26" s="44" t="s">
        <v>71</v>
      </c>
      <c r="AJ26" s="45">
        <f t="shared" si="15"/>
        <v>4459.28</v>
      </c>
      <c r="AK26" s="45">
        <f t="shared" si="16"/>
        <v>4617.3599999999997</v>
      </c>
      <c r="AL26" s="45">
        <v>5870.63</v>
      </c>
      <c r="AM26" s="45">
        <v>1000</v>
      </c>
      <c r="AN26" s="45">
        <v>0</v>
      </c>
      <c r="AO26" s="45">
        <v>0</v>
      </c>
      <c r="AP26" s="45">
        <v>0</v>
      </c>
      <c r="AQ26" s="45">
        <v>0</v>
      </c>
      <c r="AR26" s="45"/>
      <c r="AS26" s="45">
        <v>655.56</v>
      </c>
      <c r="AT26" s="45">
        <f t="shared" si="17"/>
        <v>12143.55</v>
      </c>
      <c r="AU26" s="45">
        <v>1900</v>
      </c>
      <c r="AV26" s="45">
        <v>0</v>
      </c>
      <c r="AW26" s="45">
        <v>3496.56</v>
      </c>
      <c r="AX26" s="45">
        <f t="shared" si="18"/>
        <v>5396.5599999999995</v>
      </c>
      <c r="AY26" s="45">
        <f t="shared" si="19"/>
        <v>1282.5999999999999</v>
      </c>
      <c r="AZ26" s="45"/>
      <c r="BA26" s="45">
        <v>0</v>
      </c>
      <c r="BB26" s="45">
        <v>100</v>
      </c>
      <c r="BC26" s="45"/>
      <c r="BD26" s="45">
        <v>12000</v>
      </c>
      <c r="BE26" s="45">
        <v>0</v>
      </c>
      <c r="BF26" s="45">
        <v>0</v>
      </c>
      <c r="BG26" s="45">
        <f t="shared" si="20"/>
        <v>12100</v>
      </c>
      <c r="BH26" s="53">
        <f t="shared" si="21"/>
        <v>35381.99</v>
      </c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  <c r="IX26" s="54"/>
      <c r="IY26" s="54"/>
      <c r="IZ26" s="54"/>
      <c r="JA26" s="54"/>
      <c r="JB26" s="54"/>
      <c r="JC26" s="54"/>
      <c r="JD26" s="54"/>
      <c r="JE26" s="54"/>
      <c r="JF26" s="54"/>
      <c r="JG26" s="54"/>
      <c r="JH26" s="54"/>
      <c r="JI26" s="54"/>
      <c r="JJ26" s="54"/>
      <c r="JK26" s="54"/>
      <c r="JL26" s="54"/>
      <c r="JM26" s="54"/>
      <c r="JN26" s="54"/>
      <c r="JO26" s="54"/>
      <c r="JP26" s="54"/>
      <c r="JQ26" s="54"/>
      <c r="JR26" s="54"/>
      <c r="JS26" s="54"/>
      <c r="JT26" s="54"/>
      <c r="JU26" s="54"/>
    </row>
    <row r="27" spans="1:281" s="42" customFormat="1" ht="23.1" customHeight="1" x14ac:dyDescent="0.35">
      <c r="A27" s="55"/>
      <c r="B27" s="43"/>
      <c r="C27" s="44"/>
      <c r="D27" s="45"/>
      <c r="E27" s="45"/>
      <c r="F27" s="45">
        <f t="shared" si="0"/>
        <v>0</v>
      </c>
      <c r="G27" s="45"/>
      <c r="H27" s="45"/>
      <c r="I27" s="45"/>
      <c r="J27" s="45">
        <f t="shared" si="1"/>
        <v>0</v>
      </c>
      <c r="K27" s="46"/>
      <c r="L27" s="47">
        <f t="shared" si="2"/>
        <v>0</v>
      </c>
      <c r="P27" s="45">
        <f t="shared" si="3"/>
        <v>0</v>
      </c>
      <c r="Q27" s="45"/>
      <c r="R27" s="45">
        <f t="shared" si="4"/>
        <v>0</v>
      </c>
      <c r="S27" s="45">
        <f t="shared" si="5"/>
        <v>0</v>
      </c>
      <c r="T27" s="45">
        <f t="shared" si="6"/>
        <v>0</v>
      </c>
      <c r="U27" s="45">
        <f t="shared" si="7"/>
        <v>0</v>
      </c>
      <c r="V27" s="46">
        <f t="shared" si="8"/>
        <v>0</v>
      </c>
      <c r="W27" s="48">
        <f t="shared" si="9"/>
        <v>0</v>
      </c>
      <c r="X27" s="48">
        <f t="shared" si="10"/>
        <v>0</v>
      </c>
      <c r="Z27" s="45">
        <f t="shared" si="11"/>
        <v>0</v>
      </c>
      <c r="AA27" s="45"/>
      <c r="AB27" s="45"/>
      <c r="AC27" s="45">
        <f t="shared" si="12"/>
        <v>0</v>
      </c>
      <c r="AD27" s="45"/>
      <c r="AE27" s="50">
        <f t="shared" si="13"/>
        <v>0</v>
      </c>
      <c r="AF27" s="51">
        <f t="shared" si="14"/>
        <v>0</v>
      </c>
      <c r="AG27" s="55"/>
      <c r="AH27" s="43"/>
      <c r="AI27" s="44"/>
      <c r="AJ27" s="45">
        <f t="shared" si="15"/>
        <v>0</v>
      </c>
      <c r="AK27" s="45">
        <f t="shared" si="16"/>
        <v>0</v>
      </c>
      <c r="AL27" s="45"/>
      <c r="AM27" s="45"/>
      <c r="AN27" s="45"/>
      <c r="AO27" s="45"/>
      <c r="AP27" s="45"/>
      <c r="AQ27" s="45"/>
      <c r="AR27" s="45"/>
      <c r="AS27" s="45"/>
      <c r="AT27" s="45">
        <f t="shared" si="17"/>
        <v>0</v>
      </c>
      <c r="AU27" s="45"/>
      <c r="AV27" s="56"/>
      <c r="AW27" s="45"/>
      <c r="AX27" s="45">
        <f t="shared" si="18"/>
        <v>0</v>
      </c>
      <c r="AY27" s="45">
        <f t="shared" si="19"/>
        <v>0</v>
      </c>
      <c r="AZ27" s="45"/>
      <c r="BA27" s="45"/>
      <c r="BB27" s="45"/>
      <c r="BC27" s="45"/>
      <c r="BD27" s="45"/>
      <c r="BE27" s="45"/>
      <c r="BF27" s="45"/>
      <c r="BG27" s="45">
        <f t="shared" si="20"/>
        <v>0</v>
      </c>
      <c r="BH27" s="53">
        <f t="shared" si="21"/>
        <v>0</v>
      </c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  <c r="IW27" s="54"/>
      <c r="IX27" s="54"/>
      <c r="IY27" s="54"/>
      <c r="IZ27" s="54"/>
      <c r="JA27" s="54"/>
      <c r="JB27" s="54"/>
      <c r="JC27" s="54"/>
      <c r="JD27" s="54"/>
      <c r="JE27" s="54"/>
      <c r="JF27" s="54"/>
      <c r="JG27" s="54"/>
      <c r="JH27" s="54"/>
      <c r="JI27" s="54"/>
      <c r="JJ27" s="54"/>
      <c r="JK27" s="54"/>
      <c r="JL27" s="54"/>
      <c r="JM27" s="54"/>
      <c r="JN27" s="54"/>
      <c r="JO27" s="54"/>
      <c r="JP27" s="54"/>
      <c r="JQ27" s="54"/>
      <c r="JR27" s="54"/>
      <c r="JS27" s="54"/>
      <c r="JT27" s="54"/>
      <c r="JU27" s="54"/>
    </row>
    <row r="28" spans="1:281" s="42" customFormat="1" ht="23.1" customHeight="1" x14ac:dyDescent="0.35">
      <c r="A28" s="42">
        <v>9</v>
      </c>
      <c r="B28" s="43" t="s">
        <v>72</v>
      </c>
      <c r="C28" s="44" t="s">
        <v>73</v>
      </c>
      <c r="D28" s="45">
        <v>29165</v>
      </c>
      <c r="E28" s="45">
        <v>1540</v>
      </c>
      <c r="F28" s="45">
        <f t="shared" si="0"/>
        <v>30705</v>
      </c>
      <c r="G28" s="45">
        <v>1540</v>
      </c>
      <c r="H28" s="45"/>
      <c r="I28" s="45"/>
      <c r="J28" s="45">
        <f t="shared" si="1"/>
        <v>32245</v>
      </c>
      <c r="K28" s="46">
        <f>J28</f>
        <v>32245</v>
      </c>
      <c r="L28" s="47">
        <f t="shared" si="2"/>
        <v>0</v>
      </c>
      <c r="M28" s="42">
        <v>0</v>
      </c>
      <c r="N28" s="42">
        <v>0</v>
      </c>
      <c r="O28" s="42">
        <v>0</v>
      </c>
      <c r="P28" s="45">
        <f t="shared" si="3"/>
        <v>32245</v>
      </c>
      <c r="Q28" s="45">
        <v>1125.52</v>
      </c>
      <c r="R28" s="45">
        <f t="shared" si="4"/>
        <v>2902.0499999999997</v>
      </c>
      <c r="S28" s="45">
        <f t="shared" si="5"/>
        <v>200</v>
      </c>
      <c r="T28" s="45">
        <f t="shared" si="6"/>
        <v>806.12</v>
      </c>
      <c r="U28" s="45">
        <f t="shared" si="7"/>
        <v>600</v>
      </c>
      <c r="V28" s="46">
        <f t="shared" si="8"/>
        <v>5633.69</v>
      </c>
      <c r="W28" s="48">
        <f t="shared" si="9"/>
        <v>13306</v>
      </c>
      <c r="X28" s="48">
        <f t="shared" si="10"/>
        <v>13305.310000000001</v>
      </c>
      <c r="Y28" s="42">
        <f>+A28</f>
        <v>9</v>
      </c>
      <c r="Z28" s="45">
        <f t="shared" si="11"/>
        <v>3869.3999999999996</v>
      </c>
      <c r="AA28" s="45">
        <v>0</v>
      </c>
      <c r="AB28" s="45">
        <v>100</v>
      </c>
      <c r="AC28" s="45">
        <f t="shared" si="12"/>
        <v>806.13</v>
      </c>
      <c r="AD28" s="45">
        <v>200</v>
      </c>
      <c r="AE28" s="50">
        <f t="shared" si="13"/>
        <v>26611.31</v>
      </c>
      <c r="AF28" s="51">
        <f t="shared" si="14"/>
        <v>13305.655000000001</v>
      </c>
      <c r="AG28" s="42">
        <v>9</v>
      </c>
      <c r="AH28" s="43" t="s">
        <v>72</v>
      </c>
      <c r="AI28" s="44" t="s">
        <v>73</v>
      </c>
      <c r="AJ28" s="45">
        <f t="shared" si="15"/>
        <v>1125.52</v>
      </c>
      <c r="AK28" s="45">
        <f t="shared" si="16"/>
        <v>2902.0499999999997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/>
      <c r="AS28" s="45">
        <v>0</v>
      </c>
      <c r="AT28" s="45">
        <f t="shared" si="17"/>
        <v>2902.0499999999997</v>
      </c>
      <c r="AU28" s="45">
        <v>200</v>
      </c>
      <c r="AV28" s="45">
        <v>0</v>
      </c>
      <c r="AW28" s="45">
        <v>0</v>
      </c>
      <c r="AX28" s="45">
        <f t="shared" si="18"/>
        <v>200</v>
      </c>
      <c r="AY28" s="45">
        <f t="shared" si="19"/>
        <v>806.12</v>
      </c>
      <c r="AZ28" s="45"/>
      <c r="BA28" s="45"/>
      <c r="BB28" s="45">
        <v>100</v>
      </c>
      <c r="BC28" s="45">
        <v>0</v>
      </c>
      <c r="BD28" s="45">
        <v>500</v>
      </c>
      <c r="BE28" s="45">
        <v>0</v>
      </c>
      <c r="BF28" s="45">
        <v>0</v>
      </c>
      <c r="BG28" s="45">
        <f t="shared" si="20"/>
        <v>600</v>
      </c>
      <c r="BH28" s="53">
        <f t="shared" si="21"/>
        <v>5633.69</v>
      </c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  <c r="IW28" s="54"/>
      <c r="IX28" s="54"/>
      <c r="IY28" s="54"/>
      <c r="IZ28" s="54"/>
      <c r="JA28" s="54"/>
      <c r="JB28" s="54"/>
      <c r="JC28" s="54"/>
      <c r="JD28" s="54"/>
      <c r="JE28" s="54"/>
      <c r="JF28" s="54"/>
      <c r="JG28" s="54"/>
      <c r="JH28" s="54"/>
      <c r="JI28" s="54"/>
      <c r="JJ28" s="54"/>
      <c r="JK28" s="54"/>
      <c r="JL28" s="54"/>
      <c r="JM28" s="54"/>
      <c r="JN28" s="54"/>
      <c r="JO28" s="54"/>
      <c r="JP28" s="54"/>
      <c r="JQ28" s="54"/>
      <c r="JR28" s="54"/>
      <c r="JS28" s="54"/>
      <c r="JT28" s="54"/>
      <c r="JU28" s="54"/>
    </row>
    <row r="29" spans="1:281" s="55" customFormat="1" ht="23.1" customHeight="1" x14ac:dyDescent="0.35">
      <c r="B29" s="56"/>
      <c r="C29" s="57"/>
      <c r="D29" s="59"/>
      <c r="E29" s="59"/>
      <c r="F29" s="45">
        <f t="shared" si="0"/>
        <v>0</v>
      </c>
      <c r="G29" s="59"/>
      <c r="J29" s="45">
        <f t="shared" si="1"/>
        <v>0</v>
      </c>
      <c r="L29" s="47">
        <f t="shared" si="2"/>
        <v>0</v>
      </c>
      <c r="P29" s="45">
        <f t="shared" si="3"/>
        <v>0</v>
      </c>
      <c r="Q29" s="56"/>
      <c r="R29" s="45">
        <f t="shared" si="4"/>
        <v>0</v>
      </c>
      <c r="S29" s="45">
        <f t="shared" si="5"/>
        <v>0</v>
      </c>
      <c r="T29" s="45">
        <f t="shared" si="6"/>
        <v>0</v>
      </c>
      <c r="U29" s="45">
        <f t="shared" si="7"/>
        <v>0</v>
      </c>
      <c r="V29" s="46">
        <f t="shared" si="8"/>
        <v>0</v>
      </c>
      <c r="W29" s="48">
        <f t="shared" si="9"/>
        <v>0</v>
      </c>
      <c r="X29" s="48">
        <f t="shared" si="10"/>
        <v>0</v>
      </c>
      <c r="Z29" s="45">
        <f t="shared" si="11"/>
        <v>0</v>
      </c>
      <c r="AA29" s="59"/>
      <c r="AB29" s="59"/>
      <c r="AC29" s="45">
        <f t="shared" si="12"/>
        <v>0</v>
      </c>
      <c r="AD29" s="59"/>
      <c r="AE29" s="50">
        <f t="shared" si="13"/>
        <v>0</v>
      </c>
      <c r="AF29" s="51">
        <f t="shared" si="14"/>
        <v>0</v>
      </c>
      <c r="AH29" s="56"/>
      <c r="AI29" s="57"/>
      <c r="AJ29" s="45">
        <f t="shared" si="15"/>
        <v>0</v>
      </c>
      <c r="AK29" s="45">
        <f t="shared" si="16"/>
        <v>0</v>
      </c>
      <c r="AL29" s="56"/>
      <c r="AM29" s="56"/>
      <c r="AN29" s="56"/>
      <c r="AO29" s="56"/>
      <c r="AP29" s="56"/>
      <c r="AQ29" s="56"/>
      <c r="AR29" s="56"/>
      <c r="AS29" s="56"/>
      <c r="AT29" s="45">
        <f t="shared" si="17"/>
        <v>0</v>
      </c>
      <c r="AU29" s="149"/>
      <c r="AV29" s="56"/>
      <c r="AW29" s="56"/>
      <c r="AX29" s="45">
        <f t="shared" si="18"/>
        <v>0</v>
      </c>
      <c r="AY29" s="45">
        <f t="shared" si="19"/>
        <v>0</v>
      </c>
      <c r="AZ29" s="56"/>
      <c r="BA29" s="56"/>
      <c r="BB29" s="56"/>
      <c r="BC29" s="56"/>
      <c r="BD29" s="56"/>
      <c r="BE29" s="56"/>
      <c r="BF29" s="56"/>
      <c r="BG29" s="45">
        <f t="shared" si="20"/>
        <v>0</v>
      </c>
      <c r="BH29" s="53">
        <f t="shared" si="21"/>
        <v>0</v>
      </c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</row>
    <row r="30" spans="1:281" s="42" customFormat="1" ht="23.1" customHeight="1" x14ac:dyDescent="0.35">
      <c r="A30" s="42">
        <v>10</v>
      </c>
      <c r="B30" s="43" t="s">
        <v>74</v>
      </c>
      <c r="C30" s="44" t="s">
        <v>73</v>
      </c>
      <c r="D30" s="45">
        <v>29449</v>
      </c>
      <c r="E30" s="45">
        <v>1540</v>
      </c>
      <c r="F30" s="45">
        <f t="shared" si="0"/>
        <v>30989</v>
      </c>
      <c r="G30" s="45">
        <v>1540</v>
      </c>
      <c r="H30" s="45"/>
      <c r="I30" s="45"/>
      <c r="J30" s="45">
        <f t="shared" si="1"/>
        <v>32529</v>
      </c>
      <c r="K30" s="46">
        <f>J30</f>
        <v>32529</v>
      </c>
      <c r="L30" s="47">
        <f t="shared" si="2"/>
        <v>2229.81</v>
      </c>
      <c r="M30" s="42">
        <v>2</v>
      </c>
      <c r="N30" s="42">
        <v>0</v>
      </c>
      <c r="O30" s="42">
        <v>45</v>
      </c>
      <c r="P30" s="45">
        <f t="shared" si="3"/>
        <v>30299.19</v>
      </c>
      <c r="Q30" s="45">
        <v>1163.23</v>
      </c>
      <c r="R30" s="45">
        <f t="shared" si="4"/>
        <v>2927.6099999999997</v>
      </c>
      <c r="S30" s="45">
        <f t="shared" si="5"/>
        <v>200</v>
      </c>
      <c r="T30" s="45">
        <f t="shared" si="6"/>
        <v>813.22</v>
      </c>
      <c r="U30" s="45">
        <f t="shared" si="7"/>
        <v>100</v>
      </c>
      <c r="V30" s="46">
        <f t="shared" si="8"/>
        <v>5204.0600000000004</v>
      </c>
      <c r="W30" s="48">
        <f t="shared" si="9"/>
        <v>12548</v>
      </c>
      <c r="X30" s="48">
        <f t="shared" si="10"/>
        <v>12547.129999999997</v>
      </c>
      <c r="Y30" s="42">
        <f>+A30</f>
        <v>10</v>
      </c>
      <c r="Z30" s="45">
        <f t="shared" si="11"/>
        <v>3903.48</v>
      </c>
      <c r="AA30" s="45">
        <v>0</v>
      </c>
      <c r="AB30" s="45">
        <v>100</v>
      </c>
      <c r="AC30" s="45">
        <f t="shared" si="12"/>
        <v>813.23</v>
      </c>
      <c r="AD30" s="45">
        <v>200</v>
      </c>
      <c r="AE30" s="50">
        <f t="shared" si="13"/>
        <v>25095.129999999997</v>
      </c>
      <c r="AF30" s="51">
        <f t="shared" si="14"/>
        <v>12547.564999999999</v>
      </c>
      <c r="AG30" s="42">
        <v>10</v>
      </c>
      <c r="AH30" s="43" t="s">
        <v>74</v>
      </c>
      <c r="AI30" s="44" t="s">
        <v>73</v>
      </c>
      <c r="AJ30" s="45">
        <f t="shared" si="15"/>
        <v>1163.23</v>
      </c>
      <c r="AK30" s="45">
        <f t="shared" si="16"/>
        <v>2927.6099999999997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/>
      <c r="AS30" s="45">
        <v>0</v>
      </c>
      <c r="AT30" s="45">
        <f t="shared" si="17"/>
        <v>2927.6099999999997</v>
      </c>
      <c r="AU30" s="45">
        <v>200</v>
      </c>
      <c r="AV30" s="45">
        <v>0</v>
      </c>
      <c r="AW30" s="45">
        <v>0</v>
      </c>
      <c r="AX30" s="45">
        <f t="shared" si="18"/>
        <v>200</v>
      </c>
      <c r="AY30" s="45">
        <f t="shared" si="19"/>
        <v>813.22</v>
      </c>
      <c r="AZ30" s="45"/>
      <c r="BA30" s="45"/>
      <c r="BB30" s="45">
        <v>100</v>
      </c>
      <c r="BC30" s="45">
        <v>0</v>
      </c>
      <c r="BD30" s="45">
        <v>0</v>
      </c>
      <c r="BE30" s="45">
        <v>0</v>
      </c>
      <c r="BF30" s="45">
        <v>0</v>
      </c>
      <c r="BG30" s="45">
        <f t="shared" si="20"/>
        <v>100</v>
      </c>
      <c r="BH30" s="53">
        <f t="shared" si="21"/>
        <v>5204.0600000000004</v>
      </c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</row>
    <row r="31" spans="1:281" s="55" customFormat="1" ht="23.1" customHeight="1" x14ac:dyDescent="0.35">
      <c r="B31" s="56"/>
      <c r="C31" s="57"/>
      <c r="D31" s="59"/>
      <c r="E31" s="59"/>
      <c r="F31" s="45">
        <f t="shared" si="0"/>
        <v>0</v>
      </c>
      <c r="G31" s="59"/>
      <c r="J31" s="45">
        <f t="shared" si="1"/>
        <v>0</v>
      </c>
      <c r="L31" s="47">
        <f t="shared" si="2"/>
        <v>0</v>
      </c>
      <c r="P31" s="45">
        <f t="shared" si="3"/>
        <v>0</v>
      </c>
      <c r="Q31" s="56"/>
      <c r="R31" s="45">
        <f t="shared" si="4"/>
        <v>0</v>
      </c>
      <c r="S31" s="45">
        <f t="shared" si="5"/>
        <v>0</v>
      </c>
      <c r="T31" s="45">
        <f t="shared" si="6"/>
        <v>0</v>
      </c>
      <c r="U31" s="45">
        <f t="shared" si="7"/>
        <v>0</v>
      </c>
      <c r="V31" s="46">
        <f t="shared" si="8"/>
        <v>0</v>
      </c>
      <c r="W31" s="48">
        <f t="shared" si="9"/>
        <v>0</v>
      </c>
      <c r="X31" s="48">
        <f t="shared" si="10"/>
        <v>0</v>
      </c>
      <c r="Z31" s="45">
        <f t="shared" si="11"/>
        <v>0</v>
      </c>
      <c r="AA31" s="59"/>
      <c r="AB31" s="59"/>
      <c r="AC31" s="45">
        <f t="shared" si="12"/>
        <v>0</v>
      </c>
      <c r="AD31" s="59"/>
      <c r="AE31" s="50">
        <f t="shared" si="13"/>
        <v>0</v>
      </c>
      <c r="AF31" s="51">
        <f t="shared" si="14"/>
        <v>0</v>
      </c>
      <c r="AH31" s="56"/>
      <c r="AI31" s="57"/>
      <c r="AJ31" s="45">
        <f t="shared" si="15"/>
        <v>0</v>
      </c>
      <c r="AK31" s="45">
        <f t="shared" si="16"/>
        <v>0</v>
      </c>
      <c r="AL31" s="56"/>
      <c r="AM31" s="56"/>
      <c r="AN31" s="56"/>
      <c r="AO31" s="56"/>
      <c r="AP31" s="56"/>
      <c r="AQ31" s="56"/>
      <c r="AR31" s="56"/>
      <c r="AS31" s="56"/>
      <c r="AT31" s="45">
        <f t="shared" si="17"/>
        <v>0</v>
      </c>
      <c r="AU31" s="149"/>
      <c r="AV31" s="56"/>
      <c r="AW31" s="56"/>
      <c r="AX31" s="45">
        <f t="shared" si="18"/>
        <v>0</v>
      </c>
      <c r="AY31" s="45">
        <f t="shared" si="19"/>
        <v>0</v>
      </c>
      <c r="AZ31" s="56"/>
      <c r="BA31" s="56"/>
      <c r="BB31" s="56"/>
      <c r="BC31" s="56"/>
      <c r="BD31" s="56"/>
      <c r="BE31" s="56"/>
      <c r="BF31" s="56"/>
      <c r="BG31" s="45">
        <f t="shared" si="20"/>
        <v>0</v>
      </c>
      <c r="BH31" s="53">
        <f t="shared" si="21"/>
        <v>0</v>
      </c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  <c r="IW31" s="54"/>
      <c r="IX31" s="54"/>
      <c r="IY31" s="54"/>
      <c r="IZ31" s="54"/>
      <c r="JA31" s="54"/>
      <c r="JB31" s="54"/>
      <c r="JC31" s="54"/>
      <c r="JD31" s="54"/>
      <c r="JE31" s="54"/>
      <c r="JF31" s="54"/>
      <c r="JG31" s="54"/>
      <c r="JH31" s="54"/>
      <c r="JI31" s="54"/>
      <c r="JJ31" s="54"/>
      <c r="JK31" s="54"/>
      <c r="JL31" s="54"/>
      <c r="JM31" s="54"/>
      <c r="JN31" s="54"/>
      <c r="JO31" s="54"/>
      <c r="JP31" s="54"/>
      <c r="JQ31" s="54"/>
      <c r="JR31" s="54"/>
      <c r="JS31" s="54"/>
      <c r="JT31" s="54"/>
      <c r="JU31" s="54"/>
    </row>
    <row r="32" spans="1:281" s="42" customFormat="1" ht="23.1" customHeight="1" x14ac:dyDescent="0.35">
      <c r="A32" s="154">
        <v>11</v>
      </c>
      <c r="B32" s="43" t="s">
        <v>75</v>
      </c>
      <c r="C32" s="44" t="s">
        <v>69</v>
      </c>
      <c r="D32" s="45">
        <v>39672</v>
      </c>
      <c r="E32" s="45">
        <v>1944</v>
      </c>
      <c r="F32" s="45">
        <f t="shared" si="0"/>
        <v>41616</v>
      </c>
      <c r="G32" s="45">
        <v>1944</v>
      </c>
      <c r="H32" s="45"/>
      <c r="I32" s="45"/>
      <c r="J32" s="45">
        <f t="shared" si="1"/>
        <v>43560</v>
      </c>
      <c r="K32" s="46">
        <f>J32</f>
        <v>43560</v>
      </c>
      <c r="L32" s="47">
        <f t="shared" si="2"/>
        <v>0</v>
      </c>
      <c r="M32" s="42">
        <v>0</v>
      </c>
      <c r="N32" s="42">
        <v>0</v>
      </c>
      <c r="O32" s="42">
        <v>0</v>
      </c>
      <c r="P32" s="45">
        <f t="shared" si="3"/>
        <v>43560</v>
      </c>
      <c r="Q32" s="45">
        <v>2878.45</v>
      </c>
      <c r="R32" s="45">
        <f t="shared" si="4"/>
        <v>14033.589999999998</v>
      </c>
      <c r="S32" s="45">
        <f t="shared" si="5"/>
        <v>388.64</v>
      </c>
      <c r="T32" s="45">
        <f t="shared" si="6"/>
        <v>1089</v>
      </c>
      <c r="U32" s="45">
        <f t="shared" si="7"/>
        <v>20170.32</v>
      </c>
      <c r="V32" s="46">
        <f t="shared" si="8"/>
        <v>38560</v>
      </c>
      <c r="W32" s="48">
        <f t="shared" si="9"/>
        <v>2500</v>
      </c>
      <c r="X32" s="48">
        <f t="shared" si="10"/>
        <v>2500</v>
      </c>
      <c r="Y32" s="42">
        <f>+A32</f>
        <v>11</v>
      </c>
      <c r="Z32" s="45">
        <f t="shared" si="11"/>
        <v>5227.2</v>
      </c>
      <c r="AA32" s="45">
        <v>0</v>
      </c>
      <c r="AB32" s="45">
        <v>100</v>
      </c>
      <c r="AC32" s="45">
        <f t="shared" si="12"/>
        <v>1089</v>
      </c>
      <c r="AD32" s="45">
        <v>200</v>
      </c>
      <c r="AE32" s="50">
        <f t="shared" si="13"/>
        <v>5000</v>
      </c>
      <c r="AF32" s="51">
        <f t="shared" si="14"/>
        <v>2500</v>
      </c>
      <c r="AG32" s="154">
        <v>11</v>
      </c>
      <c r="AH32" s="43" t="s">
        <v>75</v>
      </c>
      <c r="AI32" s="44" t="s">
        <v>69</v>
      </c>
      <c r="AJ32" s="45">
        <f t="shared" si="15"/>
        <v>2878.45</v>
      </c>
      <c r="AK32" s="45">
        <f t="shared" si="16"/>
        <v>3920.3999999999996</v>
      </c>
      <c r="AL32" s="45">
        <v>0</v>
      </c>
      <c r="AM32" s="45">
        <v>2445.37</v>
      </c>
      <c r="AN32" s="45">
        <v>0</v>
      </c>
      <c r="AO32" s="45">
        <v>0</v>
      </c>
      <c r="AP32" s="45">
        <v>5612.26</v>
      </c>
      <c r="AQ32" s="45">
        <v>0</v>
      </c>
      <c r="AR32" s="45">
        <v>1400</v>
      </c>
      <c r="AS32" s="45">
        <v>655.56</v>
      </c>
      <c r="AT32" s="45">
        <f t="shared" si="17"/>
        <v>14033.589999999998</v>
      </c>
      <c r="AU32" s="45">
        <v>200</v>
      </c>
      <c r="AV32" s="45">
        <v>0</v>
      </c>
      <c r="AW32" s="65">
        <v>188.64</v>
      </c>
      <c r="AX32" s="45">
        <f t="shared" si="18"/>
        <v>388.64</v>
      </c>
      <c r="AY32" s="45">
        <f t="shared" si="19"/>
        <v>1089</v>
      </c>
      <c r="AZ32" s="45"/>
      <c r="BA32" s="45"/>
      <c r="BB32" s="45">
        <v>100</v>
      </c>
      <c r="BC32" s="45">
        <v>9490.31</v>
      </c>
      <c r="BD32" s="45">
        <v>7630.01</v>
      </c>
      <c r="BE32" s="45">
        <v>2950</v>
      </c>
      <c r="BF32" s="45">
        <v>0</v>
      </c>
      <c r="BG32" s="45">
        <f t="shared" si="20"/>
        <v>20170.32</v>
      </c>
      <c r="BH32" s="53">
        <f t="shared" si="21"/>
        <v>38560</v>
      </c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  <c r="IW32" s="54"/>
      <c r="IX32" s="54"/>
      <c r="IY32" s="54"/>
      <c r="IZ32" s="54"/>
      <c r="JA32" s="54"/>
      <c r="JB32" s="54"/>
      <c r="JC32" s="54"/>
      <c r="JD32" s="54"/>
      <c r="JE32" s="54"/>
      <c r="JF32" s="54"/>
      <c r="JG32" s="54"/>
      <c r="JH32" s="54"/>
      <c r="JI32" s="54"/>
      <c r="JJ32" s="54"/>
      <c r="JK32" s="54"/>
      <c r="JL32" s="54"/>
      <c r="JM32" s="54"/>
      <c r="JN32" s="54"/>
      <c r="JO32" s="54"/>
      <c r="JP32" s="54"/>
      <c r="JQ32" s="54"/>
      <c r="JR32" s="54"/>
      <c r="JS32" s="54"/>
      <c r="JT32" s="54"/>
      <c r="JU32" s="54"/>
    </row>
    <row r="33" spans="1:281" s="55" customFormat="1" ht="23.1" customHeight="1" x14ac:dyDescent="0.35">
      <c r="B33" s="56"/>
      <c r="C33" s="57"/>
      <c r="D33" s="59"/>
      <c r="E33" s="59"/>
      <c r="F33" s="45">
        <f t="shared" si="0"/>
        <v>0</v>
      </c>
      <c r="G33" s="59"/>
      <c r="J33" s="45">
        <f t="shared" si="1"/>
        <v>0</v>
      </c>
      <c r="L33" s="47">
        <f t="shared" si="2"/>
        <v>0</v>
      </c>
      <c r="P33" s="45">
        <f t="shared" si="3"/>
        <v>0</v>
      </c>
      <c r="Q33" s="56"/>
      <c r="R33" s="45">
        <f t="shared" si="4"/>
        <v>0</v>
      </c>
      <c r="S33" s="45">
        <f t="shared" si="5"/>
        <v>0</v>
      </c>
      <c r="T33" s="45">
        <f t="shared" si="6"/>
        <v>0</v>
      </c>
      <c r="U33" s="45">
        <f t="shared" si="7"/>
        <v>0</v>
      </c>
      <c r="V33" s="46">
        <f t="shared" si="8"/>
        <v>0</v>
      </c>
      <c r="W33" s="48">
        <f t="shared" si="9"/>
        <v>0</v>
      </c>
      <c r="X33" s="48">
        <f t="shared" si="10"/>
        <v>0</v>
      </c>
      <c r="Z33" s="45">
        <f t="shared" si="11"/>
        <v>0</v>
      </c>
      <c r="AA33" s="59"/>
      <c r="AB33" s="59"/>
      <c r="AC33" s="45">
        <f t="shared" si="12"/>
        <v>0</v>
      </c>
      <c r="AD33" s="59"/>
      <c r="AE33" s="50">
        <f t="shared" si="13"/>
        <v>0</v>
      </c>
      <c r="AF33" s="51">
        <f t="shared" si="14"/>
        <v>0</v>
      </c>
      <c r="AH33" s="56"/>
      <c r="AI33" s="57"/>
      <c r="AJ33" s="45">
        <f t="shared" si="15"/>
        <v>0</v>
      </c>
      <c r="AK33" s="45">
        <f t="shared" si="16"/>
        <v>0</v>
      </c>
      <c r="AL33" s="56"/>
      <c r="AM33" s="56"/>
      <c r="AN33" s="56"/>
      <c r="AO33" s="56"/>
      <c r="AP33" s="56"/>
      <c r="AQ33" s="56"/>
      <c r="AR33" s="56"/>
      <c r="AS33" s="56"/>
      <c r="AT33" s="45">
        <f t="shared" si="17"/>
        <v>0</v>
      </c>
      <c r="AU33" s="149"/>
      <c r="AV33" s="56"/>
      <c r="AW33" s="66"/>
      <c r="AX33" s="45">
        <f t="shared" si="18"/>
        <v>0</v>
      </c>
      <c r="AY33" s="45">
        <f t="shared" si="19"/>
        <v>0</v>
      </c>
      <c r="AZ33" s="56"/>
      <c r="BA33" s="56"/>
      <c r="BB33" s="56"/>
      <c r="BC33" s="56"/>
      <c r="BD33" s="56"/>
      <c r="BE33" s="56"/>
      <c r="BF33" s="56"/>
      <c r="BG33" s="45">
        <f t="shared" si="20"/>
        <v>0</v>
      </c>
      <c r="BH33" s="53">
        <f t="shared" si="21"/>
        <v>0</v>
      </c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  <c r="II33" s="54"/>
      <c r="IJ33" s="54"/>
      <c r="IK33" s="54"/>
      <c r="IL33" s="54"/>
      <c r="IM33" s="54"/>
      <c r="IN33" s="54"/>
      <c r="IO33" s="54"/>
      <c r="IP33" s="54"/>
      <c r="IQ33" s="54"/>
      <c r="IR33" s="54"/>
      <c r="IS33" s="54"/>
      <c r="IT33" s="54"/>
      <c r="IU33" s="54"/>
      <c r="IV33" s="54"/>
      <c r="IW33" s="54"/>
      <c r="IX33" s="54"/>
      <c r="IY33" s="54"/>
      <c r="IZ33" s="54"/>
      <c r="JA33" s="54"/>
      <c r="JB33" s="54"/>
      <c r="JC33" s="54"/>
      <c r="JD33" s="54"/>
      <c r="JE33" s="54"/>
      <c r="JF33" s="54"/>
      <c r="JG33" s="54"/>
      <c r="JH33" s="54"/>
      <c r="JI33" s="54"/>
      <c r="JJ33" s="54"/>
      <c r="JK33" s="54"/>
      <c r="JL33" s="54"/>
      <c r="JM33" s="54"/>
      <c r="JN33" s="54"/>
      <c r="JO33" s="54"/>
      <c r="JP33" s="54"/>
      <c r="JQ33" s="54"/>
      <c r="JR33" s="54"/>
      <c r="JS33" s="54"/>
      <c r="JT33" s="54"/>
      <c r="JU33" s="54"/>
    </row>
    <row r="34" spans="1:281" s="42" customFormat="1" ht="23.1" customHeight="1" x14ac:dyDescent="0.35">
      <c r="A34" s="42">
        <v>12</v>
      </c>
      <c r="B34" s="62" t="s">
        <v>76</v>
      </c>
      <c r="C34" s="44" t="s">
        <v>67</v>
      </c>
      <c r="D34" s="45">
        <v>80003</v>
      </c>
      <c r="E34" s="45">
        <v>3656</v>
      </c>
      <c r="F34" s="45">
        <f t="shared" si="0"/>
        <v>83659</v>
      </c>
      <c r="G34" s="45">
        <v>3656</v>
      </c>
      <c r="H34" s="45"/>
      <c r="I34" s="45"/>
      <c r="J34" s="45">
        <f t="shared" si="1"/>
        <v>87315</v>
      </c>
      <c r="K34" s="46">
        <f>J34</f>
        <v>87315</v>
      </c>
      <c r="L34" s="47">
        <f t="shared" si="2"/>
        <v>0</v>
      </c>
      <c r="M34" s="42">
        <v>0</v>
      </c>
      <c r="N34" s="42">
        <v>0</v>
      </c>
      <c r="O34" s="42">
        <v>0</v>
      </c>
      <c r="P34" s="45">
        <f t="shared" si="3"/>
        <v>87315</v>
      </c>
      <c r="Q34" s="45">
        <v>12906.57</v>
      </c>
      <c r="R34" s="45">
        <f t="shared" si="4"/>
        <v>34490.58</v>
      </c>
      <c r="S34" s="45">
        <f t="shared" si="5"/>
        <v>200</v>
      </c>
      <c r="T34" s="45">
        <f t="shared" si="6"/>
        <v>2182.87</v>
      </c>
      <c r="U34" s="45">
        <f t="shared" si="7"/>
        <v>22365.88</v>
      </c>
      <c r="V34" s="46">
        <f t="shared" si="8"/>
        <v>72145.900000000009</v>
      </c>
      <c r="W34" s="48">
        <f t="shared" si="9"/>
        <v>7585</v>
      </c>
      <c r="X34" s="48">
        <f t="shared" si="10"/>
        <v>7584.0999999999913</v>
      </c>
      <c r="Y34" s="42">
        <f>+A34</f>
        <v>12</v>
      </c>
      <c r="Z34" s="45">
        <f t="shared" si="11"/>
        <v>10477.799999999999</v>
      </c>
      <c r="AA34" s="45">
        <v>0</v>
      </c>
      <c r="AB34" s="45">
        <v>100</v>
      </c>
      <c r="AC34" s="45">
        <f t="shared" si="12"/>
        <v>2182.88</v>
      </c>
      <c r="AD34" s="45">
        <v>200</v>
      </c>
      <c r="AE34" s="50">
        <f t="shared" si="13"/>
        <v>15169.099999999991</v>
      </c>
      <c r="AF34" s="51">
        <f t="shared" si="14"/>
        <v>7584.5499999999956</v>
      </c>
      <c r="AG34" s="42">
        <v>12</v>
      </c>
      <c r="AH34" s="62" t="s">
        <v>76</v>
      </c>
      <c r="AI34" s="44" t="s">
        <v>67</v>
      </c>
      <c r="AJ34" s="45">
        <f t="shared" si="15"/>
        <v>12906.57</v>
      </c>
      <c r="AK34" s="45">
        <f t="shared" si="16"/>
        <v>7858.3499999999995</v>
      </c>
      <c r="AL34" s="45">
        <v>0</v>
      </c>
      <c r="AM34" s="45">
        <v>1000</v>
      </c>
      <c r="AN34" s="45">
        <v>0</v>
      </c>
      <c r="AO34" s="45">
        <v>9634.44</v>
      </c>
      <c r="AP34" s="45">
        <v>12353.34</v>
      </c>
      <c r="AQ34" s="47">
        <v>0</v>
      </c>
      <c r="AR34" s="65">
        <v>2333.33</v>
      </c>
      <c r="AS34" s="45">
        <v>1311.12</v>
      </c>
      <c r="AT34" s="45">
        <f t="shared" si="17"/>
        <v>34490.58</v>
      </c>
      <c r="AU34" s="45">
        <v>200</v>
      </c>
      <c r="AV34" s="45">
        <v>0</v>
      </c>
      <c r="AW34" s="45">
        <v>0</v>
      </c>
      <c r="AX34" s="45">
        <f t="shared" si="18"/>
        <v>200</v>
      </c>
      <c r="AY34" s="45">
        <f t="shared" si="19"/>
        <v>2182.87</v>
      </c>
      <c r="AZ34" s="45"/>
      <c r="BA34" s="45"/>
      <c r="BB34" s="45">
        <v>100</v>
      </c>
      <c r="BC34" s="45">
        <v>7891.88</v>
      </c>
      <c r="BD34" s="45">
        <v>7000</v>
      </c>
      <c r="BE34" s="45">
        <v>7374</v>
      </c>
      <c r="BF34" s="45">
        <v>0</v>
      </c>
      <c r="BG34" s="45">
        <f t="shared" si="20"/>
        <v>22365.88</v>
      </c>
      <c r="BH34" s="53">
        <f t="shared" si="21"/>
        <v>72145.900000000009</v>
      </c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  <c r="IW34" s="54"/>
      <c r="IX34" s="54"/>
      <c r="IY34" s="54"/>
      <c r="IZ34" s="54"/>
      <c r="JA34" s="54"/>
      <c r="JB34" s="54"/>
      <c r="JC34" s="54"/>
      <c r="JD34" s="54"/>
      <c r="JE34" s="54"/>
      <c r="JF34" s="54"/>
      <c r="JG34" s="54"/>
      <c r="JH34" s="54"/>
      <c r="JI34" s="54"/>
      <c r="JJ34" s="54"/>
      <c r="JK34" s="54"/>
      <c r="JL34" s="54"/>
      <c r="JM34" s="54"/>
      <c r="JN34" s="54"/>
      <c r="JO34" s="54"/>
      <c r="JP34" s="54"/>
      <c r="JQ34" s="54"/>
      <c r="JR34" s="54"/>
      <c r="JS34" s="54"/>
      <c r="JT34" s="54"/>
      <c r="JU34" s="54"/>
    </row>
    <row r="35" spans="1:281" s="42" customFormat="1" ht="23.1" customHeight="1" x14ac:dyDescent="0.35">
      <c r="A35" s="55"/>
      <c r="B35" s="62"/>
      <c r="C35" s="44"/>
      <c r="D35" s="45"/>
      <c r="E35" s="45"/>
      <c r="F35" s="45">
        <f t="shared" si="0"/>
        <v>0</v>
      </c>
      <c r="G35" s="45"/>
      <c r="J35" s="45">
        <f t="shared" si="1"/>
        <v>0</v>
      </c>
      <c r="K35" s="46"/>
      <c r="L35" s="47">
        <f t="shared" si="2"/>
        <v>0</v>
      </c>
      <c r="P35" s="45">
        <f t="shared" si="3"/>
        <v>0</v>
      </c>
      <c r="R35" s="45">
        <f t="shared" si="4"/>
        <v>0</v>
      </c>
      <c r="S35" s="45">
        <f t="shared" si="5"/>
        <v>0</v>
      </c>
      <c r="T35" s="45">
        <f t="shared" si="6"/>
        <v>0</v>
      </c>
      <c r="U35" s="45">
        <f t="shared" si="7"/>
        <v>0</v>
      </c>
      <c r="V35" s="46">
        <f t="shared" si="8"/>
        <v>0</v>
      </c>
      <c r="W35" s="48">
        <f t="shared" si="9"/>
        <v>0</v>
      </c>
      <c r="X35" s="48">
        <f t="shared" si="10"/>
        <v>0</v>
      </c>
      <c r="Z35" s="45">
        <f t="shared" si="11"/>
        <v>0</v>
      </c>
      <c r="AA35" s="45"/>
      <c r="AB35" s="45"/>
      <c r="AC35" s="45">
        <f t="shared" si="12"/>
        <v>0</v>
      </c>
      <c r="AD35" s="45"/>
      <c r="AE35" s="50">
        <f t="shared" si="13"/>
        <v>0</v>
      </c>
      <c r="AF35" s="51">
        <f t="shared" si="14"/>
        <v>0</v>
      </c>
      <c r="AG35" s="55"/>
      <c r="AH35" s="62"/>
      <c r="AI35" s="44"/>
      <c r="AJ35" s="45">
        <f t="shared" si="15"/>
        <v>0</v>
      </c>
      <c r="AK35" s="45">
        <f t="shared" si="16"/>
        <v>0</v>
      </c>
      <c r="AT35" s="45">
        <f t="shared" si="17"/>
        <v>0</v>
      </c>
      <c r="AU35" s="45"/>
      <c r="AV35" s="56"/>
      <c r="AX35" s="45">
        <f t="shared" si="18"/>
        <v>0</v>
      </c>
      <c r="AY35" s="45">
        <f t="shared" si="19"/>
        <v>0</v>
      </c>
      <c r="BG35" s="45">
        <f t="shared" si="20"/>
        <v>0</v>
      </c>
      <c r="BH35" s="53">
        <f t="shared" si="21"/>
        <v>0</v>
      </c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</row>
    <row r="36" spans="1:281" s="42" customFormat="1" ht="23.1" customHeight="1" x14ac:dyDescent="0.35">
      <c r="A36" s="42">
        <v>13</v>
      </c>
      <c r="B36" s="43" t="s">
        <v>78</v>
      </c>
      <c r="C36" s="44" t="s">
        <v>79</v>
      </c>
      <c r="D36" s="45">
        <v>31320</v>
      </c>
      <c r="E36" s="45">
        <v>1550</v>
      </c>
      <c r="F36" s="45">
        <f t="shared" si="0"/>
        <v>32870</v>
      </c>
      <c r="G36" s="45">
        <v>1551</v>
      </c>
      <c r="H36" s="45"/>
      <c r="I36" s="45"/>
      <c r="J36" s="45">
        <f t="shared" si="1"/>
        <v>34421</v>
      </c>
      <c r="K36" s="46">
        <f>J36</f>
        <v>34421</v>
      </c>
      <c r="L36" s="47">
        <f t="shared" si="2"/>
        <v>0</v>
      </c>
      <c r="M36" s="42">
        <v>0</v>
      </c>
      <c r="N36" s="42">
        <v>0</v>
      </c>
      <c r="O36" s="42">
        <v>0</v>
      </c>
      <c r="P36" s="45">
        <f t="shared" si="3"/>
        <v>34421</v>
      </c>
      <c r="Q36" s="45">
        <v>1414.39</v>
      </c>
      <c r="R36" s="45">
        <f t="shared" si="4"/>
        <v>3097.89</v>
      </c>
      <c r="S36" s="45">
        <f t="shared" si="5"/>
        <v>200</v>
      </c>
      <c r="T36" s="45">
        <f t="shared" si="6"/>
        <v>860.52</v>
      </c>
      <c r="U36" s="45">
        <f t="shared" si="7"/>
        <v>4203.3100000000004</v>
      </c>
      <c r="V36" s="46">
        <f t="shared" si="8"/>
        <v>9776.11</v>
      </c>
      <c r="W36" s="48">
        <f t="shared" si="9"/>
        <v>12322</v>
      </c>
      <c r="X36" s="48">
        <f t="shared" si="10"/>
        <v>12322.89</v>
      </c>
      <c r="Y36" s="42">
        <f>+A36</f>
        <v>13</v>
      </c>
      <c r="Z36" s="45">
        <f t="shared" si="11"/>
        <v>4130.5199999999995</v>
      </c>
      <c r="AA36" s="45">
        <v>0</v>
      </c>
      <c r="AB36" s="45">
        <v>100</v>
      </c>
      <c r="AC36" s="45">
        <f t="shared" si="12"/>
        <v>860.53</v>
      </c>
      <c r="AD36" s="45">
        <v>200</v>
      </c>
      <c r="AE36" s="50">
        <f t="shared" si="13"/>
        <v>24644.89</v>
      </c>
      <c r="AF36" s="51">
        <f t="shared" si="14"/>
        <v>12322.445</v>
      </c>
      <c r="AG36" s="42">
        <v>13</v>
      </c>
      <c r="AH36" s="43" t="s">
        <v>78</v>
      </c>
      <c r="AI36" s="44" t="s">
        <v>79</v>
      </c>
      <c r="AJ36" s="45">
        <f t="shared" si="15"/>
        <v>1414.39</v>
      </c>
      <c r="AK36" s="45">
        <f t="shared" si="16"/>
        <v>3097.89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/>
      <c r="AS36" s="45">
        <v>0</v>
      </c>
      <c r="AT36" s="45">
        <f t="shared" si="17"/>
        <v>3097.89</v>
      </c>
      <c r="AU36" s="45">
        <v>200</v>
      </c>
      <c r="AV36" s="45">
        <v>0</v>
      </c>
      <c r="AW36" s="45">
        <v>0</v>
      </c>
      <c r="AX36" s="45">
        <f t="shared" si="18"/>
        <v>200</v>
      </c>
      <c r="AY36" s="45">
        <f t="shared" si="19"/>
        <v>860.52</v>
      </c>
      <c r="AZ36" s="45"/>
      <c r="BA36" s="45"/>
      <c r="BB36" s="45">
        <v>100</v>
      </c>
      <c r="BC36" s="45">
        <v>4103.3100000000004</v>
      </c>
      <c r="BD36" s="45">
        <v>0</v>
      </c>
      <c r="BE36" s="47">
        <v>0</v>
      </c>
      <c r="BF36" s="45">
        <v>0</v>
      </c>
      <c r="BG36" s="45">
        <f t="shared" si="20"/>
        <v>4203.3100000000004</v>
      </c>
      <c r="BH36" s="53">
        <f t="shared" si="21"/>
        <v>9776.11</v>
      </c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</row>
    <row r="37" spans="1:281" s="55" customFormat="1" ht="23.1" customHeight="1" x14ac:dyDescent="0.35">
      <c r="B37" s="61"/>
      <c r="C37" s="57"/>
      <c r="D37" s="59"/>
      <c r="E37" s="59"/>
      <c r="F37" s="45">
        <f t="shared" si="0"/>
        <v>0</v>
      </c>
      <c r="G37" s="59"/>
      <c r="H37" s="59"/>
      <c r="I37" s="59"/>
      <c r="J37" s="45">
        <f t="shared" si="1"/>
        <v>0</v>
      </c>
      <c r="K37" s="58"/>
      <c r="L37" s="47">
        <f t="shared" si="2"/>
        <v>0</v>
      </c>
      <c r="P37" s="45">
        <f t="shared" si="3"/>
        <v>0</v>
      </c>
      <c r="Q37" s="59"/>
      <c r="R37" s="45">
        <f t="shared" si="4"/>
        <v>0</v>
      </c>
      <c r="S37" s="45">
        <f t="shared" si="5"/>
        <v>0</v>
      </c>
      <c r="T37" s="45">
        <f t="shared" si="6"/>
        <v>0</v>
      </c>
      <c r="U37" s="45">
        <f t="shared" si="7"/>
        <v>0</v>
      </c>
      <c r="V37" s="46">
        <f t="shared" si="8"/>
        <v>0</v>
      </c>
      <c r="W37" s="48">
        <f t="shared" si="9"/>
        <v>0</v>
      </c>
      <c r="X37" s="48">
        <f t="shared" si="10"/>
        <v>0</v>
      </c>
      <c r="Z37" s="45">
        <f t="shared" si="11"/>
        <v>0</v>
      </c>
      <c r="AA37" s="59"/>
      <c r="AB37" s="59"/>
      <c r="AC37" s="45">
        <f t="shared" si="12"/>
        <v>0</v>
      </c>
      <c r="AD37" s="59"/>
      <c r="AE37" s="50">
        <f t="shared" si="13"/>
        <v>0</v>
      </c>
      <c r="AF37" s="51">
        <f t="shared" si="14"/>
        <v>0</v>
      </c>
      <c r="AH37" s="61"/>
      <c r="AI37" s="57"/>
      <c r="AJ37" s="45">
        <f t="shared" si="15"/>
        <v>0</v>
      </c>
      <c r="AK37" s="45">
        <f t="shared" si="16"/>
        <v>0</v>
      </c>
      <c r="AL37" s="59"/>
      <c r="AM37" s="59"/>
      <c r="AN37" s="59"/>
      <c r="AO37" s="59"/>
      <c r="AP37" s="59"/>
      <c r="AQ37" s="59"/>
      <c r="AR37" s="59"/>
      <c r="AS37" s="59"/>
      <c r="AT37" s="45">
        <f t="shared" si="17"/>
        <v>0</v>
      </c>
      <c r="AU37" s="59"/>
      <c r="AV37" s="56"/>
      <c r="AW37" s="59"/>
      <c r="AX37" s="45">
        <f t="shared" si="18"/>
        <v>0</v>
      </c>
      <c r="AY37" s="45">
        <f t="shared" si="19"/>
        <v>0</v>
      </c>
      <c r="AZ37" s="59"/>
      <c r="BA37" s="59"/>
      <c r="BB37" s="59"/>
      <c r="BC37" s="59"/>
      <c r="BD37" s="59"/>
      <c r="BE37" s="59"/>
      <c r="BF37" s="59"/>
      <c r="BG37" s="45">
        <f t="shared" si="20"/>
        <v>0</v>
      </c>
      <c r="BH37" s="53">
        <f t="shared" si="21"/>
        <v>0</v>
      </c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</row>
    <row r="38" spans="1:281" s="42" customFormat="1" ht="23.1" customHeight="1" x14ac:dyDescent="0.35">
      <c r="A38" s="154">
        <v>14</v>
      </c>
      <c r="B38" s="43" t="s">
        <v>80</v>
      </c>
      <c r="C38" s="44" t="s">
        <v>108</v>
      </c>
      <c r="D38" s="45">
        <v>51357</v>
      </c>
      <c r="E38" s="45">
        <v>2516</v>
      </c>
      <c r="F38" s="45">
        <f t="shared" si="0"/>
        <v>53873</v>
      </c>
      <c r="G38" s="45">
        <v>2517</v>
      </c>
      <c r="H38" s="45"/>
      <c r="I38" s="45"/>
      <c r="J38" s="45">
        <f t="shared" si="1"/>
        <v>56390</v>
      </c>
      <c r="K38" s="46">
        <f>J38</f>
        <v>56390</v>
      </c>
      <c r="L38" s="47">
        <f t="shared" si="2"/>
        <v>1101.53</v>
      </c>
      <c r="M38" s="42">
        <v>0</v>
      </c>
      <c r="N38" s="42">
        <v>3</v>
      </c>
      <c r="O38" s="42">
        <v>38</v>
      </c>
      <c r="P38" s="45">
        <f t="shared" si="3"/>
        <v>55288.47</v>
      </c>
      <c r="Q38" s="45">
        <v>5529.03</v>
      </c>
      <c r="R38" s="45">
        <f t="shared" si="4"/>
        <v>5075.0999999999995</v>
      </c>
      <c r="S38" s="45">
        <f t="shared" si="5"/>
        <v>200</v>
      </c>
      <c r="T38" s="45">
        <f t="shared" si="6"/>
        <v>1409.75</v>
      </c>
      <c r="U38" s="45">
        <f t="shared" si="7"/>
        <v>200</v>
      </c>
      <c r="V38" s="46">
        <f t="shared" si="8"/>
        <v>12413.88</v>
      </c>
      <c r="W38" s="48">
        <f t="shared" si="9"/>
        <v>21437</v>
      </c>
      <c r="X38" s="48">
        <f t="shared" si="10"/>
        <v>21437.590000000004</v>
      </c>
      <c r="Y38" s="42">
        <f>+A38</f>
        <v>14</v>
      </c>
      <c r="Z38" s="45">
        <f t="shared" si="11"/>
        <v>6766.8</v>
      </c>
      <c r="AA38" s="45">
        <v>0</v>
      </c>
      <c r="AB38" s="45">
        <v>100</v>
      </c>
      <c r="AC38" s="45">
        <f t="shared" si="12"/>
        <v>1409.75</v>
      </c>
      <c r="AD38" s="45">
        <v>200</v>
      </c>
      <c r="AE38" s="50">
        <f t="shared" si="13"/>
        <v>42874.590000000004</v>
      </c>
      <c r="AF38" s="51">
        <f t="shared" si="14"/>
        <v>21437.295000000002</v>
      </c>
      <c r="AG38" s="154">
        <v>14</v>
      </c>
      <c r="AH38" s="43" t="s">
        <v>80</v>
      </c>
      <c r="AI38" s="44" t="s">
        <v>108</v>
      </c>
      <c r="AJ38" s="45">
        <f t="shared" si="15"/>
        <v>5529.03</v>
      </c>
      <c r="AK38" s="45">
        <f t="shared" si="16"/>
        <v>5075.0999999999995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/>
      <c r="AS38" s="45">
        <v>0</v>
      </c>
      <c r="AT38" s="45">
        <f t="shared" si="17"/>
        <v>5075.0999999999995</v>
      </c>
      <c r="AU38" s="45">
        <v>200</v>
      </c>
      <c r="AV38" s="45">
        <v>0</v>
      </c>
      <c r="AW38" s="45">
        <v>0</v>
      </c>
      <c r="AX38" s="45">
        <f t="shared" si="18"/>
        <v>200</v>
      </c>
      <c r="AY38" s="45">
        <f t="shared" si="19"/>
        <v>1409.75</v>
      </c>
      <c r="AZ38" s="45"/>
      <c r="BA38" s="45"/>
      <c r="BB38" s="45">
        <v>100</v>
      </c>
      <c r="BC38" s="45">
        <v>0</v>
      </c>
      <c r="BD38" s="45">
        <v>100</v>
      </c>
      <c r="BE38" s="45">
        <v>0</v>
      </c>
      <c r="BF38" s="45">
        <v>0</v>
      </c>
      <c r="BG38" s="45">
        <f t="shared" si="20"/>
        <v>200</v>
      </c>
      <c r="BH38" s="53">
        <f t="shared" si="21"/>
        <v>12413.88</v>
      </c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</row>
    <row r="39" spans="1:281" s="55" customFormat="1" ht="23.1" customHeight="1" x14ac:dyDescent="0.35">
      <c r="B39" s="56"/>
      <c r="C39" s="57"/>
      <c r="D39" s="59"/>
      <c r="E39" s="59"/>
      <c r="F39" s="45">
        <f t="shared" si="0"/>
        <v>0</v>
      </c>
      <c r="G39" s="59"/>
      <c r="J39" s="45">
        <f t="shared" si="1"/>
        <v>0</v>
      </c>
      <c r="L39" s="47">
        <f t="shared" si="2"/>
        <v>0</v>
      </c>
      <c r="P39" s="45">
        <f t="shared" si="3"/>
        <v>0</v>
      </c>
      <c r="Q39" s="56"/>
      <c r="R39" s="45">
        <f t="shared" si="4"/>
        <v>0</v>
      </c>
      <c r="S39" s="45">
        <f t="shared" si="5"/>
        <v>0</v>
      </c>
      <c r="T39" s="45">
        <f t="shared" si="6"/>
        <v>0</v>
      </c>
      <c r="U39" s="45">
        <f t="shared" si="7"/>
        <v>0</v>
      </c>
      <c r="V39" s="46">
        <f t="shared" si="8"/>
        <v>0</v>
      </c>
      <c r="W39" s="48">
        <f t="shared" si="9"/>
        <v>0</v>
      </c>
      <c r="X39" s="48">
        <f t="shared" si="10"/>
        <v>0</v>
      </c>
      <c r="Z39" s="45">
        <f t="shared" si="11"/>
        <v>0</v>
      </c>
      <c r="AA39" s="59"/>
      <c r="AB39" s="59"/>
      <c r="AC39" s="45">
        <f t="shared" si="12"/>
        <v>0</v>
      </c>
      <c r="AD39" s="59"/>
      <c r="AE39" s="50">
        <f t="shared" si="13"/>
        <v>0</v>
      </c>
      <c r="AF39" s="51">
        <f t="shared" si="14"/>
        <v>0</v>
      </c>
      <c r="AH39" s="56"/>
      <c r="AI39" s="57"/>
      <c r="AJ39" s="45">
        <f t="shared" si="15"/>
        <v>0</v>
      </c>
      <c r="AK39" s="45">
        <f t="shared" si="16"/>
        <v>0</v>
      </c>
      <c r="AL39" s="56"/>
      <c r="AM39" s="56"/>
      <c r="AN39" s="56"/>
      <c r="AO39" s="56"/>
      <c r="AP39" s="56"/>
      <c r="AQ39" s="56"/>
      <c r="AR39" s="56"/>
      <c r="AS39" s="56"/>
      <c r="AT39" s="45">
        <f t="shared" si="17"/>
        <v>0</v>
      </c>
      <c r="AU39" s="149"/>
      <c r="AV39" s="56"/>
      <c r="AW39" s="56"/>
      <c r="AX39" s="45">
        <f t="shared" si="18"/>
        <v>0</v>
      </c>
      <c r="AY39" s="45">
        <f t="shared" si="19"/>
        <v>0</v>
      </c>
      <c r="AZ39" s="56"/>
      <c r="BA39" s="56"/>
      <c r="BB39" s="56"/>
      <c r="BC39" s="56"/>
      <c r="BD39" s="56"/>
      <c r="BE39" s="56"/>
      <c r="BF39" s="56"/>
      <c r="BG39" s="45">
        <f t="shared" si="20"/>
        <v>0</v>
      </c>
      <c r="BH39" s="53">
        <f t="shared" si="21"/>
        <v>0</v>
      </c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</row>
    <row r="40" spans="1:281" s="54" customFormat="1" ht="23.1" customHeight="1" x14ac:dyDescent="0.35">
      <c r="A40" s="42">
        <v>15</v>
      </c>
      <c r="B40" s="67" t="s">
        <v>82</v>
      </c>
      <c r="C40" s="44" t="s">
        <v>67</v>
      </c>
      <c r="D40" s="45">
        <v>81207</v>
      </c>
      <c r="E40" s="45">
        <v>3711</v>
      </c>
      <c r="F40" s="45">
        <f t="shared" si="0"/>
        <v>84918</v>
      </c>
      <c r="G40" s="45">
        <v>3656</v>
      </c>
      <c r="H40" s="45"/>
      <c r="I40" s="45"/>
      <c r="J40" s="45">
        <f t="shared" si="1"/>
        <v>88574</v>
      </c>
      <c r="K40" s="46">
        <f>J40</f>
        <v>88574</v>
      </c>
      <c r="L40" s="47">
        <f t="shared" si="2"/>
        <v>0</v>
      </c>
      <c r="M40" s="42">
        <v>0</v>
      </c>
      <c r="N40" s="42">
        <v>0</v>
      </c>
      <c r="O40" s="42">
        <v>0</v>
      </c>
      <c r="P40" s="45">
        <f t="shared" si="3"/>
        <v>88574</v>
      </c>
      <c r="Q40" s="45">
        <v>13237.58</v>
      </c>
      <c r="R40" s="45">
        <f t="shared" si="4"/>
        <v>21043.34</v>
      </c>
      <c r="S40" s="45">
        <f t="shared" si="5"/>
        <v>200</v>
      </c>
      <c r="T40" s="45">
        <f t="shared" si="6"/>
        <v>2214.35</v>
      </c>
      <c r="U40" s="45">
        <f t="shared" si="7"/>
        <v>100</v>
      </c>
      <c r="V40" s="46">
        <f t="shared" si="8"/>
        <v>36795.269999999997</v>
      </c>
      <c r="W40" s="48">
        <f t="shared" si="9"/>
        <v>25889</v>
      </c>
      <c r="X40" s="48">
        <f t="shared" si="10"/>
        <v>25889.730000000003</v>
      </c>
      <c r="Y40" s="42">
        <f>+A40</f>
        <v>15</v>
      </c>
      <c r="Z40" s="45">
        <f t="shared" si="11"/>
        <v>10628.88</v>
      </c>
      <c r="AA40" s="45">
        <v>0</v>
      </c>
      <c r="AB40" s="45">
        <v>100</v>
      </c>
      <c r="AC40" s="45">
        <f t="shared" si="12"/>
        <v>2214.35</v>
      </c>
      <c r="AD40" s="45">
        <v>200</v>
      </c>
      <c r="AE40" s="50">
        <f t="shared" si="13"/>
        <v>51778.73</v>
      </c>
      <c r="AF40" s="51">
        <f t="shared" si="14"/>
        <v>25889.365000000002</v>
      </c>
      <c r="AG40" s="42">
        <v>15</v>
      </c>
      <c r="AH40" s="67" t="s">
        <v>82</v>
      </c>
      <c r="AI40" s="44" t="s">
        <v>67</v>
      </c>
      <c r="AJ40" s="45">
        <f t="shared" si="15"/>
        <v>13237.58</v>
      </c>
      <c r="AK40" s="45">
        <f t="shared" si="16"/>
        <v>7971.66</v>
      </c>
      <c r="AL40" s="45">
        <v>0</v>
      </c>
      <c r="AM40" s="45">
        <v>420</v>
      </c>
      <c r="AN40" s="45">
        <v>0</v>
      </c>
      <c r="AO40" s="45">
        <v>0</v>
      </c>
      <c r="AP40" s="45">
        <v>12651.68</v>
      </c>
      <c r="AQ40" s="45">
        <v>0</v>
      </c>
      <c r="AR40" s="45"/>
      <c r="AS40" s="45">
        <v>0</v>
      </c>
      <c r="AT40" s="45">
        <f t="shared" si="17"/>
        <v>21043.34</v>
      </c>
      <c r="AU40" s="45">
        <v>200</v>
      </c>
      <c r="AV40" s="45">
        <v>0</v>
      </c>
      <c r="AW40" s="45">
        <v>0</v>
      </c>
      <c r="AX40" s="45">
        <f t="shared" si="18"/>
        <v>200</v>
      </c>
      <c r="AY40" s="45">
        <f t="shared" si="19"/>
        <v>2214.35</v>
      </c>
      <c r="AZ40" s="45"/>
      <c r="BA40" s="65">
        <v>0</v>
      </c>
      <c r="BB40" s="65">
        <v>100</v>
      </c>
      <c r="BC40" s="65">
        <v>0</v>
      </c>
      <c r="BD40" s="65"/>
      <c r="BE40" s="65">
        <v>0</v>
      </c>
      <c r="BF40" s="45">
        <v>0</v>
      </c>
      <c r="BG40" s="45">
        <f t="shared" si="20"/>
        <v>100</v>
      </c>
      <c r="BH40" s="53">
        <f t="shared" si="21"/>
        <v>36795.269999999997</v>
      </c>
    </row>
    <row r="41" spans="1:281" s="54" customFormat="1" ht="23.1" customHeight="1" x14ac:dyDescent="0.35">
      <c r="A41" s="55"/>
      <c r="B41" s="56"/>
      <c r="C41" s="57"/>
      <c r="D41" s="59"/>
      <c r="E41" s="59"/>
      <c r="F41" s="45">
        <f t="shared" si="0"/>
        <v>0</v>
      </c>
      <c r="G41" s="59"/>
      <c r="H41" s="55"/>
      <c r="I41" s="55"/>
      <c r="J41" s="45">
        <f t="shared" si="1"/>
        <v>0</v>
      </c>
      <c r="K41" s="55"/>
      <c r="L41" s="47">
        <f t="shared" si="2"/>
        <v>0</v>
      </c>
      <c r="M41" s="55"/>
      <c r="N41" s="55"/>
      <c r="O41" s="55"/>
      <c r="P41" s="45">
        <f t="shared" si="3"/>
        <v>0</v>
      </c>
      <c r="Q41" s="56"/>
      <c r="R41" s="45">
        <f t="shared" si="4"/>
        <v>0</v>
      </c>
      <c r="S41" s="45">
        <f t="shared" si="5"/>
        <v>0</v>
      </c>
      <c r="T41" s="45">
        <f t="shared" si="6"/>
        <v>0</v>
      </c>
      <c r="U41" s="45">
        <f t="shared" si="7"/>
        <v>0</v>
      </c>
      <c r="V41" s="46">
        <f t="shared" si="8"/>
        <v>0</v>
      </c>
      <c r="W41" s="48">
        <f t="shared" si="9"/>
        <v>0</v>
      </c>
      <c r="X41" s="48">
        <f t="shared" si="10"/>
        <v>0</v>
      </c>
      <c r="Y41" s="55"/>
      <c r="Z41" s="45">
        <f t="shared" si="11"/>
        <v>0</v>
      </c>
      <c r="AA41" s="59"/>
      <c r="AB41" s="59"/>
      <c r="AC41" s="45">
        <f t="shared" si="12"/>
        <v>0</v>
      </c>
      <c r="AD41" s="59"/>
      <c r="AE41" s="50">
        <f t="shared" si="13"/>
        <v>0</v>
      </c>
      <c r="AF41" s="51">
        <f t="shared" si="14"/>
        <v>0</v>
      </c>
      <c r="AG41" s="55"/>
      <c r="AH41" s="56"/>
      <c r="AI41" s="57"/>
      <c r="AJ41" s="45">
        <f t="shared" si="15"/>
        <v>0</v>
      </c>
      <c r="AK41" s="45">
        <f t="shared" si="16"/>
        <v>0</v>
      </c>
      <c r="AL41" s="56"/>
      <c r="AM41" s="56"/>
      <c r="AN41" s="56"/>
      <c r="AO41" s="56"/>
      <c r="AP41" s="56"/>
      <c r="AQ41" s="56"/>
      <c r="AR41" s="56"/>
      <c r="AS41" s="56"/>
      <c r="AT41" s="45">
        <f t="shared" si="17"/>
        <v>0</v>
      </c>
      <c r="AU41" s="149"/>
      <c r="AV41" s="56"/>
      <c r="AW41" s="56"/>
      <c r="AX41" s="45">
        <f t="shared" si="18"/>
        <v>0</v>
      </c>
      <c r="AY41" s="45">
        <f t="shared" si="19"/>
        <v>0</v>
      </c>
      <c r="AZ41" s="45"/>
      <c r="BA41" s="72"/>
      <c r="BB41" s="72"/>
      <c r="BC41" s="72"/>
      <c r="BD41" s="72"/>
      <c r="BE41" s="72"/>
      <c r="BF41" s="56"/>
      <c r="BG41" s="45">
        <f t="shared" si="20"/>
        <v>0</v>
      </c>
      <c r="BH41" s="53">
        <f t="shared" si="21"/>
        <v>0</v>
      </c>
    </row>
    <row r="42" spans="1:281" s="42" customFormat="1" ht="23.1" customHeight="1" x14ac:dyDescent="0.35">
      <c r="A42" s="42">
        <v>16</v>
      </c>
      <c r="B42" s="43" t="s">
        <v>83</v>
      </c>
      <c r="C42" s="44" t="s">
        <v>65</v>
      </c>
      <c r="D42" s="45">
        <v>33843</v>
      </c>
      <c r="E42" s="45">
        <v>1591</v>
      </c>
      <c r="F42" s="45">
        <f t="shared" si="0"/>
        <v>35434</v>
      </c>
      <c r="G42" s="45">
        <v>1590</v>
      </c>
      <c r="H42" s="45"/>
      <c r="I42" s="45"/>
      <c r="J42" s="45">
        <f t="shared" si="1"/>
        <v>37024</v>
      </c>
      <c r="K42" s="46">
        <f>J42</f>
        <v>37024</v>
      </c>
      <c r="L42" s="47">
        <f t="shared" si="2"/>
        <v>4130.37</v>
      </c>
      <c r="M42" s="42">
        <v>3</v>
      </c>
      <c r="N42" s="42">
        <v>2</v>
      </c>
      <c r="O42" s="42">
        <v>45</v>
      </c>
      <c r="P42" s="45">
        <f t="shared" si="3"/>
        <v>32893.629999999997</v>
      </c>
      <c r="Q42" s="45">
        <v>1759.94</v>
      </c>
      <c r="R42" s="45">
        <f t="shared" si="4"/>
        <v>18554.970000000005</v>
      </c>
      <c r="S42" s="45">
        <f t="shared" si="5"/>
        <v>834.84</v>
      </c>
      <c r="T42" s="45">
        <f t="shared" si="6"/>
        <v>925.6</v>
      </c>
      <c r="U42" s="45">
        <f t="shared" si="7"/>
        <v>8118</v>
      </c>
      <c r="V42" s="46">
        <f t="shared" si="8"/>
        <v>30193.350000000002</v>
      </c>
      <c r="W42" s="48">
        <f t="shared" si="9"/>
        <v>1350</v>
      </c>
      <c r="X42" s="48">
        <f t="shared" si="10"/>
        <v>1350.2799999999952</v>
      </c>
      <c r="Y42" s="42">
        <f>+A42</f>
        <v>16</v>
      </c>
      <c r="Z42" s="45">
        <f t="shared" si="11"/>
        <v>4442.88</v>
      </c>
      <c r="AA42" s="45">
        <v>0</v>
      </c>
      <c r="AB42" s="45">
        <v>100</v>
      </c>
      <c r="AC42" s="45">
        <f t="shared" si="12"/>
        <v>925.6</v>
      </c>
      <c r="AD42" s="45">
        <v>200</v>
      </c>
      <c r="AE42" s="50">
        <f t="shared" si="13"/>
        <v>2700.2799999999952</v>
      </c>
      <c r="AF42" s="51">
        <f t="shared" si="14"/>
        <v>1350.1399999999976</v>
      </c>
      <c r="AG42" s="42">
        <v>16</v>
      </c>
      <c r="AH42" s="43" t="s">
        <v>83</v>
      </c>
      <c r="AI42" s="44" t="s">
        <v>65</v>
      </c>
      <c r="AJ42" s="45">
        <f t="shared" si="15"/>
        <v>1759.94</v>
      </c>
      <c r="AK42" s="45">
        <f t="shared" si="16"/>
        <v>3332.16</v>
      </c>
      <c r="AL42" s="45">
        <v>0</v>
      </c>
      <c r="AM42" s="45">
        <v>0</v>
      </c>
      <c r="AN42" s="45">
        <v>0</v>
      </c>
      <c r="AO42" s="45">
        <v>9634.44</v>
      </c>
      <c r="AP42" s="45">
        <v>3766.14</v>
      </c>
      <c r="AQ42" s="45">
        <v>0</v>
      </c>
      <c r="AR42" s="45">
        <v>1166.67</v>
      </c>
      <c r="AS42" s="45">
        <v>655.56</v>
      </c>
      <c r="AT42" s="45">
        <f t="shared" si="17"/>
        <v>18554.970000000005</v>
      </c>
      <c r="AU42" s="45">
        <v>200</v>
      </c>
      <c r="AV42" s="45">
        <v>0</v>
      </c>
      <c r="AW42" s="45">
        <v>634.84</v>
      </c>
      <c r="AX42" s="45">
        <f t="shared" si="18"/>
        <v>834.84</v>
      </c>
      <c r="AY42" s="45">
        <f t="shared" si="19"/>
        <v>925.6</v>
      </c>
      <c r="AZ42" s="45"/>
      <c r="BA42" s="65"/>
      <c r="BB42" s="65">
        <v>100</v>
      </c>
      <c r="BC42" s="65">
        <v>0</v>
      </c>
      <c r="BD42" s="65">
        <v>8018</v>
      </c>
      <c r="BE42" s="65">
        <v>0</v>
      </c>
      <c r="BF42" s="45">
        <v>0</v>
      </c>
      <c r="BG42" s="45">
        <f t="shared" si="20"/>
        <v>8118</v>
      </c>
      <c r="BH42" s="53">
        <f t="shared" si="21"/>
        <v>30193.350000000002</v>
      </c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  <c r="IX42" s="54"/>
      <c r="IY42" s="54"/>
      <c r="IZ42" s="54"/>
      <c r="JA42" s="54"/>
      <c r="JB42" s="54"/>
      <c r="JC42" s="54"/>
      <c r="JD42" s="54"/>
      <c r="JE42" s="54"/>
      <c r="JF42" s="54"/>
      <c r="JG42" s="54"/>
      <c r="JH42" s="54"/>
      <c r="JI42" s="54"/>
      <c r="JJ42" s="54"/>
      <c r="JK42" s="54"/>
      <c r="JL42" s="54"/>
      <c r="JM42" s="54"/>
      <c r="JN42" s="54"/>
      <c r="JO42" s="54"/>
      <c r="JP42" s="54"/>
      <c r="JQ42" s="54"/>
      <c r="JR42" s="54"/>
      <c r="JS42" s="54"/>
      <c r="JT42" s="54"/>
      <c r="JU42" s="54"/>
    </row>
    <row r="43" spans="1:281" s="42" customFormat="1" ht="23.1" customHeight="1" x14ac:dyDescent="0.35">
      <c r="A43" s="55"/>
      <c r="B43" s="62"/>
      <c r="C43" s="44"/>
      <c r="D43" s="45"/>
      <c r="E43" s="45"/>
      <c r="F43" s="45">
        <f t="shared" si="0"/>
        <v>0</v>
      </c>
      <c r="G43" s="45"/>
      <c r="H43" s="45"/>
      <c r="I43" s="45"/>
      <c r="J43" s="45">
        <f t="shared" si="1"/>
        <v>0</v>
      </c>
      <c r="K43" s="63"/>
      <c r="L43" s="47">
        <f t="shared" si="2"/>
        <v>0</v>
      </c>
      <c r="P43" s="45">
        <f t="shared" si="3"/>
        <v>0</v>
      </c>
      <c r="Q43" s="45"/>
      <c r="R43" s="45">
        <f t="shared" si="4"/>
        <v>0</v>
      </c>
      <c r="S43" s="45">
        <f t="shared" si="5"/>
        <v>0</v>
      </c>
      <c r="T43" s="45">
        <f t="shared" si="6"/>
        <v>0</v>
      </c>
      <c r="U43" s="45">
        <f t="shared" si="7"/>
        <v>0</v>
      </c>
      <c r="V43" s="46">
        <f t="shared" si="8"/>
        <v>0</v>
      </c>
      <c r="W43" s="48">
        <f t="shared" si="9"/>
        <v>0</v>
      </c>
      <c r="X43" s="48">
        <f t="shared" si="10"/>
        <v>0</v>
      </c>
      <c r="Z43" s="45">
        <f t="shared" si="11"/>
        <v>0</v>
      </c>
      <c r="AA43" s="45"/>
      <c r="AB43" s="45"/>
      <c r="AC43" s="45">
        <f t="shared" si="12"/>
        <v>0</v>
      </c>
      <c r="AD43" s="45"/>
      <c r="AE43" s="50">
        <f t="shared" si="13"/>
        <v>0</v>
      </c>
      <c r="AF43" s="51">
        <f t="shared" si="14"/>
        <v>0</v>
      </c>
      <c r="AG43" s="55"/>
      <c r="AH43" s="62"/>
      <c r="AI43" s="44"/>
      <c r="AJ43" s="45">
        <f t="shared" si="15"/>
        <v>0</v>
      </c>
      <c r="AK43" s="45">
        <f t="shared" si="16"/>
        <v>0</v>
      </c>
      <c r="AL43" s="45"/>
      <c r="AM43" s="45"/>
      <c r="AN43" s="45"/>
      <c r="AO43" s="45"/>
      <c r="AP43" s="45"/>
      <c r="AQ43" s="45"/>
      <c r="AR43" s="45"/>
      <c r="AS43" s="45"/>
      <c r="AT43" s="45">
        <f t="shared" si="17"/>
        <v>0</v>
      </c>
      <c r="AU43" s="45"/>
      <c r="AV43" s="56"/>
      <c r="AW43" s="45"/>
      <c r="AX43" s="45">
        <f t="shared" si="18"/>
        <v>0</v>
      </c>
      <c r="AY43" s="45">
        <f t="shared" si="19"/>
        <v>0</v>
      </c>
      <c r="AZ43" s="45"/>
      <c r="BA43" s="65"/>
      <c r="BB43" s="65"/>
      <c r="BC43" s="65"/>
      <c r="BD43" s="65"/>
      <c r="BE43" s="65"/>
      <c r="BF43" s="45"/>
      <c r="BG43" s="45">
        <f t="shared" si="20"/>
        <v>0</v>
      </c>
      <c r="BH43" s="53">
        <f t="shared" si="21"/>
        <v>0</v>
      </c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</row>
    <row r="44" spans="1:281" s="42" customFormat="1" ht="23.1" customHeight="1" x14ac:dyDescent="0.35">
      <c r="A44" s="154">
        <v>17</v>
      </c>
      <c r="B44" s="43" t="s">
        <v>84</v>
      </c>
      <c r="C44" s="44" t="s">
        <v>65</v>
      </c>
      <c r="D44" s="45">
        <v>33843</v>
      </c>
      <c r="E44" s="45">
        <v>1591</v>
      </c>
      <c r="F44" s="45">
        <f t="shared" si="0"/>
        <v>35434</v>
      </c>
      <c r="G44" s="45">
        <v>1590</v>
      </c>
      <c r="H44" s="45"/>
      <c r="I44" s="45"/>
      <c r="J44" s="45">
        <f t="shared" si="1"/>
        <v>37024</v>
      </c>
      <c r="K44" s="46">
        <f>J44</f>
        <v>37024</v>
      </c>
      <c r="L44" s="47">
        <f t="shared" si="2"/>
        <v>0</v>
      </c>
      <c r="M44" s="42">
        <v>0</v>
      </c>
      <c r="N44" s="42">
        <v>0</v>
      </c>
      <c r="O44" s="42">
        <v>0</v>
      </c>
      <c r="P44" s="45">
        <f t="shared" si="3"/>
        <v>37024</v>
      </c>
      <c r="Q44" s="45">
        <v>1759.94</v>
      </c>
      <c r="R44" s="45">
        <f t="shared" si="4"/>
        <v>3332.16</v>
      </c>
      <c r="S44" s="45">
        <f t="shared" si="5"/>
        <v>500</v>
      </c>
      <c r="T44" s="45">
        <f t="shared" si="6"/>
        <v>925.6</v>
      </c>
      <c r="U44" s="45">
        <f t="shared" si="7"/>
        <v>9784</v>
      </c>
      <c r="V44" s="46">
        <f t="shared" si="8"/>
        <v>16301.7</v>
      </c>
      <c r="W44" s="48">
        <f t="shared" si="9"/>
        <v>10361</v>
      </c>
      <c r="X44" s="48">
        <f t="shared" si="10"/>
        <v>10361.299999999999</v>
      </c>
      <c r="Y44" s="42">
        <f>+A44</f>
        <v>17</v>
      </c>
      <c r="Z44" s="45">
        <f t="shared" si="11"/>
        <v>4442.88</v>
      </c>
      <c r="AA44" s="45">
        <v>0</v>
      </c>
      <c r="AB44" s="45">
        <v>100</v>
      </c>
      <c r="AC44" s="45">
        <f t="shared" si="12"/>
        <v>925.6</v>
      </c>
      <c r="AD44" s="45">
        <v>200</v>
      </c>
      <c r="AE44" s="50">
        <f t="shared" si="13"/>
        <v>20722.3</v>
      </c>
      <c r="AF44" s="51">
        <f t="shared" si="14"/>
        <v>10361.15</v>
      </c>
      <c r="AG44" s="154">
        <v>17</v>
      </c>
      <c r="AH44" s="43" t="s">
        <v>84</v>
      </c>
      <c r="AI44" s="44" t="s">
        <v>65</v>
      </c>
      <c r="AJ44" s="45">
        <f t="shared" si="15"/>
        <v>1759.94</v>
      </c>
      <c r="AK44" s="45">
        <f t="shared" si="16"/>
        <v>3332.16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/>
      <c r="AS44" s="45">
        <v>0</v>
      </c>
      <c r="AT44" s="45">
        <f t="shared" si="17"/>
        <v>3332.16</v>
      </c>
      <c r="AU44" s="45">
        <v>500</v>
      </c>
      <c r="AV44" s="45">
        <v>0</v>
      </c>
      <c r="AW44" s="45">
        <v>0</v>
      </c>
      <c r="AX44" s="45">
        <f t="shared" si="18"/>
        <v>500</v>
      </c>
      <c r="AY44" s="45">
        <f t="shared" si="19"/>
        <v>925.6</v>
      </c>
      <c r="AZ44" s="45"/>
      <c r="BA44" s="65"/>
      <c r="BB44" s="65">
        <v>100</v>
      </c>
      <c r="BC44" s="65">
        <v>0</v>
      </c>
      <c r="BD44" s="65">
        <v>9684</v>
      </c>
      <c r="BE44" s="65">
        <v>0</v>
      </c>
      <c r="BF44" s="45">
        <v>0</v>
      </c>
      <c r="BG44" s="45">
        <f t="shared" si="20"/>
        <v>9784</v>
      </c>
      <c r="BH44" s="53">
        <f t="shared" si="21"/>
        <v>16301.7</v>
      </c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</row>
    <row r="45" spans="1:281" s="42" customFormat="1" ht="23.1" customHeight="1" x14ac:dyDescent="0.35">
      <c r="A45" s="55"/>
      <c r="B45" s="62"/>
      <c r="C45" s="44"/>
      <c r="D45" s="45"/>
      <c r="E45" s="45"/>
      <c r="F45" s="45">
        <f t="shared" si="0"/>
        <v>0</v>
      </c>
      <c r="G45" s="45"/>
      <c r="H45" s="45"/>
      <c r="I45" s="45"/>
      <c r="J45" s="45">
        <f t="shared" si="1"/>
        <v>0</v>
      </c>
      <c r="K45" s="63"/>
      <c r="L45" s="47">
        <f t="shared" si="2"/>
        <v>0</v>
      </c>
      <c r="P45" s="45">
        <f t="shared" si="3"/>
        <v>0</v>
      </c>
      <c r="Q45" s="45"/>
      <c r="R45" s="45">
        <f t="shared" si="4"/>
        <v>0</v>
      </c>
      <c r="S45" s="45">
        <f t="shared" si="5"/>
        <v>0</v>
      </c>
      <c r="T45" s="45">
        <f t="shared" si="6"/>
        <v>0</v>
      </c>
      <c r="U45" s="45">
        <f t="shared" si="7"/>
        <v>0</v>
      </c>
      <c r="V45" s="46">
        <f t="shared" si="8"/>
        <v>0</v>
      </c>
      <c r="W45" s="48">
        <f t="shared" si="9"/>
        <v>0</v>
      </c>
      <c r="X45" s="48">
        <f t="shared" si="10"/>
        <v>0</v>
      </c>
      <c r="Z45" s="45">
        <f t="shared" si="11"/>
        <v>0</v>
      </c>
      <c r="AA45" s="45"/>
      <c r="AB45" s="45"/>
      <c r="AC45" s="45">
        <f t="shared" si="12"/>
        <v>0</v>
      </c>
      <c r="AD45" s="45"/>
      <c r="AE45" s="50">
        <f t="shared" si="13"/>
        <v>0</v>
      </c>
      <c r="AF45" s="51">
        <f t="shared" si="14"/>
        <v>0</v>
      </c>
      <c r="AG45" s="55"/>
      <c r="AH45" s="62"/>
      <c r="AI45" s="44"/>
      <c r="AJ45" s="45">
        <f t="shared" si="15"/>
        <v>0</v>
      </c>
      <c r="AK45" s="45">
        <f t="shared" si="16"/>
        <v>0</v>
      </c>
      <c r="AL45" s="45"/>
      <c r="AM45" s="45"/>
      <c r="AN45" s="45"/>
      <c r="AO45" s="45"/>
      <c r="AP45" s="45"/>
      <c r="AQ45" s="45"/>
      <c r="AR45" s="45"/>
      <c r="AS45" s="45"/>
      <c r="AT45" s="45">
        <f t="shared" si="17"/>
        <v>0</v>
      </c>
      <c r="AU45" s="45"/>
      <c r="AV45" s="56"/>
      <c r="AW45" s="45"/>
      <c r="AX45" s="45">
        <f t="shared" si="18"/>
        <v>0</v>
      </c>
      <c r="AY45" s="45">
        <f t="shared" si="19"/>
        <v>0</v>
      </c>
      <c r="AZ45" s="45"/>
      <c r="BA45" s="65"/>
      <c r="BB45" s="65"/>
      <c r="BC45" s="65"/>
      <c r="BD45" s="65"/>
      <c r="BE45" s="65"/>
      <c r="BF45" s="45"/>
      <c r="BG45" s="45">
        <f t="shared" si="20"/>
        <v>0</v>
      </c>
      <c r="BH45" s="53">
        <f t="shared" si="21"/>
        <v>0</v>
      </c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</row>
    <row r="46" spans="1:281" s="42" customFormat="1" ht="23.1" customHeight="1" x14ac:dyDescent="0.35">
      <c r="A46" s="42">
        <v>18</v>
      </c>
      <c r="B46" s="43" t="s">
        <v>85</v>
      </c>
      <c r="C46" s="44" t="s">
        <v>77</v>
      </c>
      <c r="D46" s="45">
        <v>63997</v>
      </c>
      <c r="E46" s="45">
        <v>3008</v>
      </c>
      <c r="F46" s="45">
        <f t="shared" si="0"/>
        <v>67005</v>
      </c>
      <c r="G46" s="45">
        <v>3008</v>
      </c>
      <c r="H46" s="45"/>
      <c r="I46" s="45"/>
      <c r="J46" s="45">
        <f t="shared" si="1"/>
        <v>70013</v>
      </c>
      <c r="K46" s="46">
        <f>J46</f>
        <v>70013</v>
      </c>
      <c r="L46" s="47">
        <f t="shared" si="2"/>
        <v>0</v>
      </c>
      <c r="M46" s="42">
        <v>0</v>
      </c>
      <c r="N46" s="42">
        <v>0</v>
      </c>
      <c r="O46" s="42">
        <v>0</v>
      </c>
      <c r="P46" s="45">
        <f t="shared" si="3"/>
        <v>70013</v>
      </c>
      <c r="Q46" s="45">
        <v>8394.4</v>
      </c>
      <c r="R46" s="45">
        <f t="shared" si="4"/>
        <v>18662.73</v>
      </c>
      <c r="S46" s="45">
        <f t="shared" si="5"/>
        <v>200</v>
      </c>
      <c r="T46" s="45">
        <f>ROUNDDOWN(J46*5%/2,2)</f>
        <v>1750.32</v>
      </c>
      <c r="U46" s="45">
        <f t="shared" si="7"/>
        <v>100</v>
      </c>
      <c r="V46" s="46">
        <f t="shared" si="8"/>
        <v>29107.449999999997</v>
      </c>
      <c r="W46" s="48">
        <f t="shared" si="9"/>
        <v>20453</v>
      </c>
      <c r="X46" s="48">
        <f t="shared" si="10"/>
        <v>20452.550000000003</v>
      </c>
      <c r="Y46" s="42">
        <f>+A46</f>
        <v>18</v>
      </c>
      <c r="Z46" s="45">
        <f t="shared" si="11"/>
        <v>8401.56</v>
      </c>
      <c r="AA46" s="45">
        <v>0</v>
      </c>
      <c r="AB46" s="45">
        <v>100</v>
      </c>
      <c r="AC46" s="45">
        <f t="shared" si="12"/>
        <v>1750.33</v>
      </c>
      <c r="AD46" s="45">
        <v>200</v>
      </c>
      <c r="AE46" s="50">
        <f t="shared" si="13"/>
        <v>40905.550000000003</v>
      </c>
      <c r="AF46" s="51">
        <f t="shared" si="14"/>
        <v>20452.775000000001</v>
      </c>
      <c r="AG46" s="42">
        <v>18</v>
      </c>
      <c r="AH46" s="43" t="s">
        <v>85</v>
      </c>
      <c r="AI46" s="44" t="s">
        <v>77</v>
      </c>
      <c r="AJ46" s="45">
        <f t="shared" si="15"/>
        <v>8394.4</v>
      </c>
      <c r="AK46" s="45">
        <f t="shared" si="16"/>
        <v>6301.17</v>
      </c>
      <c r="AL46" s="45">
        <v>0</v>
      </c>
      <c r="AM46" s="45">
        <v>0</v>
      </c>
      <c r="AN46" s="45">
        <v>0</v>
      </c>
      <c r="AO46" s="45">
        <v>0</v>
      </c>
      <c r="AP46" s="45">
        <v>12361.56</v>
      </c>
      <c r="AQ46" s="45">
        <v>0</v>
      </c>
      <c r="AR46" s="45"/>
      <c r="AS46" s="45">
        <v>0</v>
      </c>
      <c r="AT46" s="45">
        <f t="shared" si="17"/>
        <v>18662.73</v>
      </c>
      <c r="AU46" s="45">
        <v>200</v>
      </c>
      <c r="AV46" s="45">
        <v>0</v>
      </c>
      <c r="AW46" s="45">
        <v>0</v>
      </c>
      <c r="AX46" s="45">
        <f t="shared" si="18"/>
        <v>200</v>
      </c>
      <c r="AY46" s="45">
        <f>ROUNDDOWN(J46*5%/2,2)</f>
        <v>1750.32</v>
      </c>
      <c r="AZ46" s="45"/>
      <c r="BA46" s="65"/>
      <c r="BB46" s="65">
        <v>100</v>
      </c>
      <c r="BC46" s="65">
        <v>0</v>
      </c>
      <c r="BD46" s="65">
        <v>0</v>
      </c>
      <c r="BE46" s="65">
        <v>0</v>
      </c>
      <c r="BF46" s="45">
        <v>0</v>
      </c>
      <c r="BG46" s="45">
        <f>SUM(BA46:BF46)</f>
        <v>100</v>
      </c>
      <c r="BH46" s="53">
        <f t="shared" si="21"/>
        <v>29107.449999999997</v>
      </c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  <c r="JU46" s="54"/>
    </row>
    <row r="47" spans="1:281" s="42" customFormat="1" ht="23.1" customHeight="1" x14ac:dyDescent="0.35">
      <c r="A47" s="55"/>
      <c r="B47" s="62"/>
      <c r="C47" s="44"/>
      <c r="D47" s="45"/>
      <c r="E47" s="45"/>
      <c r="F47" s="45">
        <f t="shared" si="0"/>
        <v>0</v>
      </c>
      <c r="G47" s="45"/>
      <c r="H47" s="45"/>
      <c r="I47" s="45"/>
      <c r="J47" s="45">
        <f t="shared" si="1"/>
        <v>0</v>
      </c>
      <c r="K47" s="63"/>
      <c r="L47" s="47">
        <f t="shared" si="2"/>
        <v>0</v>
      </c>
      <c r="P47" s="45">
        <f t="shared" si="3"/>
        <v>0</v>
      </c>
      <c r="Q47" s="45"/>
      <c r="R47" s="45">
        <f t="shared" si="4"/>
        <v>0</v>
      </c>
      <c r="S47" s="45">
        <f t="shared" si="5"/>
        <v>0</v>
      </c>
      <c r="T47" s="45">
        <f t="shared" si="6"/>
        <v>0</v>
      </c>
      <c r="U47" s="45">
        <f t="shared" si="7"/>
        <v>0</v>
      </c>
      <c r="V47" s="46">
        <f t="shared" si="8"/>
        <v>0</v>
      </c>
      <c r="W47" s="48">
        <f t="shared" si="9"/>
        <v>0</v>
      </c>
      <c r="X47" s="48">
        <f t="shared" si="10"/>
        <v>0</v>
      </c>
      <c r="Z47" s="45">
        <f t="shared" si="11"/>
        <v>0</v>
      </c>
      <c r="AA47" s="45"/>
      <c r="AB47" s="45"/>
      <c r="AC47" s="45">
        <f t="shared" si="12"/>
        <v>0</v>
      </c>
      <c r="AD47" s="45"/>
      <c r="AE47" s="50">
        <f t="shared" si="13"/>
        <v>0</v>
      </c>
      <c r="AF47" s="51">
        <f t="shared" si="14"/>
        <v>0</v>
      </c>
      <c r="AG47" s="55"/>
      <c r="AH47" s="62"/>
      <c r="AI47" s="44"/>
      <c r="AJ47" s="45">
        <f t="shared" si="15"/>
        <v>0</v>
      </c>
      <c r="AK47" s="45">
        <f t="shared" si="16"/>
        <v>0</v>
      </c>
      <c r="AL47" s="45"/>
      <c r="AM47" s="45"/>
      <c r="AN47" s="45"/>
      <c r="AO47" s="45"/>
      <c r="AP47" s="45"/>
      <c r="AQ47" s="45"/>
      <c r="AR47" s="45"/>
      <c r="AS47" s="45"/>
      <c r="AT47" s="45">
        <f t="shared" si="17"/>
        <v>0</v>
      </c>
      <c r="AU47" s="45"/>
      <c r="AV47" s="56"/>
      <c r="AW47" s="45"/>
      <c r="AX47" s="45">
        <f t="shared" si="18"/>
        <v>0</v>
      </c>
      <c r="AY47" s="45">
        <f t="shared" ref="AY47" si="22">ROUNDDOWN(J47*5%/2,2)</f>
        <v>0</v>
      </c>
      <c r="AZ47" s="45"/>
      <c r="BA47" s="65"/>
      <c r="BB47" s="65"/>
      <c r="BC47" s="65"/>
      <c r="BD47" s="65"/>
      <c r="BE47" s="65"/>
      <c r="BF47" s="45"/>
      <c r="BG47" s="45">
        <f t="shared" si="20"/>
        <v>0</v>
      </c>
      <c r="BH47" s="53">
        <f t="shared" si="21"/>
        <v>0</v>
      </c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  <c r="IW47" s="54"/>
      <c r="IX47" s="54"/>
      <c r="IY47" s="54"/>
      <c r="IZ47" s="54"/>
      <c r="JA47" s="54"/>
      <c r="JB47" s="54"/>
      <c r="JC47" s="54"/>
      <c r="JD47" s="54"/>
      <c r="JE47" s="54"/>
      <c r="JF47" s="54"/>
      <c r="JG47" s="54"/>
      <c r="JH47" s="54"/>
      <c r="JI47" s="54"/>
      <c r="JJ47" s="54"/>
      <c r="JK47" s="54"/>
      <c r="JL47" s="54"/>
      <c r="JM47" s="54"/>
      <c r="JN47" s="54"/>
      <c r="JO47" s="54"/>
      <c r="JP47" s="54"/>
      <c r="JQ47" s="54"/>
      <c r="JR47" s="54"/>
      <c r="JS47" s="54"/>
      <c r="JT47" s="54"/>
      <c r="JU47" s="54"/>
    </row>
    <row r="48" spans="1:281" s="42" customFormat="1" ht="23.1" customHeight="1" x14ac:dyDescent="0.35">
      <c r="A48" s="42">
        <v>19</v>
      </c>
      <c r="B48" s="68" t="s">
        <v>86</v>
      </c>
      <c r="C48" s="64" t="s">
        <v>106</v>
      </c>
      <c r="D48" s="45">
        <v>102690</v>
      </c>
      <c r="E48" s="45">
        <v>4518</v>
      </c>
      <c r="F48" s="45">
        <f t="shared" si="0"/>
        <v>107208</v>
      </c>
      <c r="G48" s="45">
        <v>4519</v>
      </c>
      <c r="H48" s="45"/>
      <c r="I48" s="45"/>
      <c r="J48" s="45">
        <f t="shared" si="1"/>
        <v>111727</v>
      </c>
      <c r="K48" s="46">
        <f>J48</f>
        <v>111727</v>
      </c>
      <c r="L48" s="47">
        <f t="shared" si="2"/>
        <v>0</v>
      </c>
      <c r="M48" s="42">
        <v>0</v>
      </c>
      <c r="N48" s="42">
        <v>0</v>
      </c>
      <c r="O48" s="42">
        <v>0</v>
      </c>
      <c r="P48" s="45">
        <f t="shared" si="3"/>
        <v>111727</v>
      </c>
      <c r="Q48" s="45">
        <v>19398.18</v>
      </c>
      <c r="R48" s="45">
        <f t="shared" si="4"/>
        <v>10055.43</v>
      </c>
      <c r="S48" s="45">
        <f t="shared" si="5"/>
        <v>200</v>
      </c>
      <c r="T48" s="45">
        <v>2500</v>
      </c>
      <c r="U48" s="45">
        <f t="shared" si="7"/>
        <v>200</v>
      </c>
      <c r="V48" s="46">
        <f t="shared" si="8"/>
        <v>32353.61</v>
      </c>
      <c r="W48" s="48">
        <f t="shared" si="9"/>
        <v>39687</v>
      </c>
      <c r="X48" s="48">
        <f t="shared" si="10"/>
        <v>39686.39</v>
      </c>
      <c r="Y48" s="42">
        <f>+A48</f>
        <v>19</v>
      </c>
      <c r="Z48" s="45">
        <f t="shared" si="11"/>
        <v>13407.24</v>
      </c>
      <c r="AA48" s="45">
        <v>0</v>
      </c>
      <c r="AB48" s="45">
        <v>100</v>
      </c>
      <c r="AC48" s="45">
        <v>2500</v>
      </c>
      <c r="AD48" s="45">
        <v>200</v>
      </c>
      <c r="AE48" s="50">
        <f t="shared" si="13"/>
        <v>79373.39</v>
      </c>
      <c r="AF48" s="51">
        <f t="shared" si="14"/>
        <v>39686.695</v>
      </c>
      <c r="AG48" s="42">
        <v>19</v>
      </c>
      <c r="AH48" s="68" t="s">
        <v>86</v>
      </c>
      <c r="AI48" s="64" t="s">
        <v>106</v>
      </c>
      <c r="AJ48" s="45">
        <f t="shared" si="15"/>
        <v>19398.18</v>
      </c>
      <c r="AK48" s="45">
        <f t="shared" si="16"/>
        <v>10055.43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/>
      <c r="AR48" s="45"/>
      <c r="AS48" s="45">
        <v>0</v>
      </c>
      <c r="AT48" s="45">
        <f t="shared" si="17"/>
        <v>10055.43</v>
      </c>
      <c r="AU48" s="45">
        <v>200</v>
      </c>
      <c r="AV48" s="45">
        <v>0</v>
      </c>
      <c r="AW48" s="45">
        <v>0</v>
      </c>
      <c r="AX48" s="45">
        <f t="shared" si="18"/>
        <v>200</v>
      </c>
      <c r="AY48" s="45">
        <v>2500</v>
      </c>
      <c r="AZ48" s="45"/>
      <c r="BA48" s="65">
        <v>0</v>
      </c>
      <c r="BB48" s="65">
        <v>100</v>
      </c>
      <c r="BC48" s="65"/>
      <c r="BD48" s="65">
        <v>100</v>
      </c>
      <c r="BE48" s="65"/>
      <c r="BF48" s="45">
        <v>0</v>
      </c>
      <c r="BG48" s="45">
        <f t="shared" si="20"/>
        <v>200</v>
      </c>
      <c r="BH48" s="53">
        <f t="shared" si="21"/>
        <v>32353.61</v>
      </c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  <c r="IW48" s="54"/>
      <c r="IX48" s="54"/>
      <c r="IY48" s="54"/>
      <c r="IZ48" s="54"/>
      <c r="JA48" s="54"/>
      <c r="JB48" s="54"/>
      <c r="JC48" s="54"/>
      <c r="JD48" s="54"/>
      <c r="JE48" s="54"/>
      <c r="JF48" s="54"/>
      <c r="JG48" s="54"/>
      <c r="JH48" s="54"/>
      <c r="JI48" s="54"/>
      <c r="JJ48" s="54"/>
      <c r="JK48" s="54"/>
      <c r="JL48" s="54"/>
      <c r="JM48" s="54"/>
      <c r="JN48" s="54"/>
      <c r="JO48" s="54"/>
      <c r="JP48" s="54"/>
      <c r="JQ48" s="54"/>
      <c r="JR48" s="54"/>
      <c r="JS48" s="54"/>
      <c r="JT48" s="54"/>
      <c r="JU48" s="54"/>
    </row>
    <row r="49" spans="1:281" s="42" customFormat="1" ht="23.1" customHeight="1" x14ac:dyDescent="0.35">
      <c r="A49" s="55"/>
      <c r="B49" s="67"/>
      <c r="C49" s="64"/>
      <c r="D49" s="45"/>
      <c r="E49" s="45"/>
      <c r="F49" s="45">
        <f t="shared" si="0"/>
        <v>0</v>
      </c>
      <c r="G49" s="45"/>
      <c r="H49" s="45"/>
      <c r="I49" s="45"/>
      <c r="J49" s="45">
        <f t="shared" si="1"/>
        <v>0</v>
      </c>
      <c r="K49" s="46"/>
      <c r="L49" s="47">
        <f t="shared" si="2"/>
        <v>0</v>
      </c>
      <c r="P49" s="45">
        <f t="shared" si="3"/>
        <v>0</v>
      </c>
      <c r="Q49" s="45"/>
      <c r="R49" s="45">
        <f t="shared" si="4"/>
        <v>0</v>
      </c>
      <c r="S49" s="45">
        <f t="shared" si="5"/>
        <v>0</v>
      </c>
      <c r="T49" s="45">
        <f t="shared" si="6"/>
        <v>0</v>
      </c>
      <c r="U49" s="45">
        <f t="shared" si="7"/>
        <v>0</v>
      </c>
      <c r="V49" s="46">
        <f t="shared" si="8"/>
        <v>0</v>
      </c>
      <c r="W49" s="48">
        <f t="shared" si="9"/>
        <v>0</v>
      </c>
      <c r="X49" s="48">
        <f t="shared" si="10"/>
        <v>0</v>
      </c>
      <c r="Z49" s="45">
        <f t="shared" si="11"/>
        <v>0</v>
      </c>
      <c r="AA49" s="45"/>
      <c r="AB49" s="45"/>
      <c r="AC49" s="45">
        <f t="shared" si="12"/>
        <v>0</v>
      </c>
      <c r="AD49" s="45"/>
      <c r="AE49" s="50">
        <f t="shared" si="13"/>
        <v>0</v>
      </c>
      <c r="AF49" s="51">
        <f t="shared" si="14"/>
        <v>0</v>
      </c>
      <c r="AG49" s="55"/>
      <c r="AH49" s="67"/>
      <c r="AI49" s="64"/>
      <c r="AJ49" s="45">
        <f t="shared" si="15"/>
        <v>0</v>
      </c>
      <c r="AK49" s="45">
        <f t="shared" si="16"/>
        <v>0</v>
      </c>
      <c r="AL49" s="45"/>
      <c r="AM49" s="45"/>
      <c r="AN49" s="45"/>
      <c r="AO49" s="45"/>
      <c r="AP49" s="45"/>
      <c r="AQ49" s="45"/>
      <c r="AR49" s="45"/>
      <c r="AS49" s="45"/>
      <c r="AT49" s="45">
        <f t="shared" si="17"/>
        <v>0</v>
      </c>
      <c r="AU49" s="45"/>
      <c r="AV49" s="56"/>
      <c r="AW49" s="45"/>
      <c r="AX49" s="45">
        <f t="shared" si="18"/>
        <v>0</v>
      </c>
      <c r="AY49" s="45">
        <f t="shared" si="19"/>
        <v>0</v>
      </c>
      <c r="AZ49" s="45"/>
      <c r="BA49" s="65"/>
      <c r="BB49" s="65"/>
      <c r="BC49" s="65"/>
      <c r="BD49" s="65"/>
      <c r="BE49" s="65"/>
      <c r="BF49" s="45"/>
      <c r="BG49" s="45">
        <f t="shared" si="20"/>
        <v>0</v>
      </c>
      <c r="BH49" s="53">
        <f t="shared" si="21"/>
        <v>0</v>
      </c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  <c r="IW49" s="54"/>
      <c r="IX49" s="54"/>
      <c r="IY49" s="54"/>
      <c r="IZ49" s="54"/>
      <c r="JA49" s="54"/>
      <c r="JB49" s="54"/>
      <c r="JC49" s="54"/>
      <c r="JD49" s="54"/>
      <c r="JE49" s="54"/>
      <c r="JF49" s="54"/>
      <c r="JG49" s="54"/>
      <c r="JH49" s="54"/>
      <c r="JI49" s="54"/>
      <c r="JJ49" s="54"/>
      <c r="JK49" s="54"/>
      <c r="JL49" s="54"/>
      <c r="JM49" s="54"/>
      <c r="JN49" s="54"/>
      <c r="JO49" s="54"/>
      <c r="JP49" s="54"/>
      <c r="JQ49" s="54"/>
      <c r="JR49" s="54"/>
      <c r="JS49" s="54"/>
      <c r="JT49" s="54"/>
      <c r="JU49" s="54"/>
    </row>
    <row r="50" spans="1:281" s="42" customFormat="1" ht="23.1" customHeight="1" x14ac:dyDescent="0.35">
      <c r="A50" s="154">
        <v>20</v>
      </c>
      <c r="B50" s="43" t="s">
        <v>87</v>
      </c>
      <c r="C50" s="44" t="s">
        <v>67</v>
      </c>
      <c r="D50" s="45">
        <v>80003</v>
      </c>
      <c r="E50" s="45">
        <v>3656</v>
      </c>
      <c r="F50" s="45">
        <f t="shared" si="0"/>
        <v>83659</v>
      </c>
      <c r="G50" s="45">
        <v>3656</v>
      </c>
      <c r="H50" s="45"/>
      <c r="I50" s="45"/>
      <c r="J50" s="45">
        <f t="shared" si="1"/>
        <v>87315</v>
      </c>
      <c r="K50" s="46">
        <f>J50</f>
        <v>87315</v>
      </c>
      <c r="L50" s="47">
        <f t="shared" si="2"/>
        <v>0</v>
      </c>
      <c r="M50" s="42">
        <v>0</v>
      </c>
      <c r="N50" s="42">
        <v>0</v>
      </c>
      <c r="O50" s="42">
        <v>0</v>
      </c>
      <c r="P50" s="45">
        <f t="shared" si="3"/>
        <v>87315</v>
      </c>
      <c r="Q50" s="45">
        <v>12906.57</v>
      </c>
      <c r="R50" s="45">
        <f t="shared" si="4"/>
        <v>17828.79</v>
      </c>
      <c r="S50" s="45">
        <f t="shared" si="5"/>
        <v>500</v>
      </c>
      <c r="T50" s="45">
        <f t="shared" si="6"/>
        <v>2182.87</v>
      </c>
      <c r="U50" s="45">
        <f t="shared" si="7"/>
        <v>37273.910000000003</v>
      </c>
      <c r="V50" s="46">
        <f t="shared" si="8"/>
        <v>70692.140000000014</v>
      </c>
      <c r="W50" s="48">
        <f t="shared" si="9"/>
        <v>8311</v>
      </c>
      <c r="X50" s="48">
        <f t="shared" si="10"/>
        <v>8311.859999999986</v>
      </c>
      <c r="Y50" s="42">
        <f>+A50</f>
        <v>20</v>
      </c>
      <c r="Z50" s="45">
        <f t="shared" si="11"/>
        <v>10477.799999999999</v>
      </c>
      <c r="AA50" s="45">
        <v>0</v>
      </c>
      <c r="AB50" s="45">
        <v>100</v>
      </c>
      <c r="AC50" s="45">
        <f t="shared" si="12"/>
        <v>2182.88</v>
      </c>
      <c r="AD50" s="45">
        <v>200</v>
      </c>
      <c r="AE50" s="50">
        <f t="shared" si="13"/>
        <v>16622.859999999986</v>
      </c>
      <c r="AF50" s="51">
        <f t="shared" si="14"/>
        <v>8311.429999999993</v>
      </c>
      <c r="AG50" s="154">
        <v>20</v>
      </c>
      <c r="AH50" s="43" t="s">
        <v>87</v>
      </c>
      <c r="AI50" s="44" t="s">
        <v>67</v>
      </c>
      <c r="AJ50" s="45">
        <f t="shared" si="15"/>
        <v>12906.57</v>
      </c>
      <c r="AK50" s="45">
        <f t="shared" si="16"/>
        <v>7858.3499999999995</v>
      </c>
      <c r="AL50" s="45">
        <v>0</v>
      </c>
      <c r="AM50" s="45">
        <v>0</v>
      </c>
      <c r="AN50" s="45">
        <v>0</v>
      </c>
      <c r="AO50" s="45">
        <v>0</v>
      </c>
      <c r="AP50" s="45">
        <v>9970.44</v>
      </c>
      <c r="AQ50" s="45">
        <v>0</v>
      </c>
      <c r="AR50" s="45"/>
      <c r="AS50" s="45">
        <v>0</v>
      </c>
      <c r="AT50" s="45">
        <f t="shared" si="17"/>
        <v>17828.79</v>
      </c>
      <c r="AU50" s="45">
        <v>500</v>
      </c>
      <c r="AV50" s="45">
        <v>0</v>
      </c>
      <c r="AW50" s="45">
        <v>0</v>
      </c>
      <c r="AX50" s="45">
        <f t="shared" si="18"/>
        <v>500</v>
      </c>
      <c r="AY50" s="45">
        <f t="shared" si="19"/>
        <v>2182.87</v>
      </c>
      <c r="AZ50" s="45"/>
      <c r="BA50" s="65"/>
      <c r="BB50" s="65">
        <v>100</v>
      </c>
      <c r="BC50" s="65">
        <v>26832.41</v>
      </c>
      <c r="BD50" s="65">
        <v>6871.5</v>
      </c>
      <c r="BE50" s="65">
        <v>3470</v>
      </c>
      <c r="BF50" s="45">
        <v>0</v>
      </c>
      <c r="BG50" s="45">
        <f t="shared" si="20"/>
        <v>37273.910000000003</v>
      </c>
      <c r="BH50" s="53">
        <f t="shared" si="21"/>
        <v>70692.140000000014</v>
      </c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  <c r="JU50" s="54"/>
    </row>
    <row r="51" spans="1:281" s="42" customFormat="1" ht="23.1" customHeight="1" x14ac:dyDescent="0.35">
      <c r="A51" s="55"/>
      <c r="B51" s="62"/>
      <c r="C51" s="44"/>
      <c r="D51" s="45"/>
      <c r="E51" s="45"/>
      <c r="F51" s="45">
        <f t="shared" si="0"/>
        <v>0</v>
      </c>
      <c r="G51" s="45"/>
      <c r="H51" s="45"/>
      <c r="I51" s="45"/>
      <c r="J51" s="45">
        <f t="shared" si="1"/>
        <v>0</v>
      </c>
      <c r="K51" s="63"/>
      <c r="L51" s="47">
        <f t="shared" si="2"/>
        <v>0</v>
      </c>
      <c r="P51" s="45">
        <f t="shared" si="3"/>
        <v>0</v>
      </c>
      <c r="Q51" s="45"/>
      <c r="R51" s="45">
        <f t="shared" si="4"/>
        <v>0</v>
      </c>
      <c r="S51" s="45">
        <f t="shared" si="5"/>
        <v>0</v>
      </c>
      <c r="T51" s="45">
        <f t="shared" si="6"/>
        <v>0</v>
      </c>
      <c r="U51" s="45">
        <f t="shared" si="7"/>
        <v>0</v>
      </c>
      <c r="V51" s="46">
        <f t="shared" si="8"/>
        <v>0</v>
      </c>
      <c r="W51" s="48">
        <f t="shared" si="9"/>
        <v>0</v>
      </c>
      <c r="X51" s="48">
        <f t="shared" si="10"/>
        <v>0</v>
      </c>
      <c r="Z51" s="45">
        <f t="shared" si="11"/>
        <v>0</v>
      </c>
      <c r="AA51" s="45"/>
      <c r="AB51" s="45"/>
      <c r="AC51" s="45">
        <f t="shared" si="12"/>
        <v>0</v>
      </c>
      <c r="AD51" s="45"/>
      <c r="AE51" s="50">
        <f t="shared" si="13"/>
        <v>0</v>
      </c>
      <c r="AF51" s="51">
        <f t="shared" si="14"/>
        <v>0</v>
      </c>
      <c r="AG51" s="55"/>
      <c r="AH51" s="62"/>
      <c r="AI51" s="44"/>
      <c r="AJ51" s="45">
        <f t="shared" si="15"/>
        <v>0</v>
      </c>
      <c r="AK51" s="45">
        <f t="shared" si="16"/>
        <v>0</v>
      </c>
      <c r="AL51" s="45"/>
      <c r="AM51" s="45"/>
      <c r="AN51" s="45"/>
      <c r="AO51" s="45"/>
      <c r="AP51" s="45"/>
      <c r="AQ51" s="45"/>
      <c r="AR51" s="45"/>
      <c r="AS51" s="45"/>
      <c r="AT51" s="45">
        <f t="shared" si="17"/>
        <v>0</v>
      </c>
      <c r="AU51" s="45"/>
      <c r="AV51" s="56"/>
      <c r="AW51" s="45"/>
      <c r="AX51" s="45">
        <f t="shared" si="18"/>
        <v>0</v>
      </c>
      <c r="AY51" s="45">
        <f t="shared" si="19"/>
        <v>0</v>
      </c>
      <c r="AZ51" s="45"/>
      <c r="BA51" s="65"/>
      <c r="BB51" s="65"/>
      <c r="BC51" s="65"/>
      <c r="BD51" s="65"/>
      <c r="BE51" s="65"/>
      <c r="BF51" s="45"/>
      <c r="BG51" s="45">
        <f t="shared" si="20"/>
        <v>0</v>
      </c>
      <c r="BH51" s="53">
        <f t="shared" si="21"/>
        <v>0</v>
      </c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  <c r="IW51" s="54"/>
      <c r="IX51" s="54"/>
      <c r="IY51" s="54"/>
      <c r="IZ51" s="54"/>
      <c r="JA51" s="54"/>
      <c r="JB51" s="54"/>
      <c r="JC51" s="54"/>
      <c r="JD51" s="54"/>
      <c r="JE51" s="54"/>
      <c r="JF51" s="54"/>
      <c r="JG51" s="54"/>
      <c r="JH51" s="54"/>
      <c r="JI51" s="54"/>
      <c r="JJ51" s="54"/>
      <c r="JK51" s="54"/>
      <c r="JL51" s="54"/>
      <c r="JM51" s="54"/>
      <c r="JN51" s="54"/>
      <c r="JO51" s="54"/>
      <c r="JP51" s="54"/>
      <c r="JQ51" s="54"/>
      <c r="JR51" s="54"/>
      <c r="JS51" s="54"/>
      <c r="JT51" s="54"/>
      <c r="JU51" s="54"/>
    </row>
    <row r="52" spans="1:281" s="42" customFormat="1" ht="23.1" customHeight="1" x14ac:dyDescent="0.35">
      <c r="A52" s="42">
        <v>21</v>
      </c>
      <c r="B52" s="62" t="s">
        <v>88</v>
      </c>
      <c r="C52" s="44" t="s">
        <v>81</v>
      </c>
      <c r="D52" s="45">
        <v>43030</v>
      </c>
      <c r="E52" s="45">
        <v>2108</v>
      </c>
      <c r="F52" s="45">
        <f t="shared" si="0"/>
        <v>45138</v>
      </c>
      <c r="G52" s="45">
        <v>2109</v>
      </c>
      <c r="H52" s="45"/>
      <c r="I52" s="45"/>
      <c r="J52" s="45">
        <f t="shared" si="1"/>
        <v>47247</v>
      </c>
      <c r="K52" s="46">
        <f>J52</f>
        <v>47247</v>
      </c>
      <c r="L52" s="47">
        <f t="shared" si="2"/>
        <v>0</v>
      </c>
      <c r="M52" s="42">
        <v>0</v>
      </c>
      <c r="N52" s="42">
        <v>0</v>
      </c>
      <c r="O52" s="42">
        <v>0</v>
      </c>
      <c r="P52" s="45">
        <f t="shared" si="3"/>
        <v>47247</v>
      </c>
      <c r="Q52" s="45">
        <v>3605.95</v>
      </c>
      <c r="R52" s="45">
        <f t="shared" si="4"/>
        <v>13513.869999999999</v>
      </c>
      <c r="S52" s="45">
        <f t="shared" si="5"/>
        <v>200</v>
      </c>
      <c r="T52" s="45">
        <f t="shared" si="6"/>
        <v>1181.17</v>
      </c>
      <c r="U52" s="45">
        <f t="shared" si="7"/>
        <v>9670.26</v>
      </c>
      <c r="V52" s="46">
        <f t="shared" si="8"/>
        <v>28171.25</v>
      </c>
      <c r="W52" s="48">
        <f t="shared" si="9"/>
        <v>9538</v>
      </c>
      <c r="X52" s="48">
        <f t="shared" si="10"/>
        <v>9537.75</v>
      </c>
      <c r="Y52" s="42">
        <f>+A52</f>
        <v>21</v>
      </c>
      <c r="Z52" s="45">
        <f t="shared" si="11"/>
        <v>5669.6399999999994</v>
      </c>
      <c r="AA52" s="45">
        <v>0</v>
      </c>
      <c r="AB52" s="45">
        <v>100</v>
      </c>
      <c r="AC52" s="45">
        <f t="shared" si="12"/>
        <v>1181.18</v>
      </c>
      <c r="AD52" s="45">
        <v>200</v>
      </c>
      <c r="AE52" s="50">
        <f t="shared" si="13"/>
        <v>19075.75</v>
      </c>
      <c r="AF52" s="51">
        <f t="shared" si="14"/>
        <v>9537.875</v>
      </c>
      <c r="AG52" s="42">
        <v>21</v>
      </c>
      <c r="AH52" s="62" t="s">
        <v>88</v>
      </c>
      <c r="AI52" s="44" t="s">
        <v>81</v>
      </c>
      <c r="AJ52" s="45">
        <f t="shared" si="15"/>
        <v>3605.95</v>
      </c>
      <c r="AK52" s="45">
        <f t="shared" si="16"/>
        <v>4252.2299999999996</v>
      </c>
      <c r="AL52" s="45">
        <v>0</v>
      </c>
      <c r="AM52" s="45">
        <v>300</v>
      </c>
      <c r="AN52" s="45">
        <v>0</v>
      </c>
      <c r="AO52" s="45">
        <v>0</v>
      </c>
      <c r="AP52" s="45">
        <v>8306.08</v>
      </c>
      <c r="AQ52" s="45">
        <v>0</v>
      </c>
      <c r="AR52" s="45"/>
      <c r="AS52" s="45">
        <v>655.56</v>
      </c>
      <c r="AT52" s="45">
        <f t="shared" si="17"/>
        <v>13513.869999999999</v>
      </c>
      <c r="AU52" s="45">
        <v>200</v>
      </c>
      <c r="AV52" s="45">
        <v>0</v>
      </c>
      <c r="AW52" s="45">
        <v>0</v>
      </c>
      <c r="AX52" s="45">
        <f t="shared" si="18"/>
        <v>200</v>
      </c>
      <c r="AY52" s="45">
        <f t="shared" si="19"/>
        <v>1181.17</v>
      </c>
      <c r="AZ52" s="45"/>
      <c r="BA52" s="65">
        <v>0</v>
      </c>
      <c r="BB52" s="65">
        <v>100</v>
      </c>
      <c r="BC52" s="65">
        <v>9470.26</v>
      </c>
      <c r="BD52" s="65">
        <v>100</v>
      </c>
      <c r="BE52" s="65">
        <v>0</v>
      </c>
      <c r="BF52" s="45">
        <v>0</v>
      </c>
      <c r="BG52" s="45">
        <f t="shared" si="20"/>
        <v>9670.26</v>
      </c>
      <c r="BH52" s="53">
        <f t="shared" si="21"/>
        <v>28171.25</v>
      </c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  <c r="IW52" s="54"/>
      <c r="IX52" s="54"/>
      <c r="IY52" s="54"/>
      <c r="IZ52" s="54"/>
      <c r="JA52" s="54"/>
      <c r="JB52" s="54"/>
      <c r="JC52" s="54"/>
      <c r="JD52" s="54"/>
      <c r="JE52" s="54"/>
      <c r="JF52" s="54"/>
      <c r="JG52" s="54"/>
      <c r="JH52" s="54"/>
      <c r="JI52" s="54"/>
      <c r="JJ52" s="54"/>
      <c r="JK52" s="54"/>
      <c r="JL52" s="54"/>
      <c r="JM52" s="54"/>
      <c r="JN52" s="54"/>
      <c r="JO52" s="54"/>
      <c r="JP52" s="54"/>
      <c r="JQ52" s="54"/>
      <c r="JR52" s="54"/>
      <c r="JS52" s="54"/>
      <c r="JT52" s="54"/>
      <c r="JU52" s="54"/>
    </row>
    <row r="53" spans="1:281" s="42" customFormat="1" ht="23.1" customHeight="1" x14ac:dyDescent="0.35">
      <c r="A53" s="55"/>
      <c r="B53" s="62"/>
      <c r="C53" s="44"/>
      <c r="D53" s="45"/>
      <c r="E53" s="45"/>
      <c r="F53" s="45">
        <f t="shared" si="0"/>
        <v>0</v>
      </c>
      <c r="G53" s="45"/>
      <c r="H53" s="45"/>
      <c r="I53" s="45"/>
      <c r="J53" s="45">
        <f t="shared" si="1"/>
        <v>0</v>
      </c>
      <c r="K53" s="63"/>
      <c r="L53" s="47">
        <f t="shared" si="2"/>
        <v>0</v>
      </c>
      <c r="P53" s="45">
        <f t="shared" si="3"/>
        <v>0</v>
      </c>
      <c r="Q53" s="45"/>
      <c r="R53" s="45">
        <f t="shared" si="4"/>
        <v>0</v>
      </c>
      <c r="S53" s="45">
        <f t="shared" si="5"/>
        <v>0</v>
      </c>
      <c r="T53" s="45">
        <f t="shared" si="6"/>
        <v>0</v>
      </c>
      <c r="U53" s="45">
        <f t="shared" si="7"/>
        <v>0</v>
      </c>
      <c r="V53" s="46">
        <f t="shared" si="8"/>
        <v>0</v>
      </c>
      <c r="W53" s="48">
        <f t="shared" si="9"/>
        <v>0</v>
      </c>
      <c r="X53" s="48">
        <f t="shared" si="10"/>
        <v>0</v>
      </c>
      <c r="Z53" s="45">
        <f t="shared" si="11"/>
        <v>0</v>
      </c>
      <c r="AA53" s="45"/>
      <c r="AB53" s="45"/>
      <c r="AC53" s="45">
        <f t="shared" si="12"/>
        <v>0</v>
      </c>
      <c r="AD53" s="45"/>
      <c r="AE53" s="50">
        <f t="shared" si="13"/>
        <v>0</v>
      </c>
      <c r="AF53" s="51">
        <f t="shared" si="14"/>
        <v>0</v>
      </c>
      <c r="AG53" s="55"/>
      <c r="AH53" s="62"/>
      <c r="AI53" s="44"/>
      <c r="AJ53" s="45">
        <f t="shared" si="15"/>
        <v>0</v>
      </c>
      <c r="AK53" s="45">
        <f t="shared" si="16"/>
        <v>0</v>
      </c>
      <c r="AL53" s="45"/>
      <c r="AM53" s="45"/>
      <c r="AN53" s="45"/>
      <c r="AO53" s="45"/>
      <c r="AP53" s="45"/>
      <c r="AQ53" s="45"/>
      <c r="AR53" s="45"/>
      <c r="AS53" s="45"/>
      <c r="AT53" s="45">
        <f t="shared" si="17"/>
        <v>0</v>
      </c>
      <c r="AU53" s="45"/>
      <c r="AV53" s="56"/>
      <c r="AW53" s="45"/>
      <c r="AX53" s="45">
        <f t="shared" si="18"/>
        <v>0</v>
      </c>
      <c r="AY53" s="45">
        <f t="shared" si="19"/>
        <v>0</v>
      </c>
      <c r="AZ53" s="56"/>
      <c r="BA53" s="65"/>
      <c r="BB53" s="65"/>
      <c r="BC53" s="65"/>
      <c r="BD53" s="65"/>
      <c r="BE53" s="65"/>
      <c r="BF53" s="45"/>
      <c r="BG53" s="45">
        <f t="shared" si="20"/>
        <v>0</v>
      </c>
      <c r="BH53" s="53">
        <f t="shared" si="21"/>
        <v>0</v>
      </c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  <c r="IS53" s="54"/>
      <c r="IT53" s="54"/>
      <c r="IU53" s="54"/>
      <c r="IV53" s="54"/>
      <c r="IW53" s="54"/>
      <c r="IX53" s="54"/>
      <c r="IY53" s="54"/>
      <c r="IZ53" s="54"/>
      <c r="JA53" s="54"/>
      <c r="JB53" s="54"/>
      <c r="JC53" s="54"/>
      <c r="JD53" s="54"/>
      <c r="JE53" s="54"/>
      <c r="JF53" s="54"/>
      <c r="JG53" s="54"/>
      <c r="JH53" s="54"/>
      <c r="JI53" s="54"/>
      <c r="JJ53" s="54"/>
      <c r="JK53" s="54"/>
      <c r="JL53" s="54"/>
      <c r="JM53" s="54"/>
      <c r="JN53" s="54"/>
      <c r="JO53" s="54"/>
      <c r="JP53" s="54"/>
      <c r="JQ53" s="54"/>
      <c r="JR53" s="54"/>
      <c r="JS53" s="54"/>
      <c r="JT53" s="54"/>
      <c r="JU53" s="54"/>
    </row>
    <row r="54" spans="1:281" s="42" customFormat="1" ht="23.1" customHeight="1" x14ac:dyDescent="0.35">
      <c r="A54" s="42">
        <v>22</v>
      </c>
      <c r="B54" s="69" t="s">
        <v>89</v>
      </c>
      <c r="C54" s="44" t="s">
        <v>107</v>
      </c>
      <c r="D54" s="45">
        <v>36619</v>
      </c>
      <c r="E54" s="45">
        <v>1794</v>
      </c>
      <c r="F54" s="45">
        <f t="shared" si="0"/>
        <v>38413</v>
      </c>
      <c r="G54" s="45">
        <v>1795</v>
      </c>
      <c r="H54" s="45"/>
      <c r="I54" s="45"/>
      <c r="J54" s="45">
        <f t="shared" si="1"/>
        <v>40208</v>
      </c>
      <c r="K54" s="46">
        <f>J54</f>
        <v>40208</v>
      </c>
      <c r="L54" s="47">
        <f t="shared" si="2"/>
        <v>0</v>
      </c>
      <c r="M54" s="42">
        <v>0</v>
      </c>
      <c r="N54" s="42">
        <v>0</v>
      </c>
      <c r="O54" s="42">
        <v>0</v>
      </c>
      <c r="P54" s="45">
        <f t="shared" si="3"/>
        <v>40208</v>
      </c>
      <c r="Q54" s="45">
        <v>2285.15</v>
      </c>
      <c r="R54" s="45">
        <f t="shared" si="4"/>
        <v>13908.72</v>
      </c>
      <c r="S54" s="45">
        <f t="shared" si="5"/>
        <v>200</v>
      </c>
      <c r="T54" s="45">
        <f t="shared" si="6"/>
        <v>1005.2</v>
      </c>
      <c r="U54" s="45">
        <f t="shared" si="7"/>
        <v>5273.75</v>
      </c>
      <c r="V54" s="46">
        <f t="shared" si="8"/>
        <v>22672.82</v>
      </c>
      <c r="W54" s="48">
        <f t="shared" si="9"/>
        <v>8768</v>
      </c>
      <c r="X54" s="48">
        <f t="shared" si="10"/>
        <v>8767.18</v>
      </c>
      <c r="Y54" s="42">
        <f>+A54</f>
        <v>22</v>
      </c>
      <c r="Z54" s="45">
        <f t="shared" si="11"/>
        <v>4824.96</v>
      </c>
      <c r="AA54" s="45">
        <v>0</v>
      </c>
      <c r="AB54" s="45">
        <v>100</v>
      </c>
      <c r="AC54" s="45">
        <f t="shared" si="12"/>
        <v>1005.2</v>
      </c>
      <c r="AD54" s="45">
        <v>200</v>
      </c>
      <c r="AE54" s="50">
        <f t="shared" si="13"/>
        <v>17535.18</v>
      </c>
      <c r="AF54" s="51">
        <f t="shared" si="14"/>
        <v>8767.59</v>
      </c>
      <c r="AG54" s="42">
        <v>22</v>
      </c>
      <c r="AH54" s="69" t="s">
        <v>89</v>
      </c>
      <c r="AI54" s="44" t="s">
        <v>107</v>
      </c>
      <c r="AJ54" s="45">
        <f t="shared" si="15"/>
        <v>2285.15</v>
      </c>
      <c r="AK54" s="45">
        <f t="shared" si="16"/>
        <v>3618.72</v>
      </c>
      <c r="AL54" s="45">
        <v>0</v>
      </c>
      <c r="AM54" s="45">
        <v>0</v>
      </c>
      <c r="AN54" s="45">
        <v>0</v>
      </c>
      <c r="AO54" s="197">
        <v>9634.44</v>
      </c>
      <c r="AP54" s="45">
        <v>0</v>
      </c>
      <c r="AQ54" s="45">
        <v>0</v>
      </c>
      <c r="AR54" s="45"/>
      <c r="AS54" s="45">
        <v>655.56</v>
      </c>
      <c r="AT54" s="45">
        <f t="shared" si="17"/>
        <v>13908.72</v>
      </c>
      <c r="AU54" s="45">
        <v>200</v>
      </c>
      <c r="AV54" s="45">
        <v>0</v>
      </c>
      <c r="AW54" s="45">
        <v>0</v>
      </c>
      <c r="AX54" s="45">
        <f t="shared" si="18"/>
        <v>200</v>
      </c>
      <c r="AY54" s="45">
        <f t="shared" si="19"/>
        <v>1005.2</v>
      </c>
      <c r="AZ54" s="45"/>
      <c r="BA54" s="65"/>
      <c r="BB54" s="65">
        <v>100</v>
      </c>
      <c r="BC54" s="65">
        <v>3156.75</v>
      </c>
      <c r="BD54" s="65">
        <v>2017</v>
      </c>
      <c r="BE54" s="65">
        <v>0</v>
      </c>
      <c r="BF54" s="45">
        <v>0</v>
      </c>
      <c r="BG54" s="45">
        <f t="shared" si="20"/>
        <v>5273.75</v>
      </c>
      <c r="BH54" s="53">
        <f t="shared" si="21"/>
        <v>22672.82</v>
      </c>
      <c r="BI54" s="54"/>
      <c r="BJ54" s="54"/>
      <c r="BK54" s="54"/>
      <c r="BL54" s="54"/>
      <c r="BM54" s="54"/>
      <c r="BN54" s="70">
        <f>+W75+X75</f>
        <v>818205.79000000015</v>
      </c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  <c r="IS54" s="54"/>
      <c r="IT54" s="54"/>
      <c r="IU54" s="54"/>
      <c r="IV54" s="54"/>
      <c r="IW54" s="54"/>
      <c r="IX54" s="54"/>
      <c r="IY54" s="54"/>
      <c r="IZ54" s="54"/>
      <c r="JA54" s="54"/>
      <c r="JB54" s="54"/>
      <c r="JC54" s="54"/>
      <c r="JD54" s="54"/>
      <c r="JE54" s="54"/>
      <c r="JF54" s="54"/>
      <c r="JG54" s="54"/>
      <c r="JH54" s="54"/>
      <c r="JI54" s="54"/>
      <c r="JJ54" s="54"/>
      <c r="JK54" s="54"/>
      <c r="JL54" s="54"/>
      <c r="JM54" s="54"/>
      <c r="JN54" s="54"/>
      <c r="JO54" s="54"/>
      <c r="JP54" s="54"/>
      <c r="JQ54" s="54"/>
      <c r="JR54" s="54"/>
      <c r="JS54" s="54"/>
      <c r="JT54" s="54"/>
      <c r="JU54" s="54"/>
    </row>
    <row r="55" spans="1:281" s="55" customFormat="1" ht="23.1" customHeight="1" x14ac:dyDescent="0.35">
      <c r="B55" s="67"/>
      <c r="C55" s="57"/>
      <c r="D55" s="59"/>
      <c r="E55" s="59"/>
      <c r="F55" s="45">
        <f t="shared" si="0"/>
        <v>0</v>
      </c>
      <c r="G55" s="59"/>
      <c r="J55" s="45">
        <f t="shared" si="1"/>
        <v>0</v>
      </c>
      <c r="L55" s="47">
        <f t="shared" si="2"/>
        <v>0</v>
      </c>
      <c r="P55" s="45">
        <f t="shared" si="3"/>
        <v>0</v>
      </c>
      <c r="Q55" s="56"/>
      <c r="R55" s="45">
        <f t="shared" si="4"/>
        <v>0</v>
      </c>
      <c r="S55" s="45">
        <f t="shared" si="5"/>
        <v>0</v>
      </c>
      <c r="T55" s="45">
        <f t="shared" si="6"/>
        <v>0</v>
      </c>
      <c r="U55" s="45">
        <f t="shared" si="7"/>
        <v>0</v>
      </c>
      <c r="V55" s="46">
        <f t="shared" si="8"/>
        <v>0</v>
      </c>
      <c r="W55" s="48">
        <f t="shared" si="9"/>
        <v>0</v>
      </c>
      <c r="X55" s="48">
        <f t="shared" si="10"/>
        <v>0</v>
      </c>
      <c r="Z55" s="45">
        <f t="shared" si="11"/>
        <v>0</v>
      </c>
      <c r="AA55" s="59"/>
      <c r="AB55" s="59"/>
      <c r="AC55" s="45">
        <f t="shared" si="12"/>
        <v>0</v>
      </c>
      <c r="AD55" s="59"/>
      <c r="AE55" s="50">
        <f t="shared" si="13"/>
        <v>0</v>
      </c>
      <c r="AF55" s="51">
        <f t="shared" si="14"/>
        <v>0</v>
      </c>
      <c r="AH55" s="67"/>
      <c r="AI55" s="57"/>
      <c r="AJ55" s="45">
        <f t="shared" si="15"/>
        <v>0</v>
      </c>
      <c r="AK55" s="45">
        <f t="shared" si="16"/>
        <v>0</v>
      </c>
      <c r="AL55" s="56"/>
      <c r="AM55" s="56"/>
      <c r="AN55" s="56"/>
      <c r="AO55" s="67"/>
      <c r="AP55" s="56"/>
      <c r="AQ55" s="56"/>
      <c r="AR55" s="56"/>
      <c r="AS55" s="56"/>
      <c r="AT55" s="45">
        <f t="shared" si="17"/>
        <v>0</v>
      </c>
      <c r="AU55" s="149"/>
      <c r="AV55" s="56"/>
      <c r="AW55" s="56"/>
      <c r="AX55" s="45">
        <f t="shared" si="18"/>
        <v>0</v>
      </c>
      <c r="AY55" s="45">
        <f t="shared" si="19"/>
        <v>0</v>
      </c>
      <c r="AZ55" s="45"/>
      <c r="BA55" s="72"/>
      <c r="BB55" s="72"/>
      <c r="BC55" s="72"/>
      <c r="BD55" s="72"/>
      <c r="BE55" s="72"/>
      <c r="BF55" s="56"/>
      <c r="BG55" s="45">
        <f t="shared" si="20"/>
        <v>0</v>
      </c>
      <c r="BH55" s="53">
        <f t="shared" si="21"/>
        <v>0</v>
      </c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  <c r="IS55" s="54"/>
      <c r="IT55" s="54"/>
      <c r="IU55" s="54"/>
      <c r="IV55" s="54"/>
      <c r="IW55" s="54"/>
      <c r="IX55" s="54"/>
      <c r="IY55" s="54"/>
      <c r="IZ55" s="54"/>
      <c r="JA55" s="54"/>
      <c r="JB55" s="54"/>
      <c r="JC55" s="54"/>
      <c r="JD55" s="54"/>
      <c r="JE55" s="54"/>
      <c r="JF55" s="54"/>
      <c r="JG55" s="54"/>
      <c r="JH55" s="54"/>
      <c r="JI55" s="54"/>
      <c r="JJ55" s="54"/>
      <c r="JK55" s="54"/>
      <c r="JL55" s="54"/>
      <c r="JM55" s="54"/>
      <c r="JN55" s="54"/>
      <c r="JO55" s="54"/>
      <c r="JP55" s="54"/>
      <c r="JQ55" s="54"/>
      <c r="JR55" s="54"/>
      <c r="JS55" s="54"/>
      <c r="JT55" s="54"/>
      <c r="JU55" s="54"/>
    </row>
    <row r="56" spans="1:281" s="42" customFormat="1" ht="23.1" customHeight="1" x14ac:dyDescent="0.35">
      <c r="A56" s="154">
        <v>23</v>
      </c>
      <c r="B56" s="62" t="s">
        <v>90</v>
      </c>
      <c r="C56" s="44" t="s">
        <v>108</v>
      </c>
      <c r="D56" s="45">
        <v>51357</v>
      </c>
      <c r="E56" s="45">
        <v>2516</v>
      </c>
      <c r="F56" s="45">
        <f t="shared" si="0"/>
        <v>53873</v>
      </c>
      <c r="G56" s="45">
        <v>2517</v>
      </c>
      <c r="H56" s="45"/>
      <c r="I56" s="45"/>
      <c r="J56" s="45">
        <f t="shared" si="1"/>
        <v>56390</v>
      </c>
      <c r="K56" s="46">
        <f>J56</f>
        <v>56390</v>
      </c>
      <c r="L56" s="47">
        <f t="shared" si="2"/>
        <v>0</v>
      </c>
      <c r="M56" s="42">
        <v>0</v>
      </c>
      <c r="N56" s="42">
        <v>0</v>
      </c>
      <c r="O56" s="42">
        <v>0</v>
      </c>
      <c r="P56" s="45">
        <f t="shared" si="3"/>
        <v>56390</v>
      </c>
      <c r="Q56" s="45">
        <v>5529.03</v>
      </c>
      <c r="R56" s="45">
        <f t="shared" si="4"/>
        <v>15644.1</v>
      </c>
      <c r="S56" s="45">
        <f t="shared" si="5"/>
        <v>200</v>
      </c>
      <c r="T56" s="45">
        <f t="shared" si="6"/>
        <v>1409.75</v>
      </c>
      <c r="U56" s="45">
        <f t="shared" si="7"/>
        <v>8783.33</v>
      </c>
      <c r="V56" s="46">
        <f t="shared" si="8"/>
        <v>31566.21</v>
      </c>
      <c r="W56" s="48">
        <f t="shared" si="9"/>
        <v>12412</v>
      </c>
      <c r="X56" s="48">
        <f t="shared" si="10"/>
        <v>12411.79</v>
      </c>
      <c r="Y56" s="42">
        <f>+A56</f>
        <v>23</v>
      </c>
      <c r="Z56" s="45">
        <f t="shared" si="11"/>
        <v>6766.8</v>
      </c>
      <c r="AA56" s="45">
        <v>0</v>
      </c>
      <c r="AB56" s="45">
        <v>100</v>
      </c>
      <c r="AC56" s="45">
        <f t="shared" si="12"/>
        <v>1409.75</v>
      </c>
      <c r="AD56" s="45">
        <v>200</v>
      </c>
      <c r="AE56" s="50">
        <f t="shared" si="13"/>
        <v>24823.79</v>
      </c>
      <c r="AF56" s="51">
        <f t="shared" si="14"/>
        <v>12411.895</v>
      </c>
      <c r="AG56" s="154">
        <v>23</v>
      </c>
      <c r="AH56" s="62" t="s">
        <v>90</v>
      </c>
      <c r="AI56" s="44" t="s">
        <v>108</v>
      </c>
      <c r="AJ56" s="45">
        <f t="shared" si="15"/>
        <v>5529.03</v>
      </c>
      <c r="AK56" s="45">
        <f t="shared" si="16"/>
        <v>5075.0999999999995</v>
      </c>
      <c r="AL56" s="45">
        <v>0</v>
      </c>
      <c r="AM56" s="45">
        <v>0</v>
      </c>
      <c r="AN56" s="45">
        <v>0</v>
      </c>
      <c r="AO56" s="45">
        <v>0</v>
      </c>
      <c r="AP56" s="45">
        <v>9913.44</v>
      </c>
      <c r="AQ56" s="45">
        <v>0</v>
      </c>
      <c r="AR56" s="45"/>
      <c r="AS56" s="45">
        <v>655.56</v>
      </c>
      <c r="AT56" s="45">
        <f t="shared" si="17"/>
        <v>15644.1</v>
      </c>
      <c r="AU56" s="45">
        <v>200</v>
      </c>
      <c r="AV56" s="45">
        <v>0</v>
      </c>
      <c r="AW56" s="45">
        <v>0</v>
      </c>
      <c r="AX56" s="45">
        <f t="shared" si="18"/>
        <v>200</v>
      </c>
      <c r="AY56" s="45">
        <f t="shared" si="19"/>
        <v>1409.75</v>
      </c>
      <c r="AZ56" s="45"/>
      <c r="BA56" s="65">
        <v>2833.33</v>
      </c>
      <c r="BB56" s="65">
        <v>100</v>
      </c>
      <c r="BC56" s="65">
        <v>0</v>
      </c>
      <c r="BD56" s="65">
        <v>5850</v>
      </c>
      <c r="BE56" s="65">
        <v>0</v>
      </c>
      <c r="BF56" s="45">
        <v>0</v>
      </c>
      <c r="BG56" s="45">
        <f t="shared" si="20"/>
        <v>8783.33</v>
      </c>
      <c r="BH56" s="53">
        <f t="shared" si="21"/>
        <v>31566.21</v>
      </c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  <c r="IS56" s="54"/>
      <c r="IT56" s="54"/>
      <c r="IU56" s="54"/>
      <c r="IV56" s="54"/>
      <c r="IW56" s="54"/>
      <c r="IX56" s="54"/>
      <c r="IY56" s="54"/>
      <c r="IZ56" s="54"/>
      <c r="JA56" s="54"/>
      <c r="JB56" s="54"/>
      <c r="JC56" s="54"/>
      <c r="JD56" s="54"/>
      <c r="JE56" s="54"/>
      <c r="JF56" s="54"/>
      <c r="JG56" s="54"/>
      <c r="JH56" s="54"/>
      <c r="JI56" s="54"/>
      <c r="JJ56" s="54"/>
      <c r="JK56" s="54"/>
      <c r="JL56" s="54"/>
      <c r="JM56" s="54"/>
      <c r="JN56" s="54"/>
      <c r="JO56" s="54"/>
      <c r="JP56" s="54"/>
      <c r="JQ56" s="54"/>
      <c r="JR56" s="54"/>
      <c r="JS56" s="54"/>
      <c r="JT56" s="54"/>
      <c r="JU56" s="54"/>
    </row>
    <row r="57" spans="1:281" s="42" customFormat="1" ht="23.1" customHeight="1" x14ac:dyDescent="0.35">
      <c r="A57" s="55"/>
      <c r="B57" s="62"/>
      <c r="C57" s="44"/>
      <c r="D57" s="45"/>
      <c r="E57" s="45"/>
      <c r="F57" s="45">
        <f t="shared" si="0"/>
        <v>0</v>
      </c>
      <c r="G57" s="45"/>
      <c r="H57" s="45"/>
      <c r="I57" s="45"/>
      <c r="J57" s="45">
        <f t="shared" si="1"/>
        <v>0</v>
      </c>
      <c r="K57" s="63"/>
      <c r="L57" s="47">
        <f t="shared" si="2"/>
        <v>0</v>
      </c>
      <c r="P57" s="45">
        <f t="shared" si="3"/>
        <v>0</v>
      </c>
      <c r="Q57" s="45"/>
      <c r="R57" s="45">
        <f t="shared" si="4"/>
        <v>0</v>
      </c>
      <c r="S57" s="45">
        <f t="shared" si="5"/>
        <v>0</v>
      </c>
      <c r="T57" s="45">
        <f t="shared" si="6"/>
        <v>0</v>
      </c>
      <c r="U57" s="45">
        <f t="shared" si="7"/>
        <v>0</v>
      </c>
      <c r="V57" s="46">
        <f t="shared" si="8"/>
        <v>0</v>
      </c>
      <c r="W57" s="48">
        <f t="shared" si="9"/>
        <v>0</v>
      </c>
      <c r="X57" s="48">
        <f t="shared" si="10"/>
        <v>0</v>
      </c>
      <c r="Z57" s="45">
        <f t="shared" si="11"/>
        <v>0</v>
      </c>
      <c r="AA57" s="45"/>
      <c r="AB57" s="45"/>
      <c r="AC57" s="45">
        <f t="shared" si="12"/>
        <v>0</v>
      </c>
      <c r="AD57" s="45"/>
      <c r="AE57" s="50">
        <f t="shared" si="13"/>
        <v>0</v>
      </c>
      <c r="AF57" s="51">
        <f t="shared" si="14"/>
        <v>0</v>
      </c>
      <c r="AG57" s="55"/>
      <c r="AH57" s="62"/>
      <c r="AI57" s="44"/>
      <c r="AJ57" s="45">
        <f t="shared" si="15"/>
        <v>0</v>
      </c>
      <c r="AK57" s="45">
        <f t="shared" si="16"/>
        <v>0</v>
      </c>
      <c r="AL57" s="45"/>
      <c r="AM57" s="45"/>
      <c r="AN57" s="45"/>
      <c r="AO57" s="45"/>
      <c r="AP57" s="45"/>
      <c r="AQ57" s="45"/>
      <c r="AR57" s="45"/>
      <c r="AS57" s="45"/>
      <c r="AT57" s="45">
        <f t="shared" si="17"/>
        <v>0</v>
      </c>
      <c r="AU57" s="45"/>
      <c r="AV57" s="56"/>
      <c r="AW57" s="45"/>
      <c r="AX57" s="45">
        <f t="shared" si="18"/>
        <v>0</v>
      </c>
      <c r="AY57" s="45">
        <f t="shared" si="19"/>
        <v>0</v>
      </c>
      <c r="AZ57" s="45"/>
      <c r="BA57" s="73" t="s">
        <v>119</v>
      </c>
      <c r="BB57" s="65"/>
      <c r="BC57" s="65"/>
      <c r="BD57" s="65"/>
      <c r="BE57" s="65"/>
      <c r="BF57" s="45"/>
      <c r="BG57" s="45">
        <f t="shared" si="20"/>
        <v>0</v>
      </c>
      <c r="BH57" s="53">
        <f t="shared" si="21"/>
        <v>0</v>
      </c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  <c r="IS57" s="54"/>
      <c r="IT57" s="54"/>
      <c r="IU57" s="54"/>
      <c r="IV57" s="54"/>
      <c r="IW57" s="54"/>
      <c r="IX57" s="54"/>
      <c r="IY57" s="54"/>
      <c r="IZ57" s="54"/>
      <c r="JA57" s="54"/>
      <c r="JB57" s="54"/>
      <c r="JC57" s="54"/>
      <c r="JD57" s="54"/>
      <c r="JE57" s="54"/>
      <c r="JF57" s="54"/>
      <c r="JG57" s="54"/>
      <c r="JH57" s="54"/>
      <c r="JI57" s="54"/>
      <c r="JJ57" s="54"/>
      <c r="JK57" s="54"/>
      <c r="JL57" s="54"/>
      <c r="JM57" s="54"/>
      <c r="JN57" s="54"/>
      <c r="JO57" s="54"/>
      <c r="JP57" s="54"/>
      <c r="JQ57" s="54"/>
      <c r="JR57" s="54"/>
      <c r="JS57" s="54"/>
      <c r="JT57" s="54"/>
      <c r="JU57" s="54"/>
    </row>
    <row r="58" spans="1:281" s="42" customFormat="1" ht="23.1" customHeight="1" x14ac:dyDescent="0.35">
      <c r="A58" s="42">
        <v>24</v>
      </c>
      <c r="B58" s="43" t="s">
        <v>91</v>
      </c>
      <c r="C58" s="76" t="s">
        <v>92</v>
      </c>
      <c r="D58" s="45">
        <v>33843</v>
      </c>
      <c r="E58" s="45">
        <v>1591</v>
      </c>
      <c r="F58" s="45">
        <f t="shared" si="0"/>
        <v>35434</v>
      </c>
      <c r="G58" s="45">
        <v>1590</v>
      </c>
      <c r="H58" s="45"/>
      <c r="I58" s="45"/>
      <c r="J58" s="45">
        <f t="shared" si="1"/>
        <v>37024</v>
      </c>
      <c r="K58" s="46">
        <f>J58</f>
        <v>37024</v>
      </c>
      <c r="L58" s="47">
        <f t="shared" si="2"/>
        <v>2849.79</v>
      </c>
      <c r="M58" s="42">
        <v>2</v>
      </c>
      <c r="N58" s="42">
        <v>2</v>
      </c>
      <c r="O58" s="42">
        <v>19</v>
      </c>
      <c r="P58" s="45">
        <f t="shared" si="3"/>
        <v>34174.21</v>
      </c>
      <c r="Q58" s="45">
        <v>1759.94</v>
      </c>
      <c r="R58" s="45">
        <f t="shared" si="4"/>
        <v>10166.280000000001</v>
      </c>
      <c r="S58" s="45">
        <f t="shared" si="5"/>
        <v>200</v>
      </c>
      <c r="T58" s="45">
        <f t="shared" si="6"/>
        <v>925.6</v>
      </c>
      <c r="U58" s="45">
        <f t="shared" si="7"/>
        <v>17731.95</v>
      </c>
      <c r="V58" s="46">
        <f t="shared" si="8"/>
        <v>30783.770000000004</v>
      </c>
      <c r="W58" s="48">
        <f t="shared" si="9"/>
        <v>1695</v>
      </c>
      <c r="X58" s="48">
        <f t="shared" si="10"/>
        <v>1695.4399999999951</v>
      </c>
      <c r="Y58" s="42">
        <f>+A58</f>
        <v>24</v>
      </c>
      <c r="Z58" s="45">
        <f t="shared" si="11"/>
        <v>4442.88</v>
      </c>
      <c r="AA58" s="45">
        <v>0</v>
      </c>
      <c r="AB58" s="45">
        <v>100</v>
      </c>
      <c r="AC58" s="45">
        <f t="shared" si="12"/>
        <v>925.6</v>
      </c>
      <c r="AD58" s="45">
        <v>200</v>
      </c>
      <c r="AE58" s="50">
        <f t="shared" si="13"/>
        <v>3390.4399999999951</v>
      </c>
      <c r="AF58" s="51">
        <f t="shared" si="14"/>
        <v>1695.2199999999975</v>
      </c>
      <c r="AG58" s="42">
        <v>24</v>
      </c>
      <c r="AH58" s="43" t="s">
        <v>91</v>
      </c>
      <c r="AI58" s="76" t="s">
        <v>92</v>
      </c>
      <c r="AJ58" s="45">
        <f t="shared" si="15"/>
        <v>1759.94</v>
      </c>
      <c r="AK58" s="45">
        <f t="shared" si="16"/>
        <v>3332.16</v>
      </c>
      <c r="AL58" s="45">
        <v>0</v>
      </c>
      <c r="AM58" s="47">
        <v>0</v>
      </c>
      <c r="AN58" s="45">
        <v>0</v>
      </c>
      <c r="AO58" s="45">
        <v>0</v>
      </c>
      <c r="AP58" s="45">
        <v>4778.5600000000004</v>
      </c>
      <c r="AQ58" s="45">
        <v>0</v>
      </c>
      <c r="AR58" s="45">
        <v>1400</v>
      </c>
      <c r="AS58" s="45">
        <v>655.56</v>
      </c>
      <c r="AT58" s="45">
        <f t="shared" si="17"/>
        <v>10166.280000000001</v>
      </c>
      <c r="AU58" s="45">
        <v>200</v>
      </c>
      <c r="AV58" s="45">
        <v>0</v>
      </c>
      <c r="AW58" s="45">
        <v>0</v>
      </c>
      <c r="AX58" s="45">
        <f t="shared" si="18"/>
        <v>200</v>
      </c>
      <c r="AY58" s="45">
        <f t="shared" si="19"/>
        <v>925.6</v>
      </c>
      <c r="AZ58" s="45"/>
      <c r="BA58" s="65"/>
      <c r="BB58" s="65">
        <v>100</v>
      </c>
      <c r="BC58" s="65">
        <v>11489.95</v>
      </c>
      <c r="BD58" s="65">
        <v>6142</v>
      </c>
      <c r="BE58" s="65">
        <v>0</v>
      </c>
      <c r="BF58" s="45">
        <v>0</v>
      </c>
      <c r="BG58" s="45">
        <f t="shared" si="20"/>
        <v>17731.95</v>
      </c>
      <c r="BH58" s="53">
        <f t="shared" si="21"/>
        <v>30783.770000000004</v>
      </c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  <c r="IW58" s="54"/>
      <c r="IX58" s="54"/>
      <c r="IY58" s="54"/>
      <c r="IZ58" s="54"/>
      <c r="JA58" s="54"/>
      <c r="JB58" s="54"/>
      <c r="JC58" s="54"/>
      <c r="JD58" s="54"/>
      <c r="JE58" s="54"/>
      <c r="JF58" s="54"/>
      <c r="JG58" s="54"/>
      <c r="JH58" s="54"/>
      <c r="JI58" s="54"/>
      <c r="JJ58" s="54"/>
      <c r="JK58" s="54"/>
      <c r="JL58" s="54"/>
      <c r="JM58" s="54"/>
      <c r="JN58" s="54"/>
      <c r="JO58" s="54"/>
      <c r="JP58" s="54"/>
      <c r="JQ58" s="54"/>
      <c r="JR58" s="54"/>
      <c r="JS58" s="54"/>
      <c r="JT58" s="54"/>
      <c r="JU58" s="54"/>
    </row>
    <row r="59" spans="1:281" s="42" customFormat="1" ht="23.1" customHeight="1" x14ac:dyDescent="0.35">
      <c r="A59" s="55"/>
      <c r="B59" s="62"/>
      <c r="C59" s="44"/>
      <c r="D59" s="45"/>
      <c r="E59" s="45"/>
      <c r="F59" s="45">
        <f t="shared" si="0"/>
        <v>0</v>
      </c>
      <c r="G59" s="45"/>
      <c r="H59" s="45"/>
      <c r="I59" s="45"/>
      <c r="J59" s="45">
        <f t="shared" si="1"/>
        <v>0</v>
      </c>
      <c r="K59" s="63"/>
      <c r="L59" s="47">
        <f t="shared" si="2"/>
        <v>0</v>
      </c>
      <c r="P59" s="45">
        <f t="shared" si="3"/>
        <v>0</v>
      </c>
      <c r="Q59" s="45"/>
      <c r="R59" s="45">
        <f t="shared" si="4"/>
        <v>0</v>
      </c>
      <c r="S59" s="45">
        <f t="shared" si="5"/>
        <v>0</v>
      </c>
      <c r="T59" s="45">
        <f t="shared" si="6"/>
        <v>0</v>
      </c>
      <c r="U59" s="45">
        <f t="shared" si="7"/>
        <v>0</v>
      </c>
      <c r="V59" s="46">
        <f t="shared" si="8"/>
        <v>0</v>
      </c>
      <c r="W59" s="48">
        <f t="shared" si="9"/>
        <v>0</v>
      </c>
      <c r="X59" s="48">
        <f t="shared" si="10"/>
        <v>0</v>
      </c>
      <c r="Z59" s="45">
        <f t="shared" si="11"/>
        <v>0</v>
      </c>
      <c r="AA59" s="45"/>
      <c r="AB59" s="45"/>
      <c r="AC59" s="45">
        <f t="shared" si="12"/>
        <v>0</v>
      </c>
      <c r="AD59" s="45"/>
      <c r="AE59" s="50">
        <f t="shared" si="13"/>
        <v>0</v>
      </c>
      <c r="AF59" s="51">
        <f t="shared" si="14"/>
        <v>0</v>
      </c>
      <c r="AG59" s="55"/>
      <c r="AH59" s="62"/>
      <c r="AI59" s="44"/>
      <c r="AJ59" s="45">
        <f t="shared" si="15"/>
        <v>0</v>
      </c>
      <c r="AK59" s="45">
        <f t="shared" si="16"/>
        <v>0</v>
      </c>
      <c r="AL59" s="45"/>
      <c r="AM59" s="47"/>
      <c r="AN59" s="45"/>
      <c r="AO59" s="45"/>
      <c r="AP59" s="45"/>
      <c r="AQ59" s="45"/>
      <c r="AR59" s="45"/>
      <c r="AS59" s="45"/>
      <c r="AT59" s="45">
        <f t="shared" si="17"/>
        <v>0</v>
      </c>
      <c r="AU59" s="45"/>
      <c r="AV59" s="56"/>
      <c r="AW59" s="45"/>
      <c r="AX59" s="45">
        <f t="shared" si="18"/>
        <v>0</v>
      </c>
      <c r="AY59" s="45">
        <f t="shared" si="19"/>
        <v>0</v>
      </c>
      <c r="AZ59" s="56"/>
      <c r="BA59" s="65"/>
      <c r="BB59" s="65"/>
      <c r="BC59" s="65"/>
      <c r="BD59" s="65"/>
      <c r="BE59" s="65"/>
      <c r="BF59" s="45"/>
      <c r="BG59" s="45">
        <f t="shared" si="20"/>
        <v>0</v>
      </c>
      <c r="BH59" s="53">
        <f t="shared" si="21"/>
        <v>0</v>
      </c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  <c r="IS59" s="54"/>
      <c r="IT59" s="54"/>
      <c r="IU59" s="54"/>
      <c r="IV59" s="54"/>
      <c r="IW59" s="54"/>
      <c r="IX59" s="54"/>
      <c r="IY59" s="54"/>
      <c r="IZ59" s="54"/>
      <c r="JA59" s="54"/>
      <c r="JB59" s="54"/>
      <c r="JC59" s="54"/>
      <c r="JD59" s="54"/>
      <c r="JE59" s="54"/>
      <c r="JF59" s="54"/>
      <c r="JG59" s="54"/>
      <c r="JH59" s="54"/>
      <c r="JI59" s="54"/>
      <c r="JJ59" s="54"/>
      <c r="JK59" s="54"/>
      <c r="JL59" s="54"/>
      <c r="JM59" s="54"/>
      <c r="JN59" s="54"/>
      <c r="JO59" s="54"/>
      <c r="JP59" s="54"/>
      <c r="JQ59" s="54"/>
      <c r="JR59" s="54"/>
      <c r="JS59" s="54"/>
      <c r="JT59" s="54"/>
      <c r="JU59" s="54"/>
    </row>
    <row r="60" spans="1:281" s="42" customFormat="1" ht="23.1" customHeight="1" x14ac:dyDescent="0.35">
      <c r="A60" s="42">
        <v>25</v>
      </c>
      <c r="B60" s="43" t="s">
        <v>93</v>
      </c>
      <c r="C60" s="44" t="s">
        <v>79</v>
      </c>
      <c r="D60" s="45">
        <v>29449</v>
      </c>
      <c r="E60" s="45">
        <v>1540</v>
      </c>
      <c r="F60" s="45">
        <v>32870</v>
      </c>
      <c r="G60" s="45">
        <v>1551</v>
      </c>
      <c r="H60" s="45"/>
      <c r="I60" s="45"/>
      <c r="J60" s="45">
        <f t="shared" si="1"/>
        <v>34421</v>
      </c>
      <c r="K60" s="46">
        <f>J60</f>
        <v>34421</v>
      </c>
      <c r="L60" s="47">
        <f t="shared" si="2"/>
        <v>0</v>
      </c>
      <c r="M60" s="42">
        <v>0</v>
      </c>
      <c r="N60" s="42">
        <v>0</v>
      </c>
      <c r="O60" s="42">
        <v>0</v>
      </c>
      <c r="P60" s="45">
        <f t="shared" si="3"/>
        <v>34421</v>
      </c>
      <c r="Q60" s="45">
        <v>1414.39</v>
      </c>
      <c r="R60" s="45">
        <f>SUM(AK60:AS60)</f>
        <v>3097.89</v>
      </c>
      <c r="S60" s="45">
        <f t="shared" si="5"/>
        <v>200</v>
      </c>
      <c r="T60" s="45">
        <f t="shared" si="6"/>
        <v>860.52</v>
      </c>
      <c r="U60" s="45">
        <f t="shared" si="7"/>
        <v>100</v>
      </c>
      <c r="V60" s="46">
        <f t="shared" si="8"/>
        <v>5672.7999999999993</v>
      </c>
      <c r="W60" s="48">
        <f t="shared" si="9"/>
        <v>14374</v>
      </c>
      <c r="X60" s="48">
        <f t="shared" si="10"/>
        <v>14374.2</v>
      </c>
      <c r="Y60" s="42">
        <f>+A60</f>
        <v>25</v>
      </c>
      <c r="Z60" s="45">
        <f t="shared" si="11"/>
        <v>4130.5199999999995</v>
      </c>
      <c r="AA60" s="45">
        <v>0</v>
      </c>
      <c r="AB60" s="45">
        <v>100</v>
      </c>
      <c r="AC60" s="45">
        <f t="shared" si="12"/>
        <v>860.53</v>
      </c>
      <c r="AD60" s="45">
        <v>200</v>
      </c>
      <c r="AE60" s="50">
        <f t="shared" si="13"/>
        <v>28748.2</v>
      </c>
      <c r="AF60" s="51">
        <f t="shared" si="14"/>
        <v>14374.1</v>
      </c>
      <c r="AG60" s="42">
        <v>25</v>
      </c>
      <c r="AH60" s="43" t="s">
        <v>93</v>
      </c>
      <c r="AI60" s="44" t="s">
        <v>79</v>
      </c>
      <c r="AJ60" s="45">
        <f t="shared" si="15"/>
        <v>1414.39</v>
      </c>
      <c r="AK60" s="45">
        <f t="shared" si="16"/>
        <v>3097.89</v>
      </c>
      <c r="AL60" s="45">
        <v>0</v>
      </c>
      <c r="AM60" s="45">
        <v>0</v>
      </c>
      <c r="AN60" s="45">
        <v>0</v>
      </c>
      <c r="AO60" s="45">
        <v>0</v>
      </c>
      <c r="AP60" s="45">
        <v>0</v>
      </c>
      <c r="AQ60" s="45">
        <v>0</v>
      </c>
      <c r="AR60" s="45"/>
      <c r="AS60" s="45">
        <v>0</v>
      </c>
      <c r="AT60" s="45">
        <f t="shared" si="17"/>
        <v>3097.89</v>
      </c>
      <c r="AU60" s="45">
        <v>200</v>
      </c>
      <c r="AV60" s="45">
        <v>0</v>
      </c>
      <c r="AW60" s="45">
        <v>0</v>
      </c>
      <c r="AX60" s="45">
        <f t="shared" si="18"/>
        <v>200</v>
      </c>
      <c r="AY60" s="45">
        <f t="shared" si="19"/>
        <v>860.52</v>
      </c>
      <c r="AZ60" s="45"/>
      <c r="BA60" s="65"/>
      <c r="BB60" s="65">
        <v>100</v>
      </c>
      <c r="BC60" s="65">
        <v>0</v>
      </c>
      <c r="BD60" s="65">
        <v>0</v>
      </c>
      <c r="BE60" s="65">
        <v>0</v>
      </c>
      <c r="BF60" s="45">
        <v>0</v>
      </c>
      <c r="BG60" s="45">
        <f t="shared" si="20"/>
        <v>100</v>
      </c>
      <c r="BH60" s="53">
        <f t="shared" si="21"/>
        <v>5672.7999999999993</v>
      </c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  <c r="IS60" s="54"/>
      <c r="IT60" s="54"/>
      <c r="IU60" s="54"/>
      <c r="IV60" s="54"/>
      <c r="IW60" s="54"/>
      <c r="IX60" s="54"/>
      <c r="IY60" s="54"/>
      <c r="IZ60" s="54"/>
      <c r="JA60" s="54"/>
      <c r="JB60" s="54"/>
      <c r="JC60" s="54"/>
      <c r="JD60" s="54"/>
      <c r="JE60" s="54"/>
      <c r="JF60" s="54"/>
      <c r="JG60" s="54"/>
      <c r="JH60" s="54"/>
      <c r="JI60" s="54"/>
      <c r="JJ60" s="54"/>
      <c r="JK60" s="54"/>
      <c r="JL60" s="54"/>
      <c r="JM60" s="54"/>
      <c r="JN60" s="54"/>
      <c r="JO60" s="54"/>
      <c r="JP60" s="54"/>
      <c r="JQ60" s="54"/>
      <c r="JR60" s="54"/>
      <c r="JS60" s="54"/>
      <c r="JT60" s="54"/>
      <c r="JU60" s="54"/>
    </row>
    <row r="61" spans="1:281" s="55" customFormat="1" ht="23.1" customHeight="1" x14ac:dyDescent="0.35">
      <c r="B61" s="56"/>
      <c r="C61" s="57"/>
      <c r="D61" s="59"/>
      <c r="E61" s="59"/>
      <c r="F61" s="45">
        <f t="shared" si="0"/>
        <v>0</v>
      </c>
      <c r="G61" s="59"/>
      <c r="J61" s="45">
        <f t="shared" si="1"/>
        <v>0</v>
      </c>
      <c r="L61" s="47">
        <f t="shared" si="2"/>
        <v>0</v>
      </c>
      <c r="P61" s="45">
        <f t="shared" si="3"/>
        <v>0</v>
      </c>
      <c r="Q61" s="56"/>
      <c r="R61" s="45">
        <f t="shared" si="4"/>
        <v>0</v>
      </c>
      <c r="S61" s="45">
        <f t="shared" si="5"/>
        <v>0</v>
      </c>
      <c r="T61" s="45">
        <f t="shared" si="6"/>
        <v>0</v>
      </c>
      <c r="U61" s="45">
        <f t="shared" si="7"/>
        <v>0</v>
      </c>
      <c r="V61" s="46">
        <f t="shared" si="8"/>
        <v>0</v>
      </c>
      <c r="W61" s="48">
        <f t="shared" si="9"/>
        <v>0</v>
      </c>
      <c r="X61" s="48">
        <f t="shared" si="10"/>
        <v>0</v>
      </c>
      <c r="Z61" s="45">
        <f t="shared" si="11"/>
        <v>0</v>
      </c>
      <c r="AA61" s="59"/>
      <c r="AB61" s="59"/>
      <c r="AC61" s="45">
        <f t="shared" si="12"/>
        <v>0</v>
      </c>
      <c r="AD61" s="59"/>
      <c r="AE61" s="50">
        <f t="shared" si="13"/>
        <v>0</v>
      </c>
      <c r="AF61" s="51">
        <f t="shared" si="14"/>
        <v>0</v>
      </c>
      <c r="AH61" s="56"/>
      <c r="AI61" s="57"/>
      <c r="AJ61" s="45">
        <f t="shared" si="15"/>
        <v>0</v>
      </c>
      <c r="AK61" s="45">
        <f t="shared" si="16"/>
        <v>0</v>
      </c>
      <c r="AL61" s="56"/>
      <c r="AM61" s="56"/>
      <c r="AN61" s="56"/>
      <c r="AO61" s="56"/>
      <c r="AP61" s="56"/>
      <c r="AQ61" s="56"/>
      <c r="AR61" s="56"/>
      <c r="AS61" s="56"/>
      <c r="AT61" s="45">
        <f t="shared" si="17"/>
        <v>0</v>
      </c>
      <c r="AU61" s="59"/>
      <c r="AV61" s="56"/>
      <c r="AW61" s="56"/>
      <c r="AX61" s="45">
        <f t="shared" si="18"/>
        <v>0</v>
      </c>
      <c r="AY61" s="45">
        <f t="shared" si="19"/>
        <v>0</v>
      </c>
      <c r="AZ61" s="56"/>
      <c r="BA61" s="72"/>
      <c r="BB61" s="72"/>
      <c r="BC61" s="72"/>
      <c r="BD61" s="72"/>
      <c r="BE61" s="72"/>
      <c r="BF61" s="56"/>
      <c r="BG61" s="45">
        <f t="shared" si="20"/>
        <v>0</v>
      </c>
      <c r="BH61" s="53">
        <f t="shared" si="21"/>
        <v>0</v>
      </c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  <c r="II61" s="54"/>
      <c r="IJ61" s="54"/>
      <c r="IK61" s="54"/>
      <c r="IL61" s="54"/>
      <c r="IM61" s="54"/>
      <c r="IN61" s="54"/>
      <c r="IO61" s="54"/>
      <c r="IP61" s="54"/>
      <c r="IQ61" s="54"/>
      <c r="IR61" s="54"/>
      <c r="IS61" s="54"/>
      <c r="IT61" s="54"/>
      <c r="IU61" s="54"/>
      <c r="IV61" s="54"/>
      <c r="IW61" s="54"/>
      <c r="IX61" s="54"/>
      <c r="IY61" s="54"/>
      <c r="IZ61" s="54"/>
      <c r="JA61" s="54"/>
      <c r="JB61" s="54"/>
      <c r="JC61" s="54"/>
      <c r="JD61" s="54"/>
      <c r="JE61" s="54"/>
      <c r="JF61" s="54"/>
      <c r="JG61" s="54"/>
      <c r="JH61" s="54"/>
      <c r="JI61" s="54"/>
      <c r="JJ61" s="54"/>
      <c r="JK61" s="54"/>
      <c r="JL61" s="54"/>
      <c r="JM61" s="54"/>
      <c r="JN61" s="54"/>
      <c r="JO61" s="54"/>
      <c r="JP61" s="54"/>
      <c r="JQ61" s="54"/>
      <c r="JR61" s="54"/>
      <c r="JS61" s="54"/>
      <c r="JT61" s="54"/>
      <c r="JU61" s="54"/>
    </row>
    <row r="62" spans="1:281" s="55" customFormat="1" ht="23.1" customHeight="1" x14ac:dyDescent="0.35">
      <c r="A62" s="154">
        <v>26</v>
      </c>
      <c r="B62" s="56" t="s">
        <v>124</v>
      </c>
      <c r="C62" s="44" t="s">
        <v>73</v>
      </c>
      <c r="D62" s="59">
        <v>29165</v>
      </c>
      <c r="E62" s="59">
        <v>1540</v>
      </c>
      <c r="F62" s="45">
        <f t="shared" si="0"/>
        <v>30705</v>
      </c>
      <c r="G62" s="59">
        <v>1540</v>
      </c>
      <c r="J62" s="45">
        <f t="shared" si="1"/>
        <v>32245</v>
      </c>
      <c r="L62" s="47">
        <f t="shared" si="2"/>
        <v>0</v>
      </c>
      <c r="M62" s="55">
        <v>0</v>
      </c>
      <c r="N62" s="55">
        <v>0</v>
      </c>
      <c r="O62" s="55">
        <v>0</v>
      </c>
      <c r="P62" s="45">
        <f t="shared" si="3"/>
        <v>32245</v>
      </c>
      <c r="Q62" s="55">
        <v>1125.52</v>
      </c>
      <c r="R62" s="45">
        <f t="shared" si="4"/>
        <v>2902.0499999999997</v>
      </c>
      <c r="S62" s="45">
        <f t="shared" si="5"/>
        <v>200</v>
      </c>
      <c r="T62" s="45">
        <f t="shared" si="6"/>
        <v>806.12</v>
      </c>
      <c r="U62" s="45">
        <f t="shared" si="7"/>
        <v>220.98</v>
      </c>
      <c r="V62" s="46">
        <f t="shared" si="8"/>
        <v>5254.6699999999992</v>
      </c>
      <c r="W62" s="48">
        <f t="shared" si="9"/>
        <v>13495</v>
      </c>
      <c r="X62" s="48">
        <f t="shared" si="10"/>
        <v>13495.330000000002</v>
      </c>
      <c r="Y62" s="55">
        <v>26</v>
      </c>
      <c r="Z62" s="45">
        <f t="shared" si="11"/>
        <v>3869.3999999999996</v>
      </c>
      <c r="AA62" s="59"/>
      <c r="AB62" s="59">
        <v>100</v>
      </c>
      <c r="AC62" s="45">
        <f t="shared" si="12"/>
        <v>806.13</v>
      </c>
      <c r="AD62" s="59">
        <v>200</v>
      </c>
      <c r="AE62" s="50">
        <f t="shared" si="13"/>
        <v>26990.33</v>
      </c>
      <c r="AF62" s="51">
        <f t="shared" si="14"/>
        <v>13495.165000000001</v>
      </c>
      <c r="AG62" s="154">
        <v>26</v>
      </c>
      <c r="AH62" s="56" t="s">
        <v>124</v>
      </c>
      <c r="AI62" s="44" t="s">
        <v>73</v>
      </c>
      <c r="AJ62" s="45">
        <f t="shared" si="15"/>
        <v>1125.52</v>
      </c>
      <c r="AK62" s="45">
        <f t="shared" si="16"/>
        <v>2902.0499999999997</v>
      </c>
      <c r="AL62" s="56"/>
      <c r="AM62" s="56"/>
      <c r="AN62" s="56"/>
      <c r="AO62" s="56"/>
      <c r="AP62" s="56"/>
      <c r="AQ62" s="56"/>
      <c r="AR62" s="56"/>
      <c r="AS62" s="56"/>
      <c r="AT62" s="45">
        <f t="shared" si="17"/>
        <v>2902.0499999999997</v>
      </c>
      <c r="AU62" s="59">
        <v>200</v>
      </c>
      <c r="AV62" s="56"/>
      <c r="AW62" s="56"/>
      <c r="AX62" s="45">
        <f t="shared" si="18"/>
        <v>200</v>
      </c>
      <c r="AY62" s="45">
        <f t="shared" si="19"/>
        <v>806.12</v>
      </c>
      <c r="AZ62" s="56"/>
      <c r="BA62" s="72"/>
      <c r="BB62" s="194">
        <v>220.98</v>
      </c>
      <c r="BC62" s="72"/>
      <c r="BD62" s="72"/>
      <c r="BE62" s="72"/>
      <c r="BF62" s="56"/>
      <c r="BG62" s="45">
        <f t="shared" si="20"/>
        <v>220.98</v>
      </c>
      <c r="BH62" s="53">
        <f t="shared" si="21"/>
        <v>5254.6699999999992</v>
      </c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  <c r="IS62" s="54"/>
      <c r="IT62" s="54"/>
      <c r="IU62" s="54"/>
      <c r="IV62" s="54"/>
      <c r="IW62" s="54"/>
      <c r="IX62" s="54"/>
      <c r="IY62" s="54"/>
      <c r="IZ62" s="54"/>
      <c r="JA62" s="54"/>
      <c r="JB62" s="54"/>
      <c r="JC62" s="54"/>
      <c r="JD62" s="54"/>
      <c r="JE62" s="54"/>
      <c r="JF62" s="54"/>
      <c r="JG62" s="54"/>
      <c r="JH62" s="54"/>
      <c r="JI62" s="54"/>
      <c r="JJ62" s="54"/>
      <c r="JK62" s="54"/>
      <c r="JL62" s="54"/>
      <c r="JM62" s="54"/>
      <c r="JN62" s="54"/>
      <c r="JO62" s="54"/>
      <c r="JP62" s="54"/>
      <c r="JQ62" s="54"/>
      <c r="JR62" s="54"/>
      <c r="JS62" s="54"/>
      <c r="JT62" s="54"/>
      <c r="JU62" s="54"/>
    </row>
    <row r="63" spans="1:281" s="55" customFormat="1" ht="23.1" customHeight="1" x14ac:dyDescent="0.35">
      <c r="B63" s="56"/>
      <c r="C63" s="57"/>
      <c r="D63" s="59"/>
      <c r="E63" s="59"/>
      <c r="F63" s="45">
        <f t="shared" si="0"/>
        <v>0</v>
      </c>
      <c r="G63" s="59"/>
      <c r="J63" s="45">
        <f t="shared" si="1"/>
        <v>0</v>
      </c>
      <c r="L63" s="47">
        <f t="shared" si="2"/>
        <v>0</v>
      </c>
      <c r="P63" s="45">
        <f t="shared" si="3"/>
        <v>0</v>
      </c>
      <c r="R63" s="45">
        <f t="shared" si="4"/>
        <v>0</v>
      </c>
      <c r="S63" s="45">
        <f t="shared" si="5"/>
        <v>0</v>
      </c>
      <c r="T63" s="45">
        <f t="shared" si="6"/>
        <v>0</v>
      </c>
      <c r="U63" s="45">
        <f t="shared" si="7"/>
        <v>0</v>
      </c>
      <c r="V63" s="46">
        <f t="shared" si="8"/>
        <v>0</v>
      </c>
      <c r="W63" s="48">
        <f t="shared" si="9"/>
        <v>0</v>
      </c>
      <c r="X63" s="48">
        <f t="shared" si="10"/>
        <v>0</v>
      </c>
      <c r="Z63" s="45">
        <f t="shared" si="11"/>
        <v>0</v>
      </c>
      <c r="AA63" s="59"/>
      <c r="AB63" s="59"/>
      <c r="AC63" s="45">
        <f t="shared" si="12"/>
        <v>0</v>
      </c>
      <c r="AD63" s="59"/>
      <c r="AE63" s="50">
        <f t="shared" si="13"/>
        <v>0</v>
      </c>
      <c r="AF63" s="51">
        <f t="shared" si="14"/>
        <v>0</v>
      </c>
      <c r="AH63" s="56"/>
      <c r="AI63" s="57"/>
      <c r="AJ63" s="45">
        <f t="shared" si="15"/>
        <v>0</v>
      </c>
      <c r="AK63" s="45">
        <f t="shared" si="16"/>
        <v>0</v>
      </c>
      <c r="AL63" s="56"/>
      <c r="AM63" s="56"/>
      <c r="AN63" s="56"/>
      <c r="AO63" s="56"/>
      <c r="AP63" s="56"/>
      <c r="AQ63" s="56"/>
      <c r="AR63" s="56"/>
      <c r="AS63" s="56"/>
      <c r="AT63" s="45">
        <f t="shared" si="17"/>
        <v>0</v>
      </c>
      <c r="AU63" s="59"/>
      <c r="AV63" s="56"/>
      <c r="AW63" s="56"/>
      <c r="AX63" s="45">
        <f t="shared" si="18"/>
        <v>0</v>
      </c>
      <c r="AY63" s="45">
        <f t="shared" si="19"/>
        <v>0</v>
      </c>
      <c r="AZ63" s="56"/>
      <c r="BA63" s="72"/>
      <c r="BB63" s="194"/>
      <c r="BC63" s="72"/>
      <c r="BD63" s="72"/>
      <c r="BE63" s="72"/>
      <c r="BF63" s="56"/>
      <c r="BG63" s="45">
        <f t="shared" si="20"/>
        <v>0</v>
      </c>
      <c r="BH63" s="53">
        <f t="shared" si="21"/>
        <v>0</v>
      </c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  <c r="II63" s="54"/>
      <c r="IJ63" s="54"/>
      <c r="IK63" s="54"/>
      <c r="IL63" s="54"/>
      <c r="IM63" s="54"/>
      <c r="IN63" s="54"/>
      <c r="IO63" s="54"/>
      <c r="IP63" s="54"/>
      <c r="IQ63" s="54"/>
      <c r="IR63" s="54"/>
      <c r="IS63" s="54"/>
      <c r="IT63" s="54"/>
      <c r="IU63" s="54"/>
      <c r="IV63" s="54"/>
      <c r="IW63" s="54"/>
      <c r="IX63" s="54"/>
      <c r="IY63" s="54"/>
      <c r="IZ63" s="54"/>
      <c r="JA63" s="54"/>
      <c r="JB63" s="54"/>
      <c r="JC63" s="54"/>
      <c r="JD63" s="54"/>
      <c r="JE63" s="54"/>
      <c r="JF63" s="54"/>
      <c r="JG63" s="54"/>
      <c r="JH63" s="54"/>
      <c r="JI63" s="54"/>
      <c r="JJ63" s="54"/>
      <c r="JK63" s="54"/>
      <c r="JL63" s="54"/>
      <c r="JM63" s="54"/>
      <c r="JN63" s="54"/>
      <c r="JO63" s="54"/>
      <c r="JP63" s="54"/>
      <c r="JQ63" s="54"/>
      <c r="JR63" s="54"/>
      <c r="JS63" s="54"/>
      <c r="JT63" s="54"/>
      <c r="JU63" s="54"/>
    </row>
    <row r="64" spans="1:281" s="55" customFormat="1" ht="23.1" customHeight="1" x14ac:dyDescent="0.35">
      <c r="A64" s="42">
        <v>27</v>
      </c>
      <c r="B64" s="56" t="s">
        <v>125</v>
      </c>
      <c r="C64" s="44" t="s">
        <v>73</v>
      </c>
      <c r="D64" s="59">
        <v>29165</v>
      </c>
      <c r="E64" s="59">
        <v>1540</v>
      </c>
      <c r="F64" s="45">
        <f t="shared" si="0"/>
        <v>30705</v>
      </c>
      <c r="G64" s="59">
        <v>1540</v>
      </c>
      <c r="J64" s="45">
        <f t="shared" si="1"/>
        <v>32245</v>
      </c>
      <c r="L64" s="47">
        <f t="shared" si="2"/>
        <v>1548.68</v>
      </c>
      <c r="M64" s="55">
        <v>1</v>
      </c>
      <c r="N64" s="55">
        <v>2</v>
      </c>
      <c r="O64" s="55">
        <v>56</v>
      </c>
      <c r="P64" s="45">
        <f t="shared" si="3"/>
        <v>30696.32</v>
      </c>
      <c r="Q64" s="55">
        <v>1125.52</v>
      </c>
      <c r="R64" s="45">
        <f t="shared" si="4"/>
        <v>2902.0499999999997</v>
      </c>
      <c r="S64" s="45">
        <f t="shared" si="5"/>
        <v>200</v>
      </c>
      <c r="T64" s="45">
        <f t="shared" si="6"/>
        <v>806.12</v>
      </c>
      <c r="U64" s="45">
        <f t="shared" si="7"/>
        <v>220.98</v>
      </c>
      <c r="V64" s="46">
        <f t="shared" si="8"/>
        <v>5254.6699999999992</v>
      </c>
      <c r="W64" s="48">
        <f t="shared" si="9"/>
        <v>12721</v>
      </c>
      <c r="X64" s="48">
        <f t="shared" si="10"/>
        <v>12720.650000000001</v>
      </c>
      <c r="Y64" s="55">
        <v>27</v>
      </c>
      <c r="Z64" s="45">
        <f t="shared" si="11"/>
        <v>3869.3999999999996</v>
      </c>
      <c r="AA64" s="59"/>
      <c r="AB64" s="59">
        <v>100</v>
      </c>
      <c r="AC64" s="45">
        <f t="shared" si="12"/>
        <v>806.13</v>
      </c>
      <c r="AD64" s="59">
        <v>200</v>
      </c>
      <c r="AE64" s="50">
        <f t="shared" si="13"/>
        <v>25441.65</v>
      </c>
      <c r="AF64" s="51">
        <f t="shared" si="14"/>
        <v>12720.825000000001</v>
      </c>
      <c r="AG64" s="42">
        <v>27</v>
      </c>
      <c r="AH64" s="56" t="s">
        <v>125</v>
      </c>
      <c r="AI64" s="44" t="s">
        <v>73</v>
      </c>
      <c r="AJ64" s="45">
        <f t="shared" si="15"/>
        <v>1125.52</v>
      </c>
      <c r="AK64" s="45">
        <f t="shared" si="16"/>
        <v>2902.0499999999997</v>
      </c>
      <c r="AL64" s="56"/>
      <c r="AM64" s="56"/>
      <c r="AN64" s="56"/>
      <c r="AO64" s="56"/>
      <c r="AP64" s="56"/>
      <c r="AQ64" s="56"/>
      <c r="AR64" s="56"/>
      <c r="AS64" s="56"/>
      <c r="AT64" s="45">
        <f t="shared" si="17"/>
        <v>2902.0499999999997</v>
      </c>
      <c r="AU64" s="59">
        <v>200</v>
      </c>
      <c r="AV64" s="56"/>
      <c r="AW64" s="56"/>
      <c r="AX64" s="45">
        <f t="shared" si="18"/>
        <v>200</v>
      </c>
      <c r="AY64" s="45">
        <f t="shared" si="19"/>
        <v>806.12</v>
      </c>
      <c r="AZ64" s="56"/>
      <c r="BA64" s="72"/>
      <c r="BB64" s="194">
        <v>220.98</v>
      </c>
      <c r="BC64" s="72"/>
      <c r="BD64" s="72"/>
      <c r="BE64" s="72"/>
      <c r="BF64" s="56"/>
      <c r="BG64" s="45">
        <f t="shared" si="20"/>
        <v>220.98</v>
      </c>
      <c r="BH64" s="53">
        <f t="shared" si="21"/>
        <v>5254.6699999999992</v>
      </c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  <c r="IS64" s="54"/>
      <c r="IT64" s="54"/>
      <c r="IU64" s="54"/>
      <c r="IV64" s="54"/>
      <c r="IW64" s="54"/>
      <c r="IX64" s="54"/>
      <c r="IY64" s="54"/>
      <c r="IZ64" s="54"/>
      <c r="JA64" s="54"/>
      <c r="JB64" s="54"/>
      <c r="JC64" s="54"/>
      <c r="JD64" s="54"/>
      <c r="JE64" s="54"/>
      <c r="JF64" s="54"/>
      <c r="JG64" s="54"/>
      <c r="JH64" s="54"/>
      <c r="JI64" s="54"/>
      <c r="JJ64" s="54"/>
      <c r="JK64" s="54"/>
      <c r="JL64" s="54"/>
      <c r="JM64" s="54"/>
      <c r="JN64" s="54"/>
      <c r="JO64" s="54"/>
      <c r="JP64" s="54"/>
      <c r="JQ64" s="54"/>
      <c r="JR64" s="54"/>
      <c r="JS64" s="54"/>
      <c r="JT64" s="54"/>
      <c r="JU64" s="54"/>
    </row>
    <row r="65" spans="1:281" s="55" customFormat="1" ht="23.1" customHeight="1" x14ac:dyDescent="0.35">
      <c r="B65" s="56"/>
      <c r="C65" s="57"/>
      <c r="D65" s="59"/>
      <c r="E65" s="59"/>
      <c r="F65" s="45">
        <f t="shared" si="0"/>
        <v>0</v>
      </c>
      <c r="G65" s="59"/>
      <c r="J65" s="45">
        <f t="shared" si="1"/>
        <v>0</v>
      </c>
      <c r="L65" s="47">
        <f t="shared" si="2"/>
        <v>0</v>
      </c>
      <c r="P65" s="45">
        <f t="shared" si="3"/>
        <v>0</v>
      </c>
      <c r="Q65" s="56"/>
      <c r="R65" s="45">
        <f t="shared" si="4"/>
        <v>0</v>
      </c>
      <c r="S65" s="45">
        <f t="shared" si="5"/>
        <v>0</v>
      </c>
      <c r="T65" s="45">
        <f t="shared" si="6"/>
        <v>0</v>
      </c>
      <c r="U65" s="45">
        <f t="shared" si="7"/>
        <v>0</v>
      </c>
      <c r="V65" s="46">
        <f t="shared" si="8"/>
        <v>0</v>
      </c>
      <c r="W65" s="48">
        <f t="shared" si="9"/>
        <v>0</v>
      </c>
      <c r="X65" s="48">
        <f t="shared" si="10"/>
        <v>0</v>
      </c>
      <c r="Z65" s="45">
        <f t="shared" si="11"/>
        <v>0</v>
      </c>
      <c r="AA65" s="59"/>
      <c r="AB65" s="59"/>
      <c r="AC65" s="45">
        <f t="shared" si="12"/>
        <v>0</v>
      </c>
      <c r="AD65" s="59"/>
      <c r="AE65" s="50">
        <f t="shared" si="13"/>
        <v>0</v>
      </c>
      <c r="AF65" s="51">
        <f t="shared" si="14"/>
        <v>0</v>
      </c>
      <c r="AH65" s="56"/>
      <c r="AI65" s="57"/>
      <c r="AJ65" s="45">
        <f t="shared" si="15"/>
        <v>0</v>
      </c>
      <c r="AK65" s="45">
        <f t="shared" si="16"/>
        <v>0</v>
      </c>
      <c r="AL65" s="56"/>
      <c r="AM65" s="56"/>
      <c r="AN65" s="56"/>
      <c r="AO65" s="56"/>
      <c r="AP65" s="56"/>
      <c r="AQ65" s="56"/>
      <c r="AR65" s="56"/>
      <c r="AS65" s="56"/>
      <c r="AT65" s="45">
        <f t="shared" si="17"/>
        <v>0</v>
      </c>
      <c r="AU65" s="59"/>
      <c r="AV65" s="56"/>
      <c r="AW65" s="56"/>
      <c r="AX65" s="45">
        <f t="shared" si="18"/>
        <v>0</v>
      </c>
      <c r="AY65" s="45">
        <f t="shared" si="19"/>
        <v>0</v>
      </c>
      <c r="AZ65" s="56"/>
      <c r="BA65" s="72"/>
      <c r="BB65" s="72"/>
      <c r="BC65" s="72"/>
      <c r="BD65" s="72"/>
      <c r="BE65" s="72"/>
      <c r="BF65" s="56"/>
      <c r="BG65" s="45">
        <f t="shared" si="20"/>
        <v>0</v>
      </c>
      <c r="BH65" s="53">
        <f t="shared" si="21"/>
        <v>0</v>
      </c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  <c r="IS65" s="54"/>
      <c r="IT65" s="54"/>
      <c r="IU65" s="54"/>
      <c r="IV65" s="54"/>
      <c r="IW65" s="54"/>
      <c r="IX65" s="54"/>
      <c r="IY65" s="54"/>
      <c r="IZ65" s="54"/>
      <c r="JA65" s="54"/>
      <c r="JB65" s="54"/>
      <c r="JC65" s="54"/>
      <c r="JD65" s="54"/>
      <c r="JE65" s="54"/>
      <c r="JF65" s="54"/>
      <c r="JG65" s="54"/>
      <c r="JH65" s="54"/>
      <c r="JI65" s="54"/>
      <c r="JJ65" s="54"/>
      <c r="JK65" s="54"/>
      <c r="JL65" s="54"/>
      <c r="JM65" s="54"/>
      <c r="JN65" s="54"/>
      <c r="JO65" s="54"/>
      <c r="JP65" s="54"/>
      <c r="JQ65" s="54"/>
      <c r="JR65" s="54"/>
      <c r="JS65" s="54"/>
      <c r="JT65" s="54"/>
      <c r="JU65" s="54"/>
    </row>
    <row r="66" spans="1:281" s="42" customFormat="1" ht="23.1" customHeight="1" x14ac:dyDescent="0.35">
      <c r="A66" s="42">
        <v>28</v>
      </c>
      <c r="B66" s="43" t="s">
        <v>94</v>
      </c>
      <c r="C66" s="44" t="s">
        <v>79</v>
      </c>
      <c r="D66" s="45">
        <v>29449</v>
      </c>
      <c r="E66" s="45">
        <v>1540</v>
      </c>
      <c r="F66" s="45">
        <v>32870</v>
      </c>
      <c r="G66" s="45">
        <v>1551</v>
      </c>
      <c r="H66" s="45"/>
      <c r="I66" s="45"/>
      <c r="J66" s="45">
        <f t="shared" si="1"/>
        <v>34421</v>
      </c>
      <c r="K66" s="46">
        <f>J66</f>
        <v>34421</v>
      </c>
      <c r="L66" s="47">
        <f t="shared" si="2"/>
        <v>0</v>
      </c>
      <c r="M66" s="42">
        <v>0</v>
      </c>
      <c r="N66" s="42">
        <v>0</v>
      </c>
      <c r="O66" s="42">
        <v>0</v>
      </c>
      <c r="P66" s="45">
        <f t="shared" si="3"/>
        <v>34421</v>
      </c>
      <c r="Q66" s="45">
        <v>1414.39</v>
      </c>
      <c r="R66" s="45">
        <f t="shared" si="4"/>
        <v>3097.89</v>
      </c>
      <c r="S66" s="45">
        <f t="shared" si="5"/>
        <v>200</v>
      </c>
      <c r="T66" s="45">
        <f t="shared" si="6"/>
        <v>860.52</v>
      </c>
      <c r="U66" s="45">
        <f t="shared" si="7"/>
        <v>1600</v>
      </c>
      <c r="V66" s="46">
        <f t="shared" si="8"/>
        <v>7172.7999999999993</v>
      </c>
      <c r="W66" s="48">
        <f t="shared" si="9"/>
        <v>13624</v>
      </c>
      <c r="X66" s="48">
        <f t="shared" si="10"/>
        <v>13624.2</v>
      </c>
      <c r="Y66" s="42">
        <f>+A66</f>
        <v>28</v>
      </c>
      <c r="Z66" s="45">
        <f t="shared" si="11"/>
        <v>4130.5199999999995</v>
      </c>
      <c r="AA66" s="45">
        <v>0</v>
      </c>
      <c r="AB66" s="45">
        <v>100</v>
      </c>
      <c r="AC66" s="45">
        <f t="shared" si="12"/>
        <v>860.53</v>
      </c>
      <c r="AD66" s="45">
        <v>200</v>
      </c>
      <c r="AE66" s="50">
        <f t="shared" si="13"/>
        <v>27248.2</v>
      </c>
      <c r="AF66" s="51">
        <f t="shared" si="14"/>
        <v>13624.1</v>
      </c>
      <c r="AG66" s="42">
        <v>28</v>
      </c>
      <c r="AH66" s="43" t="s">
        <v>94</v>
      </c>
      <c r="AI66" s="44" t="s">
        <v>79</v>
      </c>
      <c r="AJ66" s="45">
        <f t="shared" si="15"/>
        <v>1414.39</v>
      </c>
      <c r="AK66" s="45">
        <f t="shared" si="16"/>
        <v>3097.89</v>
      </c>
      <c r="AL66" s="45">
        <v>0</v>
      </c>
      <c r="AM66" s="45">
        <v>0</v>
      </c>
      <c r="AN66" s="45">
        <v>0</v>
      </c>
      <c r="AO66" s="45">
        <v>0</v>
      </c>
      <c r="AP66" s="45">
        <v>0</v>
      </c>
      <c r="AQ66" s="45">
        <v>0</v>
      </c>
      <c r="AR66" s="45"/>
      <c r="AS66" s="45">
        <v>0</v>
      </c>
      <c r="AT66" s="45">
        <f t="shared" si="17"/>
        <v>3097.89</v>
      </c>
      <c r="AU66" s="45">
        <v>200</v>
      </c>
      <c r="AV66" s="45">
        <v>0</v>
      </c>
      <c r="AW66" s="45">
        <v>0</v>
      </c>
      <c r="AX66" s="45">
        <f t="shared" si="18"/>
        <v>200</v>
      </c>
      <c r="AY66" s="45">
        <f t="shared" si="19"/>
        <v>860.52</v>
      </c>
      <c r="AZ66" s="45"/>
      <c r="BA66" s="65"/>
      <c r="BB66" s="65">
        <v>100</v>
      </c>
      <c r="BC66" s="65">
        <v>0</v>
      </c>
      <c r="BD66" s="65">
        <v>1500</v>
      </c>
      <c r="BE66" s="65">
        <v>0</v>
      </c>
      <c r="BF66" s="45">
        <v>0</v>
      </c>
      <c r="BG66" s="45">
        <f t="shared" si="20"/>
        <v>1600</v>
      </c>
      <c r="BH66" s="53">
        <f t="shared" si="21"/>
        <v>7172.7999999999993</v>
      </c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  <c r="IW66" s="54"/>
      <c r="IX66" s="54"/>
      <c r="IY66" s="54"/>
      <c r="IZ66" s="54"/>
      <c r="JA66" s="54"/>
      <c r="JB66" s="54"/>
      <c r="JC66" s="54"/>
      <c r="JD66" s="54"/>
      <c r="JE66" s="54"/>
      <c r="JF66" s="54"/>
      <c r="JG66" s="54"/>
      <c r="JH66" s="54"/>
      <c r="JI66" s="54"/>
      <c r="JJ66" s="54"/>
      <c r="JK66" s="54"/>
      <c r="JL66" s="54"/>
      <c r="JM66" s="54"/>
      <c r="JN66" s="54"/>
      <c r="JO66" s="54"/>
      <c r="JP66" s="54"/>
      <c r="JQ66" s="54"/>
      <c r="JR66" s="54"/>
      <c r="JS66" s="54"/>
      <c r="JT66" s="54"/>
      <c r="JU66" s="54"/>
    </row>
    <row r="67" spans="1:281" s="55" customFormat="1" ht="23.1" customHeight="1" x14ac:dyDescent="0.35">
      <c r="B67" s="56"/>
      <c r="C67" s="57"/>
      <c r="D67" s="59"/>
      <c r="E67" s="59"/>
      <c r="F67" s="45">
        <f t="shared" si="0"/>
        <v>0</v>
      </c>
      <c r="G67" s="59"/>
      <c r="J67" s="45">
        <f t="shared" si="1"/>
        <v>0</v>
      </c>
      <c r="L67" s="47">
        <f t="shared" si="2"/>
        <v>0</v>
      </c>
      <c r="P67" s="45">
        <f t="shared" si="3"/>
        <v>0</v>
      </c>
      <c r="Q67" s="56"/>
      <c r="R67" s="45">
        <f t="shared" si="4"/>
        <v>0</v>
      </c>
      <c r="S67" s="45">
        <f t="shared" si="5"/>
        <v>0</v>
      </c>
      <c r="T67" s="45">
        <f t="shared" si="6"/>
        <v>0</v>
      </c>
      <c r="U67" s="45">
        <f t="shared" si="7"/>
        <v>0</v>
      </c>
      <c r="V67" s="46">
        <f t="shared" si="8"/>
        <v>0</v>
      </c>
      <c r="W67" s="48">
        <f t="shared" si="9"/>
        <v>0</v>
      </c>
      <c r="X67" s="48">
        <f t="shared" si="10"/>
        <v>0</v>
      </c>
      <c r="Z67" s="45">
        <f t="shared" si="11"/>
        <v>0</v>
      </c>
      <c r="AA67" s="59"/>
      <c r="AB67" s="59"/>
      <c r="AC67" s="45">
        <f t="shared" si="12"/>
        <v>0</v>
      </c>
      <c r="AD67" s="59"/>
      <c r="AE67" s="50">
        <f t="shared" si="13"/>
        <v>0</v>
      </c>
      <c r="AF67" s="51">
        <f t="shared" si="14"/>
        <v>0</v>
      </c>
      <c r="AH67" s="56"/>
      <c r="AI67" s="57"/>
      <c r="AJ67" s="45">
        <f t="shared" si="15"/>
        <v>0</v>
      </c>
      <c r="AK67" s="45">
        <f t="shared" si="16"/>
        <v>0</v>
      </c>
      <c r="AL67" s="56"/>
      <c r="AM67" s="56"/>
      <c r="AN67" s="56"/>
      <c r="AO67" s="56"/>
      <c r="AP67" s="56"/>
      <c r="AQ67" s="56"/>
      <c r="AR67" s="56"/>
      <c r="AS67" s="56"/>
      <c r="AT67" s="45">
        <f t="shared" si="17"/>
        <v>0</v>
      </c>
      <c r="AU67" s="149"/>
      <c r="AV67" s="56"/>
      <c r="AW67" s="56"/>
      <c r="AX67" s="45">
        <f t="shared" si="18"/>
        <v>0</v>
      </c>
      <c r="AY67" s="45">
        <f t="shared" si="19"/>
        <v>0</v>
      </c>
      <c r="AZ67" s="56"/>
      <c r="BA67" s="72"/>
      <c r="BB67" s="72"/>
      <c r="BC67" s="72"/>
      <c r="BD67" s="72"/>
      <c r="BE67" s="72"/>
      <c r="BF67" s="56"/>
      <c r="BG67" s="45">
        <f t="shared" si="20"/>
        <v>0</v>
      </c>
      <c r="BH67" s="53">
        <f t="shared" si="21"/>
        <v>0</v>
      </c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  <c r="II67" s="54"/>
      <c r="IJ67" s="54"/>
      <c r="IK67" s="54"/>
      <c r="IL67" s="54"/>
      <c r="IM67" s="54"/>
      <c r="IN67" s="54"/>
      <c r="IO67" s="54"/>
      <c r="IP67" s="54"/>
      <c r="IQ67" s="54"/>
      <c r="IR67" s="54"/>
      <c r="IS67" s="54"/>
      <c r="IT67" s="54"/>
      <c r="IU67" s="54"/>
      <c r="IV67" s="54"/>
      <c r="IW67" s="54"/>
      <c r="IX67" s="54"/>
      <c r="IY67" s="54"/>
      <c r="IZ67" s="54"/>
      <c r="JA67" s="54"/>
      <c r="JB67" s="54"/>
      <c r="JC67" s="54"/>
      <c r="JD67" s="54"/>
      <c r="JE67" s="54"/>
      <c r="JF67" s="54"/>
      <c r="JG67" s="54"/>
      <c r="JH67" s="54"/>
      <c r="JI67" s="54"/>
      <c r="JJ67" s="54"/>
      <c r="JK67" s="54"/>
      <c r="JL67" s="54"/>
      <c r="JM67" s="54"/>
      <c r="JN67" s="54"/>
      <c r="JO67" s="54"/>
      <c r="JP67" s="54"/>
      <c r="JQ67" s="54"/>
      <c r="JR67" s="54"/>
      <c r="JS67" s="54"/>
      <c r="JT67" s="54"/>
      <c r="JU67" s="54"/>
    </row>
    <row r="68" spans="1:281" s="42" customFormat="1" ht="23.1" customHeight="1" x14ac:dyDescent="0.35">
      <c r="A68" s="154">
        <v>29</v>
      </c>
      <c r="B68" s="43" t="s">
        <v>95</v>
      </c>
      <c r="C68" s="44" t="s">
        <v>69</v>
      </c>
      <c r="D68" s="45">
        <v>39672</v>
      </c>
      <c r="E68" s="45">
        <v>1944</v>
      </c>
      <c r="F68" s="45">
        <f t="shared" si="0"/>
        <v>41616</v>
      </c>
      <c r="G68" s="45">
        <v>1944</v>
      </c>
      <c r="H68" s="45"/>
      <c r="I68" s="45"/>
      <c r="J68" s="45">
        <f t="shared" si="1"/>
        <v>43560</v>
      </c>
      <c r="K68" s="46">
        <f>J68</f>
        <v>43560</v>
      </c>
      <c r="L68" s="47">
        <f t="shared" si="2"/>
        <v>0</v>
      </c>
      <c r="M68" s="42">
        <v>0</v>
      </c>
      <c r="N68" s="42">
        <v>0</v>
      </c>
      <c r="O68" s="42">
        <v>0</v>
      </c>
      <c r="P68" s="45">
        <f t="shared" si="3"/>
        <v>43560</v>
      </c>
      <c r="Q68" s="45">
        <v>2878.45</v>
      </c>
      <c r="R68" s="45">
        <f t="shared" si="4"/>
        <v>9926.06</v>
      </c>
      <c r="S68" s="45">
        <f t="shared" si="5"/>
        <v>1781.61</v>
      </c>
      <c r="T68" s="45">
        <f t="shared" si="6"/>
        <v>1089</v>
      </c>
      <c r="U68" s="45">
        <f t="shared" si="7"/>
        <v>15434.48</v>
      </c>
      <c r="V68" s="46">
        <f t="shared" si="8"/>
        <v>31109.599999999999</v>
      </c>
      <c r="W68" s="48">
        <f t="shared" si="9"/>
        <v>6225</v>
      </c>
      <c r="X68" s="48">
        <f t="shared" si="10"/>
        <v>6225.4000000000015</v>
      </c>
      <c r="Y68" s="42">
        <f>+A68</f>
        <v>29</v>
      </c>
      <c r="Z68" s="45">
        <f t="shared" si="11"/>
        <v>5227.2</v>
      </c>
      <c r="AA68" s="45">
        <v>0</v>
      </c>
      <c r="AB68" s="45">
        <v>100</v>
      </c>
      <c r="AC68" s="45">
        <f t="shared" si="12"/>
        <v>1089</v>
      </c>
      <c r="AD68" s="45">
        <v>200</v>
      </c>
      <c r="AE68" s="50">
        <f t="shared" si="13"/>
        <v>12450.400000000001</v>
      </c>
      <c r="AF68" s="51">
        <f t="shared" si="14"/>
        <v>6225.2000000000007</v>
      </c>
      <c r="AG68" s="154">
        <v>29</v>
      </c>
      <c r="AH68" s="43" t="s">
        <v>95</v>
      </c>
      <c r="AI68" s="44" t="s">
        <v>69</v>
      </c>
      <c r="AJ68" s="45">
        <f t="shared" si="15"/>
        <v>2878.45</v>
      </c>
      <c r="AK68" s="45">
        <f t="shared" si="16"/>
        <v>3920.3999999999996</v>
      </c>
      <c r="AL68" s="45">
        <v>0</v>
      </c>
      <c r="AM68" s="45"/>
      <c r="AN68" s="45">
        <v>0</v>
      </c>
      <c r="AO68" s="45">
        <v>0</v>
      </c>
      <c r="AP68" s="45">
        <v>5350.1</v>
      </c>
      <c r="AQ68" s="45">
        <v>0</v>
      </c>
      <c r="AR68" s="45"/>
      <c r="AS68" s="45">
        <v>655.56</v>
      </c>
      <c r="AT68" s="45">
        <f t="shared" si="17"/>
        <v>9926.06</v>
      </c>
      <c r="AU68" s="45">
        <v>200</v>
      </c>
      <c r="AV68" s="45">
        <v>0</v>
      </c>
      <c r="AW68" s="45">
        <v>1581.61</v>
      </c>
      <c r="AX68" s="45">
        <f t="shared" si="18"/>
        <v>1781.61</v>
      </c>
      <c r="AY68" s="45">
        <f t="shared" si="19"/>
        <v>1089</v>
      </c>
      <c r="AZ68" s="45"/>
      <c r="BA68" s="65"/>
      <c r="BB68" s="65">
        <v>100</v>
      </c>
      <c r="BC68" s="65">
        <v>11206.48</v>
      </c>
      <c r="BD68" s="65">
        <v>4128</v>
      </c>
      <c r="BE68" s="65">
        <v>0</v>
      </c>
      <c r="BF68" s="45">
        <v>0</v>
      </c>
      <c r="BG68" s="45">
        <f t="shared" si="20"/>
        <v>15434.48</v>
      </c>
      <c r="BH68" s="53">
        <f t="shared" si="21"/>
        <v>31109.599999999999</v>
      </c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  <c r="II68" s="54"/>
      <c r="IJ68" s="54"/>
      <c r="IK68" s="54"/>
      <c r="IL68" s="54"/>
      <c r="IM68" s="54"/>
      <c r="IN68" s="54"/>
      <c r="IO68" s="54"/>
      <c r="IP68" s="54"/>
      <c r="IQ68" s="54"/>
      <c r="IR68" s="54"/>
      <c r="IS68" s="54"/>
      <c r="IT68" s="54"/>
      <c r="IU68" s="54"/>
      <c r="IV68" s="54"/>
      <c r="IW68" s="54"/>
      <c r="IX68" s="54"/>
      <c r="IY68" s="54"/>
      <c r="IZ68" s="54"/>
      <c r="JA68" s="54"/>
      <c r="JB68" s="54"/>
      <c r="JC68" s="54"/>
      <c r="JD68" s="54"/>
      <c r="JE68" s="54"/>
      <c r="JF68" s="54"/>
      <c r="JG68" s="54"/>
      <c r="JH68" s="54"/>
      <c r="JI68" s="54"/>
      <c r="JJ68" s="54"/>
      <c r="JK68" s="54"/>
      <c r="JL68" s="54"/>
      <c r="JM68" s="54"/>
      <c r="JN68" s="54"/>
      <c r="JO68" s="54"/>
      <c r="JP68" s="54"/>
      <c r="JQ68" s="54"/>
      <c r="JR68" s="54"/>
      <c r="JS68" s="54"/>
      <c r="JT68" s="54"/>
      <c r="JU68" s="54"/>
    </row>
    <row r="69" spans="1:281" s="55" customFormat="1" ht="23.1" customHeight="1" x14ac:dyDescent="0.35">
      <c r="B69" s="56"/>
      <c r="C69" s="57"/>
      <c r="D69" s="59"/>
      <c r="E69" s="59"/>
      <c r="F69" s="45">
        <f t="shared" si="0"/>
        <v>0</v>
      </c>
      <c r="G69" s="59"/>
      <c r="J69" s="45">
        <f t="shared" si="1"/>
        <v>0</v>
      </c>
      <c r="L69" s="47">
        <f t="shared" si="2"/>
        <v>0</v>
      </c>
      <c r="P69" s="45">
        <f t="shared" si="3"/>
        <v>0</v>
      </c>
      <c r="Q69" s="56"/>
      <c r="R69" s="45">
        <f t="shared" si="4"/>
        <v>0</v>
      </c>
      <c r="S69" s="45">
        <f t="shared" si="5"/>
        <v>0</v>
      </c>
      <c r="T69" s="45">
        <f t="shared" si="6"/>
        <v>0</v>
      </c>
      <c r="U69" s="45"/>
      <c r="V69" s="46">
        <f t="shared" si="8"/>
        <v>0</v>
      </c>
      <c r="W69" s="48">
        <f t="shared" si="9"/>
        <v>0</v>
      </c>
      <c r="X69" s="48">
        <f t="shared" si="10"/>
        <v>0</v>
      </c>
      <c r="Z69" s="45">
        <f t="shared" si="11"/>
        <v>0</v>
      </c>
      <c r="AA69" s="59"/>
      <c r="AB69" s="59"/>
      <c r="AC69" s="45">
        <f t="shared" si="12"/>
        <v>0</v>
      </c>
      <c r="AD69" s="59"/>
      <c r="AE69" s="50">
        <f t="shared" si="13"/>
        <v>0</v>
      </c>
      <c r="AF69" s="51">
        <f t="shared" si="14"/>
        <v>0</v>
      </c>
      <c r="AH69" s="56"/>
      <c r="AI69" s="57"/>
      <c r="AJ69" s="45">
        <f t="shared" si="15"/>
        <v>0</v>
      </c>
      <c r="AK69" s="45">
        <f t="shared" si="16"/>
        <v>0</v>
      </c>
      <c r="AL69" s="56"/>
      <c r="AM69" s="56"/>
      <c r="AN69" s="56"/>
      <c r="AO69" s="56"/>
      <c r="AP69" s="56"/>
      <c r="AQ69" s="56"/>
      <c r="AR69" s="56"/>
      <c r="AS69" s="56"/>
      <c r="AT69" s="45">
        <f t="shared" si="17"/>
        <v>0</v>
      </c>
      <c r="AU69" s="149"/>
      <c r="AV69" s="56"/>
      <c r="AW69" s="71" t="s">
        <v>115</v>
      </c>
      <c r="AX69" s="45">
        <f t="shared" si="18"/>
        <v>0</v>
      </c>
      <c r="AY69" s="45">
        <f t="shared" si="19"/>
        <v>0</v>
      </c>
      <c r="AZ69" s="45"/>
      <c r="BA69" s="72"/>
      <c r="BB69" s="72"/>
      <c r="BC69" s="72"/>
      <c r="BD69" s="72"/>
      <c r="BE69" s="72"/>
      <c r="BF69" s="56"/>
      <c r="BG69" s="45"/>
      <c r="BH69" s="53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  <c r="IW69" s="54"/>
      <c r="IX69" s="54"/>
      <c r="IY69" s="54"/>
      <c r="IZ69" s="54"/>
      <c r="JA69" s="54"/>
      <c r="JB69" s="54"/>
      <c r="JC69" s="54"/>
      <c r="JD69" s="54"/>
      <c r="JE69" s="54"/>
      <c r="JF69" s="54"/>
      <c r="JG69" s="54"/>
      <c r="JH69" s="54"/>
      <c r="JI69" s="54"/>
      <c r="JJ69" s="54"/>
      <c r="JK69" s="54"/>
      <c r="JL69" s="54"/>
      <c r="JM69" s="54"/>
      <c r="JN69" s="54"/>
      <c r="JO69" s="54"/>
      <c r="JP69" s="54"/>
      <c r="JQ69" s="54"/>
      <c r="JR69" s="54"/>
      <c r="JS69" s="54"/>
      <c r="JT69" s="54"/>
      <c r="JU69" s="54"/>
    </row>
    <row r="70" spans="1:281" s="42" customFormat="1" ht="23.1" customHeight="1" x14ac:dyDescent="0.35">
      <c r="A70" s="42">
        <v>30</v>
      </c>
      <c r="B70" s="67" t="s">
        <v>96</v>
      </c>
      <c r="C70" s="64" t="s">
        <v>77</v>
      </c>
      <c r="D70" s="45">
        <v>63997</v>
      </c>
      <c r="E70" s="45">
        <v>3008</v>
      </c>
      <c r="F70" s="45">
        <f t="shared" si="0"/>
        <v>67005</v>
      </c>
      <c r="G70" s="45">
        <v>3008</v>
      </c>
      <c r="H70" s="45"/>
      <c r="I70" s="45"/>
      <c r="J70" s="45">
        <f t="shared" si="1"/>
        <v>70013</v>
      </c>
      <c r="K70" s="46">
        <f>J70</f>
        <v>70013</v>
      </c>
      <c r="L70" s="47">
        <f t="shared" si="2"/>
        <v>0</v>
      </c>
      <c r="M70" s="42">
        <v>0</v>
      </c>
      <c r="N70" s="42">
        <v>0</v>
      </c>
      <c r="O70" s="42">
        <v>0</v>
      </c>
      <c r="P70" s="45">
        <f t="shared" si="3"/>
        <v>70013</v>
      </c>
      <c r="Q70" s="45">
        <v>8394.4</v>
      </c>
      <c r="R70" s="45">
        <f t="shared" si="4"/>
        <v>16506.05</v>
      </c>
      <c r="S70" s="45">
        <f t="shared" si="5"/>
        <v>2554.62</v>
      </c>
      <c r="T70" s="45">
        <f t="shared" si="6"/>
        <v>1750.32</v>
      </c>
      <c r="U70" s="45">
        <f t="shared" si="7"/>
        <v>13874.79</v>
      </c>
      <c r="V70" s="46">
        <f t="shared" si="8"/>
        <v>43080.179999999993</v>
      </c>
      <c r="W70" s="48">
        <f t="shared" si="9"/>
        <v>13466</v>
      </c>
      <c r="X70" s="48">
        <f t="shared" si="10"/>
        <v>13466.820000000007</v>
      </c>
      <c r="Y70" s="42">
        <f>+A70</f>
        <v>30</v>
      </c>
      <c r="Z70" s="45">
        <f t="shared" si="11"/>
        <v>8401.56</v>
      </c>
      <c r="AA70" s="45">
        <v>0</v>
      </c>
      <c r="AB70" s="45">
        <v>100</v>
      </c>
      <c r="AC70" s="45">
        <f t="shared" si="12"/>
        <v>1750.33</v>
      </c>
      <c r="AD70" s="45">
        <v>200</v>
      </c>
      <c r="AE70" s="50">
        <f t="shared" si="13"/>
        <v>26932.820000000007</v>
      </c>
      <c r="AF70" s="51">
        <f t="shared" si="14"/>
        <v>13466.410000000003</v>
      </c>
      <c r="AG70" s="42">
        <v>30</v>
      </c>
      <c r="AH70" s="67" t="s">
        <v>96</v>
      </c>
      <c r="AI70" s="64" t="s">
        <v>77</v>
      </c>
      <c r="AJ70" s="45">
        <f t="shared" si="15"/>
        <v>8394.4</v>
      </c>
      <c r="AK70" s="45">
        <f t="shared" si="16"/>
        <v>6301.17</v>
      </c>
      <c r="AL70" s="45">
        <v>0</v>
      </c>
      <c r="AM70" s="45">
        <v>0</v>
      </c>
      <c r="AN70" s="45">
        <v>0</v>
      </c>
      <c r="AO70" s="45">
        <v>0</v>
      </c>
      <c r="AP70" s="45">
        <v>10204.879999999999</v>
      </c>
      <c r="AQ70" s="45">
        <v>0</v>
      </c>
      <c r="AR70" s="45"/>
      <c r="AS70" s="45">
        <v>0</v>
      </c>
      <c r="AT70" s="45">
        <f t="shared" si="17"/>
        <v>16506.05</v>
      </c>
      <c r="AU70" s="45">
        <v>200</v>
      </c>
      <c r="AV70" s="45">
        <v>0</v>
      </c>
      <c r="AW70" s="45">
        <v>2354.62</v>
      </c>
      <c r="AX70" s="45">
        <f t="shared" si="18"/>
        <v>2554.62</v>
      </c>
      <c r="AY70" s="45">
        <f t="shared" si="19"/>
        <v>1750.32</v>
      </c>
      <c r="AZ70" s="45"/>
      <c r="BA70" s="65"/>
      <c r="BB70" s="65">
        <v>100</v>
      </c>
      <c r="BC70" s="65">
        <v>13474.79</v>
      </c>
      <c r="BD70" s="65">
        <v>300</v>
      </c>
      <c r="BE70" s="65">
        <v>0</v>
      </c>
      <c r="BF70" s="45">
        <v>0</v>
      </c>
      <c r="BG70" s="45">
        <f t="shared" si="20"/>
        <v>13874.79</v>
      </c>
      <c r="BH70" s="53">
        <f t="shared" si="21"/>
        <v>43080.179999999993</v>
      </c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  <c r="II70" s="54"/>
      <c r="IJ70" s="54"/>
      <c r="IK70" s="54"/>
      <c r="IL70" s="54"/>
      <c r="IM70" s="54"/>
      <c r="IN70" s="54"/>
      <c r="IO70" s="54"/>
      <c r="IP70" s="54"/>
      <c r="IQ70" s="54"/>
      <c r="IR70" s="54"/>
      <c r="IS70" s="54"/>
      <c r="IT70" s="54"/>
      <c r="IU70" s="54"/>
      <c r="IV70" s="54"/>
      <c r="IW70" s="54"/>
      <c r="IX70" s="54"/>
      <c r="IY70" s="54"/>
      <c r="IZ70" s="54"/>
      <c r="JA70" s="54"/>
      <c r="JB70" s="54"/>
      <c r="JC70" s="54"/>
      <c r="JD70" s="54"/>
      <c r="JE70" s="54"/>
      <c r="JF70" s="54"/>
      <c r="JG70" s="54"/>
      <c r="JH70" s="54"/>
      <c r="JI70" s="54"/>
      <c r="JJ70" s="54"/>
      <c r="JK70" s="54"/>
      <c r="JL70" s="54"/>
      <c r="JM70" s="54"/>
      <c r="JN70" s="54"/>
      <c r="JO70" s="54"/>
      <c r="JP70" s="54"/>
      <c r="JQ70" s="54"/>
      <c r="JR70" s="54"/>
      <c r="JS70" s="54"/>
      <c r="JT70" s="54"/>
      <c r="JU70" s="54"/>
    </row>
    <row r="71" spans="1:281" s="42" customFormat="1" ht="23.1" customHeight="1" x14ac:dyDescent="0.35">
      <c r="A71" s="55"/>
      <c r="B71" s="67"/>
      <c r="C71" s="64"/>
      <c r="D71" s="45"/>
      <c r="E71" s="45"/>
      <c r="F71" s="45">
        <f t="shared" si="0"/>
        <v>0</v>
      </c>
      <c r="G71" s="45"/>
      <c r="H71" s="45"/>
      <c r="I71" s="45"/>
      <c r="J71" s="45">
        <f t="shared" si="1"/>
        <v>0</v>
      </c>
      <c r="K71" s="46"/>
      <c r="L71" s="47">
        <f t="shared" si="2"/>
        <v>0</v>
      </c>
      <c r="P71" s="45">
        <f t="shared" si="3"/>
        <v>0</v>
      </c>
      <c r="Q71" s="45"/>
      <c r="R71" s="45">
        <f t="shared" si="4"/>
        <v>0</v>
      </c>
      <c r="S71" s="45">
        <f t="shared" si="5"/>
        <v>0</v>
      </c>
      <c r="T71" s="45">
        <f t="shared" si="6"/>
        <v>0</v>
      </c>
      <c r="U71" s="45">
        <f t="shared" si="7"/>
        <v>0</v>
      </c>
      <c r="V71" s="46">
        <f t="shared" si="8"/>
        <v>0</v>
      </c>
      <c r="W71" s="48">
        <f t="shared" si="9"/>
        <v>0</v>
      </c>
      <c r="X71" s="48">
        <f t="shared" si="10"/>
        <v>0</v>
      </c>
      <c r="Z71" s="45">
        <f t="shared" si="11"/>
        <v>0</v>
      </c>
      <c r="AA71" s="45"/>
      <c r="AB71" s="45"/>
      <c r="AC71" s="45">
        <f t="shared" si="12"/>
        <v>0</v>
      </c>
      <c r="AD71" s="45"/>
      <c r="AE71" s="50">
        <f t="shared" si="13"/>
        <v>0</v>
      </c>
      <c r="AF71" s="51">
        <f t="shared" si="14"/>
        <v>0</v>
      </c>
      <c r="AG71" s="55"/>
      <c r="AH71" s="67"/>
      <c r="AI71" s="64"/>
      <c r="AJ71" s="45">
        <f t="shared" si="15"/>
        <v>0</v>
      </c>
      <c r="AK71" s="45">
        <f t="shared" si="16"/>
        <v>0</v>
      </c>
      <c r="AL71" s="45"/>
      <c r="AM71" s="45"/>
      <c r="AN71" s="45"/>
      <c r="AO71" s="45"/>
      <c r="AP71" s="45"/>
      <c r="AQ71" s="45"/>
      <c r="AR71" s="45"/>
      <c r="AS71" s="45"/>
      <c r="AT71" s="45">
        <f t="shared" si="17"/>
        <v>0</v>
      </c>
      <c r="AU71" s="45"/>
      <c r="AV71" s="56"/>
      <c r="AW71" s="47"/>
      <c r="AX71" s="45">
        <f t="shared" si="18"/>
        <v>0</v>
      </c>
      <c r="AY71" s="45">
        <f t="shared" si="19"/>
        <v>0</v>
      </c>
      <c r="AZ71" s="45"/>
      <c r="BA71" s="65"/>
      <c r="BB71" s="65"/>
      <c r="BC71" s="65"/>
      <c r="BD71" s="65"/>
      <c r="BE71" s="65"/>
      <c r="BF71" s="45"/>
      <c r="BG71" s="45">
        <f t="shared" si="20"/>
        <v>0</v>
      </c>
      <c r="BH71" s="53">
        <f t="shared" si="21"/>
        <v>0</v>
      </c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  <c r="II71" s="54"/>
      <c r="IJ71" s="54"/>
      <c r="IK71" s="54"/>
      <c r="IL71" s="54"/>
      <c r="IM71" s="54"/>
      <c r="IN71" s="54"/>
      <c r="IO71" s="54"/>
      <c r="IP71" s="54"/>
      <c r="IQ71" s="54"/>
      <c r="IR71" s="54"/>
      <c r="IS71" s="54"/>
      <c r="IT71" s="54"/>
      <c r="IU71" s="54"/>
      <c r="IV71" s="54"/>
      <c r="IW71" s="54"/>
      <c r="IX71" s="54"/>
      <c r="IY71" s="54"/>
      <c r="IZ71" s="54"/>
      <c r="JA71" s="54"/>
      <c r="JB71" s="54"/>
      <c r="JC71" s="54"/>
      <c r="JD71" s="54"/>
      <c r="JE71" s="54"/>
      <c r="JF71" s="54"/>
      <c r="JG71" s="54"/>
      <c r="JH71" s="54"/>
      <c r="JI71" s="54"/>
      <c r="JJ71" s="54"/>
      <c r="JK71" s="54"/>
      <c r="JL71" s="54"/>
      <c r="JM71" s="54"/>
      <c r="JN71" s="54"/>
      <c r="JO71" s="54"/>
      <c r="JP71" s="54"/>
      <c r="JQ71" s="54"/>
      <c r="JR71" s="54"/>
      <c r="JS71" s="54"/>
      <c r="JT71" s="54"/>
      <c r="JU71" s="54"/>
    </row>
    <row r="72" spans="1:281" s="42" customFormat="1" ht="23.1" customHeight="1" x14ac:dyDescent="0.35">
      <c r="A72" s="42">
        <v>31</v>
      </c>
      <c r="B72" s="43" t="s">
        <v>97</v>
      </c>
      <c r="C72" s="44" t="s">
        <v>81</v>
      </c>
      <c r="D72" s="45">
        <v>43030</v>
      </c>
      <c r="E72" s="45">
        <v>2108</v>
      </c>
      <c r="F72" s="45">
        <f t="shared" si="0"/>
        <v>45138</v>
      </c>
      <c r="G72" s="45">
        <v>2109</v>
      </c>
      <c r="H72" s="45"/>
      <c r="I72" s="45"/>
      <c r="J72" s="45">
        <f t="shared" si="1"/>
        <v>47247</v>
      </c>
      <c r="K72" s="46">
        <f>J72</f>
        <v>47247</v>
      </c>
      <c r="L72" s="47">
        <f t="shared" si="2"/>
        <v>0</v>
      </c>
      <c r="M72" s="42">
        <v>0</v>
      </c>
      <c r="N72" s="42">
        <v>0</v>
      </c>
      <c r="O72" s="42">
        <v>0</v>
      </c>
      <c r="P72" s="45">
        <f t="shared" si="3"/>
        <v>47247</v>
      </c>
      <c r="Q72" s="45">
        <v>3605.95</v>
      </c>
      <c r="R72" s="45">
        <f t="shared" si="4"/>
        <v>8746.6699999999983</v>
      </c>
      <c r="S72" s="45">
        <f t="shared" si="5"/>
        <v>200</v>
      </c>
      <c r="T72" s="45">
        <f t="shared" si="6"/>
        <v>1181.17</v>
      </c>
      <c r="U72" s="45">
        <f t="shared" si="7"/>
        <v>100</v>
      </c>
      <c r="V72" s="46">
        <f t="shared" si="8"/>
        <v>13833.789999999999</v>
      </c>
      <c r="W72" s="48">
        <f t="shared" si="9"/>
        <v>16707</v>
      </c>
      <c r="X72" s="48">
        <f t="shared" si="10"/>
        <v>16706.21</v>
      </c>
      <c r="Y72" s="42">
        <f>+A72</f>
        <v>31</v>
      </c>
      <c r="Z72" s="45">
        <f t="shared" si="11"/>
        <v>5669.6399999999994</v>
      </c>
      <c r="AA72" s="45">
        <v>0</v>
      </c>
      <c r="AB72" s="45">
        <v>100</v>
      </c>
      <c r="AC72" s="45">
        <f t="shared" si="12"/>
        <v>1181.18</v>
      </c>
      <c r="AD72" s="45">
        <v>200</v>
      </c>
      <c r="AE72" s="50">
        <f t="shared" si="13"/>
        <v>33413.21</v>
      </c>
      <c r="AF72" s="51">
        <f t="shared" si="14"/>
        <v>16706.605</v>
      </c>
      <c r="AG72" s="42">
        <v>31</v>
      </c>
      <c r="AH72" s="43" t="s">
        <v>97</v>
      </c>
      <c r="AI72" s="44" t="s">
        <v>81</v>
      </c>
      <c r="AJ72" s="45">
        <f t="shared" si="15"/>
        <v>3605.95</v>
      </c>
      <c r="AK72" s="45">
        <f t="shared" si="16"/>
        <v>4252.2299999999996</v>
      </c>
      <c r="AL72" s="45">
        <v>0</v>
      </c>
      <c r="AM72" s="45">
        <v>0</v>
      </c>
      <c r="AN72" s="45">
        <v>0</v>
      </c>
      <c r="AO72" s="45">
        <v>0</v>
      </c>
      <c r="AP72" s="45">
        <v>4494.4399999999996</v>
      </c>
      <c r="AQ72" s="45">
        <v>0</v>
      </c>
      <c r="AR72" s="45"/>
      <c r="AS72" s="45">
        <v>0</v>
      </c>
      <c r="AT72" s="45">
        <f t="shared" si="17"/>
        <v>8746.6699999999983</v>
      </c>
      <c r="AU72" s="45">
        <v>200</v>
      </c>
      <c r="AV72" s="45">
        <v>0</v>
      </c>
      <c r="AW72" s="45">
        <v>0</v>
      </c>
      <c r="AX72" s="45">
        <f t="shared" si="18"/>
        <v>200</v>
      </c>
      <c r="AY72" s="45">
        <f t="shared" si="19"/>
        <v>1181.17</v>
      </c>
      <c r="AZ72" s="45"/>
      <c r="BA72" s="65"/>
      <c r="BB72" s="65">
        <v>100</v>
      </c>
      <c r="BC72" s="65">
        <v>0</v>
      </c>
      <c r="BD72" s="65">
        <v>0</v>
      </c>
      <c r="BE72" s="65">
        <v>0</v>
      </c>
      <c r="BF72" s="45">
        <v>0</v>
      </c>
      <c r="BG72" s="45">
        <f t="shared" si="20"/>
        <v>100</v>
      </c>
      <c r="BH72" s="53">
        <f t="shared" si="21"/>
        <v>13833.789999999999</v>
      </c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  <c r="II72" s="54"/>
      <c r="IJ72" s="54"/>
      <c r="IK72" s="54"/>
      <c r="IL72" s="54"/>
      <c r="IM72" s="54"/>
      <c r="IN72" s="54"/>
      <c r="IO72" s="54"/>
      <c r="IP72" s="54"/>
      <c r="IQ72" s="54"/>
      <c r="IR72" s="54"/>
      <c r="IS72" s="54"/>
      <c r="IT72" s="54"/>
      <c r="IU72" s="54"/>
      <c r="IV72" s="54"/>
      <c r="IW72" s="54"/>
      <c r="IX72" s="54"/>
      <c r="IY72" s="54"/>
      <c r="IZ72" s="54"/>
      <c r="JA72" s="54"/>
      <c r="JB72" s="54"/>
      <c r="JC72" s="54"/>
      <c r="JD72" s="54"/>
      <c r="JE72" s="54"/>
      <c r="JF72" s="54"/>
      <c r="JG72" s="54"/>
      <c r="JH72" s="54"/>
      <c r="JI72" s="54"/>
      <c r="JJ72" s="54"/>
      <c r="JK72" s="54"/>
      <c r="JL72" s="54"/>
      <c r="JM72" s="54"/>
      <c r="JN72" s="54"/>
      <c r="JO72" s="54"/>
      <c r="JP72" s="54"/>
      <c r="JQ72" s="54"/>
      <c r="JR72" s="54"/>
      <c r="JS72" s="54"/>
      <c r="JT72" s="54"/>
      <c r="JU72" s="54"/>
    </row>
    <row r="73" spans="1:281" s="42" customFormat="1" ht="23.1" customHeight="1" thickBot="1" x14ac:dyDescent="0.4">
      <c r="A73" s="77" t="s">
        <v>1</v>
      </c>
      <c r="B73" s="78"/>
      <c r="C73" s="77"/>
      <c r="D73" s="79"/>
      <c r="E73" s="79"/>
      <c r="F73" s="79"/>
      <c r="G73" s="79"/>
      <c r="H73" s="79"/>
      <c r="I73" s="79"/>
      <c r="J73" s="135"/>
      <c r="K73" s="80"/>
      <c r="L73" s="47">
        <f t="shared" si="2"/>
        <v>0</v>
      </c>
      <c r="M73" s="77"/>
      <c r="N73" s="77"/>
      <c r="O73" s="77"/>
      <c r="P73" s="45">
        <f t="shared" si="3"/>
        <v>0</v>
      </c>
      <c r="Q73" s="79"/>
      <c r="R73" s="45">
        <f t="shared" si="4"/>
        <v>0</v>
      </c>
      <c r="S73" s="45">
        <f t="shared" si="5"/>
        <v>0</v>
      </c>
      <c r="T73" s="45">
        <f t="shared" si="6"/>
        <v>0</v>
      </c>
      <c r="U73" s="45">
        <f t="shared" si="7"/>
        <v>0</v>
      </c>
      <c r="V73" s="46">
        <f t="shared" si="8"/>
        <v>0</v>
      </c>
      <c r="W73" s="48">
        <f t="shared" si="9"/>
        <v>0</v>
      </c>
      <c r="X73" s="48">
        <f t="shared" si="10"/>
        <v>0</v>
      </c>
      <c r="Y73" s="77"/>
      <c r="Z73" s="45">
        <f t="shared" si="11"/>
        <v>0</v>
      </c>
      <c r="AA73" s="79"/>
      <c r="AB73" s="79"/>
      <c r="AC73" s="45">
        <f t="shared" si="12"/>
        <v>0</v>
      </c>
      <c r="AD73" s="79"/>
      <c r="AE73" s="50">
        <f t="shared" si="13"/>
        <v>0</v>
      </c>
      <c r="AF73" s="51">
        <f t="shared" si="14"/>
        <v>0</v>
      </c>
      <c r="AG73" s="81" t="s">
        <v>1</v>
      </c>
      <c r="AH73" s="78"/>
      <c r="AI73" s="60"/>
      <c r="AJ73" s="56"/>
      <c r="AK73" s="45">
        <f t="shared" si="16"/>
        <v>0</v>
      </c>
      <c r="AL73" s="79"/>
      <c r="AM73" s="79"/>
      <c r="AN73" s="79"/>
      <c r="AO73" s="79"/>
      <c r="AP73" s="79"/>
      <c r="AQ73" s="79"/>
      <c r="AR73" s="79"/>
      <c r="AS73" s="79"/>
      <c r="AT73" s="45">
        <f t="shared" si="17"/>
        <v>0</v>
      </c>
      <c r="AU73" s="79"/>
      <c r="AV73" s="56"/>
      <c r="AW73" s="79"/>
      <c r="AX73" s="45">
        <f t="shared" si="18"/>
        <v>0</v>
      </c>
      <c r="AY73" s="45">
        <f t="shared" si="19"/>
        <v>0</v>
      </c>
      <c r="AZ73" s="79"/>
      <c r="BA73" s="82"/>
      <c r="BB73" s="82"/>
      <c r="BC73" s="82"/>
      <c r="BD73" s="82"/>
      <c r="BE73" s="82"/>
      <c r="BF73" s="79"/>
      <c r="BG73" s="45">
        <f t="shared" si="20"/>
        <v>0</v>
      </c>
      <c r="BH73" s="53">
        <f t="shared" si="21"/>
        <v>0</v>
      </c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4"/>
      <c r="HK73" s="54"/>
      <c r="HL73" s="54"/>
      <c r="HM73" s="54"/>
      <c r="HN73" s="54"/>
      <c r="HO73" s="54"/>
      <c r="HP73" s="54"/>
      <c r="HQ73" s="54"/>
      <c r="HR73" s="54"/>
      <c r="HS73" s="54"/>
      <c r="HT73" s="54"/>
      <c r="HU73" s="54"/>
      <c r="HV73" s="54"/>
      <c r="HW73" s="54"/>
      <c r="HX73" s="54"/>
      <c r="HY73" s="54"/>
      <c r="HZ73" s="54"/>
      <c r="IA73" s="54"/>
      <c r="IB73" s="54"/>
      <c r="IC73" s="54"/>
      <c r="ID73" s="54"/>
      <c r="IE73" s="54"/>
      <c r="IF73" s="54"/>
      <c r="IG73" s="54"/>
      <c r="IH73" s="54"/>
      <c r="II73" s="54"/>
      <c r="IJ73" s="54"/>
      <c r="IK73" s="54"/>
      <c r="IL73" s="54"/>
      <c r="IM73" s="54"/>
      <c r="IN73" s="54"/>
      <c r="IO73" s="54"/>
      <c r="IP73" s="54"/>
      <c r="IQ73" s="54"/>
      <c r="IR73" s="54"/>
      <c r="IS73" s="54"/>
      <c r="IT73" s="54"/>
      <c r="IU73" s="54"/>
      <c r="IV73" s="54"/>
      <c r="IW73" s="54"/>
      <c r="IX73" s="54"/>
      <c r="IY73" s="54"/>
      <c r="IZ73" s="54"/>
      <c r="JA73" s="54"/>
      <c r="JB73" s="54"/>
      <c r="JC73" s="54"/>
      <c r="JD73" s="54"/>
      <c r="JE73" s="54"/>
      <c r="JF73" s="54"/>
      <c r="JG73" s="54"/>
      <c r="JH73" s="54"/>
      <c r="JI73" s="54"/>
      <c r="JJ73" s="54"/>
      <c r="JK73" s="54"/>
      <c r="JL73" s="54"/>
      <c r="JM73" s="54"/>
      <c r="JN73" s="54"/>
      <c r="JO73" s="54"/>
      <c r="JP73" s="54"/>
      <c r="JQ73" s="54"/>
      <c r="JR73" s="54"/>
      <c r="JS73" s="54"/>
      <c r="JT73" s="54"/>
      <c r="JU73" s="54"/>
    </row>
    <row r="74" spans="1:281" s="42" customFormat="1" ht="23.1" customHeight="1" x14ac:dyDescent="0.35">
      <c r="A74" s="75"/>
      <c r="B74" s="83"/>
      <c r="C74" s="84"/>
      <c r="D74" s="85"/>
      <c r="E74" s="85"/>
      <c r="F74" s="85"/>
      <c r="G74" s="85"/>
      <c r="H74" s="85"/>
      <c r="I74" s="85"/>
      <c r="J74" s="136"/>
      <c r="K74" s="86"/>
      <c r="L74" s="85"/>
      <c r="M74" s="84"/>
      <c r="N74" s="84"/>
      <c r="O74" s="84"/>
      <c r="P74" s="85"/>
      <c r="Q74" s="85"/>
      <c r="R74" s="85"/>
      <c r="S74" s="85"/>
      <c r="T74" s="85"/>
      <c r="U74" s="85"/>
      <c r="V74" s="87" t="s">
        <v>1</v>
      </c>
      <c r="W74" s="88">
        <f>+AF74</f>
        <v>0</v>
      </c>
      <c r="X74" s="88"/>
      <c r="Y74" s="84"/>
      <c r="Z74" s="85"/>
      <c r="AA74" s="85"/>
      <c r="AB74" s="85"/>
      <c r="AC74" s="85"/>
      <c r="AD74" s="146"/>
      <c r="AE74" s="89"/>
      <c r="AF74" s="74"/>
      <c r="AG74" s="75"/>
      <c r="AH74" s="83"/>
      <c r="AI74" s="84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90"/>
      <c r="AW74" s="85"/>
      <c r="AX74" s="85"/>
      <c r="AY74" s="85"/>
      <c r="AZ74" s="85"/>
      <c r="BA74" s="91"/>
      <c r="BB74" s="91"/>
      <c r="BC74" s="91"/>
      <c r="BD74" s="91"/>
      <c r="BE74" s="91"/>
      <c r="BF74" s="85"/>
      <c r="BG74" s="85"/>
      <c r="BH74" s="92" t="s">
        <v>1</v>
      </c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  <c r="HQ74" s="54"/>
      <c r="HR74" s="54"/>
      <c r="HS74" s="54"/>
      <c r="HT74" s="54"/>
      <c r="HU74" s="54"/>
      <c r="HV74" s="54"/>
      <c r="HW74" s="54"/>
      <c r="HX74" s="54"/>
      <c r="HY74" s="54"/>
      <c r="HZ74" s="54"/>
      <c r="IA74" s="54"/>
      <c r="IB74" s="54"/>
      <c r="IC74" s="54"/>
      <c r="ID74" s="54"/>
      <c r="IE74" s="54"/>
      <c r="IF74" s="54"/>
      <c r="IG74" s="54"/>
      <c r="IH74" s="54"/>
      <c r="II74" s="54"/>
      <c r="IJ74" s="54"/>
      <c r="IK74" s="54"/>
      <c r="IL74" s="54"/>
      <c r="IM74" s="54"/>
      <c r="IN74" s="54"/>
      <c r="IO74" s="54"/>
      <c r="IP74" s="54"/>
      <c r="IQ74" s="54"/>
      <c r="IR74" s="54"/>
      <c r="IS74" s="54"/>
      <c r="IT74" s="54"/>
      <c r="IU74" s="54"/>
      <c r="IV74" s="54"/>
      <c r="IW74" s="54"/>
      <c r="IX74" s="54"/>
      <c r="IY74" s="54"/>
      <c r="IZ74" s="54"/>
      <c r="JA74" s="54"/>
      <c r="JB74" s="54"/>
      <c r="JC74" s="54"/>
      <c r="JD74" s="54"/>
      <c r="JE74" s="54"/>
      <c r="JF74" s="54"/>
      <c r="JG74" s="54"/>
      <c r="JH74" s="54"/>
      <c r="JI74" s="54"/>
      <c r="JJ74" s="54"/>
      <c r="JK74" s="54"/>
      <c r="JL74" s="54"/>
      <c r="JM74" s="54"/>
      <c r="JN74" s="54"/>
      <c r="JO74" s="54"/>
      <c r="JP74" s="54"/>
      <c r="JQ74" s="54"/>
      <c r="JR74" s="54"/>
      <c r="JS74" s="54"/>
      <c r="JT74" s="54"/>
      <c r="JU74" s="54"/>
    </row>
    <row r="75" spans="1:281" s="95" customFormat="1" ht="23.1" customHeight="1" x14ac:dyDescent="0.35">
      <c r="A75" s="93"/>
      <c r="B75" s="94" t="s">
        <v>98</v>
      </c>
      <c r="D75" s="123">
        <f>SUM(D12:D72)</f>
        <v>1497516</v>
      </c>
      <c r="E75" s="123">
        <f t="shared" ref="E75:L75" si="23">SUM(E12:E72)</f>
        <v>71913</v>
      </c>
      <c r="F75" s="123">
        <f t="shared" si="23"/>
        <v>1580898</v>
      </c>
      <c r="G75" s="123">
        <f t="shared" si="23"/>
        <v>68509</v>
      </c>
      <c r="H75" s="96">
        <f t="shared" si="23"/>
        <v>0</v>
      </c>
      <c r="I75" s="96">
        <f t="shared" si="23"/>
        <v>0</v>
      </c>
      <c r="J75" s="123">
        <f t="shared" si="23"/>
        <v>1649407</v>
      </c>
      <c r="K75" s="96">
        <f t="shared" si="23"/>
        <v>1552672</v>
      </c>
      <c r="L75" s="96">
        <f t="shared" si="23"/>
        <v>11860.18</v>
      </c>
      <c r="M75" s="96">
        <f ca="1">SUM(M12:M84)</f>
        <v>21</v>
      </c>
      <c r="N75" s="96">
        <f ca="1">SUM(N12:N84)</f>
        <v>51</v>
      </c>
      <c r="O75" s="96">
        <f ca="1">SUM(O12:O84)</f>
        <v>327</v>
      </c>
      <c r="P75" s="123">
        <f t="shared" ref="P75:U75" si="24">SUM(P12:P72)</f>
        <v>1637546.82</v>
      </c>
      <c r="Q75" s="96">
        <f t="shared" si="24"/>
        <v>162988.80000000005</v>
      </c>
      <c r="R75" s="96">
        <f>SUM(R12:R72)</f>
        <v>350381.01</v>
      </c>
      <c r="S75" s="96">
        <f>SUM(S12:S72)</f>
        <v>17860.07</v>
      </c>
      <c r="T75" s="96">
        <f>SUM(T12:T72)</f>
        <v>40941.909999999996</v>
      </c>
      <c r="U75" s="96">
        <f t="shared" si="24"/>
        <v>247169.24000000005</v>
      </c>
      <c r="V75" s="96">
        <f>SUM(V12:V72)</f>
        <v>819341.03</v>
      </c>
      <c r="W75" s="96">
        <f>SUM(W12:W72)</f>
        <v>409102</v>
      </c>
      <c r="X75" s="96">
        <f>SUM(X12:X72)</f>
        <v>409103.79000000015</v>
      </c>
      <c r="Y75" s="96">
        <f ca="1">SUM(Y12:Y84)</f>
        <v>1287</v>
      </c>
      <c r="Z75" s="123">
        <f>SUM(Z12:Z72)</f>
        <v>197928.83999999997</v>
      </c>
      <c r="AA75" s="123">
        <f t="shared" ref="AA75:AD75" si="25">SUM(AA12:AA72)</f>
        <v>0</v>
      </c>
      <c r="AB75" s="123">
        <f t="shared" si="25"/>
        <v>3100</v>
      </c>
      <c r="AC75" s="123">
        <f t="shared" si="25"/>
        <v>40942.089999999989</v>
      </c>
      <c r="AD75" s="147">
        <f t="shared" si="25"/>
        <v>6200</v>
      </c>
      <c r="AE75" s="98">
        <f>SUM(AE12:AE72)</f>
        <v>818205.7899999998</v>
      </c>
      <c r="AF75" s="97">
        <f>SUM(AF12:AF72)</f>
        <v>409102.8949999999</v>
      </c>
      <c r="AG75" s="93"/>
      <c r="AH75" s="94" t="s">
        <v>98</v>
      </c>
      <c r="AJ75" s="96">
        <f>SUM(AJ12:AJ72)</f>
        <v>162988.80000000005</v>
      </c>
      <c r="AK75" s="96">
        <f>SUM(AK12:AK72)</f>
        <v>148446.63000000006</v>
      </c>
      <c r="AL75" s="96">
        <f>SUM(AL12:AL72)</f>
        <v>11652.52</v>
      </c>
      <c r="AM75" s="96">
        <f>SUM(AM12:AM72)</f>
        <v>5165.37</v>
      </c>
      <c r="AN75" s="96">
        <f t="shared" ref="AN75:BH75" si="26">SUM(AN12:AN72)</f>
        <v>0</v>
      </c>
      <c r="AO75" s="96">
        <f>SUM(AO12:AO72)</f>
        <v>38537.760000000002</v>
      </c>
      <c r="AP75" s="96">
        <f t="shared" si="26"/>
        <v>133067.57</v>
      </c>
      <c r="AQ75" s="96">
        <f t="shared" si="26"/>
        <v>0</v>
      </c>
      <c r="AR75" s="96">
        <f t="shared" si="26"/>
        <v>6300</v>
      </c>
      <c r="AS75" s="96">
        <f t="shared" si="26"/>
        <v>7211.159999999998</v>
      </c>
      <c r="AT75" s="96">
        <f t="shared" si="26"/>
        <v>350381.01</v>
      </c>
      <c r="AU75" s="96">
        <f t="shared" si="26"/>
        <v>8500</v>
      </c>
      <c r="AV75" s="96">
        <f t="shared" si="26"/>
        <v>0</v>
      </c>
      <c r="AW75" s="96">
        <f t="shared" si="26"/>
        <v>9360.07</v>
      </c>
      <c r="AX75" s="96">
        <f t="shared" si="26"/>
        <v>17860.07</v>
      </c>
      <c r="AY75" s="96">
        <f t="shared" si="26"/>
        <v>40941.909999999996</v>
      </c>
      <c r="AZ75" s="96">
        <f t="shared" si="26"/>
        <v>0</v>
      </c>
      <c r="BA75" s="99">
        <f t="shared" si="26"/>
        <v>2833.33</v>
      </c>
      <c r="BB75" s="99">
        <f t="shared" si="26"/>
        <v>3480.46</v>
      </c>
      <c r="BC75" s="99">
        <f t="shared" si="26"/>
        <v>138153.93999999997</v>
      </c>
      <c r="BD75" s="99">
        <f t="shared" si="26"/>
        <v>88907.510000000009</v>
      </c>
      <c r="BE75" s="99">
        <f t="shared" si="26"/>
        <v>13794</v>
      </c>
      <c r="BF75" s="96">
        <f t="shared" si="26"/>
        <v>0</v>
      </c>
      <c r="BG75" s="96">
        <f t="shared" si="26"/>
        <v>247169.24000000005</v>
      </c>
      <c r="BH75" s="100">
        <f t="shared" si="26"/>
        <v>819341.03</v>
      </c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  <c r="IU75" s="101"/>
      <c r="IV75" s="101"/>
      <c r="IW75" s="101"/>
      <c r="IX75" s="101"/>
      <c r="IY75" s="101"/>
      <c r="IZ75" s="101"/>
      <c r="JA75" s="101"/>
      <c r="JB75" s="101"/>
      <c r="JC75" s="101"/>
      <c r="JD75" s="101"/>
      <c r="JE75" s="101"/>
      <c r="JF75" s="101"/>
      <c r="JG75" s="101"/>
      <c r="JH75" s="101"/>
      <c r="JI75" s="101"/>
      <c r="JJ75" s="101"/>
      <c r="JK75" s="101"/>
      <c r="JL75" s="101"/>
      <c r="JM75" s="101"/>
      <c r="JN75" s="101"/>
      <c r="JO75" s="101"/>
      <c r="JP75" s="101"/>
      <c r="JQ75" s="101"/>
      <c r="JR75" s="101"/>
      <c r="JS75" s="101"/>
      <c r="JT75" s="101"/>
      <c r="JU75" s="101"/>
    </row>
    <row r="76" spans="1:281" s="104" customFormat="1" ht="23.1" customHeight="1" thickBot="1" x14ac:dyDescent="0.4">
      <c r="A76" s="102"/>
      <c r="B76" s="103"/>
      <c r="D76" s="124"/>
      <c r="E76" s="124"/>
      <c r="F76" s="124"/>
      <c r="G76" s="124"/>
      <c r="H76" s="105"/>
      <c r="I76" s="105"/>
      <c r="J76" s="124" t="s">
        <v>1</v>
      </c>
      <c r="K76" s="105"/>
      <c r="L76" s="105"/>
      <c r="M76" s="105"/>
      <c r="N76" s="105"/>
      <c r="O76" s="105"/>
      <c r="P76" s="124"/>
      <c r="Q76" s="105"/>
      <c r="R76" s="105"/>
      <c r="S76" s="105"/>
      <c r="T76" s="105"/>
      <c r="U76" s="105"/>
      <c r="V76" s="105"/>
      <c r="W76" s="106"/>
      <c r="X76" s="106" t="s">
        <v>1</v>
      </c>
      <c r="Y76" s="105"/>
      <c r="Z76" s="124"/>
      <c r="AA76" s="124"/>
      <c r="AB76" s="124"/>
      <c r="AC76" s="124"/>
      <c r="AD76" s="148"/>
      <c r="AE76" s="108"/>
      <c r="AF76" s="109"/>
      <c r="AG76" s="102"/>
      <c r="AH76" s="103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24"/>
      <c r="AV76" s="105"/>
      <c r="AW76" s="105"/>
      <c r="AX76" s="105"/>
      <c r="AY76" s="105"/>
      <c r="AZ76" s="105"/>
      <c r="BA76" s="110"/>
      <c r="BB76" s="110"/>
      <c r="BC76" s="110"/>
      <c r="BD76" s="110"/>
      <c r="BE76" s="110"/>
      <c r="BF76" s="105"/>
      <c r="BG76" s="105"/>
      <c r="BH76" s="107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54"/>
      <c r="HR76" s="54"/>
      <c r="HS76" s="54"/>
      <c r="HT76" s="54"/>
      <c r="HU76" s="54"/>
      <c r="HV76" s="54"/>
      <c r="HW76" s="54"/>
      <c r="HX76" s="54"/>
      <c r="HY76" s="54"/>
      <c r="HZ76" s="54"/>
      <c r="IA76" s="54"/>
      <c r="IB76" s="54"/>
      <c r="IC76" s="54"/>
      <c r="ID76" s="54"/>
      <c r="IE76" s="54"/>
      <c r="IF76" s="54"/>
      <c r="IG76" s="54"/>
      <c r="IH76" s="54"/>
      <c r="II76" s="54"/>
      <c r="IJ76" s="54"/>
      <c r="IK76" s="54"/>
      <c r="IL76" s="54"/>
      <c r="IM76" s="54"/>
      <c r="IN76" s="54"/>
      <c r="IO76" s="54"/>
      <c r="IP76" s="54"/>
      <c r="IQ76" s="54"/>
      <c r="IR76" s="54"/>
      <c r="IS76" s="54"/>
      <c r="IT76" s="54"/>
      <c r="IU76" s="54"/>
      <c r="IV76" s="54"/>
      <c r="IW76" s="54"/>
      <c r="IX76" s="54"/>
      <c r="IY76" s="54"/>
      <c r="IZ76" s="54"/>
      <c r="JA76" s="54"/>
      <c r="JB76" s="54"/>
      <c r="JC76" s="54"/>
      <c r="JD76" s="54"/>
      <c r="JE76" s="54"/>
      <c r="JF76" s="54"/>
      <c r="JG76" s="54"/>
      <c r="JH76" s="54"/>
      <c r="JI76" s="54"/>
      <c r="JJ76" s="54"/>
      <c r="JK76" s="54"/>
      <c r="JL76" s="54"/>
      <c r="JM76" s="54"/>
      <c r="JN76" s="54"/>
      <c r="JO76" s="54"/>
      <c r="JP76" s="54"/>
      <c r="JQ76" s="54"/>
      <c r="JR76" s="54"/>
      <c r="JS76" s="54"/>
      <c r="JT76" s="54"/>
      <c r="JU76" s="54"/>
    </row>
    <row r="77" spans="1:281" s="111" customFormat="1" ht="23.1" customHeight="1" x14ac:dyDescent="0.35">
      <c r="B77" s="112"/>
      <c r="D77" s="125"/>
      <c r="E77" s="125"/>
      <c r="F77" s="125"/>
      <c r="G77" s="125"/>
      <c r="H77" s="113"/>
      <c r="I77" s="113"/>
      <c r="J77" s="137"/>
      <c r="K77" s="114"/>
      <c r="M77" s="113"/>
      <c r="N77" s="113"/>
      <c r="O77" s="113"/>
      <c r="P77" s="125"/>
      <c r="Q77" s="113"/>
      <c r="R77" s="113"/>
      <c r="S77" s="113"/>
      <c r="V77" s="113"/>
      <c r="W77" s="115"/>
      <c r="X77" s="115"/>
      <c r="Y77" s="113"/>
      <c r="Z77" s="137"/>
      <c r="AA77" s="137"/>
      <c r="AB77" s="137"/>
      <c r="AC77" s="137"/>
      <c r="AD77" s="137"/>
      <c r="AE77" s="113"/>
      <c r="AF77" s="113"/>
      <c r="AH77" s="112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25"/>
      <c r="AV77" s="113"/>
      <c r="AW77" s="113"/>
      <c r="AX77" s="113"/>
      <c r="BA77" s="116"/>
      <c r="BB77" s="116"/>
      <c r="BC77" s="116"/>
      <c r="BD77" s="116"/>
      <c r="BE77" s="116"/>
      <c r="BF77" s="113"/>
      <c r="BH77" s="113"/>
    </row>
    <row r="78" spans="1:281" ht="23.1" customHeight="1" x14ac:dyDescent="0.35">
      <c r="B78" s="112"/>
      <c r="H78" s="113"/>
      <c r="I78" s="113"/>
      <c r="K78" s="114"/>
      <c r="M78" s="113"/>
      <c r="N78" s="113"/>
      <c r="O78" s="113"/>
      <c r="Q78" s="113"/>
      <c r="R78" s="113"/>
      <c r="S78" s="113"/>
      <c r="W78" s="308"/>
      <c r="X78" s="308"/>
      <c r="Y78" s="113"/>
      <c r="AE78" s="113"/>
      <c r="AF78" s="113"/>
      <c r="AH78" s="112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V78" s="113"/>
      <c r="AW78" s="113"/>
      <c r="AX78" s="113"/>
      <c r="BA78" s="113"/>
      <c r="BB78" s="113"/>
      <c r="BC78" s="113"/>
      <c r="BD78" s="113"/>
      <c r="BE78" s="113"/>
      <c r="BF78" s="113"/>
    </row>
    <row r="79" spans="1:281" ht="23.1" customHeight="1" x14ac:dyDescent="0.35">
      <c r="A79" s="160"/>
      <c r="B79" s="306" t="s">
        <v>99</v>
      </c>
      <c r="C79" s="306"/>
      <c r="D79" s="233"/>
      <c r="H79" s="113"/>
      <c r="I79" s="307" t="s">
        <v>111</v>
      </c>
      <c r="J79" s="307"/>
      <c r="K79" s="307"/>
      <c r="L79" s="307"/>
      <c r="P79" s="234"/>
      <c r="Q79" s="160"/>
      <c r="R79" s="307" t="s">
        <v>100</v>
      </c>
      <c r="S79" s="307"/>
      <c r="T79" s="307"/>
      <c r="U79" s="160"/>
      <c r="W79" s="307" t="s">
        <v>101</v>
      </c>
      <c r="X79" s="307"/>
      <c r="Y79" s="307"/>
      <c r="Z79" s="307"/>
      <c r="AE79" s="113"/>
      <c r="AF79" s="113"/>
      <c r="AG79" s="160"/>
      <c r="AH79" s="306" t="s">
        <v>99</v>
      </c>
      <c r="AI79" s="306"/>
      <c r="AJ79" s="160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V79" s="113"/>
      <c r="AW79" s="113"/>
      <c r="AX79" s="113"/>
      <c r="AZ79" s="160"/>
      <c r="BA79" s="113"/>
      <c r="BB79" s="113"/>
      <c r="BC79" s="113"/>
      <c r="BD79" s="113"/>
      <c r="BE79" s="113"/>
      <c r="BF79" s="113"/>
      <c r="BG79" s="160"/>
      <c r="BN79" s="308"/>
      <c r="BO79" s="308"/>
    </row>
    <row r="80" spans="1:281" ht="23.1" customHeight="1" x14ac:dyDescent="0.35">
      <c r="B80" s="112"/>
      <c r="D80" s="235"/>
      <c r="H80" s="113"/>
      <c r="I80" s="113"/>
      <c r="K80" s="114"/>
      <c r="Q80" s="113"/>
      <c r="R80" s="113"/>
      <c r="S80" s="113"/>
      <c r="U80" s="195"/>
      <c r="W80" s="115" t="s">
        <v>1</v>
      </c>
      <c r="X80" s="115" t="s">
        <v>1</v>
      </c>
      <c r="Y80" s="113"/>
      <c r="AE80" s="113"/>
      <c r="AF80" s="113"/>
      <c r="AH80" s="112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V80" s="113"/>
      <c r="AW80" s="113"/>
      <c r="AX80" s="113"/>
      <c r="AZ80" s="195"/>
      <c r="BA80" s="113"/>
      <c r="BB80" s="113"/>
      <c r="BC80" s="113"/>
      <c r="BD80" s="113"/>
      <c r="BE80" s="113"/>
      <c r="BF80" s="113"/>
      <c r="BG80" s="195"/>
    </row>
    <row r="82" spans="1:68" s="11" customFormat="1" ht="23.1" customHeight="1" x14ac:dyDescent="0.35">
      <c r="A82" s="161"/>
      <c r="B82" s="305" t="s">
        <v>120</v>
      </c>
      <c r="C82" s="305"/>
      <c r="D82" s="196"/>
      <c r="E82" s="196"/>
      <c r="F82" s="196"/>
      <c r="G82" s="196"/>
      <c r="H82" s="161"/>
      <c r="I82" s="305" t="s">
        <v>102</v>
      </c>
      <c r="J82" s="305"/>
      <c r="K82" s="305"/>
      <c r="L82" s="305"/>
      <c r="M82" s="161"/>
      <c r="N82" s="161"/>
      <c r="O82" s="161"/>
      <c r="P82" s="196"/>
      <c r="Q82" s="161"/>
      <c r="R82" s="305" t="s">
        <v>103</v>
      </c>
      <c r="S82" s="305"/>
      <c r="T82" s="305"/>
      <c r="U82" s="161"/>
      <c r="V82" s="161"/>
      <c r="W82" s="305" t="s">
        <v>104</v>
      </c>
      <c r="X82" s="305"/>
      <c r="Y82" s="305"/>
      <c r="Z82" s="305"/>
      <c r="AA82" s="196"/>
      <c r="AB82" s="196"/>
      <c r="AC82" s="196"/>
      <c r="AD82" s="196"/>
      <c r="AE82" s="161"/>
      <c r="AF82" s="161"/>
      <c r="AG82" s="161"/>
      <c r="AH82" s="305" t="s">
        <v>120</v>
      </c>
      <c r="AI82" s="305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96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61"/>
      <c r="BP82" s="161"/>
    </row>
    <row r="83" spans="1:68" ht="23.1" customHeight="1" x14ac:dyDescent="0.35">
      <c r="B83" s="306" t="s">
        <v>121</v>
      </c>
      <c r="C83" s="306"/>
      <c r="I83" s="306" t="s">
        <v>112</v>
      </c>
      <c r="J83" s="306"/>
      <c r="K83" s="306"/>
      <c r="L83" s="306"/>
      <c r="R83" s="306" t="s">
        <v>113</v>
      </c>
      <c r="S83" s="306"/>
      <c r="T83" s="306"/>
      <c r="W83" s="306" t="s">
        <v>105</v>
      </c>
      <c r="X83" s="306"/>
      <c r="Y83" s="306"/>
      <c r="Z83" s="306"/>
      <c r="AH83" s="306" t="s">
        <v>121</v>
      </c>
      <c r="AI83" s="306"/>
    </row>
  </sheetData>
  <mergeCells count="30">
    <mergeCell ref="B83:C83"/>
    <mergeCell ref="I83:L83"/>
    <mergeCell ref="R83:T83"/>
    <mergeCell ref="W83:Z83"/>
    <mergeCell ref="AH83:AI83"/>
    <mergeCell ref="BN79:BO79"/>
    <mergeCell ref="B82:C82"/>
    <mergeCell ref="I82:L82"/>
    <mergeCell ref="R82:T82"/>
    <mergeCell ref="W82:Z82"/>
    <mergeCell ref="AH82:AI82"/>
    <mergeCell ref="AH79:AI79"/>
    <mergeCell ref="W78:X78"/>
    <mergeCell ref="B79:C79"/>
    <mergeCell ref="I79:L79"/>
    <mergeCell ref="R79:T79"/>
    <mergeCell ref="W79:Z79"/>
    <mergeCell ref="Q4:T4"/>
    <mergeCell ref="AS4:AW4"/>
    <mergeCell ref="Q5:T5"/>
    <mergeCell ref="AS5:AW5"/>
    <mergeCell ref="F8:F10"/>
    <mergeCell ref="G8:G10"/>
    <mergeCell ref="AR8:AR10"/>
    <mergeCell ref="Q1:T1"/>
    <mergeCell ref="AS1:AW1"/>
    <mergeCell ref="Q2:T2"/>
    <mergeCell ref="AS2:AW2"/>
    <mergeCell ref="Q3:T3"/>
    <mergeCell ref="AS3:AW3"/>
  </mergeCells>
  <printOptions horizontalCentered="1"/>
  <pageMargins left="0.23622047244094491" right="0.19685039370078741" top="0.59055118110236227" bottom="0.59055118110236227" header="0.19685039370078741" footer="0.15748031496062992"/>
  <pageSetup paperSize="258" scale="34" fitToHeight="0" orientation="landscape" r:id="rId1"/>
  <rowBreaks count="1" manualBreakCount="1">
    <brk id="57" max="16383" man="1"/>
  </rowBreaks>
  <colBreaks count="1" manualBreakCount="1">
    <brk id="32" max="82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FA50-F08C-4F94-ADFE-ED1705C29808}">
  <sheetPr codeName="Sheet5"/>
  <dimension ref="A1:JU83"/>
  <sheetViews>
    <sheetView view="pageBreakPreview" topLeftCell="S1" zoomScale="60" zoomScaleNormal="60" workbookViewId="0">
      <selection activeCell="AS8" sqref="AS8:AS10"/>
    </sheetView>
  </sheetViews>
  <sheetFormatPr defaultColWidth="9.140625" defaultRowHeight="23.1" customHeight="1" x14ac:dyDescent="0.35"/>
  <cols>
    <col min="1" max="1" width="8.28515625" style="111" customWidth="1"/>
    <col min="2" max="2" width="42.5703125" style="111" customWidth="1"/>
    <col min="3" max="3" width="18.85546875" style="111" customWidth="1"/>
    <col min="4" max="4" width="18.5703125" style="125" hidden="1" customWidth="1"/>
    <col min="5" max="5" width="17.42578125" style="125" hidden="1" customWidth="1"/>
    <col min="6" max="6" width="21.85546875" style="125" bestFit="1" customWidth="1"/>
    <col min="7" max="7" width="17.42578125" style="125" customWidth="1"/>
    <col min="8" max="8" width="8.140625" style="111" customWidth="1"/>
    <col min="9" max="9" width="13.85546875" style="111" customWidth="1"/>
    <col min="10" max="10" width="18.42578125" style="137" customWidth="1"/>
    <col min="11" max="11" width="17.85546875" style="198" hidden="1" customWidth="1"/>
    <col min="12" max="12" width="16.7109375" style="111" customWidth="1"/>
    <col min="13" max="13" width="4.5703125" style="111" customWidth="1"/>
    <col min="14" max="14" width="3.28515625" style="111" customWidth="1"/>
    <col min="15" max="15" width="5.7109375" style="111" customWidth="1"/>
    <col min="16" max="16" width="20.140625" style="125" customWidth="1"/>
    <col min="17" max="17" width="17.5703125" style="111" customWidth="1"/>
    <col min="18" max="18" width="17.28515625" style="111" customWidth="1"/>
    <col min="19" max="19" width="15.140625" style="111" customWidth="1"/>
    <col min="20" max="20" width="16" style="111" customWidth="1"/>
    <col min="21" max="21" width="20.42578125" style="111" customWidth="1"/>
    <col min="22" max="22" width="23.85546875" style="111" customWidth="1"/>
    <col min="23" max="23" width="21.42578125" style="199" customWidth="1"/>
    <col min="24" max="24" width="21.7109375" style="199" customWidth="1"/>
    <col min="25" max="25" width="6.5703125" style="111" customWidth="1"/>
    <col min="26" max="26" width="18.28515625" style="137" customWidth="1"/>
    <col min="27" max="27" width="18.28515625" style="137" hidden="1" customWidth="1"/>
    <col min="28" max="28" width="16.5703125" style="137" customWidth="1"/>
    <col min="29" max="29" width="16" style="137" customWidth="1"/>
    <col min="30" max="30" width="13.85546875" style="137" customWidth="1"/>
    <col min="31" max="31" width="16.85546875" style="111" customWidth="1"/>
    <col min="32" max="32" width="19.85546875" style="111" customWidth="1"/>
    <col min="33" max="33" width="6.85546875" style="111" customWidth="1"/>
    <col min="34" max="34" width="37.28515625" style="111" customWidth="1"/>
    <col min="35" max="35" width="17" style="111" customWidth="1"/>
    <col min="36" max="36" width="17.5703125" style="111" customWidth="1"/>
    <col min="37" max="37" width="22" style="111" customWidth="1"/>
    <col min="38" max="38" width="21.7109375" style="111" customWidth="1"/>
    <col min="39" max="39" width="15.7109375" style="111" customWidth="1"/>
    <col min="40" max="40" width="13.85546875" style="111" hidden="1" customWidth="1"/>
    <col min="41" max="41" width="15.85546875" style="111" customWidth="1"/>
    <col min="42" max="42" width="16.85546875" style="111" customWidth="1"/>
    <col min="43" max="43" width="14.140625" style="111" customWidth="1"/>
    <col min="44" max="44" width="15.85546875" style="111" customWidth="1"/>
    <col min="45" max="45" width="15" style="111" customWidth="1"/>
    <col min="46" max="46" width="17.28515625" style="111" customWidth="1"/>
    <col min="47" max="47" width="16.42578125" style="125" customWidth="1"/>
    <col min="48" max="48" width="16.42578125" style="111" customWidth="1"/>
    <col min="49" max="49" width="15.42578125" style="111" customWidth="1"/>
    <col min="50" max="50" width="15.140625" style="111" customWidth="1"/>
    <col min="51" max="51" width="15" style="111" customWidth="1"/>
    <col min="52" max="52" width="14.140625" style="111" hidden="1" customWidth="1"/>
    <col min="53" max="53" width="20.42578125" style="111" customWidth="1"/>
    <col min="54" max="54" width="16.140625" style="111" customWidth="1"/>
    <col min="55" max="55" width="17.140625" style="111" customWidth="1"/>
    <col min="56" max="56" width="16.85546875" style="111" customWidth="1"/>
    <col min="57" max="57" width="16.5703125" style="111" customWidth="1"/>
    <col min="58" max="58" width="15.5703125" style="111" customWidth="1"/>
    <col min="59" max="59" width="20.42578125" style="111" customWidth="1"/>
    <col min="60" max="60" width="23.85546875" style="111" customWidth="1"/>
    <col min="61" max="65" width="9.140625" style="111"/>
    <col min="66" max="66" width="19" style="111" bestFit="1" customWidth="1"/>
    <col min="67" max="68" width="9.140625" style="111"/>
    <col min="69" max="16384" width="9.140625" style="7"/>
  </cols>
  <sheetData>
    <row r="1" spans="1:281" ht="23.1" customHeight="1" x14ac:dyDescent="0.35">
      <c r="Q1" s="322" t="s">
        <v>0</v>
      </c>
      <c r="R1" s="322"/>
      <c r="S1" s="322"/>
      <c r="T1" s="322"/>
      <c r="AS1" s="322" t="s">
        <v>0</v>
      </c>
      <c r="AT1" s="322"/>
      <c r="AU1" s="322"/>
      <c r="AV1" s="322"/>
      <c r="AW1" s="322"/>
    </row>
    <row r="2" spans="1:281" ht="23.1" customHeight="1" x14ac:dyDescent="0.35">
      <c r="D2" s="200"/>
      <c r="E2" s="200"/>
      <c r="F2" s="200"/>
      <c r="G2" s="200"/>
      <c r="H2" s="112"/>
      <c r="I2" s="112"/>
      <c r="Q2" s="322" t="s">
        <v>109</v>
      </c>
      <c r="R2" s="322"/>
      <c r="S2" s="322"/>
      <c r="T2" s="322"/>
      <c r="V2" s="111" t="s">
        <v>1</v>
      </c>
      <c r="AL2" s="162"/>
      <c r="AS2" s="323" t="s">
        <v>109</v>
      </c>
      <c r="AT2" s="323"/>
      <c r="AU2" s="323"/>
      <c r="AV2" s="323"/>
      <c r="AW2" s="323"/>
      <c r="BH2" s="111" t="s">
        <v>1</v>
      </c>
    </row>
    <row r="3" spans="1:281" ht="23.1" customHeight="1" x14ac:dyDescent="0.35">
      <c r="N3" s="112"/>
      <c r="O3" s="112"/>
      <c r="Q3" s="324" t="s">
        <v>110</v>
      </c>
      <c r="R3" s="324"/>
      <c r="S3" s="324"/>
      <c r="T3" s="324"/>
      <c r="AS3" s="325" t="s">
        <v>114</v>
      </c>
      <c r="AT3" s="325"/>
      <c r="AU3" s="325"/>
      <c r="AV3" s="325"/>
      <c r="AW3" s="325"/>
      <c r="BA3" s="163"/>
      <c r="BB3" s="163"/>
    </row>
    <row r="4" spans="1:281" ht="23.1" customHeight="1" x14ac:dyDescent="0.35">
      <c r="Q4" s="309" t="s">
        <v>131</v>
      </c>
      <c r="R4" s="309"/>
      <c r="S4" s="309"/>
      <c r="T4" s="309"/>
      <c r="AL4" s="164"/>
      <c r="AM4" s="164"/>
      <c r="AN4" s="164"/>
      <c r="AO4" s="164"/>
      <c r="AP4" s="164"/>
      <c r="AS4" s="305" t="s">
        <v>128</v>
      </c>
      <c r="AT4" s="305"/>
      <c r="AU4" s="305"/>
      <c r="AV4" s="305"/>
      <c r="AW4" s="305"/>
    </row>
    <row r="5" spans="1:281" ht="23.1" customHeight="1" x14ac:dyDescent="0.35">
      <c r="Q5" s="309" t="s">
        <v>2</v>
      </c>
      <c r="R5" s="309"/>
      <c r="S5" s="309"/>
      <c r="T5" s="309"/>
      <c r="AL5" s="160"/>
      <c r="AS5" s="305" t="s">
        <v>2</v>
      </c>
      <c r="AT5" s="305"/>
      <c r="AU5" s="305"/>
      <c r="AV5" s="305"/>
      <c r="AW5" s="305"/>
      <c r="AX5" s="165"/>
      <c r="AY5" s="165"/>
    </row>
    <row r="6" spans="1:281" ht="23.1" customHeight="1" x14ac:dyDescent="0.35">
      <c r="Q6" s="155"/>
      <c r="R6" s="155"/>
      <c r="S6" s="155"/>
      <c r="T6" s="155"/>
      <c r="AL6" s="160"/>
      <c r="AT6" s="166"/>
      <c r="AU6" s="167"/>
      <c r="AV6" s="166"/>
      <c r="AW6" s="166"/>
      <c r="AX6" s="165"/>
      <c r="AY6" s="165"/>
    </row>
    <row r="7" spans="1:281" s="9" customFormat="1" ht="23.1" customHeight="1" thickBot="1" x14ac:dyDescent="0.4">
      <c r="A7" s="156"/>
      <c r="B7" s="156"/>
      <c r="C7" s="156"/>
      <c r="D7" s="168"/>
      <c r="E7" s="168"/>
      <c r="F7" s="168"/>
      <c r="G7" s="168"/>
      <c r="H7" s="156"/>
      <c r="I7" s="156"/>
      <c r="J7" s="201"/>
      <c r="K7" s="202"/>
      <c r="L7" s="156"/>
      <c r="M7" s="156"/>
      <c r="N7" s="156"/>
      <c r="O7" s="156"/>
      <c r="P7" s="168"/>
      <c r="Q7" s="156"/>
      <c r="R7" s="156"/>
      <c r="S7" s="156"/>
      <c r="T7" s="156"/>
      <c r="U7" s="156"/>
      <c r="V7" s="156"/>
      <c r="W7" s="203"/>
      <c r="X7" s="203"/>
      <c r="Y7" s="156"/>
      <c r="Z7" s="201"/>
      <c r="AA7" s="201"/>
      <c r="AB7" s="201"/>
      <c r="AC7" s="201"/>
      <c r="AD7" s="201"/>
      <c r="AE7" s="156" t="s">
        <v>1</v>
      </c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68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11"/>
      <c r="BJ7" s="111"/>
      <c r="BK7" s="111"/>
      <c r="BL7" s="111"/>
      <c r="BM7" s="111"/>
      <c r="BN7" s="111"/>
      <c r="BO7" s="111"/>
      <c r="BP7" s="111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</row>
    <row r="8" spans="1:281" s="17" customFormat="1" ht="23.1" customHeight="1" x14ac:dyDescent="0.35">
      <c r="A8" s="204"/>
      <c r="B8" s="205"/>
      <c r="C8" s="157"/>
      <c r="D8" s="206" t="s">
        <v>3</v>
      </c>
      <c r="E8" s="206"/>
      <c r="F8" s="310" t="s">
        <v>129</v>
      </c>
      <c r="G8" s="313" t="s">
        <v>130</v>
      </c>
      <c r="H8" s="157"/>
      <c r="I8" s="157"/>
      <c r="J8" s="207" t="s">
        <v>4</v>
      </c>
      <c r="K8" s="208" t="s">
        <v>4</v>
      </c>
      <c r="L8" s="209"/>
      <c r="M8" s="209"/>
      <c r="N8" s="209"/>
      <c r="O8" s="209"/>
      <c r="P8" s="210" t="s">
        <v>5</v>
      </c>
      <c r="Q8" s="157" t="s">
        <v>138</v>
      </c>
      <c r="R8" s="157" t="s">
        <v>9</v>
      </c>
      <c r="S8" s="211" t="s">
        <v>9</v>
      </c>
      <c r="T8" s="209" t="s">
        <v>12</v>
      </c>
      <c r="U8" s="157" t="s">
        <v>9</v>
      </c>
      <c r="V8" s="157" t="s">
        <v>9</v>
      </c>
      <c r="W8" s="212" t="s">
        <v>18</v>
      </c>
      <c r="X8" s="212" t="s">
        <v>18</v>
      </c>
      <c r="Y8" s="157"/>
      <c r="Z8" s="213" t="s">
        <v>19</v>
      </c>
      <c r="AA8" s="214" t="s">
        <v>8</v>
      </c>
      <c r="AB8" s="213" t="s">
        <v>20</v>
      </c>
      <c r="AC8" s="213" t="s">
        <v>21</v>
      </c>
      <c r="AD8" s="213" t="s">
        <v>22</v>
      </c>
      <c r="AE8" s="157"/>
      <c r="AF8" s="215"/>
      <c r="AG8" s="216"/>
      <c r="AH8" s="169"/>
      <c r="AI8" s="170"/>
      <c r="AJ8" s="170" t="s">
        <v>6</v>
      </c>
      <c r="AK8" s="171" t="s">
        <v>7</v>
      </c>
      <c r="AL8" s="172" t="s">
        <v>8</v>
      </c>
      <c r="AM8" s="172" t="s">
        <v>8</v>
      </c>
      <c r="AN8" s="172" t="s">
        <v>8</v>
      </c>
      <c r="AO8" s="172"/>
      <c r="AP8" s="172"/>
      <c r="AQ8" s="172"/>
      <c r="AR8" s="326" t="s">
        <v>122</v>
      </c>
      <c r="AS8" s="172" t="s">
        <v>140</v>
      </c>
      <c r="AT8" s="170" t="s">
        <v>9</v>
      </c>
      <c r="AU8" s="173" t="s">
        <v>10</v>
      </c>
      <c r="AV8" s="171" t="s">
        <v>10</v>
      </c>
      <c r="AW8" s="172" t="s">
        <v>11</v>
      </c>
      <c r="AX8" s="174" t="s">
        <v>9</v>
      </c>
      <c r="AY8" s="175" t="s">
        <v>12</v>
      </c>
      <c r="AZ8" s="176" t="s">
        <v>13</v>
      </c>
      <c r="BA8" s="172"/>
      <c r="BB8" s="172"/>
      <c r="BC8" s="172" t="s">
        <v>14</v>
      </c>
      <c r="BD8" s="172" t="s">
        <v>15</v>
      </c>
      <c r="BE8" s="172" t="s">
        <v>16</v>
      </c>
      <c r="BF8" s="172" t="s">
        <v>17</v>
      </c>
      <c r="BG8" s="170" t="s">
        <v>9</v>
      </c>
      <c r="BH8" s="177" t="s">
        <v>9</v>
      </c>
      <c r="BI8" s="155"/>
      <c r="BJ8" s="155"/>
      <c r="BK8" s="155"/>
      <c r="BL8" s="155"/>
      <c r="BM8" s="155"/>
      <c r="BN8" s="155"/>
      <c r="BO8" s="155"/>
      <c r="BP8" s="155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</row>
    <row r="9" spans="1:281" s="18" customFormat="1" ht="23.1" customHeight="1" x14ac:dyDescent="0.35">
      <c r="A9" s="217" t="s">
        <v>23</v>
      </c>
      <c r="B9" s="178" t="s">
        <v>24</v>
      </c>
      <c r="C9" s="158" t="s">
        <v>25</v>
      </c>
      <c r="D9" s="206" t="s">
        <v>26</v>
      </c>
      <c r="E9" s="206" t="s">
        <v>117</v>
      </c>
      <c r="F9" s="311"/>
      <c r="G9" s="314"/>
      <c r="H9" s="158" t="s">
        <v>116</v>
      </c>
      <c r="I9" s="218" t="s">
        <v>27</v>
      </c>
      <c r="J9" s="219" t="s">
        <v>28</v>
      </c>
      <c r="K9" s="182" t="s">
        <v>28</v>
      </c>
      <c r="L9" s="220" t="s">
        <v>29</v>
      </c>
      <c r="M9" s="182" t="s">
        <v>30</v>
      </c>
      <c r="N9" s="182" t="s">
        <v>31</v>
      </c>
      <c r="O9" s="182" t="s">
        <v>32</v>
      </c>
      <c r="P9" s="221" t="s">
        <v>28</v>
      </c>
      <c r="Q9" s="158" t="s">
        <v>51</v>
      </c>
      <c r="R9" s="158" t="s">
        <v>8</v>
      </c>
      <c r="S9" s="181" t="s">
        <v>10</v>
      </c>
      <c r="T9" s="182" t="s">
        <v>42</v>
      </c>
      <c r="U9" s="158" t="s">
        <v>47</v>
      </c>
      <c r="V9" s="222" t="s">
        <v>48</v>
      </c>
      <c r="W9" s="223" t="s">
        <v>49</v>
      </c>
      <c r="X9" s="223" t="s">
        <v>50</v>
      </c>
      <c r="Y9" s="158" t="s">
        <v>23</v>
      </c>
      <c r="Z9" s="219"/>
      <c r="AA9" s="180" t="s">
        <v>35</v>
      </c>
      <c r="AB9" s="219"/>
      <c r="AC9" s="219" t="s">
        <v>42</v>
      </c>
      <c r="AD9" s="219"/>
      <c r="AE9" s="158"/>
      <c r="AF9" s="224"/>
      <c r="AG9" s="217" t="s">
        <v>23</v>
      </c>
      <c r="AH9" s="178" t="s">
        <v>24</v>
      </c>
      <c r="AI9" s="158" t="s">
        <v>25</v>
      </c>
      <c r="AJ9" s="158" t="s">
        <v>33</v>
      </c>
      <c r="AK9" s="179" t="s">
        <v>139</v>
      </c>
      <c r="AL9" s="179" t="s">
        <v>28</v>
      </c>
      <c r="AM9" s="179" t="s">
        <v>34</v>
      </c>
      <c r="AN9" s="179" t="s">
        <v>35</v>
      </c>
      <c r="AO9" s="179" t="s">
        <v>36</v>
      </c>
      <c r="AP9" s="179" t="s">
        <v>37</v>
      </c>
      <c r="AQ9" s="179" t="s">
        <v>38</v>
      </c>
      <c r="AR9" s="327"/>
      <c r="AS9" s="179" t="s">
        <v>39</v>
      </c>
      <c r="AT9" s="158" t="s">
        <v>8</v>
      </c>
      <c r="AU9" s="180" t="s">
        <v>40</v>
      </c>
      <c r="AV9" s="179" t="s">
        <v>40</v>
      </c>
      <c r="AW9" s="179" t="s">
        <v>41</v>
      </c>
      <c r="AX9" s="181" t="s">
        <v>10</v>
      </c>
      <c r="AY9" s="182" t="s">
        <v>42</v>
      </c>
      <c r="AZ9" s="183" t="s">
        <v>43</v>
      </c>
      <c r="BA9" s="184" t="s">
        <v>118</v>
      </c>
      <c r="BB9" s="179" t="s">
        <v>44</v>
      </c>
      <c r="BC9" s="179" t="s">
        <v>28</v>
      </c>
      <c r="BD9" s="179" t="s">
        <v>45</v>
      </c>
      <c r="BE9" s="179" t="s">
        <v>28</v>
      </c>
      <c r="BF9" s="179" t="s">
        <v>46</v>
      </c>
      <c r="BG9" s="158" t="s">
        <v>47</v>
      </c>
      <c r="BH9" s="185" t="s">
        <v>54</v>
      </c>
      <c r="BI9" s="155"/>
      <c r="BJ9" s="155"/>
      <c r="BK9" s="155"/>
      <c r="BL9" s="155"/>
      <c r="BM9" s="155"/>
      <c r="BN9" s="155"/>
      <c r="BO9" s="155"/>
      <c r="BP9" s="155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</row>
    <row r="10" spans="1:281" s="31" customFormat="1" ht="23.1" customHeight="1" thickBot="1" x14ac:dyDescent="0.4">
      <c r="A10" s="225"/>
      <c r="B10" s="186"/>
      <c r="C10" s="159"/>
      <c r="D10" s="226"/>
      <c r="E10" s="227"/>
      <c r="F10" s="312"/>
      <c r="G10" s="315"/>
      <c r="H10" s="159"/>
      <c r="I10" s="159"/>
      <c r="J10" s="228"/>
      <c r="K10" s="229"/>
      <c r="L10" s="229"/>
      <c r="M10" s="229"/>
      <c r="N10" s="229"/>
      <c r="O10" s="229"/>
      <c r="P10" s="230"/>
      <c r="Q10" s="159"/>
      <c r="R10" s="159" t="s">
        <v>54</v>
      </c>
      <c r="S10" s="190" t="s">
        <v>54</v>
      </c>
      <c r="T10" s="191"/>
      <c r="U10" s="159" t="s">
        <v>54</v>
      </c>
      <c r="V10" s="186"/>
      <c r="W10" s="231"/>
      <c r="X10" s="231"/>
      <c r="Y10" s="159"/>
      <c r="Z10" s="228"/>
      <c r="AA10" s="189"/>
      <c r="AB10" s="228"/>
      <c r="AC10" s="228"/>
      <c r="AD10" s="228"/>
      <c r="AE10" s="159"/>
      <c r="AF10" s="232"/>
      <c r="AG10" s="225"/>
      <c r="AH10" s="186"/>
      <c r="AI10" s="159"/>
      <c r="AJ10" s="159" t="s">
        <v>51</v>
      </c>
      <c r="AK10" s="187" t="s">
        <v>52</v>
      </c>
      <c r="AL10" s="187" t="s">
        <v>39</v>
      </c>
      <c r="AM10" s="187" t="s">
        <v>39</v>
      </c>
      <c r="AN10" s="187"/>
      <c r="AO10" s="187"/>
      <c r="AP10" s="187"/>
      <c r="AQ10" s="187"/>
      <c r="AR10" s="328"/>
      <c r="AS10" s="188" t="s">
        <v>53</v>
      </c>
      <c r="AT10" s="159" t="s">
        <v>54</v>
      </c>
      <c r="AU10" s="189" t="s">
        <v>55</v>
      </c>
      <c r="AV10" s="187">
        <v>2</v>
      </c>
      <c r="AW10" s="187" t="s">
        <v>39</v>
      </c>
      <c r="AX10" s="190" t="s">
        <v>54</v>
      </c>
      <c r="AY10" s="191"/>
      <c r="AZ10" s="192" t="s">
        <v>56</v>
      </c>
      <c r="BA10" s="187"/>
      <c r="BB10" s="187"/>
      <c r="BC10" s="187" t="s">
        <v>39</v>
      </c>
      <c r="BD10" s="187" t="s">
        <v>57</v>
      </c>
      <c r="BE10" s="187" t="s">
        <v>39</v>
      </c>
      <c r="BF10" s="187" t="s">
        <v>58</v>
      </c>
      <c r="BG10" s="159" t="s">
        <v>54</v>
      </c>
      <c r="BH10" s="193"/>
      <c r="BI10" s="155"/>
      <c r="BJ10" s="155"/>
      <c r="BK10" s="155"/>
      <c r="BL10" s="155"/>
      <c r="BM10" s="155"/>
      <c r="BN10" s="155"/>
      <c r="BO10" s="155"/>
      <c r="BP10" s="155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</row>
    <row r="11" spans="1:281" s="42" customFormat="1" ht="23.1" customHeight="1" x14ac:dyDescent="0.35">
      <c r="A11" s="42" t="s">
        <v>1</v>
      </c>
      <c r="B11" s="67"/>
      <c r="C11" s="44"/>
      <c r="D11" s="45"/>
      <c r="E11" s="45"/>
      <c r="F11" s="45"/>
      <c r="G11" s="45"/>
      <c r="H11" s="45"/>
      <c r="I11" s="45"/>
      <c r="J11" s="134"/>
      <c r="K11" s="63"/>
      <c r="L11" s="45"/>
      <c r="M11" s="42" t="s">
        <v>1</v>
      </c>
      <c r="N11" s="42" t="s">
        <v>1</v>
      </c>
      <c r="O11" s="42" t="s">
        <v>1</v>
      </c>
      <c r="P11" s="45" t="s">
        <v>1</v>
      </c>
      <c r="Q11" s="45"/>
      <c r="R11" s="45"/>
      <c r="S11" s="45"/>
      <c r="T11" s="45"/>
      <c r="U11" s="45"/>
      <c r="V11" s="46"/>
      <c r="W11" s="48"/>
      <c r="X11" s="48"/>
      <c r="Y11" s="42" t="str">
        <f>+A11</f>
        <v xml:space="preserve"> </v>
      </c>
      <c r="Z11" s="45" t="s">
        <v>1</v>
      </c>
      <c r="AA11" s="45"/>
      <c r="AB11" s="45"/>
      <c r="AC11" s="45"/>
      <c r="AD11" s="45"/>
      <c r="AE11" s="46"/>
      <c r="AF11" s="74"/>
      <c r="AG11" s="75" t="s">
        <v>1</v>
      </c>
      <c r="AH11" s="67"/>
      <c r="AI11" s="52"/>
      <c r="AJ11" s="45"/>
      <c r="AK11" s="45"/>
      <c r="AL11" s="45"/>
      <c r="AM11" s="45" t="s">
        <v>1</v>
      </c>
      <c r="AN11" s="45" t="s">
        <v>1</v>
      </c>
      <c r="AO11" s="45" t="s">
        <v>1</v>
      </c>
      <c r="AP11" s="45"/>
      <c r="AQ11" s="45"/>
      <c r="AR11" s="45"/>
      <c r="AS11" s="45"/>
      <c r="AT11" s="45"/>
      <c r="AU11" s="45"/>
      <c r="AV11" s="49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53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  <c r="JU11" s="54"/>
    </row>
    <row r="12" spans="1:281" s="42" customFormat="1" ht="23.1" customHeight="1" x14ac:dyDescent="0.35">
      <c r="A12" s="42">
        <v>1</v>
      </c>
      <c r="B12" s="43" t="s">
        <v>59</v>
      </c>
      <c r="C12" s="44" t="s">
        <v>60</v>
      </c>
      <c r="D12" s="45">
        <v>36619</v>
      </c>
      <c r="E12" s="45">
        <v>1794</v>
      </c>
      <c r="F12" s="45">
        <f>SUM(D12:E12)</f>
        <v>38413</v>
      </c>
      <c r="G12" s="45">
        <v>1795</v>
      </c>
      <c r="H12" s="45"/>
      <c r="I12" s="45"/>
      <c r="J12" s="45">
        <f>SUM(F12:I12)</f>
        <v>40208</v>
      </c>
      <c r="K12" s="46">
        <f>J12</f>
        <v>40208</v>
      </c>
      <c r="L12" s="47">
        <f>ROUND(J12/6/31/60*(O12+N12*60+M12*6*60),2)</f>
        <v>0</v>
      </c>
      <c r="M12" s="42">
        <v>0</v>
      </c>
      <c r="N12" s="42">
        <v>0</v>
      </c>
      <c r="O12" s="42">
        <v>0</v>
      </c>
      <c r="P12" s="45">
        <f>J12-L12</f>
        <v>40208</v>
      </c>
      <c r="Q12" s="45">
        <v>2285.15</v>
      </c>
      <c r="R12" s="45">
        <f>SUM(AK12:AS12)</f>
        <v>8331.15</v>
      </c>
      <c r="S12" s="45">
        <f>SUM(AU12:AW12)</f>
        <v>200</v>
      </c>
      <c r="T12" s="45">
        <f>ROUNDDOWN(J12*5%/2,2)</f>
        <v>1005.2</v>
      </c>
      <c r="U12" s="45">
        <f>SUM(AZ12:BF12)</f>
        <v>3356.05</v>
      </c>
      <c r="V12" s="46">
        <f>Q12+R12+S12+T12+U12</f>
        <v>15177.55</v>
      </c>
      <c r="W12" s="48">
        <f>ROUND(AF12,0)</f>
        <v>12515</v>
      </c>
      <c r="X12" s="48">
        <f>(AE12-W12)</f>
        <v>12515.45</v>
      </c>
      <c r="Y12" s="42">
        <f>+A12</f>
        <v>1</v>
      </c>
      <c r="Z12" s="45">
        <f>J12*12%</f>
        <v>4824.96</v>
      </c>
      <c r="AA12" s="45">
        <v>0</v>
      </c>
      <c r="AB12" s="45">
        <v>100</v>
      </c>
      <c r="AC12" s="45">
        <f>ROUNDUP(J12*5%/2,2)</f>
        <v>1005.2</v>
      </c>
      <c r="AD12" s="45">
        <v>200</v>
      </c>
      <c r="AE12" s="50">
        <f>+P12-V12</f>
        <v>25030.45</v>
      </c>
      <c r="AF12" s="51">
        <f>(+P12-V12)/2</f>
        <v>12515.225</v>
      </c>
      <c r="AG12" s="42">
        <v>1</v>
      </c>
      <c r="AH12" s="43" t="s">
        <v>59</v>
      </c>
      <c r="AI12" s="44" t="s">
        <v>60</v>
      </c>
      <c r="AJ12" s="45">
        <f>Q12</f>
        <v>2285.15</v>
      </c>
      <c r="AK12" s="45">
        <f>J12*9%</f>
        <v>3618.72</v>
      </c>
      <c r="AL12" s="45">
        <v>0</v>
      </c>
      <c r="AM12" s="45">
        <v>0</v>
      </c>
      <c r="AN12" s="45">
        <v>0</v>
      </c>
      <c r="AO12" s="45">
        <v>0</v>
      </c>
      <c r="AP12" s="45">
        <v>4712.43</v>
      </c>
      <c r="AQ12" s="45">
        <v>0</v>
      </c>
      <c r="AR12" s="45"/>
      <c r="AS12" s="45">
        <v>0</v>
      </c>
      <c r="AT12" s="45">
        <f>SUM(AK12:AS12)</f>
        <v>8331.15</v>
      </c>
      <c r="AU12" s="45">
        <v>200</v>
      </c>
      <c r="AV12" s="45">
        <v>0</v>
      </c>
      <c r="AW12" s="45">
        <v>0</v>
      </c>
      <c r="AX12" s="45">
        <f>SUM(AU12:AW12)</f>
        <v>200</v>
      </c>
      <c r="AY12" s="45">
        <f>ROUNDDOWN(J12*5%/2,2)</f>
        <v>1005.2</v>
      </c>
      <c r="AZ12" s="45"/>
      <c r="BA12" s="45"/>
      <c r="BB12" s="45">
        <v>199.3</v>
      </c>
      <c r="BC12" s="45">
        <v>3156.75</v>
      </c>
      <c r="BD12" s="45">
        <v>0</v>
      </c>
      <c r="BE12" s="45">
        <v>0</v>
      </c>
      <c r="BF12" s="45">
        <v>0</v>
      </c>
      <c r="BG12" s="45">
        <f>SUM(BA12:BF12)</f>
        <v>3356.05</v>
      </c>
      <c r="BH12" s="53">
        <f>AJ12+AT12+AX12+AY12+BG12</f>
        <v>15177.55</v>
      </c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</row>
    <row r="13" spans="1:281" s="55" customFormat="1" ht="23.1" customHeight="1" x14ac:dyDescent="0.35">
      <c r="B13" s="61"/>
      <c r="C13" s="57"/>
      <c r="D13" s="59"/>
      <c r="E13" s="59"/>
      <c r="F13" s="45">
        <f t="shared" ref="F13:F72" si="0">SUM(D13:E13)</f>
        <v>0</v>
      </c>
      <c r="G13" s="59"/>
      <c r="H13" s="59"/>
      <c r="I13" s="59"/>
      <c r="J13" s="45">
        <f t="shared" ref="J13:J72" si="1">SUM(F13:I13)</f>
        <v>0</v>
      </c>
      <c r="K13" s="58"/>
      <c r="L13" s="47">
        <f t="shared" ref="L13:L73" si="2">ROUND(J13/6/31/60*(O13+N13*60+M13*6*60),2)</f>
        <v>0</v>
      </c>
      <c r="P13" s="45">
        <f t="shared" ref="P13:P73" si="3">J13-L13</f>
        <v>0</v>
      </c>
      <c r="Q13" s="59"/>
      <c r="R13" s="45">
        <f t="shared" ref="R13:R73" si="4">SUM(AK13:AS13)</f>
        <v>0</v>
      </c>
      <c r="S13" s="45">
        <f t="shared" ref="S13:S73" si="5">SUM(AU13:AW13)</f>
        <v>0</v>
      </c>
      <c r="T13" s="45">
        <f t="shared" ref="T13:T73" si="6">ROUNDDOWN(J13*5%/2,2)</f>
        <v>0</v>
      </c>
      <c r="U13" s="45">
        <f t="shared" ref="U13:U73" si="7">SUM(AZ13:BF13)</f>
        <v>0</v>
      </c>
      <c r="V13" s="46">
        <f t="shared" ref="V13:V73" si="8">Q13+R13+S13+T13+U13</f>
        <v>0</v>
      </c>
      <c r="W13" s="48">
        <f t="shared" ref="W13:W73" si="9">ROUND(AF13,0)</f>
        <v>0</v>
      </c>
      <c r="X13" s="48">
        <f t="shared" ref="X13:X73" si="10">(AE13-W13)</f>
        <v>0</v>
      </c>
      <c r="Z13" s="45">
        <f t="shared" ref="Z13:Z73" si="11">J13*12%</f>
        <v>0</v>
      </c>
      <c r="AA13" s="59"/>
      <c r="AB13" s="59"/>
      <c r="AC13" s="45">
        <f t="shared" ref="AC13:AC73" si="12">ROUNDUP(J13*5%/2,2)</f>
        <v>0</v>
      </c>
      <c r="AD13" s="59"/>
      <c r="AE13" s="50">
        <f t="shared" ref="AE13:AE73" si="13">+P13-V13</f>
        <v>0</v>
      </c>
      <c r="AF13" s="51">
        <f t="shared" ref="AF13:AF73" si="14">(+P13-V13)/2</f>
        <v>0</v>
      </c>
      <c r="AH13" s="61"/>
      <c r="AI13" s="57"/>
      <c r="AJ13" s="45">
        <f t="shared" ref="AJ13:AJ72" si="15">Q13</f>
        <v>0</v>
      </c>
      <c r="AK13" s="45">
        <f t="shared" ref="AK13:AK73" si="16">J13*9%</f>
        <v>0</v>
      </c>
      <c r="AL13" s="59"/>
      <c r="AM13" s="59"/>
      <c r="AN13" s="59"/>
      <c r="AO13" s="59"/>
      <c r="AP13" s="59"/>
      <c r="AQ13" s="59"/>
      <c r="AR13" s="59"/>
      <c r="AS13" s="59"/>
      <c r="AT13" s="45">
        <f t="shared" ref="AT13:AT73" si="17">SUM(AK13:AS13)</f>
        <v>0</v>
      </c>
      <c r="AU13" s="59"/>
      <c r="AV13" s="59"/>
      <c r="AW13" s="59"/>
      <c r="AX13" s="45">
        <f t="shared" ref="AX13:AX73" si="18">SUM(AU13:AW13)</f>
        <v>0</v>
      </c>
      <c r="AY13" s="45">
        <f t="shared" ref="AY13:AY73" si="19">ROUNDDOWN(J13*5%/2,2)</f>
        <v>0</v>
      </c>
      <c r="AZ13" s="59"/>
      <c r="BA13" s="59"/>
      <c r="BB13" s="59"/>
      <c r="BC13" s="59"/>
      <c r="BD13" s="59"/>
      <c r="BE13" s="59"/>
      <c r="BF13" s="59"/>
      <c r="BG13" s="45">
        <f t="shared" ref="BG13:BG73" si="20">SUM(BA13:BF13)</f>
        <v>0</v>
      </c>
      <c r="BH13" s="53">
        <f t="shared" ref="BH13:BH73" si="21">AJ13+AT13+AX13+AY13+BG13</f>
        <v>0</v>
      </c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</row>
    <row r="14" spans="1:281" s="59" customFormat="1" ht="23.1" customHeight="1" x14ac:dyDescent="0.35">
      <c r="A14" s="154">
        <v>2</v>
      </c>
      <c r="B14" s="149" t="s">
        <v>123</v>
      </c>
      <c r="C14" s="150" t="s">
        <v>126</v>
      </c>
      <c r="D14" s="59">
        <v>29165</v>
      </c>
      <c r="E14" s="59">
        <v>1540</v>
      </c>
      <c r="F14" s="45">
        <f t="shared" si="0"/>
        <v>30705</v>
      </c>
      <c r="G14" s="59">
        <v>1540</v>
      </c>
      <c r="J14" s="45">
        <f t="shared" si="1"/>
        <v>32245</v>
      </c>
      <c r="L14" s="47">
        <f t="shared" si="2"/>
        <v>0</v>
      </c>
      <c r="M14" s="154">
        <v>0</v>
      </c>
      <c r="N14" s="154">
        <v>0</v>
      </c>
      <c r="O14" s="154">
        <v>0</v>
      </c>
      <c r="P14" s="45">
        <f t="shared" si="3"/>
        <v>32245</v>
      </c>
      <c r="Q14" s="59">
        <v>1125.52</v>
      </c>
      <c r="R14" s="45">
        <f t="shared" si="4"/>
        <v>2902.0499999999997</v>
      </c>
      <c r="S14" s="45">
        <f t="shared" si="5"/>
        <v>200</v>
      </c>
      <c r="T14" s="45">
        <f t="shared" si="6"/>
        <v>806.12</v>
      </c>
      <c r="U14" s="45">
        <f t="shared" si="7"/>
        <v>639.20000000000005</v>
      </c>
      <c r="V14" s="45">
        <f t="shared" si="8"/>
        <v>5672.8899999999994</v>
      </c>
      <c r="W14" s="48">
        <f t="shared" si="9"/>
        <v>13286</v>
      </c>
      <c r="X14" s="48">
        <f t="shared" si="10"/>
        <v>13286.11</v>
      </c>
      <c r="Z14" s="45">
        <f t="shared" si="11"/>
        <v>3869.3999999999996</v>
      </c>
      <c r="AB14" s="59">
        <v>100</v>
      </c>
      <c r="AC14" s="45">
        <f t="shared" si="12"/>
        <v>806.13</v>
      </c>
      <c r="AD14" s="59">
        <v>200</v>
      </c>
      <c r="AE14" s="47">
        <f t="shared" si="13"/>
        <v>26572.11</v>
      </c>
      <c r="AF14" s="151">
        <f t="shared" si="14"/>
        <v>13286.055</v>
      </c>
      <c r="AG14" s="154">
        <v>2</v>
      </c>
      <c r="AH14" s="149" t="s">
        <v>123</v>
      </c>
      <c r="AI14" s="150" t="s">
        <v>126</v>
      </c>
      <c r="AJ14" s="45">
        <f t="shared" si="15"/>
        <v>1125.52</v>
      </c>
      <c r="AK14" s="45">
        <f t="shared" si="16"/>
        <v>2902.0499999999997</v>
      </c>
      <c r="AL14" s="149"/>
      <c r="AM14" s="149"/>
      <c r="AN14" s="149"/>
      <c r="AO14" s="149"/>
      <c r="AP14" s="149"/>
      <c r="AQ14" s="149"/>
      <c r="AR14" s="149"/>
      <c r="AS14" s="149"/>
      <c r="AT14" s="45">
        <f t="shared" si="17"/>
        <v>2902.0499999999997</v>
      </c>
      <c r="AU14" s="59">
        <v>200</v>
      </c>
      <c r="AV14" s="149"/>
      <c r="AW14" s="149"/>
      <c r="AX14" s="45">
        <f t="shared" si="18"/>
        <v>200</v>
      </c>
      <c r="AY14" s="45">
        <f t="shared" si="19"/>
        <v>806.12</v>
      </c>
      <c r="AZ14" s="149"/>
      <c r="BA14" s="149"/>
      <c r="BB14" s="59">
        <v>139.19999999999999</v>
      </c>
      <c r="BD14" s="59">
        <v>500</v>
      </c>
      <c r="BE14" s="149"/>
      <c r="BF14" s="149"/>
      <c r="BG14" s="45">
        <f t="shared" si="20"/>
        <v>639.20000000000005</v>
      </c>
      <c r="BH14" s="152">
        <f t="shared" si="21"/>
        <v>5672.8899999999994</v>
      </c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53"/>
      <c r="CB14" s="153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3"/>
      <c r="CO14" s="153"/>
      <c r="CP14" s="153"/>
      <c r="CQ14" s="153"/>
      <c r="CR14" s="153"/>
      <c r="CS14" s="153"/>
      <c r="CT14" s="153"/>
      <c r="CU14" s="153"/>
      <c r="CV14" s="153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53"/>
      <c r="FH14" s="153"/>
      <c r="FI14" s="153"/>
      <c r="FJ14" s="153"/>
      <c r="FK14" s="153"/>
      <c r="FL14" s="153"/>
      <c r="FM14" s="153"/>
      <c r="FN14" s="153"/>
      <c r="FO14" s="153"/>
      <c r="FP14" s="153"/>
      <c r="FQ14" s="153"/>
      <c r="FR14" s="153"/>
      <c r="FS14" s="153"/>
      <c r="FT14" s="153"/>
      <c r="FU14" s="153"/>
      <c r="FV14" s="153"/>
      <c r="FW14" s="153"/>
      <c r="FX14" s="153"/>
      <c r="FY14" s="153"/>
      <c r="FZ14" s="153"/>
      <c r="GA14" s="153"/>
      <c r="GB14" s="153"/>
      <c r="GC14" s="153"/>
      <c r="GD14" s="153"/>
      <c r="GE14" s="153"/>
      <c r="GF14" s="153"/>
      <c r="GG14" s="153"/>
      <c r="GH14" s="153"/>
      <c r="GI14" s="153"/>
      <c r="GJ14" s="153"/>
      <c r="GK14" s="153"/>
      <c r="GL14" s="153"/>
      <c r="GM14" s="153"/>
      <c r="GN14" s="153"/>
      <c r="GO14" s="153"/>
      <c r="GP14" s="153"/>
      <c r="GQ14" s="153"/>
      <c r="GR14" s="153"/>
      <c r="GS14" s="153"/>
      <c r="GT14" s="153"/>
      <c r="GU14" s="153"/>
      <c r="GV14" s="153"/>
      <c r="GW14" s="153"/>
      <c r="GX14" s="153"/>
      <c r="GY14" s="153"/>
      <c r="GZ14" s="153"/>
      <c r="HA14" s="153"/>
      <c r="HB14" s="153"/>
      <c r="HC14" s="153"/>
      <c r="HD14" s="153"/>
      <c r="HE14" s="153"/>
      <c r="HF14" s="153"/>
      <c r="HG14" s="153"/>
      <c r="HH14" s="153"/>
      <c r="HI14" s="153"/>
      <c r="HJ14" s="153"/>
      <c r="HK14" s="153"/>
      <c r="HL14" s="153"/>
      <c r="HM14" s="153"/>
      <c r="HN14" s="153"/>
      <c r="HO14" s="153"/>
      <c r="HP14" s="153"/>
      <c r="HQ14" s="153"/>
      <c r="HR14" s="153"/>
      <c r="HS14" s="153"/>
      <c r="HT14" s="153"/>
      <c r="HU14" s="153"/>
      <c r="HV14" s="153"/>
      <c r="HW14" s="153"/>
      <c r="HX14" s="153"/>
      <c r="HY14" s="153"/>
      <c r="HZ14" s="153"/>
      <c r="IA14" s="153"/>
      <c r="IB14" s="153"/>
      <c r="IC14" s="153"/>
      <c r="ID14" s="153"/>
      <c r="IE14" s="153"/>
      <c r="IF14" s="153"/>
      <c r="IG14" s="153"/>
      <c r="IH14" s="153"/>
      <c r="II14" s="153"/>
      <c r="IJ14" s="153"/>
      <c r="IK14" s="153"/>
      <c r="IL14" s="153"/>
      <c r="IM14" s="153"/>
      <c r="IN14" s="153"/>
      <c r="IO14" s="153"/>
      <c r="IP14" s="153"/>
      <c r="IQ14" s="153"/>
      <c r="IR14" s="153"/>
      <c r="IS14" s="153"/>
      <c r="IT14" s="153"/>
      <c r="IU14" s="153"/>
      <c r="IV14" s="153"/>
      <c r="IW14" s="153"/>
      <c r="IX14" s="153"/>
      <c r="IY14" s="153"/>
      <c r="IZ14" s="153"/>
      <c r="JA14" s="153"/>
      <c r="JB14" s="153"/>
      <c r="JC14" s="153"/>
      <c r="JD14" s="153"/>
      <c r="JE14" s="153"/>
      <c r="JF14" s="153"/>
      <c r="JG14" s="153"/>
      <c r="JH14" s="153"/>
      <c r="JI14" s="153"/>
      <c r="JJ14" s="153"/>
      <c r="JK14" s="153"/>
      <c r="JL14" s="153"/>
      <c r="JM14" s="153"/>
      <c r="JN14" s="153"/>
      <c r="JO14" s="153"/>
      <c r="JP14" s="153"/>
      <c r="JQ14" s="153"/>
      <c r="JR14" s="153"/>
      <c r="JS14" s="153"/>
      <c r="JT14" s="153"/>
      <c r="JU14" s="153"/>
    </row>
    <row r="15" spans="1:281" s="55" customFormat="1" ht="23.1" customHeight="1" x14ac:dyDescent="0.35">
      <c r="B15" s="56"/>
      <c r="C15" s="57"/>
      <c r="D15" s="59"/>
      <c r="E15" s="59"/>
      <c r="F15" s="45">
        <f t="shared" si="0"/>
        <v>0</v>
      </c>
      <c r="G15" s="59"/>
      <c r="J15" s="45">
        <f t="shared" si="1"/>
        <v>0</v>
      </c>
      <c r="L15" s="47">
        <f t="shared" si="2"/>
        <v>0</v>
      </c>
      <c r="P15" s="45">
        <f t="shared" si="3"/>
        <v>0</v>
      </c>
      <c r="Q15" s="56"/>
      <c r="R15" s="45">
        <f t="shared" si="4"/>
        <v>0</v>
      </c>
      <c r="S15" s="45">
        <f t="shared" si="5"/>
        <v>0</v>
      </c>
      <c r="T15" s="45">
        <f t="shared" si="6"/>
        <v>0</v>
      </c>
      <c r="U15" s="45">
        <f t="shared" si="7"/>
        <v>0</v>
      </c>
      <c r="V15" s="46">
        <f t="shared" si="8"/>
        <v>0</v>
      </c>
      <c r="W15" s="48">
        <f t="shared" si="9"/>
        <v>0</v>
      </c>
      <c r="X15" s="48">
        <f t="shared" si="10"/>
        <v>0</v>
      </c>
      <c r="Z15" s="45">
        <f t="shared" si="11"/>
        <v>0</v>
      </c>
      <c r="AA15" s="59"/>
      <c r="AB15" s="59"/>
      <c r="AC15" s="45">
        <f t="shared" si="12"/>
        <v>0</v>
      </c>
      <c r="AD15" s="59"/>
      <c r="AE15" s="50">
        <f t="shared" si="13"/>
        <v>0</v>
      </c>
      <c r="AF15" s="51">
        <f t="shared" si="14"/>
        <v>0</v>
      </c>
      <c r="AH15" s="56"/>
      <c r="AI15" s="57"/>
      <c r="AJ15" s="45">
        <f t="shared" si="15"/>
        <v>0</v>
      </c>
      <c r="AK15" s="45">
        <f t="shared" si="16"/>
        <v>0</v>
      </c>
      <c r="AL15" s="56"/>
      <c r="AM15" s="56"/>
      <c r="AN15" s="56"/>
      <c r="AO15" s="56"/>
      <c r="AP15" s="56"/>
      <c r="AQ15" s="56"/>
      <c r="AR15" s="56"/>
      <c r="AS15" s="56"/>
      <c r="AT15" s="45">
        <f t="shared" si="17"/>
        <v>0</v>
      </c>
      <c r="AU15" s="149"/>
      <c r="AV15" s="56"/>
      <c r="AW15" s="56"/>
      <c r="AX15" s="45">
        <f t="shared" si="18"/>
        <v>0</v>
      </c>
      <c r="AY15" s="45">
        <f t="shared" si="19"/>
        <v>0</v>
      </c>
      <c r="AZ15" s="56"/>
      <c r="BA15" s="56"/>
      <c r="BB15" s="56"/>
      <c r="BD15" s="56"/>
      <c r="BE15" s="56"/>
      <c r="BF15" s="56"/>
      <c r="BG15" s="45">
        <f t="shared" si="20"/>
        <v>0</v>
      </c>
      <c r="BH15" s="53">
        <f t="shared" si="21"/>
        <v>0</v>
      </c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54"/>
      <c r="IW15" s="54"/>
      <c r="IX15" s="54"/>
      <c r="IY15" s="54"/>
      <c r="IZ15" s="54"/>
      <c r="JA15" s="54"/>
      <c r="JB15" s="54"/>
      <c r="JC15" s="54"/>
      <c r="JD15" s="54"/>
      <c r="JE15" s="54"/>
      <c r="JF15" s="54"/>
      <c r="JG15" s="54"/>
      <c r="JH15" s="54"/>
      <c r="JI15" s="54"/>
      <c r="JJ15" s="54"/>
      <c r="JK15" s="54"/>
      <c r="JL15" s="54"/>
      <c r="JM15" s="54"/>
      <c r="JN15" s="54"/>
      <c r="JO15" s="54"/>
      <c r="JP15" s="54"/>
      <c r="JQ15" s="54"/>
      <c r="JR15" s="54"/>
      <c r="JS15" s="54"/>
      <c r="JT15" s="54"/>
      <c r="JU15" s="54"/>
    </row>
    <row r="16" spans="1:281" s="42" customFormat="1" ht="23.1" customHeight="1" x14ac:dyDescent="0.35">
      <c r="A16" s="42">
        <v>3</v>
      </c>
      <c r="B16" s="43" t="s">
        <v>61</v>
      </c>
      <c r="C16" s="44" t="s">
        <v>62</v>
      </c>
      <c r="D16" s="45">
        <v>72577</v>
      </c>
      <c r="E16" s="45">
        <v>3375</v>
      </c>
      <c r="F16" s="45">
        <f t="shared" si="0"/>
        <v>75952</v>
      </c>
      <c r="G16" s="45">
        <v>3325</v>
      </c>
      <c r="H16" s="45"/>
      <c r="I16" s="45"/>
      <c r="J16" s="45">
        <f t="shared" si="1"/>
        <v>79277</v>
      </c>
      <c r="K16" s="46">
        <f>J16</f>
        <v>79277</v>
      </c>
      <c r="L16" s="47">
        <f t="shared" si="2"/>
        <v>0</v>
      </c>
      <c r="M16" s="42">
        <v>0</v>
      </c>
      <c r="N16" s="42">
        <v>0</v>
      </c>
      <c r="O16" s="42">
        <v>0</v>
      </c>
      <c r="P16" s="45">
        <f t="shared" si="3"/>
        <v>79277</v>
      </c>
      <c r="Q16" s="45">
        <v>10793.25</v>
      </c>
      <c r="R16" s="45">
        <f t="shared" si="4"/>
        <v>22551.260000000002</v>
      </c>
      <c r="S16" s="45">
        <f t="shared" si="5"/>
        <v>200</v>
      </c>
      <c r="T16" s="45">
        <f t="shared" si="6"/>
        <v>1981.92</v>
      </c>
      <c r="U16" s="45">
        <f t="shared" si="7"/>
        <v>24108.77</v>
      </c>
      <c r="V16" s="46">
        <f t="shared" si="8"/>
        <v>59635.199999999997</v>
      </c>
      <c r="W16" s="48">
        <f t="shared" si="9"/>
        <v>9821</v>
      </c>
      <c r="X16" s="48">
        <f t="shared" si="10"/>
        <v>9820.8000000000029</v>
      </c>
      <c r="Y16" s="42">
        <f>+A16</f>
        <v>3</v>
      </c>
      <c r="Z16" s="45">
        <f t="shared" si="11"/>
        <v>9513.24</v>
      </c>
      <c r="AA16" s="45">
        <v>0</v>
      </c>
      <c r="AB16" s="45">
        <v>100</v>
      </c>
      <c r="AC16" s="45">
        <f t="shared" si="12"/>
        <v>1981.93</v>
      </c>
      <c r="AD16" s="45">
        <v>200</v>
      </c>
      <c r="AE16" s="50">
        <f t="shared" si="13"/>
        <v>19641.800000000003</v>
      </c>
      <c r="AF16" s="51">
        <f t="shared" si="14"/>
        <v>9820.9000000000015</v>
      </c>
      <c r="AG16" s="42">
        <v>3</v>
      </c>
      <c r="AH16" s="43" t="s">
        <v>61</v>
      </c>
      <c r="AI16" s="44" t="s">
        <v>62</v>
      </c>
      <c r="AJ16" s="45">
        <f t="shared" si="15"/>
        <v>10793.25</v>
      </c>
      <c r="AK16" s="45">
        <f t="shared" si="16"/>
        <v>7134.9299999999994</v>
      </c>
      <c r="AL16" s="45">
        <v>5781.89</v>
      </c>
      <c r="AM16" s="45">
        <v>0</v>
      </c>
      <c r="AN16" s="45">
        <v>0</v>
      </c>
      <c r="AO16" s="45">
        <v>9634.44</v>
      </c>
      <c r="AP16" s="45">
        <v>0</v>
      </c>
      <c r="AQ16" s="45">
        <v>0</v>
      </c>
      <c r="AR16" s="45"/>
      <c r="AS16" s="45">
        <v>0</v>
      </c>
      <c r="AT16" s="45">
        <f t="shared" si="17"/>
        <v>22551.260000000002</v>
      </c>
      <c r="AU16" s="45">
        <v>200</v>
      </c>
      <c r="AV16" s="45">
        <v>0</v>
      </c>
      <c r="AW16" s="45">
        <v>0</v>
      </c>
      <c r="AX16" s="45">
        <f t="shared" si="18"/>
        <v>200</v>
      </c>
      <c r="AY16" s="45">
        <f t="shared" si="19"/>
        <v>1981.92</v>
      </c>
      <c r="AZ16" s="45"/>
      <c r="BA16" s="45">
        <v>0</v>
      </c>
      <c r="BB16" s="45">
        <v>100</v>
      </c>
      <c r="BC16" s="45">
        <v>15783.77</v>
      </c>
      <c r="BD16" s="45">
        <v>8225</v>
      </c>
      <c r="BE16" s="45">
        <v>0</v>
      </c>
      <c r="BF16" s="45">
        <v>0</v>
      </c>
      <c r="BG16" s="45">
        <f t="shared" si="20"/>
        <v>24108.77</v>
      </c>
      <c r="BH16" s="53">
        <f t="shared" si="21"/>
        <v>59635.199999999997</v>
      </c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  <c r="IW16" s="54"/>
      <c r="IX16" s="54"/>
      <c r="IY16" s="54"/>
      <c r="IZ16" s="54"/>
      <c r="JA16" s="54"/>
      <c r="JB16" s="54"/>
      <c r="JC16" s="54"/>
      <c r="JD16" s="54"/>
      <c r="JE16" s="54"/>
      <c r="JF16" s="54"/>
      <c r="JG16" s="54"/>
      <c r="JH16" s="54"/>
      <c r="JI16" s="54"/>
      <c r="JJ16" s="54"/>
      <c r="JK16" s="54"/>
      <c r="JL16" s="54"/>
      <c r="JM16" s="54"/>
      <c r="JN16" s="54"/>
      <c r="JO16" s="54"/>
      <c r="JP16" s="54"/>
      <c r="JQ16" s="54"/>
      <c r="JR16" s="54"/>
      <c r="JS16" s="54"/>
      <c r="JT16" s="54"/>
      <c r="JU16" s="54"/>
    </row>
    <row r="17" spans="1:281" s="55" customFormat="1" ht="23.1" customHeight="1" x14ac:dyDescent="0.35">
      <c r="B17" s="61"/>
      <c r="C17" s="57"/>
      <c r="D17" s="59"/>
      <c r="E17" s="59"/>
      <c r="F17" s="45">
        <f t="shared" si="0"/>
        <v>0</v>
      </c>
      <c r="G17" s="59"/>
      <c r="H17" s="59"/>
      <c r="I17" s="59"/>
      <c r="J17" s="45">
        <f t="shared" si="1"/>
        <v>0</v>
      </c>
      <c r="K17" s="58"/>
      <c r="L17" s="47">
        <f t="shared" si="2"/>
        <v>0</v>
      </c>
      <c r="P17" s="45">
        <f t="shared" si="3"/>
        <v>0</v>
      </c>
      <c r="Q17" s="59"/>
      <c r="R17" s="45">
        <f t="shared" si="4"/>
        <v>0</v>
      </c>
      <c r="S17" s="45">
        <f t="shared" si="5"/>
        <v>0</v>
      </c>
      <c r="T17" s="45">
        <f t="shared" si="6"/>
        <v>0</v>
      </c>
      <c r="U17" s="45">
        <f t="shared" si="7"/>
        <v>0</v>
      </c>
      <c r="V17" s="46">
        <f t="shared" si="8"/>
        <v>0</v>
      </c>
      <c r="W17" s="48">
        <f t="shared" si="9"/>
        <v>0</v>
      </c>
      <c r="X17" s="48">
        <f t="shared" si="10"/>
        <v>0</v>
      </c>
      <c r="Z17" s="45">
        <f t="shared" si="11"/>
        <v>0</v>
      </c>
      <c r="AA17" s="59"/>
      <c r="AB17" s="59"/>
      <c r="AC17" s="45">
        <f t="shared" si="12"/>
        <v>0</v>
      </c>
      <c r="AD17" s="59"/>
      <c r="AE17" s="50">
        <f t="shared" si="13"/>
        <v>0</v>
      </c>
      <c r="AF17" s="51">
        <f t="shared" si="14"/>
        <v>0</v>
      </c>
      <c r="AH17" s="61"/>
      <c r="AI17" s="57"/>
      <c r="AJ17" s="45">
        <f t="shared" si="15"/>
        <v>0</v>
      </c>
      <c r="AK17" s="45">
        <f t="shared" si="16"/>
        <v>0</v>
      </c>
      <c r="AL17" s="59"/>
      <c r="AM17" s="59"/>
      <c r="AN17" s="59"/>
      <c r="AO17" s="59"/>
      <c r="AP17" s="59"/>
      <c r="AQ17" s="59"/>
      <c r="AR17" s="59"/>
      <c r="AS17" s="59"/>
      <c r="AT17" s="45">
        <f t="shared" si="17"/>
        <v>0</v>
      </c>
      <c r="AU17" s="59"/>
      <c r="AV17" s="56"/>
      <c r="AW17" s="59"/>
      <c r="AX17" s="45">
        <f t="shared" si="18"/>
        <v>0</v>
      </c>
      <c r="AY17" s="45">
        <f t="shared" si="19"/>
        <v>0</v>
      </c>
      <c r="AZ17" s="59"/>
      <c r="BA17" s="59"/>
      <c r="BB17" s="59"/>
      <c r="BC17" s="59"/>
      <c r="BD17" s="59"/>
      <c r="BE17" s="59"/>
      <c r="BF17" s="59"/>
      <c r="BG17" s="45">
        <f t="shared" si="20"/>
        <v>0</v>
      </c>
      <c r="BH17" s="53">
        <f t="shared" si="21"/>
        <v>0</v>
      </c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  <c r="IW17" s="54"/>
      <c r="IX17" s="54"/>
      <c r="IY17" s="54"/>
      <c r="IZ17" s="54"/>
      <c r="JA17" s="54"/>
      <c r="JB17" s="54"/>
      <c r="JC17" s="54"/>
      <c r="JD17" s="54"/>
      <c r="JE17" s="54"/>
      <c r="JF17" s="54"/>
      <c r="JG17" s="54"/>
      <c r="JH17" s="54"/>
      <c r="JI17" s="54"/>
      <c r="JJ17" s="54"/>
      <c r="JK17" s="54"/>
      <c r="JL17" s="54"/>
      <c r="JM17" s="54"/>
      <c r="JN17" s="54"/>
      <c r="JO17" s="54"/>
      <c r="JP17" s="54"/>
      <c r="JQ17" s="54"/>
      <c r="JR17" s="54"/>
      <c r="JS17" s="54"/>
      <c r="JT17" s="54"/>
      <c r="JU17" s="54"/>
    </row>
    <row r="18" spans="1:281" s="42" customFormat="1" ht="23.1" customHeight="1" x14ac:dyDescent="0.35">
      <c r="A18" s="42">
        <v>4</v>
      </c>
      <c r="B18" s="43" t="s">
        <v>63</v>
      </c>
      <c r="C18" s="44" t="s">
        <v>81</v>
      </c>
      <c r="D18" s="45">
        <v>43030</v>
      </c>
      <c r="E18" s="45">
        <v>2108</v>
      </c>
      <c r="F18" s="45">
        <f t="shared" si="0"/>
        <v>45138</v>
      </c>
      <c r="G18" s="45">
        <v>2109</v>
      </c>
      <c r="H18" s="45"/>
      <c r="I18" s="45"/>
      <c r="J18" s="45">
        <f t="shared" si="1"/>
        <v>47247</v>
      </c>
      <c r="K18" s="46">
        <f>J18</f>
        <v>47247</v>
      </c>
      <c r="L18" s="47">
        <f t="shared" si="2"/>
        <v>0</v>
      </c>
      <c r="M18" s="42">
        <v>0</v>
      </c>
      <c r="N18" s="42">
        <v>0</v>
      </c>
      <c r="O18" s="42">
        <v>0</v>
      </c>
      <c r="P18" s="45">
        <f t="shared" si="3"/>
        <v>47247</v>
      </c>
      <c r="Q18" s="45">
        <v>3605.95</v>
      </c>
      <c r="R18" s="45">
        <f t="shared" si="4"/>
        <v>4252.2299999999996</v>
      </c>
      <c r="S18" s="45">
        <f t="shared" si="5"/>
        <v>200</v>
      </c>
      <c r="T18" s="45">
        <f t="shared" si="6"/>
        <v>1181.17</v>
      </c>
      <c r="U18" s="45">
        <f t="shared" si="7"/>
        <v>100</v>
      </c>
      <c r="V18" s="46">
        <f t="shared" si="8"/>
        <v>9339.3499999999985</v>
      </c>
      <c r="W18" s="48">
        <f t="shared" si="9"/>
        <v>18954</v>
      </c>
      <c r="X18" s="48">
        <f t="shared" si="10"/>
        <v>18953.650000000001</v>
      </c>
      <c r="Y18" s="42">
        <f>+A18</f>
        <v>4</v>
      </c>
      <c r="Z18" s="45">
        <f t="shared" si="11"/>
        <v>5669.6399999999994</v>
      </c>
      <c r="AA18" s="45">
        <v>0</v>
      </c>
      <c r="AB18" s="45">
        <v>100</v>
      </c>
      <c r="AC18" s="45">
        <f t="shared" si="12"/>
        <v>1181.18</v>
      </c>
      <c r="AD18" s="45">
        <v>200</v>
      </c>
      <c r="AE18" s="50">
        <f t="shared" si="13"/>
        <v>37907.65</v>
      </c>
      <c r="AF18" s="51">
        <f t="shared" si="14"/>
        <v>18953.825000000001</v>
      </c>
      <c r="AG18" s="42">
        <v>4</v>
      </c>
      <c r="AH18" s="43" t="s">
        <v>63</v>
      </c>
      <c r="AI18" s="44" t="s">
        <v>81</v>
      </c>
      <c r="AJ18" s="45">
        <f t="shared" si="15"/>
        <v>3605.95</v>
      </c>
      <c r="AK18" s="45">
        <f t="shared" si="16"/>
        <v>4252.2299999999996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/>
      <c r="AS18" s="45">
        <v>0</v>
      </c>
      <c r="AT18" s="45">
        <f t="shared" si="17"/>
        <v>4252.2299999999996</v>
      </c>
      <c r="AU18" s="45">
        <v>200</v>
      </c>
      <c r="AV18" s="45">
        <v>0</v>
      </c>
      <c r="AW18" s="45">
        <v>0</v>
      </c>
      <c r="AX18" s="45">
        <f t="shared" si="18"/>
        <v>200</v>
      </c>
      <c r="AY18" s="45">
        <f t="shared" si="19"/>
        <v>1181.17</v>
      </c>
      <c r="AZ18" s="45"/>
      <c r="BA18" s="45"/>
      <c r="BB18" s="45">
        <v>100</v>
      </c>
      <c r="BC18" s="45">
        <v>0</v>
      </c>
      <c r="BD18" s="45">
        <v>0</v>
      </c>
      <c r="BE18" s="45">
        <v>0</v>
      </c>
      <c r="BF18" s="45">
        <v>0</v>
      </c>
      <c r="BG18" s="45">
        <f t="shared" si="20"/>
        <v>100</v>
      </c>
      <c r="BH18" s="53">
        <f t="shared" si="21"/>
        <v>9339.3499999999985</v>
      </c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  <c r="IZ18" s="54"/>
      <c r="JA18" s="54"/>
      <c r="JB18" s="54"/>
      <c r="JC18" s="54"/>
      <c r="JD18" s="54"/>
      <c r="JE18" s="54"/>
      <c r="JF18" s="54"/>
      <c r="JG18" s="54"/>
      <c r="JH18" s="54"/>
      <c r="JI18" s="54"/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  <c r="JU18" s="54"/>
    </row>
    <row r="19" spans="1:281" s="42" customFormat="1" ht="23.1" customHeight="1" x14ac:dyDescent="0.35">
      <c r="A19" s="55"/>
      <c r="B19" s="62"/>
      <c r="C19" s="44"/>
      <c r="D19" s="45"/>
      <c r="E19" s="45"/>
      <c r="F19" s="45">
        <f t="shared" si="0"/>
        <v>0</v>
      </c>
      <c r="G19" s="45"/>
      <c r="H19" s="45"/>
      <c r="I19" s="45"/>
      <c r="J19" s="45">
        <f t="shared" si="1"/>
        <v>0</v>
      </c>
      <c r="K19" s="63"/>
      <c r="L19" s="47">
        <f t="shared" si="2"/>
        <v>0</v>
      </c>
      <c r="P19" s="45">
        <f t="shared" si="3"/>
        <v>0</v>
      </c>
      <c r="Q19" s="45"/>
      <c r="R19" s="45">
        <f t="shared" si="4"/>
        <v>0</v>
      </c>
      <c r="S19" s="45">
        <f t="shared" si="5"/>
        <v>0</v>
      </c>
      <c r="T19" s="45">
        <f t="shared" si="6"/>
        <v>0</v>
      </c>
      <c r="U19" s="45">
        <f t="shared" si="7"/>
        <v>0</v>
      </c>
      <c r="V19" s="46">
        <f t="shared" si="8"/>
        <v>0</v>
      </c>
      <c r="W19" s="48">
        <f t="shared" si="9"/>
        <v>0</v>
      </c>
      <c r="X19" s="48">
        <f t="shared" si="10"/>
        <v>0</v>
      </c>
      <c r="Z19" s="45">
        <f t="shared" si="11"/>
        <v>0</v>
      </c>
      <c r="AA19" s="45"/>
      <c r="AB19" s="45"/>
      <c r="AC19" s="45">
        <f t="shared" si="12"/>
        <v>0</v>
      </c>
      <c r="AD19" s="45"/>
      <c r="AE19" s="50">
        <f t="shared" si="13"/>
        <v>0</v>
      </c>
      <c r="AF19" s="51">
        <f t="shared" si="14"/>
        <v>0</v>
      </c>
      <c r="AG19" s="55"/>
      <c r="AH19" s="62"/>
      <c r="AI19" s="44"/>
      <c r="AJ19" s="45">
        <f t="shared" si="15"/>
        <v>0</v>
      </c>
      <c r="AK19" s="45">
        <f t="shared" si="16"/>
        <v>0</v>
      </c>
      <c r="AL19" s="45"/>
      <c r="AM19" s="45"/>
      <c r="AN19" s="45"/>
      <c r="AO19" s="45"/>
      <c r="AP19" s="45"/>
      <c r="AQ19" s="45"/>
      <c r="AR19" s="45"/>
      <c r="AS19" s="45"/>
      <c r="AT19" s="45">
        <f t="shared" si="17"/>
        <v>0</v>
      </c>
      <c r="AU19" s="45"/>
      <c r="AV19" s="56"/>
      <c r="AW19" s="45"/>
      <c r="AX19" s="45">
        <f t="shared" si="18"/>
        <v>0</v>
      </c>
      <c r="AY19" s="45">
        <f t="shared" si="19"/>
        <v>0</v>
      </c>
      <c r="AZ19" s="45"/>
      <c r="BA19" s="45"/>
      <c r="BB19" s="45"/>
      <c r="BC19" s="45"/>
      <c r="BD19" s="45"/>
      <c r="BE19" s="45"/>
      <c r="BF19" s="45"/>
      <c r="BG19" s="45">
        <f t="shared" si="20"/>
        <v>0</v>
      </c>
      <c r="BH19" s="53">
        <f t="shared" si="21"/>
        <v>0</v>
      </c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</row>
    <row r="20" spans="1:281" s="42" customFormat="1" ht="23.1" customHeight="1" x14ac:dyDescent="0.35">
      <c r="A20" s="154">
        <v>5</v>
      </c>
      <c r="B20" s="43" t="s">
        <v>64</v>
      </c>
      <c r="C20" s="44" t="s">
        <v>71</v>
      </c>
      <c r="D20" s="45">
        <v>46725</v>
      </c>
      <c r="E20" s="45">
        <v>2290</v>
      </c>
      <c r="F20" s="45">
        <f t="shared" si="0"/>
        <v>49015</v>
      </c>
      <c r="G20" s="45">
        <v>2289</v>
      </c>
      <c r="H20" s="45"/>
      <c r="I20" s="45"/>
      <c r="J20" s="45">
        <f t="shared" si="1"/>
        <v>51304</v>
      </c>
      <c r="K20" s="46">
        <f>J20</f>
        <v>51304</v>
      </c>
      <c r="L20" s="47">
        <f t="shared" si="2"/>
        <v>0</v>
      </c>
      <c r="M20" s="42">
        <v>0</v>
      </c>
      <c r="N20" s="42">
        <v>0</v>
      </c>
      <c r="O20" s="42">
        <v>0</v>
      </c>
      <c r="P20" s="45">
        <f t="shared" si="3"/>
        <v>51304</v>
      </c>
      <c r="Q20" s="45">
        <v>4459.28</v>
      </c>
      <c r="R20" s="45">
        <f t="shared" si="4"/>
        <v>11059.73</v>
      </c>
      <c r="S20" s="45">
        <f t="shared" si="5"/>
        <v>200</v>
      </c>
      <c r="T20" s="45">
        <f t="shared" si="6"/>
        <v>1282.5999999999999</v>
      </c>
      <c r="U20" s="45">
        <f t="shared" si="7"/>
        <v>6513.51</v>
      </c>
      <c r="V20" s="46">
        <f t="shared" si="8"/>
        <v>23515.119999999995</v>
      </c>
      <c r="W20" s="48">
        <f t="shared" si="9"/>
        <v>13894</v>
      </c>
      <c r="X20" s="48">
        <f t="shared" si="10"/>
        <v>13894.880000000005</v>
      </c>
      <c r="Y20" s="42">
        <f>+A20</f>
        <v>5</v>
      </c>
      <c r="Z20" s="45">
        <f t="shared" si="11"/>
        <v>6156.48</v>
      </c>
      <c r="AA20" s="45">
        <v>0</v>
      </c>
      <c r="AB20" s="45">
        <v>100</v>
      </c>
      <c r="AC20" s="45">
        <f t="shared" si="12"/>
        <v>1282.5999999999999</v>
      </c>
      <c r="AD20" s="45">
        <v>200</v>
      </c>
      <c r="AE20" s="50">
        <f t="shared" si="13"/>
        <v>27788.880000000005</v>
      </c>
      <c r="AF20" s="51">
        <f t="shared" si="14"/>
        <v>13894.440000000002</v>
      </c>
      <c r="AG20" s="154">
        <v>5</v>
      </c>
      <c r="AH20" s="43" t="s">
        <v>64</v>
      </c>
      <c r="AI20" s="44" t="s">
        <v>71</v>
      </c>
      <c r="AJ20" s="45">
        <f t="shared" si="15"/>
        <v>4459.28</v>
      </c>
      <c r="AK20" s="45">
        <f t="shared" si="16"/>
        <v>4617.3599999999997</v>
      </c>
      <c r="AL20" s="45">
        <v>0</v>
      </c>
      <c r="AM20" s="45">
        <v>0</v>
      </c>
      <c r="AN20" s="45">
        <v>0</v>
      </c>
      <c r="AO20" s="45">
        <v>0</v>
      </c>
      <c r="AP20" s="45">
        <v>6442.37</v>
      </c>
      <c r="AQ20" s="45">
        <v>0</v>
      </c>
      <c r="AR20" s="45"/>
      <c r="AS20" s="45">
        <v>0</v>
      </c>
      <c r="AT20" s="45">
        <f t="shared" si="17"/>
        <v>11059.73</v>
      </c>
      <c r="AU20" s="45">
        <v>200</v>
      </c>
      <c r="AV20" s="45">
        <v>0</v>
      </c>
      <c r="AW20" s="45">
        <v>0</v>
      </c>
      <c r="AX20" s="45">
        <f t="shared" si="18"/>
        <v>200</v>
      </c>
      <c r="AY20" s="45">
        <f t="shared" si="19"/>
        <v>1282.5999999999999</v>
      </c>
      <c r="AZ20" s="45"/>
      <c r="BA20" s="45"/>
      <c r="BB20" s="45">
        <v>100</v>
      </c>
      <c r="BC20" s="45">
        <v>6313.51</v>
      </c>
      <c r="BD20" s="45">
        <v>100</v>
      </c>
      <c r="BE20" s="45">
        <v>0</v>
      </c>
      <c r="BF20" s="45">
        <v>0</v>
      </c>
      <c r="BG20" s="45">
        <f t="shared" si="20"/>
        <v>6513.51</v>
      </c>
      <c r="BH20" s="53">
        <f t="shared" si="21"/>
        <v>23515.119999999995</v>
      </c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  <c r="IW20" s="54"/>
      <c r="IX20" s="54"/>
      <c r="IY20" s="54"/>
      <c r="IZ20" s="54"/>
      <c r="JA20" s="54"/>
      <c r="JB20" s="54"/>
      <c r="JC20" s="54"/>
      <c r="JD20" s="54"/>
      <c r="JE20" s="54"/>
      <c r="JF20" s="54"/>
      <c r="JG20" s="54"/>
      <c r="JH20" s="54"/>
      <c r="JI20" s="54"/>
      <c r="JJ20" s="54"/>
      <c r="JK20" s="54"/>
      <c r="JL20" s="54"/>
      <c r="JM20" s="54"/>
      <c r="JN20" s="54"/>
      <c r="JO20" s="54"/>
      <c r="JP20" s="54"/>
      <c r="JQ20" s="54"/>
      <c r="JR20" s="54"/>
      <c r="JS20" s="54"/>
      <c r="JT20" s="54"/>
      <c r="JU20" s="54"/>
    </row>
    <row r="21" spans="1:281" s="42" customFormat="1" ht="23.1" customHeight="1" x14ac:dyDescent="0.35">
      <c r="A21" s="55"/>
      <c r="B21" s="62"/>
      <c r="C21" s="44"/>
      <c r="D21" s="45"/>
      <c r="E21" s="45"/>
      <c r="F21" s="45">
        <f t="shared" si="0"/>
        <v>0</v>
      </c>
      <c r="G21" s="45"/>
      <c r="H21" s="45"/>
      <c r="I21" s="45"/>
      <c r="J21" s="45">
        <f t="shared" si="1"/>
        <v>0</v>
      </c>
      <c r="K21" s="63"/>
      <c r="L21" s="47">
        <f t="shared" si="2"/>
        <v>0</v>
      </c>
      <c r="P21" s="45">
        <f t="shared" si="3"/>
        <v>0</v>
      </c>
      <c r="Q21" s="45"/>
      <c r="R21" s="45">
        <f t="shared" si="4"/>
        <v>0</v>
      </c>
      <c r="S21" s="45">
        <f t="shared" si="5"/>
        <v>0</v>
      </c>
      <c r="T21" s="45">
        <f t="shared" si="6"/>
        <v>0</v>
      </c>
      <c r="U21" s="45">
        <f t="shared" si="7"/>
        <v>0</v>
      </c>
      <c r="V21" s="46">
        <f t="shared" si="8"/>
        <v>0</v>
      </c>
      <c r="W21" s="48">
        <f t="shared" si="9"/>
        <v>0</v>
      </c>
      <c r="X21" s="48">
        <f t="shared" si="10"/>
        <v>0</v>
      </c>
      <c r="Z21" s="45">
        <f t="shared" si="11"/>
        <v>0</v>
      </c>
      <c r="AA21" s="45"/>
      <c r="AB21" s="45"/>
      <c r="AC21" s="45">
        <f t="shared" si="12"/>
        <v>0</v>
      </c>
      <c r="AD21" s="45"/>
      <c r="AE21" s="50">
        <f t="shared" si="13"/>
        <v>0</v>
      </c>
      <c r="AF21" s="51">
        <f t="shared" si="14"/>
        <v>0</v>
      </c>
      <c r="AG21" s="55"/>
      <c r="AH21" s="62"/>
      <c r="AI21" s="44"/>
      <c r="AJ21" s="45">
        <f t="shared" si="15"/>
        <v>0</v>
      </c>
      <c r="AK21" s="45">
        <f t="shared" si="16"/>
        <v>0</v>
      </c>
      <c r="AL21" s="45"/>
      <c r="AM21" s="45"/>
      <c r="AN21" s="45"/>
      <c r="AO21" s="45"/>
      <c r="AP21" s="45"/>
      <c r="AQ21" s="45"/>
      <c r="AR21" s="45"/>
      <c r="AS21" s="45"/>
      <c r="AT21" s="45">
        <f t="shared" si="17"/>
        <v>0</v>
      </c>
      <c r="AU21" s="45"/>
      <c r="AV21" s="56"/>
      <c r="AW21" s="45"/>
      <c r="AX21" s="45">
        <f t="shared" si="18"/>
        <v>0</v>
      </c>
      <c r="AY21" s="45">
        <f t="shared" si="19"/>
        <v>0</v>
      </c>
      <c r="AZ21" s="45"/>
      <c r="BA21" s="45"/>
      <c r="BB21" s="45"/>
      <c r="BC21" s="45"/>
      <c r="BD21" s="45"/>
      <c r="BE21" s="45"/>
      <c r="BF21" s="45"/>
      <c r="BG21" s="45">
        <f t="shared" si="20"/>
        <v>0</v>
      </c>
      <c r="BH21" s="53">
        <f t="shared" si="21"/>
        <v>0</v>
      </c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</row>
    <row r="22" spans="1:281" s="42" customFormat="1" ht="23.1" customHeight="1" x14ac:dyDescent="0.35">
      <c r="A22" s="42">
        <v>6</v>
      </c>
      <c r="B22" s="43" t="s">
        <v>66</v>
      </c>
      <c r="C22" s="64" t="s">
        <v>67</v>
      </c>
      <c r="D22" s="45">
        <v>80003</v>
      </c>
      <c r="E22" s="45">
        <v>3656</v>
      </c>
      <c r="F22" s="45">
        <f t="shared" si="0"/>
        <v>83659</v>
      </c>
      <c r="G22" s="45">
        <v>3656</v>
      </c>
      <c r="H22" s="45"/>
      <c r="I22" s="45"/>
      <c r="J22" s="45">
        <f t="shared" si="1"/>
        <v>87315</v>
      </c>
      <c r="K22" s="46">
        <f>J22</f>
        <v>87315</v>
      </c>
      <c r="L22" s="47">
        <f t="shared" si="2"/>
        <v>0</v>
      </c>
      <c r="M22" s="42">
        <v>0</v>
      </c>
      <c r="N22" s="42">
        <v>0</v>
      </c>
      <c r="O22" s="42">
        <v>0</v>
      </c>
      <c r="P22" s="45">
        <f t="shared" si="3"/>
        <v>87315</v>
      </c>
      <c r="Q22" s="45">
        <v>12906.57</v>
      </c>
      <c r="R22" s="45">
        <f t="shared" si="4"/>
        <v>21073.8</v>
      </c>
      <c r="S22" s="45">
        <f t="shared" si="5"/>
        <v>200</v>
      </c>
      <c r="T22" s="45">
        <f t="shared" si="6"/>
        <v>2182.87</v>
      </c>
      <c r="U22" s="45">
        <f t="shared" si="7"/>
        <v>100</v>
      </c>
      <c r="V22" s="46">
        <f t="shared" si="8"/>
        <v>36463.24</v>
      </c>
      <c r="W22" s="48">
        <f t="shared" si="9"/>
        <v>25426</v>
      </c>
      <c r="X22" s="48">
        <f t="shared" si="10"/>
        <v>25425.760000000002</v>
      </c>
      <c r="Y22" s="42">
        <f>+A22</f>
        <v>6</v>
      </c>
      <c r="Z22" s="45">
        <f t="shared" si="11"/>
        <v>10477.799999999999</v>
      </c>
      <c r="AA22" s="45">
        <v>0</v>
      </c>
      <c r="AB22" s="45">
        <v>100</v>
      </c>
      <c r="AC22" s="45">
        <f t="shared" si="12"/>
        <v>2182.88</v>
      </c>
      <c r="AD22" s="45">
        <v>200</v>
      </c>
      <c r="AE22" s="50">
        <f t="shared" si="13"/>
        <v>50851.76</v>
      </c>
      <c r="AF22" s="51">
        <f t="shared" si="14"/>
        <v>25425.88</v>
      </c>
      <c r="AG22" s="42">
        <v>6</v>
      </c>
      <c r="AH22" s="43" t="s">
        <v>66</v>
      </c>
      <c r="AI22" s="64" t="s">
        <v>67</v>
      </c>
      <c r="AJ22" s="45">
        <f t="shared" si="15"/>
        <v>12906.57</v>
      </c>
      <c r="AK22" s="45">
        <f t="shared" si="16"/>
        <v>7858.3499999999995</v>
      </c>
      <c r="AL22" s="45">
        <v>0</v>
      </c>
      <c r="AM22" s="45">
        <v>0</v>
      </c>
      <c r="AN22" s="45">
        <v>0</v>
      </c>
      <c r="AO22" s="45">
        <v>0</v>
      </c>
      <c r="AP22" s="45">
        <v>13215.45</v>
      </c>
      <c r="AQ22" s="45">
        <v>0</v>
      </c>
      <c r="AR22" s="45"/>
      <c r="AS22" s="45">
        <v>0</v>
      </c>
      <c r="AT22" s="45">
        <f t="shared" si="17"/>
        <v>21073.8</v>
      </c>
      <c r="AU22" s="45">
        <v>200</v>
      </c>
      <c r="AV22" s="45">
        <v>0</v>
      </c>
      <c r="AW22" s="45">
        <v>0</v>
      </c>
      <c r="AX22" s="45">
        <f t="shared" si="18"/>
        <v>200</v>
      </c>
      <c r="AY22" s="45">
        <f t="shared" si="19"/>
        <v>2182.87</v>
      </c>
      <c r="AZ22" s="45"/>
      <c r="BA22" s="45">
        <v>0</v>
      </c>
      <c r="BB22" s="45">
        <v>100</v>
      </c>
      <c r="BC22" s="45">
        <v>0</v>
      </c>
      <c r="BD22" s="45">
        <v>0</v>
      </c>
      <c r="BE22" s="45">
        <v>0</v>
      </c>
      <c r="BF22" s="45">
        <v>0</v>
      </c>
      <c r="BG22" s="45">
        <f t="shared" si="20"/>
        <v>100</v>
      </c>
      <c r="BH22" s="53">
        <f t="shared" si="21"/>
        <v>36463.24</v>
      </c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</row>
    <row r="23" spans="1:281" s="42" customFormat="1" ht="23.1" customHeight="1" x14ac:dyDescent="0.35">
      <c r="A23" s="55"/>
      <c r="B23" s="62"/>
      <c r="C23" s="44"/>
      <c r="D23" s="45"/>
      <c r="E23" s="45"/>
      <c r="F23" s="45">
        <f t="shared" si="0"/>
        <v>0</v>
      </c>
      <c r="G23" s="45"/>
      <c r="J23" s="45">
        <f t="shared" si="1"/>
        <v>0</v>
      </c>
      <c r="K23" s="46"/>
      <c r="L23" s="47">
        <f t="shared" si="2"/>
        <v>0</v>
      </c>
      <c r="P23" s="45">
        <f t="shared" si="3"/>
        <v>0</v>
      </c>
      <c r="R23" s="45">
        <f t="shared" si="4"/>
        <v>0</v>
      </c>
      <c r="S23" s="45">
        <f t="shared" si="5"/>
        <v>0</v>
      </c>
      <c r="T23" s="45">
        <f t="shared" si="6"/>
        <v>0</v>
      </c>
      <c r="U23" s="45">
        <f t="shared" si="7"/>
        <v>0</v>
      </c>
      <c r="V23" s="46">
        <f t="shared" si="8"/>
        <v>0</v>
      </c>
      <c r="W23" s="48">
        <f t="shared" si="9"/>
        <v>0</v>
      </c>
      <c r="X23" s="48">
        <f t="shared" si="10"/>
        <v>0</v>
      </c>
      <c r="Z23" s="45">
        <f t="shared" si="11"/>
        <v>0</v>
      </c>
      <c r="AA23" s="45"/>
      <c r="AB23" s="45"/>
      <c r="AC23" s="45">
        <f t="shared" si="12"/>
        <v>0</v>
      </c>
      <c r="AD23" s="45"/>
      <c r="AE23" s="50">
        <f t="shared" si="13"/>
        <v>0</v>
      </c>
      <c r="AF23" s="51">
        <f t="shared" si="14"/>
        <v>0</v>
      </c>
      <c r="AG23" s="55"/>
      <c r="AH23" s="62"/>
      <c r="AI23" s="44"/>
      <c r="AJ23" s="45">
        <f t="shared" si="15"/>
        <v>0</v>
      </c>
      <c r="AK23" s="45">
        <f t="shared" si="16"/>
        <v>0</v>
      </c>
      <c r="AT23" s="45">
        <f t="shared" si="17"/>
        <v>0</v>
      </c>
      <c r="AU23" s="45"/>
      <c r="AV23" s="56"/>
      <c r="AX23" s="45">
        <f t="shared" si="18"/>
        <v>0</v>
      </c>
      <c r="AY23" s="45">
        <f t="shared" si="19"/>
        <v>0</v>
      </c>
      <c r="BG23" s="45">
        <f t="shared" si="20"/>
        <v>0</v>
      </c>
      <c r="BH23" s="53">
        <f t="shared" si="21"/>
        <v>0</v>
      </c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  <c r="IW23" s="54"/>
      <c r="IX23" s="54"/>
      <c r="IY23" s="54"/>
      <c r="IZ23" s="54"/>
      <c r="JA23" s="54"/>
      <c r="JB23" s="54"/>
      <c r="JC23" s="54"/>
      <c r="JD23" s="54"/>
      <c r="JE23" s="54"/>
      <c r="JF23" s="54"/>
      <c r="JG23" s="54"/>
      <c r="JH23" s="54"/>
      <c r="JI23" s="54"/>
      <c r="JJ23" s="54"/>
      <c r="JK23" s="54"/>
      <c r="JL23" s="54"/>
      <c r="JM23" s="54"/>
      <c r="JN23" s="54"/>
      <c r="JO23" s="54"/>
      <c r="JP23" s="54"/>
      <c r="JQ23" s="54"/>
      <c r="JR23" s="54"/>
      <c r="JS23" s="54"/>
      <c r="JT23" s="54"/>
      <c r="JU23" s="54"/>
    </row>
    <row r="24" spans="1:281" s="42" customFormat="1" ht="23.1" customHeight="1" x14ac:dyDescent="0.35">
      <c r="A24" s="42">
        <v>7</v>
      </c>
      <c r="B24" s="43" t="s">
        <v>68</v>
      </c>
      <c r="C24" s="44" t="s">
        <v>77</v>
      </c>
      <c r="D24" s="45">
        <v>57347</v>
      </c>
      <c r="E24" s="45">
        <v>2810</v>
      </c>
      <c r="F24" s="45">
        <f t="shared" si="0"/>
        <v>60157</v>
      </c>
      <c r="G24" s="45">
        <v>2810</v>
      </c>
      <c r="H24" s="45"/>
      <c r="I24" s="45"/>
      <c r="J24" s="45">
        <f t="shared" si="1"/>
        <v>62967</v>
      </c>
      <c r="K24" s="46">
        <f>J24</f>
        <v>62967</v>
      </c>
      <c r="L24" s="47">
        <f t="shared" si="2"/>
        <v>0</v>
      </c>
      <c r="M24" s="42">
        <v>0</v>
      </c>
      <c r="N24" s="42">
        <v>0</v>
      </c>
      <c r="O24" s="42">
        <v>0</v>
      </c>
      <c r="P24" s="45">
        <f t="shared" si="3"/>
        <v>62967</v>
      </c>
      <c r="Q24" s="45">
        <v>6912.39</v>
      </c>
      <c r="R24" s="45">
        <f t="shared" si="4"/>
        <v>15256.99</v>
      </c>
      <c r="S24" s="45">
        <f t="shared" si="5"/>
        <v>1303.8</v>
      </c>
      <c r="T24" s="45">
        <f t="shared" si="6"/>
        <v>1574.17</v>
      </c>
      <c r="U24" s="45">
        <f t="shared" si="7"/>
        <v>24025.77</v>
      </c>
      <c r="V24" s="46">
        <f t="shared" si="8"/>
        <v>49073.119999999995</v>
      </c>
      <c r="W24" s="48">
        <f t="shared" si="9"/>
        <v>6947</v>
      </c>
      <c r="X24" s="48">
        <f t="shared" si="10"/>
        <v>6946.8800000000047</v>
      </c>
      <c r="Y24" s="42">
        <f>+A24</f>
        <v>7</v>
      </c>
      <c r="Z24" s="45">
        <f t="shared" si="11"/>
        <v>7556.04</v>
      </c>
      <c r="AA24" s="45">
        <v>0</v>
      </c>
      <c r="AB24" s="45">
        <v>100</v>
      </c>
      <c r="AC24" s="45">
        <f t="shared" si="12"/>
        <v>1574.18</v>
      </c>
      <c r="AD24" s="45">
        <v>200</v>
      </c>
      <c r="AE24" s="50">
        <f t="shared" si="13"/>
        <v>13893.880000000005</v>
      </c>
      <c r="AF24" s="51">
        <f t="shared" si="14"/>
        <v>6946.9400000000023</v>
      </c>
      <c r="AG24" s="42">
        <v>7</v>
      </c>
      <c r="AH24" s="43" t="s">
        <v>68</v>
      </c>
      <c r="AI24" s="44" t="s">
        <v>77</v>
      </c>
      <c r="AJ24" s="45">
        <f t="shared" si="15"/>
        <v>6912.39</v>
      </c>
      <c r="AK24" s="45">
        <f t="shared" si="16"/>
        <v>5667.03</v>
      </c>
      <c r="AL24" s="45">
        <v>0</v>
      </c>
      <c r="AM24" s="45">
        <v>0</v>
      </c>
      <c r="AN24" s="45">
        <v>0</v>
      </c>
      <c r="AO24" s="45">
        <v>0</v>
      </c>
      <c r="AP24" s="45">
        <v>8934.4</v>
      </c>
      <c r="AQ24" s="45">
        <v>0</v>
      </c>
      <c r="AR24" s="45"/>
      <c r="AS24" s="45">
        <v>655.56</v>
      </c>
      <c r="AT24" s="45">
        <f t="shared" si="17"/>
        <v>15256.99</v>
      </c>
      <c r="AU24" s="45">
        <v>200</v>
      </c>
      <c r="AV24" s="45">
        <v>0</v>
      </c>
      <c r="AW24" s="45">
        <v>1103.8</v>
      </c>
      <c r="AX24" s="45">
        <f t="shared" si="18"/>
        <v>1303.8</v>
      </c>
      <c r="AY24" s="45">
        <f t="shared" si="19"/>
        <v>1574.17</v>
      </c>
      <c r="AZ24" s="45"/>
      <c r="BA24" s="45"/>
      <c r="BB24" s="45">
        <v>100</v>
      </c>
      <c r="BC24" s="45">
        <v>15783.77</v>
      </c>
      <c r="BD24" s="197">
        <v>8142</v>
      </c>
      <c r="BE24" s="45">
        <v>0</v>
      </c>
      <c r="BF24" s="45">
        <v>0</v>
      </c>
      <c r="BG24" s="45">
        <f t="shared" si="20"/>
        <v>24025.77</v>
      </c>
      <c r="BH24" s="53">
        <f t="shared" si="21"/>
        <v>49073.119999999995</v>
      </c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</row>
    <row r="25" spans="1:281" s="42" customFormat="1" ht="23.1" customHeight="1" x14ac:dyDescent="0.35">
      <c r="A25" s="55"/>
      <c r="B25" s="43"/>
      <c r="C25" s="44"/>
      <c r="D25" s="45"/>
      <c r="E25" s="45"/>
      <c r="F25" s="45">
        <f t="shared" si="0"/>
        <v>0</v>
      </c>
      <c r="G25" s="45"/>
      <c r="H25" s="45"/>
      <c r="I25" s="45"/>
      <c r="J25" s="45">
        <f t="shared" si="1"/>
        <v>0</v>
      </c>
      <c r="K25" s="63"/>
      <c r="L25" s="47">
        <f t="shared" si="2"/>
        <v>0</v>
      </c>
      <c r="P25" s="45">
        <f t="shared" si="3"/>
        <v>0</v>
      </c>
      <c r="Q25" s="45"/>
      <c r="R25" s="45">
        <f t="shared" si="4"/>
        <v>0</v>
      </c>
      <c r="S25" s="45">
        <f t="shared" si="5"/>
        <v>0</v>
      </c>
      <c r="T25" s="45">
        <f t="shared" si="6"/>
        <v>0</v>
      </c>
      <c r="U25" s="45">
        <f t="shared" si="7"/>
        <v>0</v>
      </c>
      <c r="V25" s="46">
        <f t="shared" si="8"/>
        <v>0</v>
      </c>
      <c r="W25" s="48">
        <f t="shared" si="9"/>
        <v>0</v>
      </c>
      <c r="X25" s="48">
        <f t="shared" si="10"/>
        <v>0</v>
      </c>
      <c r="Z25" s="45">
        <f t="shared" si="11"/>
        <v>0</v>
      </c>
      <c r="AA25" s="45"/>
      <c r="AB25" s="45"/>
      <c r="AC25" s="45">
        <f t="shared" si="12"/>
        <v>0</v>
      </c>
      <c r="AD25" s="45"/>
      <c r="AE25" s="50">
        <f t="shared" si="13"/>
        <v>0</v>
      </c>
      <c r="AF25" s="51">
        <f t="shared" si="14"/>
        <v>0</v>
      </c>
      <c r="AG25" s="55"/>
      <c r="AH25" s="43"/>
      <c r="AI25" s="44"/>
      <c r="AJ25" s="45">
        <f t="shared" si="15"/>
        <v>0</v>
      </c>
      <c r="AK25" s="45">
        <f t="shared" si="16"/>
        <v>0</v>
      </c>
      <c r="AL25" s="45"/>
      <c r="AM25" s="45"/>
      <c r="AN25" s="45"/>
      <c r="AO25" s="45"/>
      <c r="AP25" s="45"/>
      <c r="AQ25" s="45"/>
      <c r="AR25" s="45"/>
      <c r="AS25" s="45"/>
      <c r="AT25" s="45">
        <f t="shared" si="17"/>
        <v>0</v>
      </c>
      <c r="AU25" s="45"/>
      <c r="AV25" s="56"/>
      <c r="AW25" s="45"/>
      <c r="AX25" s="45">
        <f t="shared" si="18"/>
        <v>0</v>
      </c>
      <c r="AY25" s="45">
        <f t="shared" si="19"/>
        <v>0</v>
      </c>
      <c r="AZ25" s="45"/>
      <c r="BA25" s="45"/>
      <c r="BB25" s="45"/>
      <c r="BC25" s="45"/>
      <c r="BD25" s="45"/>
      <c r="BE25" s="45"/>
      <c r="BF25" s="45"/>
      <c r="BG25" s="45">
        <f t="shared" si="20"/>
        <v>0</v>
      </c>
      <c r="BH25" s="53">
        <f t="shared" si="21"/>
        <v>0</v>
      </c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  <c r="IZ25" s="54"/>
      <c r="JA25" s="54"/>
      <c r="JB25" s="54"/>
      <c r="JC25" s="54"/>
      <c r="JD25" s="54"/>
      <c r="JE25" s="54"/>
      <c r="JF25" s="54"/>
      <c r="JG25" s="54"/>
      <c r="JH25" s="54"/>
      <c r="JI25" s="54"/>
      <c r="JJ25" s="54"/>
      <c r="JK25" s="54"/>
      <c r="JL25" s="54"/>
      <c r="JM25" s="54"/>
      <c r="JN25" s="54"/>
      <c r="JO25" s="54"/>
      <c r="JP25" s="54"/>
      <c r="JQ25" s="54"/>
      <c r="JR25" s="54"/>
      <c r="JS25" s="54"/>
      <c r="JT25" s="54"/>
      <c r="JU25" s="54"/>
    </row>
    <row r="26" spans="1:281" s="42" customFormat="1" ht="23.1" customHeight="1" x14ac:dyDescent="0.35">
      <c r="A26" s="154">
        <v>8</v>
      </c>
      <c r="B26" s="43" t="s">
        <v>70</v>
      </c>
      <c r="C26" s="44" t="s">
        <v>71</v>
      </c>
      <c r="D26" s="45">
        <v>46725</v>
      </c>
      <c r="E26" s="45">
        <v>2290</v>
      </c>
      <c r="F26" s="45">
        <f t="shared" si="0"/>
        <v>49015</v>
      </c>
      <c r="G26" s="45">
        <v>2289</v>
      </c>
      <c r="H26" s="45"/>
      <c r="I26" s="45"/>
      <c r="J26" s="45">
        <f t="shared" si="1"/>
        <v>51304</v>
      </c>
      <c r="K26" s="46">
        <f>J26</f>
        <v>51304</v>
      </c>
      <c r="L26" s="47">
        <f t="shared" si="2"/>
        <v>0</v>
      </c>
      <c r="M26" s="42">
        <v>0</v>
      </c>
      <c r="N26" s="42">
        <v>0</v>
      </c>
      <c r="O26" s="42">
        <v>0</v>
      </c>
      <c r="P26" s="45">
        <f t="shared" si="3"/>
        <v>51304</v>
      </c>
      <c r="Q26" s="45">
        <v>4459.28</v>
      </c>
      <c r="R26" s="45">
        <f t="shared" si="4"/>
        <v>12143.55</v>
      </c>
      <c r="S26" s="45">
        <f t="shared" si="5"/>
        <v>5396.5599999999995</v>
      </c>
      <c r="T26" s="45">
        <f t="shared" si="6"/>
        <v>1282.5999999999999</v>
      </c>
      <c r="U26" s="45">
        <f t="shared" si="7"/>
        <v>11100</v>
      </c>
      <c r="V26" s="46">
        <f t="shared" si="8"/>
        <v>34381.99</v>
      </c>
      <c r="W26" s="48">
        <f t="shared" si="9"/>
        <v>8461</v>
      </c>
      <c r="X26" s="48">
        <f t="shared" si="10"/>
        <v>8461.010000000002</v>
      </c>
      <c r="Y26" s="42">
        <f>+A26</f>
        <v>8</v>
      </c>
      <c r="Z26" s="45">
        <f t="shared" si="11"/>
        <v>6156.48</v>
      </c>
      <c r="AA26" s="45">
        <v>0</v>
      </c>
      <c r="AB26" s="45">
        <v>100</v>
      </c>
      <c r="AC26" s="45">
        <f t="shared" si="12"/>
        <v>1282.5999999999999</v>
      </c>
      <c r="AD26" s="45">
        <v>200</v>
      </c>
      <c r="AE26" s="50">
        <f t="shared" si="13"/>
        <v>16922.010000000002</v>
      </c>
      <c r="AF26" s="51">
        <f t="shared" si="14"/>
        <v>8461.005000000001</v>
      </c>
      <c r="AG26" s="154">
        <v>8</v>
      </c>
      <c r="AH26" s="43" t="s">
        <v>70</v>
      </c>
      <c r="AI26" s="44" t="s">
        <v>71</v>
      </c>
      <c r="AJ26" s="45">
        <f t="shared" si="15"/>
        <v>4459.28</v>
      </c>
      <c r="AK26" s="45">
        <f t="shared" si="16"/>
        <v>4617.3599999999997</v>
      </c>
      <c r="AL26" s="45">
        <v>5870.63</v>
      </c>
      <c r="AM26" s="45">
        <v>1000</v>
      </c>
      <c r="AN26" s="45">
        <v>0</v>
      </c>
      <c r="AO26" s="45">
        <v>0</v>
      </c>
      <c r="AP26" s="45">
        <v>0</v>
      </c>
      <c r="AQ26" s="45">
        <v>0</v>
      </c>
      <c r="AR26" s="45"/>
      <c r="AS26" s="45">
        <v>655.56</v>
      </c>
      <c r="AT26" s="45">
        <f t="shared" si="17"/>
        <v>12143.55</v>
      </c>
      <c r="AU26" s="45">
        <v>1900</v>
      </c>
      <c r="AV26" s="45">
        <v>0</v>
      </c>
      <c r="AW26" s="45">
        <v>3496.56</v>
      </c>
      <c r="AX26" s="45">
        <f t="shared" si="18"/>
        <v>5396.5599999999995</v>
      </c>
      <c r="AY26" s="45">
        <f t="shared" si="19"/>
        <v>1282.5999999999999</v>
      </c>
      <c r="AZ26" s="45"/>
      <c r="BA26" s="45">
        <v>0</v>
      </c>
      <c r="BB26" s="45">
        <v>100</v>
      </c>
      <c r="BC26" s="45"/>
      <c r="BD26" s="45">
        <v>11000</v>
      </c>
      <c r="BE26" s="45">
        <v>0</v>
      </c>
      <c r="BF26" s="45">
        <v>0</v>
      </c>
      <c r="BG26" s="45">
        <f t="shared" si="20"/>
        <v>11100</v>
      </c>
      <c r="BH26" s="53">
        <f t="shared" si="21"/>
        <v>34381.99</v>
      </c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  <c r="IX26" s="54"/>
      <c r="IY26" s="54"/>
      <c r="IZ26" s="54"/>
      <c r="JA26" s="54"/>
      <c r="JB26" s="54"/>
      <c r="JC26" s="54"/>
      <c r="JD26" s="54"/>
      <c r="JE26" s="54"/>
      <c r="JF26" s="54"/>
      <c r="JG26" s="54"/>
      <c r="JH26" s="54"/>
      <c r="JI26" s="54"/>
      <c r="JJ26" s="54"/>
      <c r="JK26" s="54"/>
      <c r="JL26" s="54"/>
      <c r="JM26" s="54"/>
      <c r="JN26" s="54"/>
      <c r="JO26" s="54"/>
      <c r="JP26" s="54"/>
      <c r="JQ26" s="54"/>
      <c r="JR26" s="54"/>
      <c r="JS26" s="54"/>
      <c r="JT26" s="54"/>
      <c r="JU26" s="54"/>
    </row>
    <row r="27" spans="1:281" s="42" customFormat="1" ht="23.1" customHeight="1" x14ac:dyDescent="0.35">
      <c r="A27" s="55"/>
      <c r="B27" s="43"/>
      <c r="C27" s="44"/>
      <c r="D27" s="45"/>
      <c r="E27" s="45"/>
      <c r="F27" s="45">
        <f t="shared" si="0"/>
        <v>0</v>
      </c>
      <c r="G27" s="45"/>
      <c r="H27" s="45"/>
      <c r="I27" s="45"/>
      <c r="J27" s="45">
        <f t="shared" si="1"/>
        <v>0</v>
      </c>
      <c r="K27" s="46"/>
      <c r="L27" s="47">
        <f t="shared" si="2"/>
        <v>0</v>
      </c>
      <c r="P27" s="45">
        <f t="shared" si="3"/>
        <v>0</v>
      </c>
      <c r="Q27" s="45"/>
      <c r="R27" s="45">
        <f t="shared" si="4"/>
        <v>0</v>
      </c>
      <c r="S27" s="45">
        <f t="shared" si="5"/>
        <v>0</v>
      </c>
      <c r="T27" s="45">
        <f t="shared" si="6"/>
        <v>0</v>
      </c>
      <c r="U27" s="45">
        <f t="shared" si="7"/>
        <v>0</v>
      </c>
      <c r="V27" s="46">
        <f t="shared" si="8"/>
        <v>0</v>
      </c>
      <c r="W27" s="48">
        <f t="shared" si="9"/>
        <v>0</v>
      </c>
      <c r="X27" s="48">
        <f t="shared" si="10"/>
        <v>0</v>
      </c>
      <c r="Z27" s="45">
        <f t="shared" si="11"/>
        <v>0</v>
      </c>
      <c r="AA27" s="45"/>
      <c r="AB27" s="45"/>
      <c r="AC27" s="45">
        <f t="shared" si="12"/>
        <v>0</v>
      </c>
      <c r="AD27" s="45"/>
      <c r="AE27" s="50">
        <f t="shared" si="13"/>
        <v>0</v>
      </c>
      <c r="AF27" s="51">
        <f t="shared" si="14"/>
        <v>0</v>
      </c>
      <c r="AG27" s="55"/>
      <c r="AH27" s="43"/>
      <c r="AI27" s="44"/>
      <c r="AJ27" s="45">
        <f t="shared" si="15"/>
        <v>0</v>
      </c>
      <c r="AK27" s="45">
        <f t="shared" si="16"/>
        <v>0</v>
      </c>
      <c r="AL27" s="45"/>
      <c r="AM27" s="45"/>
      <c r="AN27" s="45"/>
      <c r="AO27" s="45"/>
      <c r="AP27" s="45"/>
      <c r="AQ27" s="45"/>
      <c r="AR27" s="45"/>
      <c r="AS27" s="45"/>
      <c r="AT27" s="45">
        <f t="shared" si="17"/>
        <v>0</v>
      </c>
      <c r="AU27" s="45"/>
      <c r="AV27" s="56"/>
      <c r="AW27" s="45"/>
      <c r="AX27" s="45">
        <f t="shared" si="18"/>
        <v>0</v>
      </c>
      <c r="AY27" s="45">
        <f t="shared" si="19"/>
        <v>0</v>
      </c>
      <c r="AZ27" s="45"/>
      <c r="BA27" s="45"/>
      <c r="BB27" s="45"/>
      <c r="BC27" s="45"/>
      <c r="BD27" s="45"/>
      <c r="BE27" s="45"/>
      <c r="BF27" s="45"/>
      <c r="BG27" s="45">
        <f t="shared" si="20"/>
        <v>0</v>
      </c>
      <c r="BH27" s="53">
        <f t="shared" si="21"/>
        <v>0</v>
      </c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  <c r="IW27" s="54"/>
      <c r="IX27" s="54"/>
      <c r="IY27" s="54"/>
      <c r="IZ27" s="54"/>
      <c r="JA27" s="54"/>
      <c r="JB27" s="54"/>
      <c r="JC27" s="54"/>
      <c r="JD27" s="54"/>
      <c r="JE27" s="54"/>
      <c r="JF27" s="54"/>
      <c r="JG27" s="54"/>
      <c r="JH27" s="54"/>
      <c r="JI27" s="54"/>
      <c r="JJ27" s="54"/>
      <c r="JK27" s="54"/>
      <c r="JL27" s="54"/>
      <c r="JM27" s="54"/>
      <c r="JN27" s="54"/>
      <c r="JO27" s="54"/>
      <c r="JP27" s="54"/>
      <c r="JQ27" s="54"/>
      <c r="JR27" s="54"/>
      <c r="JS27" s="54"/>
      <c r="JT27" s="54"/>
      <c r="JU27" s="54"/>
    </row>
    <row r="28" spans="1:281" s="42" customFormat="1" ht="23.1" customHeight="1" x14ac:dyDescent="0.35">
      <c r="A28" s="42">
        <v>9</v>
      </c>
      <c r="B28" s="43" t="s">
        <v>72</v>
      </c>
      <c r="C28" s="44" t="s">
        <v>73</v>
      </c>
      <c r="D28" s="45">
        <v>29165</v>
      </c>
      <c r="E28" s="45">
        <v>1540</v>
      </c>
      <c r="F28" s="45">
        <f t="shared" si="0"/>
        <v>30705</v>
      </c>
      <c r="G28" s="45">
        <v>1540</v>
      </c>
      <c r="H28" s="45"/>
      <c r="I28" s="45"/>
      <c r="J28" s="45">
        <f t="shared" si="1"/>
        <v>32245</v>
      </c>
      <c r="K28" s="46">
        <f>J28</f>
        <v>32245</v>
      </c>
      <c r="L28" s="47">
        <f t="shared" si="2"/>
        <v>0</v>
      </c>
      <c r="M28" s="42">
        <v>0</v>
      </c>
      <c r="N28" s="42">
        <v>0</v>
      </c>
      <c r="O28" s="42">
        <v>0</v>
      </c>
      <c r="P28" s="45">
        <f t="shared" si="3"/>
        <v>32245</v>
      </c>
      <c r="Q28" s="45">
        <v>1125.52</v>
      </c>
      <c r="R28" s="45">
        <f t="shared" si="4"/>
        <v>2902.0499999999997</v>
      </c>
      <c r="S28" s="45">
        <f t="shared" si="5"/>
        <v>200</v>
      </c>
      <c r="T28" s="45">
        <f t="shared" si="6"/>
        <v>806.12</v>
      </c>
      <c r="U28" s="45">
        <f t="shared" si="7"/>
        <v>600</v>
      </c>
      <c r="V28" s="46">
        <f t="shared" si="8"/>
        <v>5633.69</v>
      </c>
      <c r="W28" s="48">
        <f t="shared" si="9"/>
        <v>13306</v>
      </c>
      <c r="X28" s="48">
        <f t="shared" si="10"/>
        <v>13305.310000000001</v>
      </c>
      <c r="Y28" s="42">
        <f>+A28</f>
        <v>9</v>
      </c>
      <c r="Z28" s="45">
        <f t="shared" si="11"/>
        <v>3869.3999999999996</v>
      </c>
      <c r="AA28" s="45">
        <v>0</v>
      </c>
      <c r="AB28" s="45">
        <v>100</v>
      </c>
      <c r="AC28" s="45">
        <f t="shared" si="12"/>
        <v>806.13</v>
      </c>
      <c r="AD28" s="45">
        <v>200</v>
      </c>
      <c r="AE28" s="50">
        <f t="shared" si="13"/>
        <v>26611.31</v>
      </c>
      <c r="AF28" s="51">
        <f t="shared" si="14"/>
        <v>13305.655000000001</v>
      </c>
      <c r="AG28" s="42">
        <v>9</v>
      </c>
      <c r="AH28" s="43" t="s">
        <v>72</v>
      </c>
      <c r="AI28" s="44" t="s">
        <v>73</v>
      </c>
      <c r="AJ28" s="45">
        <f t="shared" si="15"/>
        <v>1125.52</v>
      </c>
      <c r="AK28" s="45">
        <f t="shared" si="16"/>
        <v>2902.0499999999997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/>
      <c r="AS28" s="45">
        <v>0</v>
      </c>
      <c r="AT28" s="45">
        <f t="shared" si="17"/>
        <v>2902.0499999999997</v>
      </c>
      <c r="AU28" s="45">
        <v>200</v>
      </c>
      <c r="AV28" s="45">
        <v>0</v>
      </c>
      <c r="AW28" s="45">
        <v>0</v>
      </c>
      <c r="AX28" s="45">
        <f t="shared" si="18"/>
        <v>200</v>
      </c>
      <c r="AY28" s="45">
        <f t="shared" si="19"/>
        <v>806.12</v>
      </c>
      <c r="AZ28" s="45"/>
      <c r="BA28" s="45"/>
      <c r="BB28" s="45">
        <v>100</v>
      </c>
      <c r="BC28" s="45">
        <v>0</v>
      </c>
      <c r="BD28" s="45">
        <v>500</v>
      </c>
      <c r="BE28" s="45">
        <v>0</v>
      </c>
      <c r="BF28" s="45">
        <v>0</v>
      </c>
      <c r="BG28" s="45">
        <f t="shared" si="20"/>
        <v>600</v>
      </c>
      <c r="BH28" s="53">
        <f t="shared" si="21"/>
        <v>5633.69</v>
      </c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  <c r="IW28" s="54"/>
      <c r="IX28" s="54"/>
      <c r="IY28" s="54"/>
      <c r="IZ28" s="54"/>
      <c r="JA28" s="54"/>
      <c r="JB28" s="54"/>
      <c r="JC28" s="54"/>
      <c r="JD28" s="54"/>
      <c r="JE28" s="54"/>
      <c r="JF28" s="54"/>
      <c r="JG28" s="54"/>
      <c r="JH28" s="54"/>
      <c r="JI28" s="54"/>
      <c r="JJ28" s="54"/>
      <c r="JK28" s="54"/>
      <c r="JL28" s="54"/>
      <c r="JM28" s="54"/>
      <c r="JN28" s="54"/>
      <c r="JO28" s="54"/>
      <c r="JP28" s="54"/>
      <c r="JQ28" s="54"/>
      <c r="JR28" s="54"/>
      <c r="JS28" s="54"/>
      <c r="JT28" s="54"/>
      <c r="JU28" s="54"/>
    </row>
    <row r="29" spans="1:281" s="55" customFormat="1" ht="23.1" customHeight="1" x14ac:dyDescent="0.35">
      <c r="B29" s="56"/>
      <c r="C29" s="57"/>
      <c r="D29" s="59"/>
      <c r="E29" s="59"/>
      <c r="F29" s="45">
        <f t="shared" si="0"/>
        <v>0</v>
      </c>
      <c r="G29" s="59"/>
      <c r="J29" s="45">
        <f t="shared" si="1"/>
        <v>0</v>
      </c>
      <c r="L29" s="47">
        <f t="shared" si="2"/>
        <v>0</v>
      </c>
      <c r="P29" s="45">
        <f t="shared" si="3"/>
        <v>0</v>
      </c>
      <c r="Q29" s="56"/>
      <c r="R29" s="45">
        <f t="shared" si="4"/>
        <v>0</v>
      </c>
      <c r="S29" s="45">
        <f t="shared" si="5"/>
        <v>0</v>
      </c>
      <c r="T29" s="45">
        <f t="shared" si="6"/>
        <v>0</v>
      </c>
      <c r="U29" s="45">
        <f t="shared" si="7"/>
        <v>0</v>
      </c>
      <c r="V29" s="46">
        <f t="shared" si="8"/>
        <v>0</v>
      </c>
      <c r="W29" s="48">
        <f t="shared" si="9"/>
        <v>0</v>
      </c>
      <c r="X29" s="48">
        <f t="shared" si="10"/>
        <v>0</v>
      </c>
      <c r="Z29" s="45">
        <f t="shared" si="11"/>
        <v>0</v>
      </c>
      <c r="AA29" s="59"/>
      <c r="AB29" s="59"/>
      <c r="AC29" s="45">
        <f t="shared" si="12"/>
        <v>0</v>
      </c>
      <c r="AD29" s="59"/>
      <c r="AE29" s="50">
        <f t="shared" si="13"/>
        <v>0</v>
      </c>
      <c r="AF29" s="51">
        <f t="shared" si="14"/>
        <v>0</v>
      </c>
      <c r="AH29" s="56"/>
      <c r="AI29" s="57"/>
      <c r="AJ29" s="45">
        <f t="shared" si="15"/>
        <v>0</v>
      </c>
      <c r="AK29" s="45">
        <f t="shared" si="16"/>
        <v>0</v>
      </c>
      <c r="AL29" s="56"/>
      <c r="AM29" s="56"/>
      <c r="AN29" s="56"/>
      <c r="AO29" s="56"/>
      <c r="AP29" s="56"/>
      <c r="AQ29" s="56"/>
      <c r="AR29" s="56"/>
      <c r="AS29" s="56"/>
      <c r="AT29" s="45">
        <f t="shared" si="17"/>
        <v>0</v>
      </c>
      <c r="AU29" s="149"/>
      <c r="AV29" s="56"/>
      <c r="AW29" s="56"/>
      <c r="AX29" s="45">
        <f t="shared" si="18"/>
        <v>0</v>
      </c>
      <c r="AY29" s="45">
        <f t="shared" si="19"/>
        <v>0</v>
      </c>
      <c r="AZ29" s="56"/>
      <c r="BA29" s="56"/>
      <c r="BB29" s="56"/>
      <c r="BC29" s="56"/>
      <c r="BD29" s="56"/>
      <c r="BE29" s="56"/>
      <c r="BF29" s="56"/>
      <c r="BG29" s="45">
        <f t="shared" si="20"/>
        <v>0</v>
      </c>
      <c r="BH29" s="53">
        <f t="shared" si="21"/>
        <v>0</v>
      </c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</row>
    <row r="30" spans="1:281" s="42" customFormat="1" ht="23.1" customHeight="1" x14ac:dyDescent="0.35">
      <c r="A30" s="42">
        <v>10</v>
      </c>
      <c r="B30" s="43" t="s">
        <v>74</v>
      </c>
      <c r="C30" s="44" t="s">
        <v>73</v>
      </c>
      <c r="D30" s="45">
        <v>29449</v>
      </c>
      <c r="E30" s="45">
        <v>1540</v>
      </c>
      <c r="F30" s="45">
        <f t="shared" si="0"/>
        <v>30989</v>
      </c>
      <c r="G30" s="45">
        <v>1540</v>
      </c>
      <c r="H30" s="45"/>
      <c r="I30" s="45"/>
      <c r="J30" s="45">
        <f t="shared" si="1"/>
        <v>32529</v>
      </c>
      <c r="K30" s="46">
        <f>J30</f>
        <v>32529</v>
      </c>
      <c r="L30" s="47">
        <f t="shared" si="2"/>
        <v>2521.29</v>
      </c>
      <c r="M30" s="42">
        <v>2</v>
      </c>
      <c r="N30" s="42">
        <v>2</v>
      </c>
      <c r="O30" s="42">
        <v>25</v>
      </c>
      <c r="P30" s="45">
        <f t="shared" si="3"/>
        <v>30007.71</v>
      </c>
      <c r="Q30" s="45">
        <v>1163.23</v>
      </c>
      <c r="R30" s="45">
        <f t="shared" si="4"/>
        <v>2927.6099999999997</v>
      </c>
      <c r="S30" s="45">
        <f t="shared" si="5"/>
        <v>200</v>
      </c>
      <c r="T30" s="45">
        <f t="shared" si="6"/>
        <v>813.22</v>
      </c>
      <c r="U30" s="45">
        <f t="shared" si="7"/>
        <v>100</v>
      </c>
      <c r="V30" s="46">
        <f t="shared" si="8"/>
        <v>5204.0600000000004</v>
      </c>
      <c r="W30" s="48">
        <f t="shared" si="9"/>
        <v>12402</v>
      </c>
      <c r="X30" s="48">
        <f t="shared" si="10"/>
        <v>12401.649999999998</v>
      </c>
      <c r="Y30" s="42">
        <f>+A30</f>
        <v>10</v>
      </c>
      <c r="Z30" s="45">
        <f t="shared" si="11"/>
        <v>3903.48</v>
      </c>
      <c r="AA30" s="45">
        <v>0</v>
      </c>
      <c r="AB30" s="45">
        <v>100</v>
      </c>
      <c r="AC30" s="45">
        <f t="shared" si="12"/>
        <v>813.23</v>
      </c>
      <c r="AD30" s="45">
        <v>200</v>
      </c>
      <c r="AE30" s="50">
        <f t="shared" si="13"/>
        <v>24803.649999999998</v>
      </c>
      <c r="AF30" s="51">
        <f t="shared" si="14"/>
        <v>12401.824999999999</v>
      </c>
      <c r="AG30" s="42">
        <v>10</v>
      </c>
      <c r="AH30" s="43" t="s">
        <v>74</v>
      </c>
      <c r="AI30" s="44" t="s">
        <v>73</v>
      </c>
      <c r="AJ30" s="45">
        <f t="shared" si="15"/>
        <v>1163.23</v>
      </c>
      <c r="AK30" s="45">
        <f t="shared" si="16"/>
        <v>2927.6099999999997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/>
      <c r="AS30" s="45">
        <v>0</v>
      </c>
      <c r="AT30" s="45">
        <f t="shared" si="17"/>
        <v>2927.6099999999997</v>
      </c>
      <c r="AU30" s="45">
        <v>200</v>
      </c>
      <c r="AV30" s="45">
        <v>0</v>
      </c>
      <c r="AW30" s="45">
        <v>0</v>
      </c>
      <c r="AX30" s="45">
        <f t="shared" si="18"/>
        <v>200</v>
      </c>
      <c r="AY30" s="45">
        <f t="shared" si="19"/>
        <v>813.22</v>
      </c>
      <c r="AZ30" s="45"/>
      <c r="BA30" s="45"/>
      <c r="BB30" s="45">
        <v>100</v>
      </c>
      <c r="BC30" s="45">
        <v>0</v>
      </c>
      <c r="BD30" s="45">
        <v>0</v>
      </c>
      <c r="BE30" s="45">
        <v>0</v>
      </c>
      <c r="BF30" s="45">
        <v>0</v>
      </c>
      <c r="BG30" s="45">
        <f t="shared" si="20"/>
        <v>100</v>
      </c>
      <c r="BH30" s="53">
        <f t="shared" si="21"/>
        <v>5204.0600000000004</v>
      </c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</row>
    <row r="31" spans="1:281" s="55" customFormat="1" ht="23.1" customHeight="1" x14ac:dyDescent="0.35">
      <c r="B31" s="56"/>
      <c r="C31" s="57"/>
      <c r="D31" s="59"/>
      <c r="E31" s="59"/>
      <c r="F31" s="45">
        <f t="shared" si="0"/>
        <v>0</v>
      </c>
      <c r="G31" s="59"/>
      <c r="J31" s="45">
        <f t="shared" si="1"/>
        <v>0</v>
      </c>
      <c r="L31" s="47">
        <f t="shared" si="2"/>
        <v>0</v>
      </c>
      <c r="P31" s="45">
        <f t="shared" si="3"/>
        <v>0</v>
      </c>
      <c r="Q31" s="56"/>
      <c r="R31" s="45">
        <f t="shared" si="4"/>
        <v>0</v>
      </c>
      <c r="S31" s="45">
        <f t="shared" si="5"/>
        <v>0</v>
      </c>
      <c r="T31" s="45">
        <f t="shared" si="6"/>
        <v>0</v>
      </c>
      <c r="U31" s="45">
        <f t="shared" si="7"/>
        <v>0</v>
      </c>
      <c r="V31" s="46">
        <f t="shared" si="8"/>
        <v>0</v>
      </c>
      <c r="W31" s="48">
        <f t="shared" si="9"/>
        <v>0</v>
      </c>
      <c r="X31" s="48">
        <f t="shared" si="10"/>
        <v>0</v>
      </c>
      <c r="Z31" s="45">
        <f t="shared" si="11"/>
        <v>0</v>
      </c>
      <c r="AA31" s="59"/>
      <c r="AB31" s="59"/>
      <c r="AC31" s="45">
        <f t="shared" si="12"/>
        <v>0</v>
      </c>
      <c r="AD31" s="59"/>
      <c r="AE31" s="50">
        <f t="shared" si="13"/>
        <v>0</v>
      </c>
      <c r="AF31" s="51">
        <f t="shared" si="14"/>
        <v>0</v>
      </c>
      <c r="AH31" s="56"/>
      <c r="AI31" s="57"/>
      <c r="AJ31" s="45">
        <f t="shared" si="15"/>
        <v>0</v>
      </c>
      <c r="AK31" s="45">
        <f t="shared" si="16"/>
        <v>0</v>
      </c>
      <c r="AL31" s="56"/>
      <c r="AM31" s="56"/>
      <c r="AN31" s="56"/>
      <c r="AO31" s="56"/>
      <c r="AP31" s="56"/>
      <c r="AQ31" s="56"/>
      <c r="AR31" s="56"/>
      <c r="AS31" s="56"/>
      <c r="AT31" s="45">
        <f t="shared" si="17"/>
        <v>0</v>
      </c>
      <c r="AU31" s="149"/>
      <c r="AV31" s="56"/>
      <c r="AW31" s="56"/>
      <c r="AX31" s="45">
        <f t="shared" si="18"/>
        <v>0</v>
      </c>
      <c r="AY31" s="45">
        <f t="shared" si="19"/>
        <v>0</v>
      </c>
      <c r="AZ31" s="56"/>
      <c r="BA31" s="56"/>
      <c r="BB31" s="56"/>
      <c r="BC31" s="56"/>
      <c r="BD31" s="56"/>
      <c r="BE31" s="56"/>
      <c r="BF31" s="56"/>
      <c r="BG31" s="45">
        <f t="shared" si="20"/>
        <v>0</v>
      </c>
      <c r="BH31" s="53">
        <f t="shared" si="21"/>
        <v>0</v>
      </c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  <c r="IW31" s="54"/>
      <c r="IX31" s="54"/>
      <c r="IY31" s="54"/>
      <c r="IZ31" s="54"/>
      <c r="JA31" s="54"/>
      <c r="JB31" s="54"/>
      <c r="JC31" s="54"/>
      <c r="JD31" s="54"/>
      <c r="JE31" s="54"/>
      <c r="JF31" s="54"/>
      <c r="JG31" s="54"/>
      <c r="JH31" s="54"/>
      <c r="JI31" s="54"/>
      <c r="JJ31" s="54"/>
      <c r="JK31" s="54"/>
      <c r="JL31" s="54"/>
      <c r="JM31" s="54"/>
      <c r="JN31" s="54"/>
      <c r="JO31" s="54"/>
      <c r="JP31" s="54"/>
      <c r="JQ31" s="54"/>
      <c r="JR31" s="54"/>
      <c r="JS31" s="54"/>
      <c r="JT31" s="54"/>
      <c r="JU31" s="54"/>
    </row>
    <row r="32" spans="1:281" s="42" customFormat="1" ht="23.1" customHeight="1" x14ac:dyDescent="0.35">
      <c r="A32" s="154">
        <v>11</v>
      </c>
      <c r="B32" s="43" t="s">
        <v>75</v>
      </c>
      <c r="C32" s="44" t="s">
        <v>69</v>
      </c>
      <c r="D32" s="45">
        <v>39672</v>
      </c>
      <c r="E32" s="45">
        <v>1944</v>
      </c>
      <c r="F32" s="45">
        <f t="shared" si="0"/>
        <v>41616</v>
      </c>
      <c r="G32" s="45">
        <v>1944</v>
      </c>
      <c r="H32" s="45"/>
      <c r="I32" s="45"/>
      <c r="J32" s="45">
        <f t="shared" si="1"/>
        <v>43560</v>
      </c>
      <c r="K32" s="46">
        <f>J32</f>
        <v>43560</v>
      </c>
      <c r="L32" s="47">
        <f t="shared" si="2"/>
        <v>0</v>
      </c>
      <c r="M32" s="42">
        <v>0</v>
      </c>
      <c r="N32" s="42">
        <v>0</v>
      </c>
      <c r="O32" s="42">
        <v>0</v>
      </c>
      <c r="P32" s="45">
        <f t="shared" si="3"/>
        <v>43560</v>
      </c>
      <c r="Q32" s="45">
        <v>2878.45</v>
      </c>
      <c r="R32" s="45">
        <f t="shared" si="4"/>
        <v>14288.22</v>
      </c>
      <c r="S32" s="45">
        <f t="shared" si="5"/>
        <v>388.64</v>
      </c>
      <c r="T32" s="45">
        <f t="shared" si="6"/>
        <v>1089</v>
      </c>
      <c r="U32" s="45">
        <f t="shared" si="7"/>
        <v>19915.689999999999</v>
      </c>
      <c r="V32" s="46">
        <f t="shared" si="8"/>
        <v>38560</v>
      </c>
      <c r="W32" s="48">
        <f t="shared" si="9"/>
        <v>2500</v>
      </c>
      <c r="X32" s="48">
        <f t="shared" si="10"/>
        <v>2500</v>
      </c>
      <c r="Y32" s="42">
        <f>+A32</f>
        <v>11</v>
      </c>
      <c r="Z32" s="45">
        <f t="shared" si="11"/>
        <v>5227.2</v>
      </c>
      <c r="AA32" s="45">
        <v>0</v>
      </c>
      <c r="AB32" s="45">
        <v>100</v>
      </c>
      <c r="AC32" s="45">
        <f t="shared" si="12"/>
        <v>1089</v>
      </c>
      <c r="AD32" s="45">
        <v>200</v>
      </c>
      <c r="AE32" s="50">
        <f t="shared" si="13"/>
        <v>5000</v>
      </c>
      <c r="AF32" s="51">
        <f t="shared" si="14"/>
        <v>2500</v>
      </c>
      <c r="AG32" s="154">
        <v>11</v>
      </c>
      <c r="AH32" s="43" t="s">
        <v>75</v>
      </c>
      <c r="AI32" s="44" t="s">
        <v>69</v>
      </c>
      <c r="AJ32" s="45">
        <f t="shared" si="15"/>
        <v>2878.45</v>
      </c>
      <c r="AK32" s="45">
        <f t="shared" si="16"/>
        <v>3920.3999999999996</v>
      </c>
      <c r="AL32" s="45">
        <v>0</v>
      </c>
      <c r="AM32" s="45">
        <v>2700</v>
      </c>
      <c r="AN32" s="45">
        <v>0</v>
      </c>
      <c r="AO32" s="45">
        <v>0</v>
      </c>
      <c r="AP32" s="45">
        <v>5612.26</v>
      </c>
      <c r="AQ32" s="45">
        <v>0</v>
      </c>
      <c r="AR32" s="45">
        <v>1400</v>
      </c>
      <c r="AS32" s="45">
        <v>655.56</v>
      </c>
      <c r="AT32" s="45">
        <f t="shared" si="17"/>
        <v>14288.22</v>
      </c>
      <c r="AU32" s="45">
        <v>200</v>
      </c>
      <c r="AV32" s="45">
        <v>0</v>
      </c>
      <c r="AW32" s="65">
        <v>188.64</v>
      </c>
      <c r="AX32" s="45">
        <f t="shared" si="18"/>
        <v>388.64</v>
      </c>
      <c r="AY32" s="45">
        <f t="shared" si="19"/>
        <v>1089</v>
      </c>
      <c r="AZ32" s="45"/>
      <c r="BA32" s="45"/>
      <c r="BB32" s="45">
        <v>100</v>
      </c>
      <c r="BC32" s="45">
        <v>9490.31</v>
      </c>
      <c r="BD32" s="45">
        <v>7375.38</v>
      </c>
      <c r="BE32" s="45">
        <v>2950</v>
      </c>
      <c r="BF32" s="45">
        <v>0</v>
      </c>
      <c r="BG32" s="45">
        <f t="shared" si="20"/>
        <v>19915.689999999999</v>
      </c>
      <c r="BH32" s="53">
        <f t="shared" si="21"/>
        <v>38560</v>
      </c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  <c r="IW32" s="54"/>
      <c r="IX32" s="54"/>
      <c r="IY32" s="54"/>
      <c r="IZ32" s="54"/>
      <c r="JA32" s="54"/>
      <c r="JB32" s="54"/>
      <c r="JC32" s="54"/>
      <c r="JD32" s="54"/>
      <c r="JE32" s="54"/>
      <c r="JF32" s="54"/>
      <c r="JG32" s="54"/>
      <c r="JH32" s="54"/>
      <c r="JI32" s="54"/>
      <c r="JJ32" s="54"/>
      <c r="JK32" s="54"/>
      <c r="JL32" s="54"/>
      <c r="JM32" s="54"/>
      <c r="JN32" s="54"/>
      <c r="JO32" s="54"/>
      <c r="JP32" s="54"/>
      <c r="JQ32" s="54"/>
      <c r="JR32" s="54"/>
      <c r="JS32" s="54"/>
      <c r="JT32" s="54"/>
      <c r="JU32" s="54"/>
    </row>
    <row r="33" spans="1:281" s="55" customFormat="1" ht="23.1" customHeight="1" x14ac:dyDescent="0.35">
      <c r="B33" s="56"/>
      <c r="C33" s="57"/>
      <c r="D33" s="59"/>
      <c r="E33" s="59"/>
      <c r="F33" s="45">
        <f t="shared" si="0"/>
        <v>0</v>
      </c>
      <c r="G33" s="59"/>
      <c r="J33" s="45">
        <f t="shared" si="1"/>
        <v>0</v>
      </c>
      <c r="L33" s="47">
        <f t="shared" si="2"/>
        <v>0</v>
      </c>
      <c r="P33" s="45">
        <f t="shared" si="3"/>
        <v>0</v>
      </c>
      <c r="Q33" s="56"/>
      <c r="R33" s="45">
        <f t="shared" si="4"/>
        <v>0</v>
      </c>
      <c r="S33" s="45">
        <f t="shared" si="5"/>
        <v>0</v>
      </c>
      <c r="T33" s="45">
        <f t="shared" si="6"/>
        <v>0</v>
      </c>
      <c r="U33" s="45">
        <f t="shared" si="7"/>
        <v>0</v>
      </c>
      <c r="V33" s="46">
        <f t="shared" si="8"/>
        <v>0</v>
      </c>
      <c r="W33" s="48">
        <f t="shared" si="9"/>
        <v>0</v>
      </c>
      <c r="X33" s="48">
        <f t="shared" si="10"/>
        <v>0</v>
      </c>
      <c r="Z33" s="45">
        <f t="shared" si="11"/>
        <v>0</v>
      </c>
      <c r="AA33" s="59"/>
      <c r="AB33" s="59"/>
      <c r="AC33" s="45">
        <f t="shared" si="12"/>
        <v>0</v>
      </c>
      <c r="AD33" s="59"/>
      <c r="AE33" s="50">
        <f t="shared" si="13"/>
        <v>0</v>
      </c>
      <c r="AF33" s="51">
        <f t="shared" si="14"/>
        <v>0</v>
      </c>
      <c r="AH33" s="56"/>
      <c r="AI33" s="57"/>
      <c r="AJ33" s="45">
        <f t="shared" si="15"/>
        <v>0</v>
      </c>
      <c r="AK33" s="45">
        <f t="shared" si="16"/>
        <v>0</v>
      </c>
      <c r="AL33" s="56"/>
      <c r="AM33" s="56"/>
      <c r="AN33" s="56"/>
      <c r="AO33" s="56"/>
      <c r="AP33" s="56"/>
      <c r="AQ33" s="56"/>
      <c r="AR33" s="56"/>
      <c r="AS33" s="56"/>
      <c r="AT33" s="45">
        <f t="shared" si="17"/>
        <v>0</v>
      </c>
      <c r="AU33" s="149"/>
      <c r="AV33" s="56"/>
      <c r="AW33" s="66"/>
      <c r="AX33" s="45">
        <f t="shared" si="18"/>
        <v>0</v>
      </c>
      <c r="AY33" s="45">
        <f t="shared" si="19"/>
        <v>0</v>
      </c>
      <c r="AZ33" s="56"/>
      <c r="BA33" s="56"/>
      <c r="BB33" s="56"/>
      <c r="BC33" s="56"/>
      <c r="BD33" s="56"/>
      <c r="BE33" s="56"/>
      <c r="BF33" s="56"/>
      <c r="BG33" s="45">
        <f t="shared" si="20"/>
        <v>0</v>
      </c>
      <c r="BH33" s="53">
        <f t="shared" si="21"/>
        <v>0</v>
      </c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  <c r="II33" s="54"/>
      <c r="IJ33" s="54"/>
      <c r="IK33" s="54"/>
      <c r="IL33" s="54"/>
      <c r="IM33" s="54"/>
      <c r="IN33" s="54"/>
      <c r="IO33" s="54"/>
      <c r="IP33" s="54"/>
      <c r="IQ33" s="54"/>
      <c r="IR33" s="54"/>
      <c r="IS33" s="54"/>
      <c r="IT33" s="54"/>
      <c r="IU33" s="54"/>
      <c r="IV33" s="54"/>
      <c r="IW33" s="54"/>
      <c r="IX33" s="54"/>
      <c r="IY33" s="54"/>
      <c r="IZ33" s="54"/>
      <c r="JA33" s="54"/>
      <c r="JB33" s="54"/>
      <c r="JC33" s="54"/>
      <c r="JD33" s="54"/>
      <c r="JE33" s="54"/>
      <c r="JF33" s="54"/>
      <c r="JG33" s="54"/>
      <c r="JH33" s="54"/>
      <c r="JI33" s="54"/>
      <c r="JJ33" s="54"/>
      <c r="JK33" s="54"/>
      <c r="JL33" s="54"/>
      <c r="JM33" s="54"/>
      <c r="JN33" s="54"/>
      <c r="JO33" s="54"/>
      <c r="JP33" s="54"/>
      <c r="JQ33" s="54"/>
      <c r="JR33" s="54"/>
      <c r="JS33" s="54"/>
      <c r="JT33" s="54"/>
      <c r="JU33" s="54"/>
    </row>
    <row r="34" spans="1:281" s="42" customFormat="1" ht="23.1" customHeight="1" x14ac:dyDescent="0.35">
      <c r="A34" s="42">
        <v>12</v>
      </c>
      <c r="B34" s="62" t="s">
        <v>76</v>
      </c>
      <c r="C34" s="44" t="s">
        <v>67</v>
      </c>
      <c r="D34" s="45">
        <v>80003</v>
      </c>
      <c r="E34" s="45">
        <v>3656</v>
      </c>
      <c r="F34" s="45">
        <f t="shared" si="0"/>
        <v>83659</v>
      </c>
      <c r="G34" s="45">
        <v>3656</v>
      </c>
      <c r="H34" s="45"/>
      <c r="I34" s="45"/>
      <c r="J34" s="45">
        <f t="shared" si="1"/>
        <v>87315</v>
      </c>
      <c r="K34" s="46">
        <f>J34</f>
        <v>87315</v>
      </c>
      <c r="L34" s="47">
        <f t="shared" si="2"/>
        <v>0</v>
      </c>
      <c r="M34" s="42">
        <v>0</v>
      </c>
      <c r="N34" s="42">
        <v>0</v>
      </c>
      <c r="O34" s="42">
        <v>0</v>
      </c>
      <c r="P34" s="45">
        <f t="shared" si="3"/>
        <v>87315</v>
      </c>
      <c r="Q34" s="45">
        <v>12906.57</v>
      </c>
      <c r="R34" s="45">
        <f t="shared" si="4"/>
        <v>34490.58</v>
      </c>
      <c r="S34" s="45">
        <f t="shared" si="5"/>
        <v>200</v>
      </c>
      <c r="T34" s="45">
        <f t="shared" si="6"/>
        <v>2182.87</v>
      </c>
      <c r="U34" s="45">
        <f t="shared" si="7"/>
        <v>22050.21</v>
      </c>
      <c r="V34" s="46">
        <f t="shared" si="8"/>
        <v>71830.23000000001</v>
      </c>
      <c r="W34" s="48">
        <f t="shared" si="9"/>
        <v>7742</v>
      </c>
      <c r="X34" s="48">
        <f t="shared" si="10"/>
        <v>7742.7699999999895</v>
      </c>
      <c r="Y34" s="42">
        <f>+A34</f>
        <v>12</v>
      </c>
      <c r="Z34" s="45">
        <f t="shared" si="11"/>
        <v>10477.799999999999</v>
      </c>
      <c r="AA34" s="45">
        <v>0</v>
      </c>
      <c r="AB34" s="45">
        <v>100</v>
      </c>
      <c r="AC34" s="45">
        <f t="shared" si="12"/>
        <v>2182.88</v>
      </c>
      <c r="AD34" s="45">
        <v>200</v>
      </c>
      <c r="AE34" s="50">
        <f t="shared" si="13"/>
        <v>15484.76999999999</v>
      </c>
      <c r="AF34" s="51">
        <f t="shared" si="14"/>
        <v>7742.3849999999948</v>
      </c>
      <c r="AG34" s="42">
        <v>12</v>
      </c>
      <c r="AH34" s="62" t="s">
        <v>76</v>
      </c>
      <c r="AI34" s="44" t="s">
        <v>67</v>
      </c>
      <c r="AJ34" s="45">
        <f t="shared" si="15"/>
        <v>12906.57</v>
      </c>
      <c r="AK34" s="45">
        <f t="shared" si="16"/>
        <v>7858.3499999999995</v>
      </c>
      <c r="AL34" s="45">
        <v>0</v>
      </c>
      <c r="AM34" s="45">
        <v>1000</v>
      </c>
      <c r="AN34" s="45">
        <v>0</v>
      </c>
      <c r="AO34" s="45">
        <v>9634.44</v>
      </c>
      <c r="AP34" s="45">
        <v>12353.34</v>
      </c>
      <c r="AQ34" s="47">
        <v>0</v>
      </c>
      <c r="AR34" s="65">
        <v>2333.33</v>
      </c>
      <c r="AS34" s="45">
        <v>1311.12</v>
      </c>
      <c r="AT34" s="45">
        <f t="shared" si="17"/>
        <v>34490.58</v>
      </c>
      <c r="AU34" s="45">
        <v>200</v>
      </c>
      <c r="AV34" s="45">
        <v>0</v>
      </c>
      <c r="AW34" s="45">
        <v>0</v>
      </c>
      <c r="AX34" s="45">
        <f t="shared" si="18"/>
        <v>200</v>
      </c>
      <c r="AY34" s="45">
        <f t="shared" si="19"/>
        <v>2182.87</v>
      </c>
      <c r="AZ34" s="45"/>
      <c r="BA34" s="45"/>
      <c r="BB34" s="45">
        <v>100</v>
      </c>
      <c r="BC34" s="45">
        <v>7576.21</v>
      </c>
      <c r="BD34" s="45">
        <v>7000</v>
      </c>
      <c r="BE34" s="45">
        <v>7374</v>
      </c>
      <c r="BF34" s="45">
        <v>0</v>
      </c>
      <c r="BG34" s="45">
        <f t="shared" si="20"/>
        <v>22050.21</v>
      </c>
      <c r="BH34" s="53">
        <f t="shared" si="21"/>
        <v>71830.23000000001</v>
      </c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  <c r="IW34" s="54"/>
      <c r="IX34" s="54"/>
      <c r="IY34" s="54"/>
      <c r="IZ34" s="54"/>
      <c r="JA34" s="54"/>
      <c r="JB34" s="54"/>
      <c r="JC34" s="54"/>
      <c r="JD34" s="54"/>
      <c r="JE34" s="54"/>
      <c r="JF34" s="54"/>
      <c r="JG34" s="54"/>
      <c r="JH34" s="54"/>
      <c r="JI34" s="54"/>
      <c r="JJ34" s="54"/>
      <c r="JK34" s="54"/>
      <c r="JL34" s="54"/>
      <c r="JM34" s="54"/>
      <c r="JN34" s="54"/>
      <c r="JO34" s="54"/>
      <c r="JP34" s="54"/>
      <c r="JQ34" s="54"/>
      <c r="JR34" s="54"/>
      <c r="JS34" s="54"/>
      <c r="JT34" s="54"/>
      <c r="JU34" s="54"/>
    </row>
    <row r="35" spans="1:281" s="42" customFormat="1" ht="23.1" customHeight="1" x14ac:dyDescent="0.35">
      <c r="A35" s="55"/>
      <c r="B35" s="62"/>
      <c r="C35" s="44"/>
      <c r="D35" s="45"/>
      <c r="E35" s="45"/>
      <c r="F35" s="45">
        <f t="shared" si="0"/>
        <v>0</v>
      </c>
      <c r="G35" s="45"/>
      <c r="J35" s="45">
        <f t="shared" si="1"/>
        <v>0</v>
      </c>
      <c r="K35" s="46"/>
      <c r="L35" s="47">
        <f t="shared" si="2"/>
        <v>0</v>
      </c>
      <c r="P35" s="45">
        <f t="shared" si="3"/>
        <v>0</v>
      </c>
      <c r="R35" s="45">
        <f t="shared" si="4"/>
        <v>0</v>
      </c>
      <c r="S35" s="45">
        <f t="shared" si="5"/>
        <v>0</v>
      </c>
      <c r="T35" s="45">
        <f t="shared" si="6"/>
        <v>0</v>
      </c>
      <c r="U35" s="45">
        <f t="shared" si="7"/>
        <v>0</v>
      </c>
      <c r="V35" s="46">
        <f t="shared" si="8"/>
        <v>0</v>
      </c>
      <c r="W35" s="48">
        <f t="shared" si="9"/>
        <v>0</v>
      </c>
      <c r="X35" s="48">
        <f t="shared" si="10"/>
        <v>0</v>
      </c>
      <c r="Z35" s="45">
        <f t="shared" si="11"/>
        <v>0</v>
      </c>
      <c r="AA35" s="45"/>
      <c r="AB35" s="45"/>
      <c r="AC35" s="45">
        <f t="shared" si="12"/>
        <v>0</v>
      </c>
      <c r="AD35" s="45"/>
      <c r="AE35" s="50">
        <f t="shared" si="13"/>
        <v>0</v>
      </c>
      <c r="AF35" s="51">
        <f t="shared" si="14"/>
        <v>0</v>
      </c>
      <c r="AG35" s="55"/>
      <c r="AH35" s="62"/>
      <c r="AI35" s="44"/>
      <c r="AJ35" s="45">
        <f t="shared" si="15"/>
        <v>0</v>
      </c>
      <c r="AK35" s="45">
        <f t="shared" si="16"/>
        <v>0</v>
      </c>
      <c r="AT35" s="45">
        <f t="shared" si="17"/>
        <v>0</v>
      </c>
      <c r="AU35" s="45"/>
      <c r="AV35" s="56"/>
      <c r="AX35" s="45">
        <f t="shared" si="18"/>
        <v>0</v>
      </c>
      <c r="AY35" s="45">
        <f t="shared" si="19"/>
        <v>0</v>
      </c>
      <c r="BG35" s="45">
        <f t="shared" si="20"/>
        <v>0</v>
      </c>
      <c r="BH35" s="53">
        <f t="shared" si="21"/>
        <v>0</v>
      </c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</row>
    <row r="36" spans="1:281" s="42" customFormat="1" ht="23.1" customHeight="1" x14ac:dyDescent="0.35">
      <c r="A36" s="42">
        <v>13</v>
      </c>
      <c r="B36" s="43" t="s">
        <v>78</v>
      </c>
      <c r="C36" s="44" t="s">
        <v>79</v>
      </c>
      <c r="D36" s="45">
        <v>31320</v>
      </c>
      <c r="E36" s="45">
        <v>1550</v>
      </c>
      <c r="F36" s="45">
        <f t="shared" si="0"/>
        <v>32870</v>
      </c>
      <c r="G36" s="45">
        <v>1551</v>
      </c>
      <c r="H36" s="45"/>
      <c r="I36" s="45"/>
      <c r="J36" s="45">
        <f t="shared" si="1"/>
        <v>34421</v>
      </c>
      <c r="K36" s="46">
        <f>J36</f>
        <v>34421</v>
      </c>
      <c r="L36" s="47">
        <f t="shared" si="2"/>
        <v>0</v>
      </c>
      <c r="M36" s="42">
        <v>0</v>
      </c>
      <c r="N36" s="42">
        <v>0</v>
      </c>
      <c r="O36" s="42">
        <v>0</v>
      </c>
      <c r="P36" s="45">
        <f t="shared" si="3"/>
        <v>34421</v>
      </c>
      <c r="Q36" s="45">
        <v>1414.39</v>
      </c>
      <c r="R36" s="45">
        <f t="shared" si="4"/>
        <v>3097.89</v>
      </c>
      <c r="S36" s="45">
        <f t="shared" si="5"/>
        <v>200</v>
      </c>
      <c r="T36" s="45">
        <f t="shared" si="6"/>
        <v>860.52</v>
      </c>
      <c r="U36" s="45">
        <f t="shared" si="7"/>
        <v>4203.3100000000004</v>
      </c>
      <c r="V36" s="46">
        <f t="shared" si="8"/>
        <v>9776.11</v>
      </c>
      <c r="W36" s="48">
        <f t="shared" si="9"/>
        <v>12322</v>
      </c>
      <c r="X36" s="48">
        <f t="shared" si="10"/>
        <v>12322.89</v>
      </c>
      <c r="Y36" s="42">
        <f>+A36</f>
        <v>13</v>
      </c>
      <c r="Z36" s="45">
        <f t="shared" si="11"/>
        <v>4130.5199999999995</v>
      </c>
      <c r="AA36" s="45">
        <v>0</v>
      </c>
      <c r="AB36" s="45">
        <v>100</v>
      </c>
      <c r="AC36" s="45">
        <f t="shared" si="12"/>
        <v>860.53</v>
      </c>
      <c r="AD36" s="45">
        <v>200</v>
      </c>
      <c r="AE36" s="50">
        <f t="shared" si="13"/>
        <v>24644.89</v>
      </c>
      <c r="AF36" s="51">
        <f t="shared" si="14"/>
        <v>12322.445</v>
      </c>
      <c r="AG36" s="42">
        <v>13</v>
      </c>
      <c r="AH36" s="43" t="s">
        <v>78</v>
      </c>
      <c r="AI36" s="44" t="s">
        <v>79</v>
      </c>
      <c r="AJ36" s="45">
        <f t="shared" si="15"/>
        <v>1414.39</v>
      </c>
      <c r="AK36" s="45">
        <f t="shared" si="16"/>
        <v>3097.89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/>
      <c r="AS36" s="45">
        <v>0</v>
      </c>
      <c r="AT36" s="45">
        <f t="shared" si="17"/>
        <v>3097.89</v>
      </c>
      <c r="AU36" s="45">
        <v>200</v>
      </c>
      <c r="AV36" s="45">
        <v>0</v>
      </c>
      <c r="AW36" s="45">
        <v>0</v>
      </c>
      <c r="AX36" s="45">
        <f t="shared" si="18"/>
        <v>200</v>
      </c>
      <c r="AY36" s="45">
        <f t="shared" si="19"/>
        <v>860.52</v>
      </c>
      <c r="AZ36" s="45"/>
      <c r="BA36" s="45"/>
      <c r="BB36" s="45">
        <v>100</v>
      </c>
      <c r="BC36" s="45">
        <v>4103.3100000000004</v>
      </c>
      <c r="BD36" s="45">
        <v>0</v>
      </c>
      <c r="BE36" s="47">
        <v>0</v>
      </c>
      <c r="BF36" s="45">
        <v>0</v>
      </c>
      <c r="BG36" s="45">
        <f t="shared" si="20"/>
        <v>4203.3100000000004</v>
      </c>
      <c r="BH36" s="53">
        <f t="shared" si="21"/>
        <v>9776.11</v>
      </c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</row>
    <row r="37" spans="1:281" s="55" customFormat="1" ht="23.1" customHeight="1" x14ac:dyDescent="0.35">
      <c r="B37" s="61"/>
      <c r="C37" s="57"/>
      <c r="D37" s="59"/>
      <c r="E37" s="59"/>
      <c r="F37" s="45">
        <f t="shared" si="0"/>
        <v>0</v>
      </c>
      <c r="G37" s="59"/>
      <c r="H37" s="59"/>
      <c r="I37" s="59"/>
      <c r="J37" s="45">
        <f t="shared" si="1"/>
        <v>0</v>
      </c>
      <c r="K37" s="58"/>
      <c r="L37" s="47">
        <f t="shared" si="2"/>
        <v>0</v>
      </c>
      <c r="P37" s="45">
        <f t="shared" si="3"/>
        <v>0</v>
      </c>
      <c r="Q37" s="59"/>
      <c r="R37" s="45">
        <f t="shared" si="4"/>
        <v>0</v>
      </c>
      <c r="S37" s="45">
        <f t="shared" si="5"/>
        <v>0</v>
      </c>
      <c r="T37" s="45">
        <f t="shared" si="6"/>
        <v>0</v>
      </c>
      <c r="U37" s="45">
        <f t="shared" si="7"/>
        <v>0</v>
      </c>
      <c r="V37" s="46">
        <f t="shared" si="8"/>
        <v>0</v>
      </c>
      <c r="W37" s="48">
        <f t="shared" si="9"/>
        <v>0</v>
      </c>
      <c r="X37" s="48">
        <f t="shared" si="10"/>
        <v>0</v>
      </c>
      <c r="Z37" s="45">
        <f t="shared" si="11"/>
        <v>0</v>
      </c>
      <c r="AA37" s="59"/>
      <c r="AB37" s="59"/>
      <c r="AC37" s="45">
        <f t="shared" si="12"/>
        <v>0</v>
      </c>
      <c r="AD37" s="59"/>
      <c r="AE37" s="50">
        <f t="shared" si="13"/>
        <v>0</v>
      </c>
      <c r="AF37" s="51">
        <f t="shared" si="14"/>
        <v>0</v>
      </c>
      <c r="AH37" s="61"/>
      <c r="AI37" s="57"/>
      <c r="AJ37" s="45">
        <f t="shared" si="15"/>
        <v>0</v>
      </c>
      <c r="AK37" s="45">
        <f t="shared" si="16"/>
        <v>0</v>
      </c>
      <c r="AL37" s="59"/>
      <c r="AM37" s="59"/>
      <c r="AN37" s="59"/>
      <c r="AO37" s="59"/>
      <c r="AP37" s="59"/>
      <c r="AQ37" s="59"/>
      <c r="AR37" s="59"/>
      <c r="AS37" s="59"/>
      <c r="AT37" s="45">
        <f t="shared" si="17"/>
        <v>0</v>
      </c>
      <c r="AU37" s="59"/>
      <c r="AV37" s="56"/>
      <c r="AW37" s="59"/>
      <c r="AX37" s="45">
        <f t="shared" si="18"/>
        <v>0</v>
      </c>
      <c r="AY37" s="45">
        <f t="shared" si="19"/>
        <v>0</v>
      </c>
      <c r="AZ37" s="59"/>
      <c r="BA37" s="59"/>
      <c r="BB37" s="59"/>
      <c r="BC37" s="59"/>
      <c r="BD37" s="59"/>
      <c r="BE37" s="59"/>
      <c r="BF37" s="59"/>
      <c r="BG37" s="45">
        <f t="shared" si="20"/>
        <v>0</v>
      </c>
      <c r="BH37" s="53">
        <f t="shared" si="21"/>
        <v>0</v>
      </c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</row>
    <row r="38" spans="1:281" s="42" customFormat="1" ht="23.1" customHeight="1" x14ac:dyDescent="0.35">
      <c r="A38" s="154">
        <v>14</v>
      </c>
      <c r="B38" s="43" t="s">
        <v>80</v>
      </c>
      <c r="C38" s="44" t="s">
        <v>108</v>
      </c>
      <c r="D38" s="45">
        <v>51357</v>
      </c>
      <c r="E38" s="45">
        <v>2516</v>
      </c>
      <c r="F38" s="45">
        <f t="shared" si="0"/>
        <v>53873</v>
      </c>
      <c r="G38" s="45">
        <v>2517</v>
      </c>
      <c r="H38" s="45"/>
      <c r="I38" s="45"/>
      <c r="J38" s="45">
        <f t="shared" si="1"/>
        <v>56390</v>
      </c>
      <c r="K38" s="46">
        <f>J38</f>
        <v>56390</v>
      </c>
      <c r="L38" s="47">
        <f t="shared" si="2"/>
        <v>1152.05</v>
      </c>
      <c r="M38" s="42">
        <v>0</v>
      </c>
      <c r="N38" s="42">
        <v>3</v>
      </c>
      <c r="O38" s="42">
        <v>48</v>
      </c>
      <c r="P38" s="45">
        <f t="shared" si="3"/>
        <v>55237.95</v>
      </c>
      <c r="Q38" s="45">
        <v>5529.03</v>
      </c>
      <c r="R38" s="45">
        <f t="shared" si="4"/>
        <v>5075.0999999999995</v>
      </c>
      <c r="S38" s="45">
        <f t="shared" si="5"/>
        <v>200</v>
      </c>
      <c r="T38" s="45">
        <f t="shared" si="6"/>
        <v>1409.75</v>
      </c>
      <c r="U38" s="45">
        <f t="shared" si="7"/>
        <v>200</v>
      </c>
      <c r="V38" s="46">
        <f t="shared" si="8"/>
        <v>12413.88</v>
      </c>
      <c r="W38" s="48">
        <f t="shared" si="9"/>
        <v>21412</v>
      </c>
      <c r="X38" s="48">
        <f t="shared" si="10"/>
        <v>21412.07</v>
      </c>
      <c r="Y38" s="42">
        <f>+A38</f>
        <v>14</v>
      </c>
      <c r="Z38" s="45">
        <f t="shared" si="11"/>
        <v>6766.8</v>
      </c>
      <c r="AA38" s="45">
        <v>0</v>
      </c>
      <c r="AB38" s="45">
        <v>100</v>
      </c>
      <c r="AC38" s="45">
        <f t="shared" si="12"/>
        <v>1409.75</v>
      </c>
      <c r="AD38" s="45">
        <v>200</v>
      </c>
      <c r="AE38" s="50">
        <f t="shared" si="13"/>
        <v>42824.07</v>
      </c>
      <c r="AF38" s="51">
        <f t="shared" si="14"/>
        <v>21412.035</v>
      </c>
      <c r="AG38" s="154">
        <v>14</v>
      </c>
      <c r="AH38" s="43" t="s">
        <v>80</v>
      </c>
      <c r="AI38" s="44" t="s">
        <v>108</v>
      </c>
      <c r="AJ38" s="45">
        <f t="shared" si="15"/>
        <v>5529.03</v>
      </c>
      <c r="AK38" s="45">
        <f t="shared" si="16"/>
        <v>5075.0999999999995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/>
      <c r="AS38" s="45">
        <v>0</v>
      </c>
      <c r="AT38" s="45">
        <f t="shared" si="17"/>
        <v>5075.0999999999995</v>
      </c>
      <c r="AU38" s="45">
        <v>200</v>
      </c>
      <c r="AV38" s="45">
        <v>0</v>
      </c>
      <c r="AW38" s="45">
        <v>0</v>
      </c>
      <c r="AX38" s="45">
        <f t="shared" si="18"/>
        <v>200</v>
      </c>
      <c r="AY38" s="45">
        <f t="shared" si="19"/>
        <v>1409.75</v>
      </c>
      <c r="AZ38" s="45"/>
      <c r="BA38" s="45"/>
      <c r="BB38" s="45">
        <v>100</v>
      </c>
      <c r="BC38" s="45">
        <v>0</v>
      </c>
      <c r="BD38" s="45">
        <v>100</v>
      </c>
      <c r="BE38" s="45">
        <v>0</v>
      </c>
      <c r="BF38" s="45">
        <v>0</v>
      </c>
      <c r="BG38" s="45">
        <f t="shared" si="20"/>
        <v>200</v>
      </c>
      <c r="BH38" s="53">
        <f t="shared" si="21"/>
        <v>12413.88</v>
      </c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</row>
    <row r="39" spans="1:281" s="55" customFormat="1" ht="23.1" customHeight="1" x14ac:dyDescent="0.35">
      <c r="B39" s="56"/>
      <c r="C39" s="57"/>
      <c r="D39" s="59"/>
      <c r="E39" s="59"/>
      <c r="F39" s="45">
        <f t="shared" si="0"/>
        <v>0</v>
      </c>
      <c r="G39" s="59"/>
      <c r="J39" s="45">
        <f t="shared" si="1"/>
        <v>0</v>
      </c>
      <c r="L39" s="47">
        <f t="shared" si="2"/>
        <v>0</v>
      </c>
      <c r="P39" s="45">
        <f t="shared" si="3"/>
        <v>0</v>
      </c>
      <c r="Q39" s="56"/>
      <c r="R39" s="45">
        <f t="shared" si="4"/>
        <v>0</v>
      </c>
      <c r="S39" s="45">
        <f t="shared" si="5"/>
        <v>0</v>
      </c>
      <c r="T39" s="45">
        <f t="shared" si="6"/>
        <v>0</v>
      </c>
      <c r="U39" s="45">
        <f t="shared" si="7"/>
        <v>0</v>
      </c>
      <c r="V39" s="46">
        <f t="shared" si="8"/>
        <v>0</v>
      </c>
      <c r="W39" s="48">
        <f t="shared" si="9"/>
        <v>0</v>
      </c>
      <c r="X39" s="48">
        <f t="shared" si="10"/>
        <v>0</v>
      </c>
      <c r="Z39" s="45">
        <f t="shared" si="11"/>
        <v>0</v>
      </c>
      <c r="AA39" s="59"/>
      <c r="AB39" s="59"/>
      <c r="AC39" s="45">
        <f t="shared" si="12"/>
        <v>0</v>
      </c>
      <c r="AD39" s="59"/>
      <c r="AE39" s="50">
        <f t="shared" si="13"/>
        <v>0</v>
      </c>
      <c r="AF39" s="51">
        <f t="shared" si="14"/>
        <v>0</v>
      </c>
      <c r="AH39" s="56"/>
      <c r="AI39" s="57"/>
      <c r="AJ39" s="45">
        <f t="shared" si="15"/>
        <v>0</v>
      </c>
      <c r="AK39" s="45">
        <f t="shared" si="16"/>
        <v>0</v>
      </c>
      <c r="AL39" s="56"/>
      <c r="AM39" s="56"/>
      <c r="AN39" s="56"/>
      <c r="AO39" s="56"/>
      <c r="AP39" s="56"/>
      <c r="AQ39" s="56"/>
      <c r="AR39" s="56"/>
      <c r="AS39" s="56"/>
      <c r="AT39" s="45">
        <f t="shared" si="17"/>
        <v>0</v>
      </c>
      <c r="AU39" s="149"/>
      <c r="AV39" s="56"/>
      <c r="AW39" s="56"/>
      <c r="AX39" s="45">
        <f t="shared" si="18"/>
        <v>0</v>
      </c>
      <c r="AY39" s="45">
        <f t="shared" si="19"/>
        <v>0</v>
      </c>
      <c r="AZ39" s="56"/>
      <c r="BA39" s="56"/>
      <c r="BB39" s="56"/>
      <c r="BC39" s="56"/>
      <c r="BD39" s="56"/>
      <c r="BE39" s="56"/>
      <c r="BF39" s="56"/>
      <c r="BG39" s="45">
        <f t="shared" si="20"/>
        <v>0</v>
      </c>
      <c r="BH39" s="53">
        <f t="shared" si="21"/>
        <v>0</v>
      </c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</row>
    <row r="40" spans="1:281" s="54" customFormat="1" ht="23.1" customHeight="1" x14ac:dyDescent="0.35">
      <c r="A40" s="42">
        <v>15</v>
      </c>
      <c r="B40" s="67" t="s">
        <v>82</v>
      </c>
      <c r="C40" s="44" t="s">
        <v>67</v>
      </c>
      <c r="D40" s="45">
        <v>81207</v>
      </c>
      <c r="E40" s="45">
        <v>3711</v>
      </c>
      <c r="F40" s="45">
        <f t="shared" si="0"/>
        <v>84918</v>
      </c>
      <c r="G40" s="45">
        <v>3656</v>
      </c>
      <c r="H40" s="45"/>
      <c r="I40" s="45"/>
      <c r="J40" s="45">
        <f t="shared" si="1"/>
        <v>88574</v>
      </c>
      <c r="K40" s="46">
        <f>J40</f>
        <v>88574</v>
      </c>
      <c r="L40" s="47">
        <f t="shared" si="2"/>
        <v>0</v>
      </c>
      <c r="M40" s="42">
        <v>0</v>
      </c>
      <c r="N40" s="42">
        <v>0</v>
      </c>
      <c r="O40" s="42">
        <v>0</v>
      </c>
      <c r="P40" s="45">
        <f t="shared" si="3"/>
        <v>88574</v>
      </c>
      <c r="Q40" s="45">
        <v>13237.58</v>
      </c>
      <c r="R40" s="45">
        <f t="shared" si="4"/>
        <v>21043.34</v>
      </c>
      <c r="S40" s="45">
        <f t="shared" si="5"/>
        <v>200</v>
      </c>
      <c r="T40" s="45">
        <f t="shared" si="6"/>
        <v>2214.35</v>
      </c>
      <c r="U40" s="45">
        <f t="shared" si="7"/>
        <v>100</v>
      </c>
      <c r="V40" s="46">
        <f t="shared" si="8"/>
        <v>36795.269999999997</v>
      </c>
      <c r="W40" s="48">
        <f t="shared" si="9"/>
        <v>25889</v>
      </c>
      <c r="X40" s="48">
        <f t="shared" si="10"/>
        <v>25889.730000000003</v>
      </c>
      <c r="Y40" s="42">
        <f>+A40</f>
        <v>15</v>
      </c>
      <c r="Z40" s="45">
        <f t="shared" si="11"/>
        <v>10628.88</v>
      </c>
      <c r="AA40" s="45">
        <v>0</v>
      </c>
      <c r="AB40" s="45">
        <v>100</v>
      </c>
      <c r="AC40" s="45">
        <f t="shared" si="12"/>
        <v>2214.35</v>
      </c>
      <c r="AD40" s="45">
        <v>200</v>
      </c>
      <c r="AE40" s="50">
        <f t="shared" si="13"/>
        <v>51778.73</v>
      </c>
      <c r="AF40" s="51">
        <f t="shared" si="14"/>
        <v>25889.365000000002</v>
      </c>
      <c r="AG40" s="42">
        <v>15</v>
      </c>
      <c r="AH40" s="67" t="s">
        <v>82</v>
      </c>
      <c r="AI40" s="44" t="s">
        <v>67</v>
      </c>
      <c r="AJ40" s="45">
        <f t="shared" si="15"/>
        <v>13237.58</v>
      </c>
      <c r="AK40" s="45">
        <f t="shared" si="16"/>
        <v>7971.66</v>
      </c>
      <c r="AL40" s="45">
        <v>0</v>
      </c>
      <c r="AM40" s="45">
        <v>420</v>
      </c>
      <c r="AN40" s="45">
        <v>0</v>
      </c>
      <c r="AO40" s="45">
        <v>0</v>
      </c>
      <c r="AP40" s="45">
        <v>12651.68</v>
      </c>
      <c r="AQ40" s="45">
        <v>0</v>
      </c>
      <c r="AR40" s="45"/>
      <c r="AS40" s="45">
        <v>0</v>
      </c>
      <c r="AT40" s="45">
        <f t="shared" si="17"/>
        <v>21043.34</v>
      </c>
      <c r="AU40" s="45">
        <v>200</v>
      </c>
      <c r="AV40" s="45">
        <v>0</v>
      </c>
      <c r="AW40" s="45">
        <v>0</v>
      </c>
      <c r="AX40" s="45">
        <f t="shared" si="18"/>
        <v>200</v>
      </c>
      <c r="AY40" s="45">
        <f t="shared" si="19"/>
        <v>2214.35</v>
      </c>
      <c r="AZ40" s="45"/>
      <c r="BA40" s="65">
        <v>0</v>
      </c>
      <c r="BB40" s="65">
        <v>100</v>
      </c>
      <c r="BC40" s="65">
        <v>0</v>
      </c>
      <c r="BD40" s="65"/>
      <c r="BE40" s="65">
        <v>0</v>
      </c>
      <c r="BF40" s="45">
        <v>0</v>
      </c>
      <c r="BG40" s="45">
        <f t="shared" si="20"/>
        <v>100</v>
      </c>
      <c r="BH40" s="53">
        <f t="shared" si="21"/>
        <v>36795.269999999997</v>
      </c>
    </row>
    <row r="41" spans="1:281" s="54" customFormat="1" ht="23.1" customHeight="1" x14ac:dyDescent="0.35">
      <c r="A41" s="55"/>
      <c r="B41" s="56"/>
      <c r="C41" s="57"/>
      <c r="D41" s="59"/>
      <c r="E41" s="59"/>
      <c r="F41" s="45">
        <f t="shared" si="0"/>
        <v>0</v>
      </c>
      <c r="G41" s="59"/>
      <c r="H41" s="55"/>
      <c r="I41" s="55"/>
      <c r="J41" s="45">
        <f t="shared" si="1"/>
        <v>0</v>
      </c>
      <c r="K41" s="55"/>
      <c r="L41" s="47">
        <f t="shared" si="2"/>
        <v>0</v>
      </c>
      <c r="M41" s="55"/>
      <c r="N41" s="55"/>
      <c r="O41" s="55"/>
      <c r="P41" s="45">
        <f t="shared" si="3"/>
        <v>0</v>
      </c>
      <c r="Q41" s="56"/>
      <c r="R41" s="45">
        <f t="shared" si="4"/>
        <v>0</v>
      </c>
      <c r="S41" s="45">
        <f t="shared" si="5"/>
        <v>0</v>
      </c>
      <c r="T41" s="45">
        <f t="shared" si="6"/>
        <v>0</v>
      </c>
      <c r="U41" s="45">
        <f t="shared" si="7"/>
        <v>0</v>
      </c>
      <c r="V41" s="46">
        <f t="shared" si="8"/>
        <v>0</v>
      </c>
      <c r="W41" s="48">
        <f t="shared" si="9"/>
        <v>0</v>
      </c>
      <c r="X41" s="48">
        <f t="shared" si="10"/>
        <v>0</v>
      </c>
      <c r="Y41" s="55"/>
      <c r="Z41" s="45">
        <f t="shared" si="11"/>
        <v>0</v>
      </c>
      <c r="AA41" s="59"/>
      <c r="AB41" s="59"/>
      <c r="AC41" s="45">
        <f t="shared" si="12"/>
        <v>0</v>
      </c>
      <c r="AD41" s="59"/>
      <c r="AE41" s="50">
        <f t="shared" si="13"/>
        <v>0</v>
      </c>
      <c r="AF41" s="51">
        <f t="shared" si="14"/>
        <v>0</v>
      </c>
      <c r="AG41" s="55"/>
      <c r="AH41" s="56"/>
      <c r="AI41" s="57"/>
      <c r="AJ41" s="45">
        <f t="shared" si="15"/>
        <v>0</v>
      </c>
      <c r="AK41" s="45">
        <f t="shared" si="16"/>
        <v>0</v>
      </c>
      <c r="AL41" s="56"/>
      <c r="AM41" s="56"/>
      <c r="AN41" s="56"/>
      <c r="AO41" s="56"/>
      <c r="AP41" s="56"/>
      <c r="AQ41" s="56"/>
      <c r="AR41" s="56"/>
      <c r="AS41" s="56"/>
      <c r="AT41" s="45">
        <f t="shared" si="17"/>
        <v>0</v>
      </c>
      <c r="AU41" s="149"/>
      <c r="AV41" s="56"/>
      <c r="AW41" s="56"/>
      <c r="AX41" s="45">
        <f t="shared" si="18"/>
        <v>0</v>
      </c>
      <c r="AY41" s="45">
        <f t="shared" si="19"/>
        <v>0</v>
      </c>
      <c r="AZ41" s="45"/>
      <c r="BA41" s="72"/>
      <c r="BB41" s="72"/>
      <c r="BC41" s="72"/>
      <c r="BD41" s="72"/>
      <c r="BE41" s="72"/>
      <c r="BF41" s="56"/>
      <c r="BG41" s="45">
        <f t="shared" si="20"/>
        <v>0</v>
      </c>
      <c r="BH41" s="53">
        <f t="shared" si="21"/>
        <v>0</v>
      </c>
    </row>
    <row r="42" spans="1:281" s="42" customFormat="1" ht="23.1" customHeight="1" x14ac:dyDescent="0.35">
      <c r="A42" s="42">
        <v>16</v>
      </c>
      <c r="B42" s="43" t="s">
        <v>83</v>
      </c>
      <c r="C42" s="44" t="s">
        <v>65</v>
      </c>
      <c r="D42" s="45">
        <v>33843</v>
      </c>
      <c r="E42" s="45">
        <v>1591</v>
      </c>
      <c r="F42" s="45">
        <f t="shared" si="0"/>
        <v>35434</v>
      </c>
      <c r="G42" s="45">
        <v>1590</v>
      </c>
      <c r="H42" s="45"/>
      <c r="I42" s="45"/>
      <c r="J42" s="45">
        <f t="shared" si="1"/>
        <v>37024</v>
      </c>
      <c r="K42" s="46">
        <f>J42</f>
        <v>37024</v>
      </c>
      <c r="L42" s="47">
        <f t="shared" si="2"/>
        <v>1300.48</v>
      </c>
      <c r="M42" s="42">
        <v>1</v>
      </c>
      <c r="N42" s="42">
        <v>0</v>
      </c>
      <c r="O42" s="42">
        <v>32</v>
      </c>
      <c r="P42" s="45">
        <f t="shared" si="3"/>
        <v>35723.519999999997</v>
      </c>
      <c r="Q42" s="45">
        <v>1759.94</v>
      </c>
      <c r="R42" s="45">
        <f t="shared" si="4"/>
        <v>18554.970000000005</v>
      </c>
      <c r="S42" s="45">
        <f t="shared" si="5"/>
        <v>834.84</v>
      </c>
      <c r="T42" s="45">
        <f t="shared" si="6"/>
        <v>925.6</v>
      </c>
      <c r="U42" s="45">
        <f t="shared" si="7"/>
        <v>8118</v>
      </c>
      <c r="V42" s="46">
        <f t="shared" si="8"/>
        <v>30193.350000000002</v>
      </c>
      <c r="W42" s="48">
        <f t="shared" si="9"/>
        <v>2765</v>
      </c>
      <c r="X42" s="48">
        <f t="shared" si="10"/>
        <v>2765.1699999999946</v>
      </c>
      <c r="Y42" s="42">
        <f>+A42</f>
        <v>16</v>
      </c>
      <c r="Z42" s="45">
        <f t="shared" si="11"/>
        <v>4442.88</v>
      </c>
      <c r="AA42" s="45">
        <v>0</v>
      </c>
      <c r="AB42" s="45">
        <v>100</v>
      </c>
      <c r="AC42" s="45">
        <f t="shared" si="12"/>
        <v>925.6</v>
      </c>
      <c r="AD42" s="45">
        <v>200</v>
      </c>
      <c r="AE42" s="50">
        <f t="shared" si="13"/>
        <v>5530.1699999999946</v>
      </c>
      <c r="AF42" s="51">
        <f t="shared" si="14"/>
        <v>2765.0849999999973</v>
      </c>
      <c r="AG42" s="42">
        <v>16</v>
      </c>
      <c r="AH42" s="43" t="s">
        <v>83</v>
      </c>
      <c r="AI42" s="44" t="s">
        <v>65</v>
      </c>
      <c r="AJ42" s="45">
        <f t="shared" si="15"/>
        <v>1759.94</v>
      </c>
      <c r="AK42" s="45">
        <f t="shared" si="16"/>
        <v>3332.16</v>
      </c>
      <c r="AL42" s="45">
        <v>0</v>
      </c>
      <c r="AM42" s="45">
        <v>0</v>
      </c>
      <c r="AN42" s="45">
        <v>0</v>
      </c>
      <c r="AO42" s="45">
        <v>9634.44</v>
      </c>
      <c r="AP42" s="45">
        <v>3766.14</v>
      </c>
      <c r="AQ42" s="45">
        <v>0</v>
      </c>
      <c r="AR42" s="45">
        <v>1166.67</v>
      </c>
      <c r="AS42" s="45">
        <v>655.56</v>
      </c>
      <c r="AT42" s="45">
        <f t="shared" si="17"/>
        <v>18554.970000000005</v>
      </c>
      <c r="AU42" s="45">
        <v>200</v>
      </c>
      <c r="AV42" s="45">
        <v>0</v>
      </c>
      <c r="AW42" s="45">
        <v>634.84</v>
      </c>
      <c r="AX42" s="45">
        <f t="shared" si="18"/>
        <v>834.84</v>
      </c>
      <c r="AY42" s="45">
        <f t="shared" si="19"/>
        <v>925.6</v>
      </c>
      <c r="AZ42" s="45"/>
      <c r="BA42" s="65"/>
      <c r="BB42" s="65">
        <v>100</v>
      </c>
      <c r="BC42" s="65">
        <v>0</v>
      </c>
      <c r="BD42" s="65">
        <v>8018</v>
      </c>
      <c r="BE42" s="65">
        <v>0</v>
      </c>
      <c r="BF42" s="45">
        <v>0</v>
      </c>
      <c r="BG42" s="45">
        <f t="shared" si="20"/>
        <v>8118</v>
      </c>
      <c r="BH42" s="53">
        <f t="shared" si="21"/>
        <v>30193.350000000002</v>
      </c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  <c r="IX42" s="54"/>
      <c r="IY42" s="54"/>
      <c r="IZ42" s="54"/>
      <c r="JA42" s="54"/>
      <c r="JB42" s="54"/>
      <c r="JC42" s="54"/>
      <c r="JD42" s="54"/>
      <c r="JE42" s="54"/>
      <c r="JF42" s="54"/>
      <c r="JG42" s="54"/>
      <c r="JH42" s="54"/>
      <c r="JI42" s="54"/>
      <c r="JJ42" s="54"/>
      <c r="JK42" s="54"/>
      <c r="JL42" s="54"/>
      <c r="JM42" s="54"/>
      <c r="JN42" s="54"/>
      <c r="JO42" s="54"/>
      <c r="JP42" s="54"/>
      <c r="JQ42" s="54"/>
      <c r="JR42" s="54"/>
      <c r="JS42" s="54"/>
      <c r="JT42" s="54"/>
      <c r="JU42" s="54"/>
    </row>
    <row r="43" spans="1:281" s="42" customFormat="1" ht="23.1" customHeight="1" x14ac:dyDescent="0.35">
      <c r="A43" s="55"/>
      <c r="B43" s="62"/>
      <c r="C43" s="44"/>
      <c r="D43" s="45"/>
      <c r="E43" s="45"/>
      <c r="F43" s="45">
        <f t="shared" si="0"/>
        <v>0</v>
      </c>
      <c r="G43" s="45"/>
      <c r="H43" s="45"/>
      <c r="I43" s="45"/>
      <c r="J43" s="45">
        <f t="shared" si="1"/>
        <v>0</v>
      </c>
      <c r="K43" s="63"/>
      <c r="L43" s="47">
        <f t="shared" si="2"/>
        <v>0</v>
      </c>
      <c r="P43" s="45">
        <f t="shared" si="3"/>
        <v>0</v>
      </c>
      <c r="Q43" s="45"/>
      <c r="R43" s="45">
        <f t="shared" si="4"/>
        <v>0</v>
      </c>
      <c r="S43" s="45">
        <f t="shared" si="5"/>
        <v>0</v>
      </c>
      <c r="T43" s="45">
        <f t="shared" si="6"/>
        <v>0</v>
      </c>
      <c r="U43" s="45">
        <f t="shared" si="7"/>
        <v>0</v>
      </c>
      <c r="V43" s="46">
        <f t="shared" si="8"/>
        <v>0</v>
      </c>
      <c r="W43" s="48">
        <f t="shared" si="9"/>
        <v>0</v>
      </c>
      <c r="X43" s="48">
        <f t="shared" si="10"/>
        <v>0</v>
      </c>
      <c r="Z43" s="45">
        <f t="shared" si="11"/>
        <v>0</v>
      </c>
      <c r="AA43" s="45"/>
      <c r="AB43" s="45"/>
      <c r="AC43" s="45">
        <f t="shared" si="12"/>
        <v>0</v>
      </c>
      <c r="AD43" s="45"/>
      <c r="AE43" s="50">
        <f t="shared" si="13"/>
        <v>0</v>
      </c>
      <c r="AF43" s="51">
        <f t="shared" si="14"/>
        <v>0</v>
      </c>
      <c r="AG43" s="55"/>
      <c r="AH43" s="62"/>
      <c r="AI43" s="44"/>
      <c r="AJ43" s="45">
        <f t="shared" si="15"/>
        <v>0</v>
      </c>
      <c r="AK43" s="45">
        <f t="shared" si="16"/>
        <v>0</v>
      </c>
      <c r="AL43" s="45"/>
      <c r="AM43" s="45"/>
      <c r="AN43" s="45"/>
      <c r="AO43" s="45"/>
      <c r="AP43" s="45"/>
      <c r="AQ43" s="45"/>
      <c r="AR43" s="45"/>
      <c r="AS43" s="45"/>
      <c r="AT43" s="45">
        <f t="shared" si="17"/>
        <v>0</v>
      </c>
      <c r="AU43" s="45"/>
      <c r="AV43" s="56"/>
      <c r="AW43" s="45"/>
      <c r="AX43" s="45">
        <f t="shared" si="18"/>
        <v>0</v>
      </c>
      <c r="AY43" s="45">
        <f t="shared" si="19"/>
        <v>0</v>
      </c>
      <c r="AZ43" s="45"/>
      <c r="BA43" s="65"/>
      <c r="BB43" s="65"/>
      <c r="BC43" s="65"/>
      <c r="BD43" s="65"/>
      <c r="BE43" s="65"/>
      <c r="BF43" s="45"/>
      <c r="BG43" s="45">
        <f t="shared" si="20"/>
        <v>0</v>
      </c>
      <c r="BH43" s="53">
        <f t="shared" si="21"/>
        <v>0</v>
      </c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</row>
    <row r="44" spans="1:281" s="42" customFormat="1" ht="23.1" customHeight="1" x14ac:dyDescent="0.35">
      <c r="A44" s="154">
        <v>17</v>
      </c>
      <c r="B44" s="43" t="s">
        <v>84</v>
      </c>
      <c r="C44" s="44" t="s">
        <v>65</v>
      </c>
      <c r="D44" s="45">
        <v>33843</v>
      </c>
      <c r="E44" s="45">
        <v>1591</v>
      </c>
      <c r="F44" s="45">
        <f t="shared" si="0"/>
        <v>35434</v>
      </c>
      <c r="G44" s="45">
        <v>1590</v>
      </c>
      <c r="H44" s="45"/>
      <c r="I44" s="45"/>
      <c r="J44" s="45">
        <f t="shared" si="1"/>
        <v>37024</v>
      </c>
      <c r="K44" s="46">
        <f>J44</f>
        <v>37024</v>
      </c>
      <c r="L44" s="47">
        <f t="shared" si="2"/>
        <v>0</v>
      </c>
      <c r="M44" s="42">
        <v>0</v>
      </c>
      <c r="N44" s="42">
        <v>0</v>
      </c>
      <c r="O44" s="42">
        <v>0</v>
      </c>
      <c r="P44" s="45">
        <f t="shared" si="3"/>
        <v>37024</v>
      </c>
      <c r="Q44" s="45">
        <v>1759.94</v>
      </c>
      <c r="R44" s="45">
        <f t="shared" si="4"/>
        <v>3332.16</v>
      </c>
      <c r="S44" s="45">
        <f t="shared" si="5"/>
        <v>500</v>
      </c>
      <c r="T44" s="45">
        <f t="shared" si="6"/>
        <v>925.6</v>
      </c>
      <c r="U44" s="45">
        <f t="shared" si="7"/>
        <v>9784</v>
      </c>
      <c r="V44" s="46">
        <f t="shared" si="8"/>
        <v>16301.7</v>
      </c>
      <c r="W44" s="48">
        <f t="shared" si="9"/>
        <v>10361</v>
      </c>
      <c r="X44" s="48">
        <f t="shared" si="10"/>
        <v>10361.299999999999</v>
      </c>
      <c r="Y44" s="42">
        <f>+A44</f>
        <v>17</v>
      </c>
      <c r="Z44" s="45">
        <f t="shared" si="11"/>
        <v>4442.88</v>
      </c>
      <c r="AA44" s="45">
        <v>0</v>
      </c>
      <c r="AB44" s="45">
        <v>100</v>
      </c>
      <c r="AC44" s="45">
        <f t="shared" si="12"/>
        <v>925.6</v>
      </c>
      <c r="AD44" s="45">
        <v>200</v>
      </c>
      <c r="AE44" s="50">
        <f t="shared" si="13"/>
        <v>20722.3</v>
      </c>
      <c r="AF44" s="51">
        <f t="shared" si="14"/>
        <v>10361.15</v>
      </c>
      <c r="AG44" s="154">
        <v>17</v>
      </c>
      <c r="AH44" s="43" t="s">
        <v>84</v>
      </c>
      <c r="AI44" s="44" t="s">
        <v>65</v>
      </c>
      <c r="AJ44" s="45">
        <f t="shared" si="15"/>
        <v>1759.94</v>
      </c>
      <c r="AK44" s="45">
        <f t="shared" si="16"/>
        <v>3332.16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/>
      <c r="AS44" s="45">
        <v>0</v>
      </c>
      <c r="AT44" s="45">
        <f t="shared" si="17"/>
        <v>3332.16</v>
      </c>
      <c r="AU44" s="45">
        <v>500</v>
      </c>
      <c r="AV44" s="45">
        <v>0</v>
      </c>
      <c r="AW44" s="45">
        <v>0</v>
      </c>
      <c r="AX44" s="45">
        <f t="shared" si="18"/>
        <v>500</v>
      </c>
      <c r="AY44" s="45">
        <f t="shared" si="19"/>
        <v>925.6</v>
      </c>
      <c r="AZ44" s="45"/>
      <c r="BA44" s="65"/>
      <c r="BB44" s="65">
        <v>100</v>
      </c>
      <c r="BC44" s="65">
        <v>0</v>
      </c>
      <c r="BD44" s="65">
        <v>9684</v>
      </c>
      <c r="BE44" s="65">
        <v>0</v>
      </c>
      <c r="BF44" s="45">
        <v>0</v>
      </c>
      <c r="BG44" s="45">
        <f t="shared" si="20"/>
        <v>9784</v>
      </c>
      <c r="BH44" s="53">
        <f t="shared" si="21"/>
        <v>16301.7</v>
      </c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</row>
    <row r="45" spans="1:281" s="42" customFormat="1" ht="23.1" customHeight="1" x14ac:dyDescent="0.35">
      <c r="A45" s="55"/>
      <c r="B45" s="62"/>
      <c r="C45" s="44"/>
      <c r="D45" s="45"/>
      <c r="E45" s="45"/>
      <c r="F45" s="45">
        <f t="shared" si="0"/>
        <v>0</v>
      </c>
      <c r="G45" s="45"/>
      <c r="H45" s="45"/>
      <c r="I45" s="45"/>
      <c r="J45" s="45">
        <f t="shared" si="1"/>
        <v>0</v>
      </c>
      <c r="K45" s="63"/>
      <c r="L45" s="47">
        <f t="shared" si="2"/>
        <v>0</v>
      </c>
      <c r="P45" s="45">
        <f t="shared" si="3"/>
        <v>0</v>
      </c>
      <c r="Q45" s="45"/>
      <c r="R45" s="45">
        <f t="shared" si="4"/>
        <v>0</v>
      </c>
      <c r="S45" s="45">
        <f t="shared" si="5"/>
        <v>0</v>
      </c>
      <c r="T45" s="45">
        <f t="shared" si="6"/>
        <v>0</v>
      </c>
      <c r="U45" s="45">
        <f t="shared" si="7"/>
        <v>0</v>
      </c>
      <c r="V45" s="46">
        <f t="shared" si="8"/>
        <v>0</v>
      </c>
      <c r="W45" s="48">
        <f t="shared" si="9"/>
        <v>0</v>
      </c>
      <c r="X45" s="48">
        <f t="shared" si="10"/>
        <v>0</v>
      </c>
      <c r="Z45" s="45">
        <f t="shared" si="11"/>
        <v>0</v>
      </c>
      <c r="AA45" s="45"/>
      <c r="AB45" s="45"/>
      <c r="AC45" s="45">
        <f t="shared" si="12"/>
        <v>0</v>
      </c>
      <c r="AD45" s="45"/>
      <c r="AE45" s="50">
        <f t="shared" si="13"/>
        <v>0</v>
      </c>
      <c r="AF45" s="51">
        <f t="shared" si="14"/>
        <v>0</v>
      </c>
      <c r="AG45" s="55"/>
      <c r="AH45" s="62"/>
      <c r="AI45" s="44"/>
      <c r="AJ45" s="45">
        <f t="shared" si="15"/>
        <v>0</v>
      </c>
      <c r="AK45" s="45">
        <f t="shared" si="16"/>
        <v>0</v>
      </c>
      <c r="AL45" s="45"/>
      <c r="AM45" s="45"/>
      <c r="AN45" s="45"/>
      <c r="AO45" s="45"/>
      <c r="AP45" s="45"/>
      <c r="AQ45" s="45"/>
      <c r="AR45" s="45"/>
      <c r="AS45" s="45"/>
      <c r="AT45" s="45">
        <f t="shared" si="17"/>
        <v>0</v>
      </c>
      <c r="AU45" s="45"/>
      <c r="AV45" s="56"/>
      <c r="AW45" s="45"/>
      <c r="AX45" s="45">
        <f t="shared" si="18"/>
        <v>0</v>
      </c>
      <c r="AY45" s="45">
        <f t="shared" si="19"/>
        <v>0</v>
      </c>
      <c r="AZ45" s="45"/>
      <c r="BA45" s="65"/>
      <c r="BB45" s="65"/>
      <c r="BC45" s="65"/>
      <c r="BD45" s="65"/>
      <c r="BE45" s="65"/>
      <c r="BF45" s="45"/>
      <c r="BG45" s="45">
        <f t="shared" si="20"/>
        <v>0</v>
      </c>
      <c r="BH45" s="53">
        <f t="shared" si="21"/>
        <v>0</v>
      </c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</row>
    <row r="46" spans="1:281" s="42" customFormat="1" ht="23.1" customHeight="1" x14ac:dyDescent="0.35">
      <c r="A46" s="42">
        <v>18</v>
      </c>
      <c r="B46" s="43" t="s">
        <v>85</v>
      </c>
      <c r="C46" s="44" t="s">
        <v>77</v>
      </c>
      <c r="D46" s="45">
        <v>63997</v>
      </c>
      <c r="E46" s="45">
        <v>3008</v>
      </c>
      <c r="F46" s="45">
        <f t="shared" si="0"/>
        <v>67005</v>
      </c>
      <c r="G46" s="45">
        <v>3008</v>
      </c>
      <c r="H46" s="45"/>
      <c r="I46" s="45"/>
      <c r="J46" s="45">
        <f t="shared" si="1"/>
        <v>70013</v>
      </c>
      <c r="K46" s="46">
        <f>J46</f>
        <v>70013</v>
      </c>
      <c r="L46" s="47">
        <f t="shared" si="2"/>
        <v>0</v>
      </c>
      <c r="M46" s="42">
        <v>0</v>
      </c>
      <c r="N46" s="42">
        <v>0</v>
      </c>
      <c r="O46" s="42">
        <v>0</v>
      </c>
      <c r="P46" s="45">
        <f t="shared" si="3"/>
        <v>70013</v>
      </c>
      <c r="Q46" s="45">
        <v>8394.4</v>
      </c>
      <c r="R46" s="45">
        <f t="shared" si="4"/>
        <v>18662.73</v>
      </c>
      <c r="S46" s="45">
        <f t="shared" si="5"/>
        <v>200</v>
      </c>
      <c r="T46" s="45">
        <f>ROUNDDOWN(J46*5%/2,2)</f>
        <v>1750.32</v>
      </c>
      <c r="U46" s="45">
        <f t="shared" si="7"/>
        <v>100</v>
      </c>
      <c r="V46" s="46">
        <f t="shared" si="8"/>
        <v>29107.449999999997</v>
      </c>
      <c r="W46" s="48">
        <f t="shared" si="9"/>
        <v>20453</v>
      </c>
      <c r="X46" s="48">
        <f t="shared" si="10"/>
        <v>20452.550000000003</v>
      </c>
      <c r="Y46" s="42">
        <f>+A46</f>
        <v>18</v>
      </c>
      <c r="Z46" s="45">
        <f t="shared" si="11"/>
        <v>8401.56</v>
      </c>
      <c r="AA46" s="45">
        <v>0</v>
      </c>
      <c r="AB46" s="45">
        <v>100</v>
      </c>
      <c r="AC46" s="45">
        <f t="shared" si="12"/>
        <v>1750.33</v>
      </c>
      <c r="AD46" s="45">
        <v>200</v>
      </c>
      <c r="AE46" s="50">
        <f t="shared" si="13"/>
        <v>40905.550000000003</v>
      </c>
      <c r="AF46" s="51">
        <f t="shared" si="14"/>
        <v>20452.775000000001</v>
      </c>
      <c r="AG46" s="42">
        <v>18</v>
      </c>
      <c r="AH46" s="43" t="s">
        <v>85</v>
      </c>
      <c r="AI46" s="44" t="s">
        <v>77</v>
      </c>
      <c r="AJ46" s="45">
        <f t="shared" si="15"/>
        <v>8394.4</v>
      </c>
      <c r="AK46" s="45">
        <f t="shared" si="16"/>
        <v>6301.17</v>
      </c>
      <c r="AL46" s="45">
        <v>0</v>
      </c>
      <c r="AM46" s="45">
        <v>0</v>
      </c>
      <c r="AN46" s="45">
        <v>0</v>
      </c>
      <c r="AO46" s="45">
        <v>0</v>
      </c>
      <c r="AP46" s="45">
        <v>12361.56</v>
      </c>
      <c r="AQ46" s="45">
        <v>0</v>
      </c>
      <c r="AR46" s="45"/>
      <c r="AS46" s="45">
        <v>0</v>
      </c>
      <c r="AT46" s="45">
        <f t="shared" si="17"/>
        <v>18662.73</v>
      </c>
      <c r="AU46" s="45">
        <v>200</v>
      </c>
      <c r="AV46" s="45">
        <v>0</v>
      </c>
      <c r="AW46" s="45">
        <v>0</v>
      </c>
      <c r="AX46" s="45">
        <f t="shared" si="18"/>
        <v>200</v>
      </c>
      <c r="AY46" s="45">
        <f>ROUNDDOWN(J46*5%/2,2)</f>
        <v>1750.32</v>
      </c>
      <c r="AZ46" s="45"/>
      <c r="BA46" s="65"/>
      <c r="BB46" s="65">
        <v>100</v>
      </c>
      <c r="BC46" s="65">
        <v>0</v>
      </c>
      <c r="BD46" s="65">
        <v>0</v>
      </c>
      <c r="BE46" s="65">
        <v>0</v>
      </c>
      <c r="BF46" s="45">
        <v>0</v>
      </c>
      <c r="BG46" s="45">
        <f>SUM(BA46:BF46)</f>
        <v>100</v>
      </c>
      <c r="BH46" s="53">
        <f t="shared" si="21"/>
        <v>29107.449999999997</v>
      </c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  <c r="JU46" s="54"/>
    </row>
    <row r="47" spans="1:281" s="42" customFormat="1" ht="23.1" customHeight="1" x14ac:dyDescent="0.35">
      <c r="A47" s="55"/>
      <c r="B47" s="62"/>
      <c r="C47" s="44"/>
      <c r="D47" s="45"/>
      <c r="E47" s="45"/>
      <c r="F47" s="45">
        <f t="shared" si="0"/>
        <v>0</v>
      </c>
      <c r="G47" s="45"/>
      <c r="H47" s="45"/>
      <c r="I47" s="45"/>
      <c r="J47" s="45">
        <f t="shared" si="1"/>
        <v>0</v>
      </c>
      <c r="K47" s="63"/>
      <c r="L47" s="47">
        <f t="shared" si="2"/>
        <v>0</v>
      </c>
      <c r="P47" s="45">
        <f t="shared" si="3"/>
        <v>0</v>
      </c>
      <c r="Q47" s="45"/>
      <c r="R47" s="45">
        <f t="shared" si="4"/>
        <v>0</v>
      </c>
      <c r="S47" s="45">
        <f t="shared" si="5"/>
        <v>0</v>
      </c>
      <c r="T47" s="45">
        <f t="shared" si="6"/>
        <v>0</v>
      </c>
      <c r="U47" s="45">
        <f t="shared" si="7"/>
        <v>0</v>
      </c>
      <c r="V47" s="46">
        <f t="shared" si="8"/>
        <v>0</v>
      </c>
      <c r="W47" s="48">
        <f t="shared" si="9"/>
        <v>0</v>
      </c>
      <c r="X47" s="48">
        <f t="shared" si="10"/>
        <v>0</v>
      </c>
      <c r="Z47" s="45">
        <f t="shared" si="11"/>
        <v>0</v>
      </c>
      <c r="AA47" s="45"/>
      <c r="AB47" s="45"/>
      <c r="AC47" s="45">
        <f t="shared" si="12"/>
        <v>0</v>
      </c>
      <c r="AD47" s="45"/>
      <c r="AE47" s="50">
        <f t="shared" si="13"/>
        <v>0</v>
      </c>
      <c r="AF47" s="51">
        <f t="shared" si="14"/>
        <v>0</v>
      </c>
      <c r="AG47" s="55"/>
      <c r="AH47" s="62"/>
      <c r="AI47" s="44"/>
      <c r="AJ47" s="45">
        <f t="shared" si="15"/>
        <v>0</v>
      </c>
      <c r="AK47" s="45">
        <f t="shared" si="16"/>
        <v>0</v>
      </c>
      <c r="AL47" s="45"/>
      <c r="AM47" s="45"/>
      <c r="AN47" s="45"/>
      <c r="AO47" s="45"/>
      <c r="AP47" s="45"/>
      <c r="AQ47" s="45"/>
      <c r="AR47" s="45"/>
      <c r="AS47" s="45"/>
      <c r="AT47" s="45">
        <f t="shared" si="17"/>
        <v>0</v>
      </c>
      <c r="AU47" s="45"/>
      <c r="AV47" s="56"/>
      <c r="AW47" s="45"/>
      <c r="AX47" s="45">
        <f t="shared" si="18"/>
        <v>0</v>
      </c>
      <c r="AY47" s="45">
        <f t="shared" ref="AY47" si="22">ROUNDDOWN(J47*5%/2,2)</f>
        <v>0</v>
      </c>
      <c r="AZ47" s="45"/>
      <c r="BA47" s="65"/>
      <c r="BB47" s="65"/>
      <c r="BC47" s="65"/>
      <c r="BD47" s="65"/>
      <c r="BE47" s="65"/>
      <c r="BF47" s="45"/>
      <c r="BG47" s="45">
        <f t="shared" si="20"/>
        <v>0</v>
      </c>
      <c r="BH47" s="53">
        <f t="shared" si="21"/>
        <v>0</v>
      </c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  <c r="IW47" s="54"/>
      <c r="IX47" s="54"/>
      <c r="IY47" s="54"/>
      <c r="IZ47" s="54"/>
      <c r="JA47" s="54"/>
      <c r="JB47" s="54"/>
      <c r="JC47" s="54"/>
      <c r="JD47" s="54"/>
      <c r="JE47" s="54"/>
      <c r="JF47" s="54"/>
      <c r="JG47" s="54"/>
      <c r="JH47" s="54"/>
      <c r="JI47" s="54"/>
      <c r="JJ47" s="54"/>
      <c r="JK47" s="54"/>
      <c r="JL47" s="54"/>
      <c r="JM47" s="54"/>
      <c r="JN47" s="54"/>
      <c r="JO47" s="54"/>
      <c r="JP47" s="54"/>
      <c r="JQ47" s="54"/>
      <c r="JR47" s="54"/>
      <c r="JS47" s="54"/>
      <c r="JT47" s="54"/>
      <c r="JU47" s="54"/>
    </row>
    <row r="48" spans="1:281" s="42" customFormat="1" ht="23.1" customHeight="1" x14ac:dyDescent="0.35">
      <c r="A48" s="42">
        <v>19</v>
      </c>
      <c r="B48" s="68" t="s">
        <v>86</v>
      </c>
      <c r="C48" s="64" t="s">
        <v>106</v>
      </c>
      <c r="D48" s="45">
        <v>102690</v>
      </c>
      <c r="E48" s="45">
        <v>4518</v>
      </c>
      <c r="F48" s="45">
        <f t="shared" si="0"/>
        <v>107208</v>
      </c>
      <c r="G48" s="45">
        <v>4519</v>
      </c>
      <c r="H48" s="45"/>
      <c r="I48" s="45"/>
      <c r="J48" s="45">
        <f t="shared" si="1"/>
        <v>111727</v>
      </c>
      <c r="K48" s="46">
        <f>J48</f>
        <v>111727</v>
      </c>
      <c r="L48" s="47">
        <f t="shared" si="2"/>
        <v>0</v>
      </c>
      <c r="M48" s="42">
        <v>0</v>
      </c>
      <c r="N48" s="42">
        <v>0</v>
      </c>
      <c r="O48" s="42">
        <v>0</v>
      </c>
      <c r="P48" s="45">
        <f t="shared" si="3"/>
        <v>111727</v>
      </c>
      <c r="Q48" s="45">
        <v>19398.18</v>
      </c>
      <c r="R48" s="45">
        <f t="shared" si="4"/>
        <v>10055.43</v>
      </c>
      <c r="S48" s="45">
        <f t="shared" si="5"/>
        <v>200</v>
      </c>
      <c r="T48" s="45">
        <v>2500</v>
      </c>
      <c r="U48" s="45">
        <f t="shared" si="7"/>
        <v>200</v>
      </c>
      <c r="V48" s="46">
        <f t="shared" si="8"/>
        <v>32353.61</v>
      </c>
      <c r="W48" s="48">
        <f t="shared" si="9"/>
        <v>39687</v>
      </c>
      <c r="X48" s="48">
        <f t="shared" si="10"/>
        <v>39686.39</v>
      </c>
      <c r="Y48" s="42">
        <f>+A48</f>
        <v>19</v>
      </c>
      <c r="Z48" s="45">
        <f t="shared" si="11"/>
        <v>13407.24</v>
      </c>
      <c r="AA48" s="45">
        <v>0</v>
      </c>
      <c r="AB48" s="45">
        <v>100</v>
      </c>
      <c r="AC48" s="45">
        <v>2500</v>
      </c>
      <c r="AD48" s="45">
        <v>200</v>
      </c>
      <c r="AE48" s="50">
        <f t="shared" si="13"/>
        <v>79373.39</v>
      </c>
      <c r="AF48" s="51">
        <f t="shared" si="14"/>
        <v>39686.695</v>
      </c>
      <c r="AG48" s="42">
        <v>19</v>
      </c>
      <c r="AH48" s="68" t="s">
        <v>86</v>
      </c>
      <c r="AI48" s="64" t="s">
        <v>106</v>
      </c>
      <c r="AJ48" s="45">
        <f t="shared" si="15"/>
        <v>19398.18</v>
      </c>
      <c r="AK48" s="45">
        <f t="shared" si="16"/>
        <v>10055.43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/>
      <c r="AR48" s="45"/>
      <c r="AS48" s="45">
        <v>0</v>
      </c>
      <c r="AT48" s="45">
        <f t="shared" si="17"/>
        <v>10055.43</v>
      </c>
      <c r="AU48" s="45">
        <v>200</v>
      </c>
      <c r="AV48" s="45">
        <v>0</v>
      </c>
      <c r="AW48" s="45">
        <v>0</v>
      </c>
      <c r="AX48" s="45">
        <f t="shared" si="18"/>
        <v>200</v>
      </c>
      <c r="AY48" s="45">
        <v>2500</v>
      </c>
      <c r="AZ48" s="45"/>
      <c r="BA48" s="65">
        <v>0</v>
      </c>
      <c r="BB48" s="65">
        <v>100</v>
      </c>
      <c r="BC48" s="65"/>
      <c r="BD48" s="65">
        <v>100</v>
      </c>
      <c r="BE48" s="65"/>
      <c r="BF48" s="45">
        <v>0</v>
      </c>
      <c r="BG48" s="45">
        <f t="shared" si="20"/>
        <v>200</v>
      </c>
      <c r="BH48" s="53">
        <f t="shared" si="21"/>
        <v>32353.61</v>
      </c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  <c r="IW48" s="54"/>
      <c r="IX48" s="54"/>
      <c r="IY48" s="54"/>
      <c r="IZ48" s="54"/>
      <c r="JA48" s="54"/>
      <c r="JB48" s="54"/>
      <c r="JC48" s="54"/>
      <c r="JD48" s="54"/>
      <c r="JE48" s="54"/>
      <c r="JF48" s="54"/>
      <c r="JG48" s="54"/>
      <c r="JH48" s="54"/>
      <c r="JI48" s="54"/>
      <c r="JJ48" s="54"/>
      <c r="JK48" s="54"/>
      <c r="JL48" s="54"/>
      <c r="JM48" s="54"/>
      <c r="JN48" s="54"/>
      <c r="JO48" s="54"/>
      <c r="JP48" s="54"/>
      <c r="JQ48" s="54"/>
      <c r="JR48" s="54"/>
      <c r="JS48" s="54"/>
      <c r="JT48" s="54"/>
      <c r="JU48" s="54"/>
    </row>
    <row r="49" spans="1:281" s="42" customFormat="1" ht="23.1" customHeight="1" x14ac:dyDescent="0.35">
      <c r="A49" s="55"/>
      <c r="B49" s="67"/>
      <c r="C49" s="64"/>
      <c r="D49" s="45"/>
      <c r="E49" s="45"/>
      <c r="F49" s="45">
        <f t="shared" si="0"/>
        <v>0</v>
      </c>
      <c r="G49" s="45"/>
      <c r="H49" s="45"/>
      <c r="I49" s="45"/>
      <c r="J49" s="45">
        <f t="shared" si="1"/>
        <v>0</v>
      </c>
      <c r="K49" s="46"/>
      <c r="L49" s="47">
        <f t="shared" si="2"/>
        <v>0</v>
      </c>
      <c r="P49" s="45">
        <f t="shared" si="3"/>
        <v>0</v>
      </c>
      <c r="Q49" s="45"/>
      <c r="R49" s="45">
        <f t="shared" si="4"/>
        <v>0</v>
      </c>
      <c r="S49" s="45">
        <f t="shared" si="5"/>
        <v>0</v>
      </c>
      <c r="T49" s="45">
        <f t="shared" si="6"/>
        <v>0</v>
      </c>
      <c r="U49" s="45">
        <f t="shared" si="7"/>
        <v>0</v>
      </c>
      <c r="V49" s="46">
        <f t="shared" si="8"/>
        <v>0</v>
      </c>
      <c r="W49" s="48">
        <f t="shared" si="9"/>
        <v>0</v>
      </c>
      <c r="X49" s="48">
        <f t="shared" si="10"/>
        <v>0</v>
      </c>
      <c r="Z49" s="45">
        <f t="shared" si="11"/>
        <v>0</v>
      </c>
      <c r="AA49" s="45"/>
      <c r="AB49" s="45"/>
      <c r="AC49" s="45">
        <f t="shared" si="12"/>
        <v>0</v>
      </c>
      <c r="AD49" s="45"/>
      <c r="AE49" s="50">
        <f t="shared" si="13"/>
        <v>0</v>
      </c>
      <c r="AF49" s="51">
        <f t="shared" si="14"/>
        <v>0</v>
      </c>
      <c r="AG49" s="55"/>
      <c r="AH49" s="67"/>
      <c r="AI49" s="64"/>
      <c r="AJ49" s="45">
        <f t="shared" si="15"/>
        <v>0</v>
      </c>
      <c r="AK49" s="45">
        <f t="shared" si="16"/>
        <v>0</v>
      </c>
      <c r="AL49" s="45"/>
      <c r="AM49" s="45"/>
      <c r="AN49" s="45"/>
      <c r="AO49" s="45"/>
      <c r="AP49" s="45"/>
      <c r="AQ49" s="45"/>
      <c r="AR49" s="45"/>
      <c r="AS49" s="45"/>
      <c r="AT49" s="45">
        <f t="shared" si="17"/>
        <v>0</v>
      </c>
      <c r="AU49" s="45"/>
      <c r="AV49" s="56"/>
      <c r="AW49" s="45"/>
      <c r="AX49" s="45">
        <f t="shared" si="18"/>
        <v>0</v>
      </c>
      <c r="AY49" s="45">
        <f t="shared" si="19"/>
        <v>0</v>
      </c>
      <c r="AZ49" s="45"/>
      <c r="BA49" s="65"/>
      <c r="BB49" s="65"/>
      <c r="BC49" s="65"/>
      <c r="BD49" s="65"/>
      <c r="BE49" s="65"/>
      <c r="BF49" s="45"/>
      <c r="BG49" s="45">
        <f t="shared" si="20"/>
        <v>0</v>
      </c>
      <c r="BH49" s="53">
        <f t="shared" si="21"/>
        <v>0</v>
      </c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  <c r="IW49" s="54"/>
      <c r="IX49" s="54"/>
      <c r="IY49" s="54"/>
      <c r="IZ49" s="54"/>
      <c r="JA49" s="54"/>
      <c r="JB49" s="54"/>
      <c r="JC49" s="54"/>
      <c r="JD49" s="54"/>
      <c r="JE49" s="54"/>
      <c r="JF49" s="54"/>
      <c r="JG49" s="54"/>
      <c r="JH49" s="54"/>
      <c r="JI49" s="54"/>
      <c r="JJ49" s="54"/>
      <c r="JK49" s="54"/>
      <c r="JL49" s="54"/>
      <c r="JM49" s="54"/>
      <c r="JN49" s="54"/>
      <c r="JO49" s="54"/>
      <c r="JP49" s="54"/>
      <c r="JQ49" s="54"/>
      <c r="JR49" s="54"/>
      <c r="JS49" s="54"/>
      <c r="JT49" s="54"/>
      <c r="JU49" s="54"/>
    </row>
    <row r="50" spans="1:281" s="42" customFormat="1" ht="23.1" customHeight="1" x14ac:dyDescent="0.35">
      <c r="A50" s="154">
        <v>20</v>
      </c>
      <c r="B50" s="43" t="s">
        <v>87</v>
      </c>
      <c r="C50" s="44" t="s">
        <v>67</v>
      </c>
      <c r="D50" s="45">
        <v>80003</v>
      </c>
      <c r="E50" s="45">
        <v>3656</v>
      </c>
      <c r="F50" s="45">
        <f t="shared" si="0"/>
        <v>83659</v>
      </c>
      <c r="G50" s="45">
        <v>3656</v>
      </c>
      <c r="H50" s="45"/>
      <c r="I50" s="45"/>
      <c r="J50" s="45">
        <f t="shared" si="1"/>
        <v>87315</v>
      </c>
      <c r="K50" s="46">
        <f>J50</f>
        <v>87315</v>
      </c>
      <c r="L50" s="47">
        <f t="shared" si="2"/>
        <v>0</v>
      </c>
      <c r="M50" s="42">
        <v>0</v>
      </c>
      <c r="N50" s="42">
        <v>0</v>
      </c>
      <c r="O50" s="42">
        <v>0</v>
      </c>
      <c r="P50" s="45">
        <f t="shared" si="3"/>
        <v>87315</v>
      </c>
      <c r="Q50" s="45">
        <v>12906.57</v>
      </c>
      <c r="R50" s="45">
        <f t="shared" si="4"/>
        <v>17828.79</v>
      </c>
      <c r="S50" s="45">
        <f t="shared" si="5"/>
        <v>500</v>
      </c>
      <c r="T50" s="45">
        <f t="shared" si="6"/>
        <v>2182.87</v>
      </c>
      <c r="U50" s="45">
        <f t="shared" si="7"/>
        <v>37273.910000000003</v>
      </c>
      <c r="V50" s="46">
        <f t="shared" si="8"/>
        <v>70692.140000000014</v>
      </c>
      <c r="W50" s="48">
        <f t="shared" si="9"/>
        <v>8311</v>
      </c>
      <c r="X50" s="48">
        <f t="shared" si="10"/>
        <v>8311.859999999986</v>
      </c>
      <c r="Y50" s="42">
        <f>+A50</f>
        <v>20</v>
      </c>
      <c r="Z50" s="45">
        <f t="shared" si="11"/>
        <v>10477.799999999999</v>
      </c>
      <c r="AA50" s="45">
        <v>0</v>
      </c>
      <c r="AB50" s="45">
        <v>100</v>
      </c>
      <c r="AC50" s="45">
        <f t="shared" si="12"/>
        <v>2182.88</v>
      </c>
      <c r="AD50" s="45">
        <v>200</v>
      </c>
      <c r="AE50" s="50">
        <f t="shared" si="13"/>
        <v>16622.859999999986</v>
      </c>
      <c r="AF50" s="51">
        <f t="shared" si="14"/>
        <v>8311.429999999993</v>
      </c>
      <c r="AG50" s="154">
        <v>20</v>
      </c>
      <c r="AH50" s="43" t="s">
        <v>87</v>
      </c>
      <c r="AI50" s="44" t="s">
        <v>67</v>
      </c>
      <c r="AJ50" s="45">
        <f t="shared" si="15"/>
        <v>12906.57</v>
      </c>
      <c r="AK50" s="45">
        <f t="shared" si="16"/>
        <v>7858.3499999999995</v>
      </c>
      <c r="AL50" s="45">
        <v>0</v>
      </c>
      <c r="AM50" s="45">
        <v>0</v>
      </c>
      <c r="AN50" s="45">
        <v>0</v>
      </c>
      <c r="AO50" s="45">
        <v>0</v>
      </c>
      <c r="AP50" s="45">
        <v>9970.44</v>
      </c>
      <c r="AQ50" s="45">
        <v>0</v>
      </c>
      <c r="AR50" s="45"/>
      <c r="AS50" s="45">
        <v>0</v>
      </c>
      <c r="AT50" s="45">
        <f t="shared" si="17"/>
        <v>17828.79</v>
      </c>
      <c r="AU50" s="45">
        <v>500</v>
      </c>
      <c r="AV50" s="45">
        <v>0</v>
      </c>
      <c r="AW50" s="45">
        <v>0</v>
      </c>
      <c r="AX50" s="45">
        <f t="shared" si="18"/>
        <v>500</v>
      </c>
      <c r="AY50" s="45">
        <f t="shared" si="19"/>
        <v>2182.87</v>
      </c>
      <c r="AZ50" s="45"/>
      <c r="BA50" s="65"/>
      <c r="BB50" s="65">
        <v>100</v>
      </c>
      <c r="BC50" s="65">
        <v>26832.41</v>
      </c>
      <c r="BD50" s="65">
        <v>6871.5</v>
      </c>
      <c r="BE50" s="65">
        <v>3470</v>
      </c>
      <c r="BF50" s="45">
        <v>0</v>
      </c>
      <c r="BG50" s="45">
        <f t="shared" si="20"/>
        <v>37273.910000000003</v>
      </c>
      <c r="BH50" s="53">
        <f t="shared" si="21"/>
        <v>70692.140000000014</v>
      </c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  <c r="JU50" s="54"/>
    </row>
    <row r="51" spans="1:281" s="42" customFormat="1" ht="23.1" customHeight="1" x14ac:dyDescent="0.35">
      <c r="A51" s="55"/>
      <c r="B51" s="62"/>
      <c r="C51" s="44"/>
      <c r="D51" s="45"/>
      <c r="E51" s="45"/>
      <c r="F51" s="45">
        <f t="shared" si="0"/>
        <v>0</v>
      </c>
      <c r="G51" s="45"/>
      <c r="H51" s="45"/>
      <c r="I51" s="45"/>
      <c r="J51" s="45">
        <f t="shared" si="1"/>
        <v>0</v>
      </c>
      <c r="K51" s="63"/>
      <c r="L51" s="47">
        <f t="shared" si="2"/>
        <v>0</v>
      </c>
      <c r="P51" s="45">
        <f t="shared" si="3"/>
        <v>0</v>
      </c>
      <c r="Q51" s="45"/>
      <c r="R51" s="45">
        <f t="shared" si="4"/>
        <v>0</v>
      </c>
      <c r="S51" s="45">
        <f t="shared" si="5"/>
        <v>0</v>
      </c>
      <c r="T51" s="45">
        <f t="shared" si="6"/>
        <v>0</v>
      </c>
      <c r="U51" s="45">
        <f t="shared" si="7"/>
        <v>0</v>
      </c>
      <c r="V51" s="46">
        <f t="shared" si="8"/>
        <v>0</v>
      </c>
      <c r="W51" s="48">
        <f t="shared" si="9"/>
        <v>0</v>
      </c>
      <c r="X51" s="48">
        <f t="shared" si="10"/>
        <v>0</v>
      </c>
      <c r="Z51" s="45">
        <f t="shared" si="11"/>
        <v>0</v>
      </c>
      <c r="AA51" s="45"/>
      <c r="AB51" s="45"/>
      <c r="AC51" s="45">
        <f t="shared" si="12"/>
        <v>0</v>
      </c>
      <c r="AD51" s="45"/>
      <c r="AE51" s="50">
        <f t="shared" si="13"/>
        <v>0</v>
      </c>
      <c r="AF51" s="51">
        <f t="shared" si="14"/>
        <v>0</v>
      </c>
      <c r="AG51" s="55"/>
      <c r="AH51" s="62"/>
      <c r="AI51" s="44"/>
      <c r="AJ51" s="45">
        <f t="shared" si="15"/>
        <v>0</v>
      </c>
      <c r="AK51" s="45">
        <f t="shared" si="16"/>
        <v>0</v>
      </c>
      <c r="AL51" s="45"/>
      <c r="AM51" s="45"/>
      <c r="AN51" s="45"/>
      <c r="AO51" s="45"/>
      <c r="AP51" s="45"/>
      <c r="AQ51" s="45"/>
      <c r="AR51" s="45"/>
      <c r="AS51" s="45"/>
      <c r="AT51" s="45">
        <f t="shared" si="17"/>
        <v>0</v>
      </c>
      <c r="AU51" s="45"/>
      <c r="AV51" s="56"/>
      <c r="AW51" s="45"/>
      <c r="AX51" s="45">
        <f t="shared" si="18"/>
        <v>0</v>
      </c>
      <c r="AY51" s="45">
        <f t="shared" si="19"/>
        <v>0</v>
      </c>
      <c r="AZ51" s="45"/>
      <c r="BA51" s="65"/>
      <c r="BB51" s="65"/>
      <c r="BC51" s="65"/>
      <c r="BD51" s="65"/>
      <c r="BE51" s="65"/>
      <c r="BF51" s="45"/>
      <c r="BG51" s="45">
        <f t="shared" si="20"/>
        <v>0</v>
      </c>
      <c r="BH51" s="53">
        <f t="shared" si="21"/>
        <v>0</v>
      </c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  <c r="IW51" s="54"/>
      <c r="IX51" s="54"/>
      <c r="IY51" s="54"/>
      <c r="IZ51" s="54"/>
      <c r="JA51" s="54"/>
      <c r="JB51" s="54"/>
      <c r="JC51" s="54"/>
      <c r="JD51" s="54"/>
      <c r="JE51" s="54"/>
      <c r="JF51" s="54"/>
      <c r="JG51" s="54"/>
      <c r="JH51" s="54"/>
      <c r="JI51" s="54"/>
      <c r="JJ51" s="54"/>
      <c r="JK51" s="54"/>
      <c r="JL51" s="54"/>
      <c r="JM51" s="54"/>
      <c r="JN51" s="54"/>
      <c r="JO51" s="54"/>
      <c r="JP51" s="54"/>
      <c r="JQ51" s="54"/>
      <c r="JR51" s="54"/>
      <c r="JS51" s="54"/>
      <c r="JT51" s="54"/>
      <c r="JU51" s="54"/>
    </row>
    <row r="52" spans="1:281" s="42" customFormat="1" ht="23.1" customHeight="1" x14ac:dyDescent="0.35">
      <c r="A52" s="42">
        <v>21</v>
      </c>
      <c r="B52" s="62" t="s">
        <v>88</v>
      </c>
      <c r="C52" s="44" t="s">
        <v>81</v>
      </c>
      <c r="D52" s="45">
        <v>43030</v>
      </c>
      <c r="E52" s="45">
        <v>2108</v>
      </c>
      <c r="F52" s="45">
        <f t="shared" si="0"/>
        <v>45138</v>
      </c>
      <c r="G52" s="45">
        <v>2109</v>
      </c>
      <c r="H52" s="45"/>
      <c r="I52" s="45"/>
      <c r="J52" s="45">
        <f t="shared" si="1"/>
        <v>47247</v>
      </c>
      <c r="K52" s="46">
        <f>J52</f>
        <v>47247</v>
      </c>
      <c r="L52" s="47">
        <f t="shared" si="2"/>
        <v>0</v>
      </c>
      <c r="M52" s="42">
        <v>0</v>
      </c>
      <c r="N52" s="42">
        <v>0</v>
      </c>
      <c r="O52" s="42">
        <v>0</v>
      </c>
      <c r="P52" s="45">
        <f t="shared" si="3"/>
        <v>47247</v>
      </c>
      <c r="Q52" s="45">
        <v>3605.95</v>
      </c>
      <c r="R52" s="45">
        <f t="shared" si="4"/>
        <v>13513.869999999999</v>
      </c>
      <c r="S52" s="45">
        <f t="shared" si="5"/>
        <v>200</v>
      </c>
      <c r="T52" s="45">
        <f t="shared" si="6"/>
        <v>1181.17</v>
      </c>
      <c r="U52" s="45">
        <f t="shared" si="7"/>
        <v>9670.26</v>
      </c>
      <c r="V52" s="46">
        <f t="shared" si="8"/>
        <v>28171.25</v>
      </c>
      <c r="W52" s="48">
        <f t="shared" si="9"/>
        <v>9538</v>
      </c>
      <c r="X52" s="48">
        <f t="shared" si="10"/>
        <v>9537.75</v>
      </c>
      <c r="Y52" s="42">
        <f>+A52</f>
        <v>21</v>
      </c>
      <c r="Z52" s="45">
        <f t="shared" si="11"/>
        <v>5669.6399999999994</v>
      </c>
      <c r="AA52" s="45">
        <v>0</v>
      </c>
      <c r="AB52" s="45">
        <v>100</v>
      </c>
      <c r="AC52" s="45">
        <f t="shared" si="12"/>
        <v>1181.18</v>
      </c>
      <c r="AD52" s="45">
        <v>200</v>
      </c>
      <c r="AE52" s="50">
        <f t="shared" si="13"/>
        <v>19075.75</v>
      </c>
      <c r="AF52" s="51">
        <f t="shared" si="14"/>
        <v>9537.875</v>
      </c>
      <c r="AG52" s="42">
        <v>21</v>
      </c>
      <c r="AH52" s="62" t="s">
        <v>88</v>
      </c>
      <c r="AI52" s="44" t="s">
        <v>81</v>
      </c>
      <c r="AJ52" s="45">
        <f t="shared" si="15"/>
        <v>3605.95</v>
      </c>
      <c r="AK52" s="45">
        <f t="shared" si="16"/>
        <v>4252.2299999999996</v>
      </c>
      <c r="AL52" s="45">
        <v>0</v>
      </c>
      <c r="AM52" s="45">
        <v>300</v>
      </c>
      <c r="AN52" s="45">
        <v>0</v>
      </c>
      <c r="AO52" s="45">
        <v>0</v>
      </c>
      <c r="AP52" s="45">
        <v>8306.08</v>
      </c>
      <c r="AQ52" s="45">
        <v>0</v>
      </c>
      <c r="AR52" s="45"/>
      <c r="AS52" s="45">
        <v>655.56</v>
      </c>
      <c r="AT52" s="45">
        <f t="shared" si="17"/>
        <v>13513.869999999999</v>
      </c>
      <c r="AU52" s="45">
        <v>200</v>
      </c>
      <c r="AV52" s="45">
        <v>0</v>
      </c>
      <c r="AW52" s="45">
        <v>0</v>
      </c>
      <c r="AX52" s="45">
        <f t="shared" si="18"/>
        <v>200</v>
      </c>
      <c r="AY52" s="45">
        <f t="shared" si="19"/>
        <v>1181.17</v>
      </c>
      <c r="AZ52" s="45"/>
      <c r="BA52" s="65">
        <v>0</v>
      </c>
      <c r="BB52" s="65">
        <v>100</v>
      </c>
      <c r="BC52" s="65">
        <v>9470.26</v>
      </c>
      <c r="BD52" s="65">
        <v>100</v>
      </c>
      <c r="BE52" s="65">
        <v>0</v>
      </c>
      <c r="BF52" s="45">
        <v>0</v>
      </c>
      <c r="BG52" s="45">
        <f t="shared" si="20"/>
        <v>9670.26</v>
      </c>
      <c r="BH52" s="53">
        <f t="shared" si="21"/>
        <v>28171.25</v>
      </c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  <c r="IW52" s="54"/>
      <c r="IX52" s="54"/>
      <c r="IY52" s="54"/>
      <c r="IZ52" s="54"/>
      <c r="JA52" s="54"/>
      <c r="JB52" s="54"/>
      <c r="JC52" s="54"/>
      <c r="JD52" s="54"/>
      <c r="JE52" s="54"/>
      <c r="JF52" s="54"/>
      <c r="JG52" s="54"/>
      <c r="JH52" s="54"/>
      <c r="JI52" s="54"/>
      <c r="JJ52" s="54"/>
      <c r="JK52" s="54"/>
      <c r="JL52" s="54"/>
      <c r="JM52" s="54"/>
      <c r="JN52" s="54"/>
      <c r="JO52" s="54"/>
      <c r="JP52" s="54"/>
      <c r="JQ52" s="54"/>
      <c r="JR52" s="54"/>
      <c r="JS52" s="54"/>
      <c r="JT52" s="54"/>
      <c r="JU52" s="54"/>
    </row>
    <row r="53" spans="1:281" s="42" customFormat="1" ht="23.1" customHeight="1" x14ac:dyDescent="0.35">
      <c r="A53" s="55"/>
      <c r="B53" s="62"/>
      <c r="C53" s="44"/>
      <c r="D53" s="45"/>
      <c r="E53" s="45"/>
      <c r="F53" s="45">
        <f t="shared" si="0"/>
        <v>0</v>
      </c>
      <c r="G53" s="45"/>
      <c r="H53" s="45"/>
      <c r="I53" s="45"/>
      <c r="J53" s="45">
        <f t="shared" si="1"/>
        <v>0</v>
      </c>
      <c r="K53" s="63"/>
      <c r="L53" s="47">
        <f t="shared" si="2"/>
        <v>0</v>
      </c>
      <c r="P53" s="45">
        <f t="shared" si="3"/>
        <v>0</v>
      </c>
      <c r="Q53" s="45"/>
      <c r="R53" s="45">
        <f t="shared" si="4"/>
        <v>0</v>
      </c>
      <c r="S53" s="45">
        <f t="shared" si="5"/>
        <v>0</v>
      </c>
      <c r="T53" s="45">
        <f t="shared" si="6"/>
        <v>0</v>
      </c>
      <c r="U53" s="45">
        <f t="shared" si="7"/>
        <v>0</v>
      </c>
      <c r="V53" s="46">
        <f t="shared" si="8"/>
        <v>0</v>
      </c>
      <c r="W53" s="48">
        <f t="shared" si="9"/>
        <v>0</v>
      </c>
      <c r="X53" s="48">
        <f t="shared" si="10"/>
        <v>0</v>
      </c>
      <c r="Z53" s="45">
        <f t="shared" si="11"/>
        <v>0</v>
      </c>
      <c r="AA53" s="45"/>
      <c r="AB53" s="45"/>
      <c r="AC53" s="45">
        <f t="shared" si="12"/>
        <v>0</v>
      </c>
      <c r="AD53" s="45"/>
      <c r="AE53" s="50">
        <f t="shared" si="13"/>
        <v>0</v>
      </c>
      <c r="AF53" s="51">
        <f t="shared" si="14"/>
        <v>0</v>
      </c>
      <c r="AG53" s="55"/>
      <c r="AH53" s="62"/>
      <c r="AI53" s="44"/>
      <c r="AJ53" s="45">
        <f t="shared" si="15"/>
        <v>0</v>
      </c>
      <c r="AK53" s="45">
        <f t="shared" si="16"/>
        <v>0</v>
      </c>
      <c r="AL53" s="45"/>
      <c r="AM53" s="45"/>
      <c r="AN53" s="45"/>
      <c r="AO53" s="45"/>
      <c r="AP53" s="45"/>
      <c r="AQ53" s="45"/>
      <c r="AR53" s="45"/>
      <c r="AS53" s="45"/>
      <c r="AT53" s="45">
        <f t="shared" si="17"/>
        <v>0</v>
      </c>
      <c r="AU53" s="45"/>
      <c r="AV53" s="56"/>
      <c r="AW53" s="45"/>
      <c r="AX53" s="45">
        <f t="shared" si="18"/>
        <v>0</v>
      </c>
      <c r="AY53" s="45">
        <f t="shared" si="19"/>
        <v>0</v>
      </c>
      <c r="AZ53" s="56"/>
      <c r="BA53" s="65"/>
      <c r="BB53" s="65"/>
      <c r="BC53" s="65"/>
      <c r="BD53" s="65"/>
      <c r="BE53" s="65"/>
      <c r="BF53" s="45"/>
      <c r="BG53" s="45">
        <f t="shared" si="20"/>
        <v>0</v>
      </c>
      <c r="BH53" s="53">
        <f t="shared" si="21"/>
        <v>0</v>
      </c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  <c r="IS53" s="54"/>
      <c r="IT53" s="54"/>
      <c r="IU53" s="54"/>
      <c r="IV53" s="54"/>
      <c r="IW53" s="54"/>
      <c r="IX53" s="54"/>
      <c r="IY53" s="54"/>
      <c r="IZ53" s="54"/>
      <c r="JA53" s="54"/>
      <c r="JB53" s="54"/>
      <c r="JC53" s="54"/>
      <c r="JD53" s="54"/>
      <c r="JE53" s="54"/>
      <c r="JF53" s="54"/>
      <c r="JG53" s="54"/>
      <c r="JH53" s="54"/>
      <c r="JI53" s="54"/>
      <c r="JJ53" s="54"/>
      <c r="JK53" s="54"/>
      <c r="JL53" s="54"/>
      <c r="JM53" s="54"/>
      <c r="JN53" s="54"/>
      <c r="JO53" s="54"/>
      <c r="JP53" s="54"/>
      <c r="JQ53" s="54"/>
      <c r="JR53" s="54"/>
      <c r="JS53" s="54"/>
      <c r="JT53" s="54"/>
      <c r="JU53" s="54"/>
    </row>
    <row r="54" spans="1:281" s="42" customFormat="1" ht="23.1" customHeight="1" x14ac:dyDescent="0.35">
      <c r="A54" s="42">
        <v>22</v>
      </c>
      <c r="B54" s="69" t="s">
        <v>89</v>
      </c>
      <c r="C54" s="44" t="s">
        <v>107</v>
      </c>
      <c r="D54" s="45">
        <v>36619</v>
      </c>
      <c r="E54" s="45">
        <v>1794</v>
      </c>
      <c r="F54" s="45">
        <f t="shared" si="0"/>
        <v>38413</v>
      </c>
      <c r="G54" s="45">
        <v>1795</v>
      </c>
      <c r="H54" s="45"/>
      <c r="I54" s="45"/>
      <c r="J54" s="45">
        <f t="shared" si="1"/>
        <v>40208</v>
      </c>
      <c r="K54" s="46">
        <f>J54</f>
        <v>40208</v>
      </c>
      <c r="L54" s="47">
        <f t="shared" si="2"/>
        <v>0</v>
      </c>
      <c r="M54" s="42">
        <v>0</v>
      </c>
      <c r="N54" s="42">
        <v>0</v>
      </c>
      <c r="O54" s="42">
        <v>0</v>
      </c>
      <c r="P54" s="45">
        <f t="shared" si="3"/>
        <v>40208</v>
      </c>
      <c r="Q54" s="45">
        <v>2285.15</v>
      </c>
      <c r="R54" s="45">
        <f t="shared" si="4"/>
        <v>13908.72</v>
      </c>
      <c r="S54" s="45">
        <f t="shared" si="5"/>
        <v>200</v>
      </c>
      <c r="T54" s="45">
        <f t="shared" si="6"/>
        <v>1005.2</v>
      </c>
      <c r="U54" s="45">
        <f t="shared" si="7"/>
        <v>2117</v>
      </c>
      <c r="V54" s="46">
        <f t="shared" si="8"/>
        <v>19516.07</v>
      </c>
      <c r="W54" s="48">
        <f t="shared" si="9"/>
        <v>10346</v>
      </c>
      <c r="X54" s="48">
        <f t="shared" si="10"/>
        <v>10345.93</v>
      </c>
      <c r="Y54" s="42">
        <f>+A54</f>
        <v>22</v>
      </c>
      <c r="Z54" s="45">
        <f t="shared" si="11"/>
        <v>4824.96</v>
      </c>
      <c r="AA54" s="45">
        <v>0</v>
      </c>
      <c r="AB54" s="45">
        <v>100</v>
      </c>
      <c r="AC54" s="45">
        <f t="shared" si="12"/>
        <v>1005.2</v>
      </c>
      <c r="AD54" s="45">
        <v>200</v>
      </c>
      <c r="AE54" s="50">
        <f t="shared" si="13"/>
        <v>20691.93</v>
      </c>
      <c r="AF54" s="51">
        <f t="shared" si="14"/>
        <v>10345.965</v>
      </c>
      <c r="AG54" s="42">
        <v>22</v>
      </c>
      <c r="AH54" s="69" t="s">
        <v>89</v>
      </c>
      <c r="AI54" s="44" t="s">
        <v>107</v>
      </c>
      <c r="AJ54" s="45">
        <f t="shared" si="15"/>
        <v>2285.15</v>
      </c>
      <c r="AK54" s="45">
        <f t="shared" si="16"/>
        <v>3618.72</v>
      </c>
      <c r="AL54" s="45">
        <v>0</v>
      </c>
      <c r="AM54" s="45">
        <v>0</v>
      </c>
      <c r="AN54" s="45">
        <v>0</v>
      </c>
      <c r="AO54" s="197">
        <v>9634.44</v>
      </c>
      <c r="AP54" s="45">
        <v>0</v>
      </c>
      <c r="AQ54" s="45">
        <v>0</v>
      </c>
      <c r="AR54" s="45"/>
      <c r="AS54" s="45">
        <v>655.56</v>
      </c>
      <c r="AT54" s="45">
        <f t="shared" si="17"/>
        <v>13908.72</v>
      </c>
      <c r="AU54" s="45">
        <v>200</v>
      </c>
      <c r="AV54" s="45">
        <v>0</v>
      </c>
      <c r="AW54" s="45">
        <v>0</v>
      </c>
      <c r="AX54" s="45">
        <f t="shared" si="18"/>
        <v>200</v>
      </c>
      <c r="AY54" s="45">
        <f t="shared" si="19"/>
        <v>1005.2</v>
      </c>
      <c r="AZ54" s="45"/>
      <c r="BA54" s="65"/>
      <c r="BB54" s="65">
        <v>100</v>
      </c>
      <c r="BC54" s="65">
        <v>0</v>
      </c>
      <c r="BD54" s="65">
        <v>2017</v>
      </c>
      <c r="BE54" s="65">
        <v>0</v>
      </c>
      <c r="BF54" s="45">
        <v>0</v>
      </c>
      <c r="BG54" s="45">
        <f t="shared" si="20"/>
        <v>2117</v>
      </c>
      <c r="BH54" s="53">
        <f t="shared" si="21"/>
        <v>19516.07</v>
      </c>
      <c r="BI54" s="54"/>
      <c r="BJ54" s="54"/>
      <c r="BK54" s="54"/>
      <c r="BL54" s="54"/>
      <c r="BM54" s="54"/>
      <c r="BN54" s="70">
        <f>+W75+X75</f>
        <v>835114.01</v>
      </c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  <c r="IS54" s="54"/>
      <c r="IT54" s="54"/>
      <c r="IU54" s="54"/>
      <c r="IV54" s="54"/>
      <c r="IW54" s="54"/>
      <c r="IX54" s="54"/>
      <c r="IY54" s="54"/>
      <c r="IZ54" s="54"/>
      <c r="JA54" s="54"/>
      <c r="JB54" s="54"/>
      <c r="JC54" s="54"/>
      <c r="JD54" s="54"/>
      <c r="JE54" s="54"/>
      <c r="JF54" s="54"/>
      <c r="JG54" s="54"/>
      <c r="JH54" s="54"/>
      <c r="JI54" s="54"/>
      <c r="JJ54" s="54"/>
      <c r="JK54" s="54"/>
      <c r="JL54" s="54"/>
      <c r="JM54" s="54"/>
      <c r="JN54" s="54"/>
      <c r="JO54" s="54"/>
      <c r="JP54" s="54"/>
      <c r="JQ54" s="54"/>
      <c r="JR54" s="54"/>
      <c r="JS54" s="54"/>
      <c r="JT54" s="54"/>
      <c r="JU54" s="54"/>
    </row>
    <row r="55" spans="1:281" s="55" customFormat="1" ht="23.1" customHeight="1" x14ac:dyDescent="0.35">
      <c r="B55" s="67"/>
      <c r="C55" s="57"/>
      <c r="D55" s="59"/>
      <c r="E55" s="59"/>
      <c r="F55" s="45">
        <f t="shared" si="0"/>
        <v>0</v>
      </c>
      <c r="G55" s="59"/>
      <c r="J55" s="45">
        <f t="shared" si="1"/>
        <v>0</v>
      </c>
      <c r="L55" s="47">
        <f t="shared" si="2"/>
        <v>0</v>
      </c>
      <c r="P55" s="45">
        <f t="shared" si="3"/>
        <v>0</v>
      </c>
      <c r="Q55" s="56"/>
      <c r="R55" s="45">
        <f t="shared" si="4"/>
        <v>0</v>
      </c>
      <c r="S55" s="45">
        <f t="shared" si="5"/>
        <v>0</v>
      </c>
      <c r="T55" s="45">
        <f t="shared" si="6"/>
        <v>0</v>
      </c>
      <c r="U55" s="45">
        <f t="shared" si="7"/>
        <v>0</v>
      </c>
      <c r="V55" s="46">
        <f t="shared" si="8"/>
        <v>0</v>
      </c>
      <c r="W55" s="48">
        <f t="shared" si="9"/>
        <v>0</v>
      </c>
      <c r="X55" s="48">
        <f t="shared" si="10"/>
        <v>0</v>
      </c>
      <c r="Z55" s="45">
        <f t="shared" si="11"/>
        <v>0</v>
      </c>
      <c r="AA55" s="59"/>
      <c r="AB55" s="59"/>
      <c r="AC55" s="45">
        <f t="shared" si="12"/>
        <v>0</v>
      </c>
      <c r="AD55" s="59"/>
      <c r="AE55" s="50">
        <f t="shared" si="13"/>
        <v>0</v>
      </c>
      <c r="AF55" s="51">
        <f t="shared" si="14"/>
        <v>0</v>
      </c>
      <c r="AH55" s="67"/>
      <c r="AI55" s="57"/>
      <c r="AJ55" s="45">
        <f t="shared" si="15"/>
        <v>0</v>
      </c>
      <c r="AK55" s="45">
        <f t="shared" si="16"/>
        <v>0</v>
      </c>
      <c r="AL55" s="56"/>
      <c r="AM55" s="56"/>
      <c r="AN55" s="56"/>
      <c r="AO55" s="67"/>
      <c r="AP55" s="56"/>
      <c r="AQ55" s="56"/>
      <c r="AR55" s="56"/>
      <c r="AS55" s="56"/>
      <c r="AT55" s="45">
        <f t="shared" si="17"/>
        <v>0</v>
      </c>
      <c r="AU55" s="149"/>
      <c r="AV55" s="56"/>
      <c r="AW55" s="56"/>
      <c r="AX55" s="45">
        <f t="shared" si="18"/>
        <v>0</v>
      </c>
      <c r="AY55" s="45">
        <f t="shared" si="19"/>
        <v>0</v>
      </c>
      <c r="AZ55" s="45"/>
      <c r="BA55" s="72"/>
      <c r="BB55" s="72"/>
      <c r="BC55" s="72"/>
      <c r="BD55" s="72"/>
      <c r="BE55" s="72"/>
      <c r="BF55" s="56"/>
      <c r="BG55" s="45">
        <f t="shared" si="20"/>
        <v>0</v>
      </c>
      <c r="BH55" s="53">
        <f t="shared" si="21"/>
        <v>0</v>
      </c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  <c r="IS55" s="54"/>
      <c r="IT55" s="54"/>
      <c r="IU55" s="54"/>
      <c r="IV55" s="54"/>
      <c r="IW55" s="54"/>
      <c r="IX55" s="54"/>
      <c r="IY55" s="54"/>
      <c r="IZ55" s="54"/>
      <c r="JA55" s="54"/>
      <c r="JB55" s="54"/>
      <c r="JC55" s="54"/>
      <c r="JD55" s="54"/>
      <c r="JE55" s="54"/>
      <c r="JF55" s="54"/>
      <c r="JG55" s="54"/>
      <c r="JH55" s="54"/>
      <c r="JI55" s="54"/>
      <c r="JJ55" s="54"/>
      <c r="JK55" s="54"/>
      <c r="JL55" s="54"/>
      <c r="JM55" s="54"/>
      <c r="JN55" s="54"/>
      <c r="JO55" s="54"/>
      <c r="JP55" s="54"/>
      <c r="JQ55" s="54"/>
      <c r="JR55" s="54"/>
      <c r="JS55" s="54"/>
      <c r="JT55" s="54"/>
      <c r="JU55" s="54"/>
    </row>
    <row r="56" spans="1:281" s="42" customFormat="1" ht="23.1" customHeight="1" x14ac:dyDescent="0.35">
      <c r="A56" s="154">
        <v>23</v>
      </c>
      <c r="B56" s="62" t="s">
        <v>90</v>
      </c>
      <c r="C56" s="44" t="s">
        <v>108</v>
      </c>
      <c r="D56" s="45">
        <v>51357</v>
      </c>
      <c r="E56" s="45">
        <v>2516</v>
      </c>
      <c r="F56" s="45">
        <f t="shared" si="0"/>
        <v>53873</v>
      </c>
      <c r="G56" s="45">
        <v>2517</v>
      </c>
      <c r="H56" s="45"/>
      <c r="I56" s="45"/>
      <c r="J56" s="45">
        <f t="shared" si="1"/>
        <v>56390</v>
      </c>
      <c r="K56" s="46">
        <f>J56</f>
        <v>56390</v>
      </c>
      <c r="L56" s="47">
        <f t="shared" si="2"/>
        <v>0</v>
      </c>
      <c r="M56" s="42">
        <v>0</v>
      </c>
      <c r="N56" s="42">
        <v>0</v>
      </c>
      <c r="O56" s="42">
        <v>0</v>
      </c>
      <c r="P56" s="45">
        <f t="shared" si="3"/>
        <v>56390</v>
      </c>
      <c r="Q56" s="45">
        <v>5529.03</v>
      </c>
      <c r="R56" s="45">
        <f t="shared" si="4"/>
        <v>15644.1</v>
      </c>
      <c r="S56" s="45">
        <f t="shared" si="5"/>
        <v>200</v>
      </c>
      <c r="T56" s="45">
        <f t="shared" si="6"/>
        <v>1409.75</v>
      </c>
      <c r="U56" s="45">
        <f t="shared" si="7"/>
        <v>8783.33</v>
      </c>
      <c r="V56" s="46">
        <f t="shared" si="8"/>
        <v>31566.21</v>
      </c>
      <c r="W56" s="48">
        <f t="shared" si="9"/>
        <v>12412</v>
      </c>
      <c r="X56" s="48">
        <f t="shared" si="10"/>
        <v>12411.79</v>
      </c>
      <c r="Y56" s="42">
        <f>+A56</f>
        <v>23</v>
      </c>
      <c r="Z56" s="45">
        <f t="shared" si="11"/>
        <v>6766.8</v>
      </c>
      <c r="AA56" s="45">
        <v>0</v>
      </c>
      <c r="AB56" s="45">
        <v>100</v>
      </c>
      <c r="AC56" s="45">
        <f t="shared" si="12"/>
        <v>1409.75</v>
      </c>
      <c r="AD56" s="45">
        <v>200</v>
      </c>
      <c r="AE56" s="50">
        <f t="shared" si="13"/>
        <v>24823.79</v>
      </c>
      <c r="AF56" s="51">
        <f t="shared" si="14"/>
        <v>12411.895</v>
      </c>
      <c r="AG56" s="154">
        <v>23</v>
      </c>
      <c r="AH56" s="62" t="s">
        <v>90</v>
      </c>
      <c r="AI56" s="44" t="s">
        <v>108</v>
      </c>
      <c r="AJ56" s="45">
        <f t="shared" si="15"/>
        <v>5529.03</v>
      </c>
      <c r="AK56" s="45">
        <f t="shared" si="16"/>
        <v>5075.0999999999995</v>
      </c>
      <c r="AL56" s="45">
        <v>0</v>
      </c>
      <c r="AM56" s="45">
        <v>0</v>
      </c>
      <c r="AN56" s="45">
        <v>0</v>
      </c>
      <c r="AO56" s="45">
        <v>0</v>
      </c>
      <c r="AP56" s="45">
        <v>9913.44</v>
      </c>
      <c r="AQ56" s="45">
        <v>0</v>
      </c>
      <c r="AR56" s="45"/>
      <c r="AS56" s="45">
        <v>655.56</v>
      </c>
      <c r="AT56" s="45">
        <f t="shared" si="17"/>
        <v>15644.1</v>
      </c>
      <c r="AU56" s="45">
        <v>200</v>
      </c>
      <c r="AV56" s="45">
        <v>0</v>
      </c>
      <c r="AW56" s="45">
        <v>0</v>
      </c>
      <c r="AX56" s="45">
        <f t="shared" si="18"/>
        <v>200</v>
      </c>
      <c r="AY56" s="45">
        <f t="shared" si="19"/>
        <v>1409.75</v>
      </c>
      <c r="AZ56" s="45"/>
      <c r="BA56" s="65">
        <v>2833.33</v>
      </c>
      <c r="BB56" s="65">
        <v>100</v>
      </c>
      <c r="BC56" s="65">
        <v>0</v>
      </c>
      <c r="BD56" s="65">
        <v>5850</v>
      </c>
      <c r="BE56" s="65">
        <v>0</v>
      </c>
      <c r="BF56" s="45">
        <v>0</v>
      </c>
      <c r="BG56" s="45">
        <f t="shared" si="20"/>
        <v>8783.33</v>
      </c>
      <c r="BH56" s="53">
        <f t="shared" si="21"/>
        <v>31566.21</v>
      </c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  <c r="IS56" s="54"/>
      <c r="IT56" s="54"/>
      <c r="IU56" s="54"/>
      <c r="IV56" s="54"/>
      <c r="IW56" s="54"/>
      <c r="IX56" s="54"/>
      <c r="IY56" s="54"/>
      <c r="IZ56" s="54"/>
      <c r="JA56" s="54"/>
      <c r="JB56" s="54"/>
      <c r="JC56" s="54"/>
      <c r="JD56" s="54"/>
      <c r="JE56" s="54"/>
      <c r="JF56" s="54"/>
      <c r="JG56" s="54"/>
      <c r="JH56" s="54"/>
      <c r="JI56" s="54"/>
      <c r="JJ56" s="54"/>
      <c r="JK56" s="54"/>
      <c r="JL56" s="54"/>
      <c r="JM56" s="54"/>
      <c r="JN56" s="54"/>
      <c r="JO56" s="54"/>
      <c r="JP56" s="54"/>
      <c r="JQ56" s="54"/>
      <c r="JR56" s="54"/>
      <c r="JS56" s="54"/>
      <c r="JT56" s="54"/>
      <c r="JU56" s="54"/>
    </row>
    <row r="57" spans="1:281" s="42" customFormat="1" ht="23.1" customHeight="1" x14ac:dyDescent="0.35">
      <c r="A57" s="55"/>
      <c r="B57" s="62"/>
      <c r="C57" s="44"/>
      <c r="D57" s="45"/>
      <c r="E57" s="45"/>
      <c r="F57" s="45">
        <f t="shared" si="0"/>
        <v>0</v>
      </c>
      <c r="G57" s="45"/>
      <c r="H57" s="45"/>
      <c r="I57" s="45"/>
      <c r="J57" s="45">
        <f t="shared" si="1"/>
        <v>0</v>
      </c>
      <c r="K57" s="63"/>
      <c r="L57" s="47">
        <f t="shared" si="2"/>
        <v>0</v>
      </c>
      <c r="P57" s="45">
        <f t="shared" si="3"/>
        <v>0</v>
      </c>
      <c r="Q57" s="45"/>
      <c r="R57" s="45">
        <f t="shared" si="4"/>
        <v>0</v>
      </c>
      <c r="S57" s="45">
        <f t="shared" si="5"/>
        <v>0</v>
      </c>
      <c r="T57" s="45">
        <f t="shared" si="6"/>
        <v>0</v>
      </c>
      <c r="U57" s="45">
        <f t="shared" si="7"/>
        <v>0</v>
      </c>
      <c r="V57" s="46">
        <f t="shared" si="8"/>
        <v>0</v>
      </c>
      <c r="W57" s="48">
        <f t="shared" si="9"/>
        <v>0</v>
      </c>
      <c r="X57" s="48">
        <f t="shared" si="10"/>
        <v>0</v>
      </c>
      <c r="Z57" s="45">
        <f t="shared" si="11"/>
        <v>0</v>
      </c>
      <c r="AA57" s="45"/>
      <c r="AB57" s="45"/>
      <c r="AC57" s="45">
        <f t="shared" si="12"/>
        <v>0</v>
      </c>
      <c r="AD57" s="45"/>
      <c r="AE57" s="50">
        <f t="shared" si="13"/>
        <v>0</v>
      </c>
      <c r="AF57" s="51">
        <f t="shared" si="14"/>
        <v>0</v>
      </c>
      <c r="AG57" s="55"/>
      <c r="AH57" s="62"/>
      <c r="AI57" s="44"/>
      <c r="AJ57" s="45">
        <f t="shared" si="15"/>
        <v>0</v>
      </c>
      <c r="AK57" s="45">
        <f t="shared" si="16"/>
        <v>0</v>
      </c>
      <c r="AL57" s="45"/>
      <c r="AM57" s="45"/>
      <c r="AN57" s="45"/>
      <c r="AO57" s="45"/>
      <c r="AP57" s="45"/>
      <c r="AQ57" s="45"/>
      <c r="AR57" s="45"/>
      <c r="AS57" s="45"/>
      <c r="AT57" s="45">
        <f t="shared" si="17"/>
        <v>0</v>
      </c>
      <c r="AU57" s="45"/>
      <c r="AV57" s="56"/>
      <c r="AW57" s="45"/>
      <c r="AX57" s="45">
        <f t="shared" si="18"/>
        <v>0</v>
      </c>
      <c r="AY57" s="45">
        <f t="shared" si="19"/>
        <v>0</v>
      </c>
      <c r="AZ57" s="45"/>
      <c r="BA57" s="73" t="s">
        <v>119</v>
      </c>
      <c r="BB57" s="65"/>
      <c r="BC57" s="65"/>
      <c r="BD57" s="65"/>
      <c r="BE57" s="65"/>
      <c r="BF57" s="45"/>
      <c r="BG57" s="45">
        <f t="shared" si="20"/>
        <v>0</v>
      </c>
      <c r="BH57" s="53">
        <f t="shared" si="21"/>
        <v>0</v>
      </c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  <c r="IS57" s="54"/>
      <c r="IT57" s="54"/>
      <c r="IU57" s="54"/>
      <c r="IV57" s="54"/>
      <c r="IW57" s="54"/>
      <c r="IX57" s="54"/>
      <c r="IY57" s="54"/>
      <c r="IZ57" s="54"/>
      <c r="JA57" s="54"/>
      <c r="JB57" s="54"/>
      <c r="JC57" s="54"/>
      <c r="JD57" s="54"/>
      <c r="JE57" s="54"/>
      <c r="JF57" s="54"/>
      <c r="JG57" s="54"/>
      <c r="JH57" s="54"/>
      <c r="JI57" s="54"/>
      <c r="JJ57" s="54"/>
      <c r="JK57" s="54"/>
      <c r="JL57" s="54"/>
      <c r="JM57" s="54"/>
      <c r="JN57" s="54"/>
      <c r="JO57" s="54"/>
      <c r="JP57" s="54"/>
      <c r="JQ57" s="54"/>
      <c r="JR57" s="54"/>
      <c r="JS57" s="54"/>
      <c r="JT57" s="54"/>
      <c r="JU57" s="54"/>
    </row>
    <row r="58" spans="1:281" s="42" customFormat="1" ht="23.1" customHeight="1" x14ac:dyDescent="0.35">
      <c r="A58" s="42">
        <v>24</v>
      </c>
      <c r="B58" s="43" t="s">
        <v>91</v>
      </c>
      <c r="C58" s="76" t="s">
        <v>92</v>
      </c>
      <c r="D58" s="45">
        <v>33843</v>
      </c>
      <c r="E58" s="45">
        <v>1591</v>
      </c>
      <c r="F58" s="45">
        <f t="shared" si="0"/>
        <v>35434</v>
      </c>
      <c r="G58" s="45">
        <v>1590</v>
      </c>
      <c r="H58" s="45"/>
      <c r="I58" s="45"/>
      <c r="J58" s="45">
        <f t="shared" si="1"/>
        <v>37024</v>
      </c>
      <c r="K58" s="46">
        <f>J58</f>
        <v>37024</v>
      </c>
      <c r="L58" s="47">
        <f t="shared" si="2"/>
        <v>364.93</v>
      </c>
      <c r="M58" s="42">
        <v>0</v>
      </c>
      <c r="N58" s="42">
        <v>1</v>
      </c>
      <c r="O58" s="42">
        <v>50</v>
      </c>
      <c r="P58" s="45">
        <f t="shared" si="3"/>
        <v>36659.07</v>
      </c>
      <c r="Q58" s="45">
        <v>1759.94</v>
      </c>
      <c r="R58" s="45">
        <f t="shared" si="4"/>
        <v>10166.280000000001</v>
      </c>
      <c r="S58" s="45">
        <f t="shared" si="5"/>
        <v>200</v>
      </c>
      <c r="T58" s="45">
        <f t="shared" si="6"/>
        <v>925.6</v>
      </c>
      <c r="U58" s="45">
        <f t="shared" si="7"/>
        <v>17731.95</v>
      </c>
      <c r="V58" s="46">
        <f t="shared" si="8"/>
        <v>30783.770000000004</v>
      </c>
      <c r="W58" s="48">
        <f t="shared" si="9"/>
        <v>2938</v>
      </c>
      <c r="X58" s="48">
        <f t="shared" si="10"/>
        <v>2937.2999999999956</v>
      </c>
      <c r="Y58" s="42">
        <f>+A58</f>
        <v>24</v>
      </c>
      <c r="Z58" s="45">
        <f t="shared" si="11"/>
        <v>4442.88</v>
      </c>
      <c r="AA58" s="45">
        <v>0</v>
      </c>
      <c r="AB58" s="45">
        <v>100</v>
      </c>
      <c r="AC58" s="45">
        <f t="shared" si="12"/>
        <v>925.6</v>
      </c>
      <c r="AD58" s="45">
        <v>200</v>
      </c>
      <c r="AE58" s="50">
        <f t="shared" si="13"/>
        <v>5875.2999999999956</v>
      </c>
      <c r="AF58" s="51">
        <f t="shared" si="14"/>
        <v>2937.6499999999978</v>
      </c>
      <c r="AG58" s="42">
        <v>24</v>
      </c>
      <c r="AH58" s="43" t="s">
        <v>91</v>
      </c>
      <c r="AI58" s="76" t="s">
        <v>92</v>
      </c>
      <c r="AJ58" s="45">
        <f t="shared" si="15"/>
        <v>1759.94</v>
      </c>
      <c r="AK58" s="45">
        <f t="shared" si="16"/>
        <v>3332.16</v>
      </c>
      <c r="AL58" s="45">
        <v>0</v>
      </c>
      <c r="AM58" s="47">
        <v>0</v>
      </c>
      <c r="AN58" s="45">
        <v>0</v>
      </c>
      <c r="AO58" s="45">
        <v>0</v>
      </c>
      <c r="AP58" s="45">
        <v>4778.5600000000004</v>
      </c>
      <c r="AQ58" s="45">
        <v>0</v>
      </c>
      <c r="AR58" s="45">
        <v>1400</v>
      </c>
      <c r="AS58" s="45">
        <v>655.56</v>
      </c>
      <c r="AT58" s="45">
        <f t="shared" si="17"/>
        <v>10166.280000000001</v>
      </c>
      <c r="AU58" s="45">
        <v>200</v>
      </c>
      <c r="AV58" s="45">
        <v>0</v>
      </c>
      <c r="AW58" s="45">
        <v>0</v>
      </c>
      <c r="AX58" s="45">
        <f t="shared" si="18"/>
        <v>200</v>
      </c>
      <c r="AY58" s="45">
        <f t="shared" si="19"/>
        <v>925.6</v>
      </c>
      <c r="AZ58" s="45"/>
      <c r="BA58" s="65"/>
      <c r="BB58" s="65">
        <v>100</v>
      </c>
      <c r="BC58" s="65">
        <v>11489.95</v>
      </c>
      <c r="BD58" s="65">
        <v>6142</v>
      </c>
      <c r="BE58" s="65">
        <v>0</v>
      </c>
      <c r="BF58" s="45">
        <v>0</v>
      </c>
      <c r="BG58" s="45">
        <f t="shared" si="20"/>
        <v>17731.95</v>
      </c>
      <c r="BH58" s="53">
        <f t="shared" si="21"/>
        <v>30783.770000000004</v>
      </c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  <c r="IW58" s="54"/>
      <c r="IX58" s="54"/>
      <c r="IY58" s="54"/>
      <c r="IZ58" s="54"/>
      <c r="JA58" s="54"/>
      <c r="JB58" s="54"/>
      <c r="JC58" s="54"/>
      <c r="JD58" s="54"/>
      <c r="JE58" s="54"/>
      <c r="JF58" s="54"/>
      <c r="JG58" s="54"/>
      <c r="JH58" s="54"/>
      <c r="JI58" s="54"/>
      <c r="JJ58" s="54"/>
      <c r="JK58" s="54"/>
      <c r="JL58" s="54"/>
      <c r="JM58" s="54"/>
      <c r="JN58" s="54"/>
      <c r="JO58" s="54"/>
      <c r="JP58" s="54"/>
      <c r="JQ58" s="54"/>
      <c r="JR58" s="54"/>
      <c r="JS58" s="54"/>
      <c r="JT58" s="54"/>
      <c r="JU58" s="54"/>
    </row>
    <row r="59" spans="1:281" s="42" customFormat="1" ht="23.1" customHeight="1" x14ac:dyDescent="0.35">
      <c r="A59" s="55"/>
      <c r="B59" s="62"/>
      <c r="C59" s="44"/>
      <c r="D59" s="45"/>
      <c r="E59" s="45"/>
      <c r="F59" s="45">
        <f t="shared" si="0"/>
        <v>0</v>
      </c>
      <c r="G59" s="45"/>
      <c r="H59" s="45"/>
      <c r="I59" s="45"/>
      <c r="J59" s="45">
        <f t="shared" si="1"/>
        <v>0</v>
      </c>
      <c r="K59" s="63"/>
      <c r="L59" s="47">
        <f t="shared" si="2"/>
        <v>0</v>
      </c>
      <c r="P59" s="45">
        <f t="shared" si="3"/>
        <v>0</v>
      </c>
      <c r="Q59" s="45"/>
      <c r="R59" s="45">
        <f t="shared" si="4"/>
        <v>0</v>
      </c>
      <c r="S59" s="45">
        <f t="shared" si="5"/>
        <v>0</v>
      </c>
      <c r="T59" s="45">
        <f t="shared" si="6"/>
        <v>0</v>
      </c>
      <c r="U59" s="45">
        <f t="shared" si="7"/>
        <v>0</v>
      </c>
      <c r="V59" s="46">
        <f t="shared" si="8"/>
        <v>0</v>
      </c>
      <c r="W59" s="48">
        <f t="shared" si="9"/>
        <v>0</v>
      </c>
      <c r="X59" s="48">
        <f t="shared" si="10"/>
        <v>0</v>
      </c>
      <c r="Z59" s="45">
        <f t="shared" si="11"/>
        <v>0</v>
      </c>
      <c r="AA59" s="45"/>
      <c r="AB59" s="45"/>
      <c r="AC59" s="45">
        <f t="shared" si="12"/>
        <v>0</v>
      </c>
      <c r="AD59" s="45"/>
      <c r="AE59" s="50">
        <f t="shared" si="13"/>
        <v>0</v>
      </c>
      <c r="AF59" s="51">
        <f t="shared" si="14"/>
        <v>0</v>
      </c>
      <c r="AG59" s="55"/>
      <c r="AH59" s="62"/>
      <c r="AI59" s="44"/>
      <c r="AJ59" s="45">
        <f t="shared" si="15"/>
        <v>0</v>
      </c>
      <c r="AK59" s="45">
        <f t="shared" si="16"/>
        <v>0</v>
      </c>
      <c r="AL59" s="45"/>
      <c r="AM59" s="47"/>
      <c r="AN59" s="45"/>
      <c r="AO59" s="45"/>
      <c r="AP59" s="45"/>
      <c r="AQ59" s="45"/>
      <c r="AR59" s="45"/>
      <c r="AS59" s="45"/>
      <c r="AT59" s="45">
        <f t="shared" si="17"/>
        <v>0</v>
      </c>
      <c r="AU59" s="45"/>
      <c r="AV59" s="56"/>
      <c r="AW59" s="45"/>
      <c r="AX59" s="45">
        <f t="shared" si="18"/>
        <v>0</v>
      </c>
      <c r="AY59" s="45">
        <f t="shared" si="19"/>
        <v>0</v>
      </c>
      <c r="AZ59" s="56"/>
      <c r="BA59" s="65"/>
      <c r="BB59" s="65"/>
      <c r="BC59" s="65"/>
      <c r="BD59" s="65"/>
      <c r="BE59" s="65"/>
      <c r="BF59" s="45"/>
      <c r="BG59" s="45">
        <f t="shared" si="20"/>
        <v>0</v>
      </c>
      <c r="BH59" s="53">
        <f t="shared" si="21"/>
        <v>0</v>
      </c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  <c r="IS59" s="54"/>
      <c r="IT59" s="54"/>
      <c r="IU59" s="54"/>
      <c r="IV59" s="54"/>
      <c r="IW59" s="54"/>
      <c r="IX59" s="54"/>
      <c r="IY59" s="54"/>
      <c r="IZ59" s="54"/>
      <c r="JA59" s="54"/>
      <c r="JB59" s="54"/>
      <c r="JC59" s="54"/>
      <c r="JD59" s="54"/>
      <c r="JE59" s="54"/>
      <c r="JF59" s="54"/>
      <c r="JG59" s="54"/>
      <c r="JH59" s="54"/>
      <c r="JI59" s="54"/>
      <c r="JJ59" s="54"/>
      <c r="JK59" s="54"/>
      <c r="JL59" s="54"/>
      <c r="JM59" s="54"/>
      <c r="JN59" s="54"/>
      <c r="JO59" s="54"/>
      <c r="JP59" s="54"/>
      <c r="JQ59" s="54"/>
      <c r="JR59" s="54"/>
      <c r="JS59" s="54"/>
      <c r="JT59" s="54"/>
      <c r="JU59" s="54"/>
    </row>
    <row r="60" spans="1:281" s="42" customFormat="1" ht="23.1" customHeight="1" x14ac:dyDescent="0.35">
      <c r="A60" s="42">
        <v>25</v>
      </c>
      <c r="B60" s="43" t="s">
        <v>93</v>
      </c>
      <c r="C60" s="44" t="s">
        <v>79</v>
      </c>
      <c r="D60" s="45">
        <v>29449</v>
      </c>
      <c r="E60" s="45">
        <v>1540</v>
      </c>
      <c r="F60" s="45">
        <v>32870</v>
      </c>
      <c r="G60" s="45"/>
      <c r="H60" s="45"/>
      <c r="I60" s="45"/>
      <c r="J60" s="45">
        <f t="shared" si="1"/>
        <v>32870</v>
      </c>
      <c r="K60" s="46">
        <f>J60</f>
        <v>32870</v>
      </c>
      <c r="L60" s="47">
        <f t="shared" si="2"/>
        <v>0</v>
      </c>
      <c r="M60" s="42">
        <v>0</v>
      </c>
      <c r="N60" s="42">
        <v>0</v>
      </c>
      <c r="O60" s="42">
        <v>0</v>
      </c>
      <c r="P60" s="45">
        <f t="shared" si="3"/>
        <v>32870</v>
      </c>
      <c r="Q60" s="45">
        <v>1163.23</v>
      </c>
      <c r="R60" s="45">
        <f t="shared" si="4"/>
        <v>2958.2999999999997</v>
      </c>
      <c r="S60" s="45">
        <f t="shared" si="5"/>
        <v>200</v>
      </c>
      <c r="T60" s="45">
        <f t="shared" si="6"/>
        <v>821.75</v>
      </c>
      <c r="U60" s="45">
        <f t="shared" si="7"/>
        <v>100</v>
      </c>
      <c r="V60" s="46">
        <f t="shared" si="8"/>
        <v>5243.28</v>
      </c>
      <c r="W60" s="48">
        <f t="shared" si="9"/>
        <v>13813</v>
      </c>
      <c r="X60" s="48">
        <f t="shared" si="10"/>
        <v>13813.720000000001</v>
      </c>
      <c r="Y60" s="42">
        <f>+A60</f>
        <v>25</v>
      </c>
      <c r="Z60" s="45">
        <f t="shared" si="11"/>
        <v>3944.3999999999996</v>
      </c>
      <c r="AA60" s="45">
        <v>0</v>
      </c>
      <c r="AB60" s="45">
        <v>100</v>
      </c>
      <c r="AC60" s="45">
        <f t="shared" si="12"/>
        <v>821.75</v>
      </c>
      <c r="AD60" s="45">
        <v>200</v>
      </c>
      <c r="AE60" s="50">
        <f t="shared" si="13"/>
        <v>27626.720000000001</v>
      </c>
      <c r="AF60" s="51">
        <f t="shared" si="14"/>
        <v>13813.36</v>
      </c>
      <c r="AG60" s="42">
        <v>25</v>
      </c>
      <c r="AH60" s="43" t="s">
        <v>93</v>
      </c>
      <c r="AI60" s="44" t="s">
        <v>79</v>
      </c>
      <c r="AJ60" s="45">
        <f t="shared" si="15"/>
        <v>1163.23</v>
      </c>
      <c r="AK60" s="45">
        <f t="shared" si="16"/>
        <v>2958.2999999999997</v>
      </c>
      <c r="AL60" s="45">
        <v>0</v>
      </c>
      <c r="AM60" s="45">
        <v>0</v>
      </c>
      <c r="AN60" s="45">
        <v>0</v>
      </c>
      <c r="AO60" s="45">
        <v>0</v>
      </c>
      <c r="AP60" s="45">
        <v>0</v>
      </c>
      <c r="AQ60" s="45">
        <v>0</v>
      </c>
      <c r="AR60" s="45"/>
      <c r="AS60" s="45">
        <v>0</v>
      </c>
      <c r="AT60" s="45">
        <f t="shared" si="17"/>
        <v>2958.2999999999997</v>
      </c>
      <c r="AU60" s="45">
        <v>200</v>
      </c>
      <c r="AV60" s="45">
        <v>0</v>
      </c>
      <c r="AW60" s="45">
        <v>0</v>
      </c>
      <c r="AX60" s="45">
        <f t="shared" si="18"/>
        <v>200</v>
      </c>
      <c r="AY60" s="45">
        <f t="shared" si="19"/>
        <v>821.75</v>
      </c>
      <c r="AZ60" s="45"/>
      <c r="BA60" s="65"/>
      <c r="BB60" s="65">
        <v>100</v>
      </c>
      <c r="BC60" s="65">
        <v>0</v>
      </c>
      <c r="BD60" s="65">
        <v>0</v>
      </c>
      <c r="BE60" s="65">
        <v>0</v>
      </c>
      <c r="BF60" s="45">
        <v>0</v>
      </c>
      <c r="BG60" s="45">
        <f t="shared" si="20"/>
        <v>100</v>
      </c>
      <c r="BH60" s="53">
        <f t="shared" si="21"/>
        <v>5243.28</v>
      </c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  <c r="IS60" s="54"/>
      <c r="IT60" s="54"/>
      <c r="IU60" s="54"/>
      <c r="IV60" s="54"/>
      <c r="IW60" s="54"/>
      <c r="IX60" s="54"/>
      <c r="IY60" s="54"/>
      <c r="IZ60" s="54"/>
      <c r="JA60" s="54"/>
      <c r="JB60" s="54"/>
      <c r="JC60" s="54"/>
      <c r="JD60" s="54"/>
      <c r="JE60" s="54"/>
      <c r="JF60" s="54"/>
      <c r="JG60" s="54"/>
      <c r="JH60" s="54"/>
      <c r="JI60" s="54"/>
      <c r="JJ60" s="54"/>
      <c r="JK60" s="54"/>
      <c r="JL60" s="54"/>
      <c r="JM60" s="54"/>
      <c r="JN60" s="54"/>
      <c r="JO60" s="54"/>
      <c r="JP60" s="54"/>
      <c r="JQ60" s="54"/>
      <c r="JR60" s="54"/>
      <c r="JS60" s="54"/>
      <c r="JT60" s="54"/>
      <c r="JU60" s="54"/>
    </row>
    <row r="61" spans="1:281" s="55" customFormat="1" ht="23.1" customHeight="1" x14ac:dyDescent="0.35">
      <c r="B61" s="56"/>
      <c r="C61" s="57"/>
      <c r="D61" s="59"/>
      <c r="E61" s="59"/>
      <c r="F61" s="45">
        <f t="shared" si="0"/>
        <v>0</v>
      </c>
      <c r="G61" s="59"/>
      <c r="J61" s="45">
        <f t="shared" si="1"/>
        <v>0</v>
      </c>
      <c r="L61" s="47">
        <f t="shared" si="2"/>
        <v>0</v>
      </c>
      <c r="P61" s="45">
        <f t="shared" si="3"/>
        <v>0</v>
      </c>
      <c r="Q61" s="56"/>
      <c r="R61" s="45">
        <f t="shared" si="4"/>
        <v>0</v>
      </c>
      <c r="S61" s="45">
        <f t="shared" si="5"/>
        <v>0</v>
      </c>
      <c r="T61" s="45">
        <f t="shared" si="6"/>
        <v>0</v>
      </c>
      <c r="U61" s="45">
        <f t="shared" si="7"/>
        <v>0</v>
      </c>
      <c r="V61" s="46">
        <f t="shared" si="8"/>
        <v>0</v>
      </c>
      <c r="W61" s="48">
        <f t="shared" si="9"/>
        <v>0</v>
      </c>
      <c r="X61" s="48">
        <f t="shared" si="10"/>
        <v>0</v>
      </c>
      <c r="Z61" s="45">
        <f t="shared" si="11"/>
        <v>0</v>
      </c>
      <c r="AA61" s="59"/>
      <c r="AB61" s="59"/>
      <c r="AC61" s="45">
        <f t="shared" si="12"/>
        <v>0</v>
      </c>
      <c r="AD61" s="59"/>
      <c r="AE61" s="50">
        <f t="shared" si="13"/>
        <v>0</v>
      </c>
      <c r="AF61" s="51">
        <f t="shared" si="14"/>
        <v>0</v>
      </c>
      <c r="AH61" s="56"/>
      <c r="AI61" s="57"/>
      <c r="AJ61" s="45">
        <f t="shared" si="15"/>
        <v>0</v>
      </c>
      <c r="AK61" s="45">
        <f t="shared" si="16"/>
        <v>0</v>
      </c>
      <c r="AL61" s="56"/>
      <c r="AM61" s="56"/>
      <c r="AN61" s="56"/>
      <c r="AO61" s="56"/>
      <c r="AP61" s="56"/>
      <c r="AQ61" s="56"/>
      <c r="AR61" s="56"/>
      <c r="AS61" s="56"/>
      <c r="AT61" s="45">
        <f t="shared" si="17"/>
        <v>0</v>
      </c>
      <c r="AU61" s="59"/>
      <c r="AV61" s="56"/>
      <c r="AW61" s="56"/>
      <c r="AX61" s="45">
        <f t="shared" si="18"/>
        <v>0</v>
      </c>
      <c r="AY61" s="45">
        <f t="shared" si="19"/>
        <v>0</v>
      </c>
      <c r="AZ61" s="56"/>
      <c r="BA61" s="72"/>
      <c r="BB61" s="72"/>
      <c r="BC61" s="72"/>
      <c r="BD61" s="72"/>
      <c r="BE61" s="72"/>
      <c r="BF61" s="56"/>
      <c r="BG61" s="45">
        <f t="shared" si="20"/>
        <v>0</v>
      </c>
      <c r="BH61" s="53">
        <f t="shared" si="21"/>
        <v>0</v>
      </c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  <c r="II61" s="54"/>
      <c r="IJ61" s="54"/>
      <c r="IK61" s="54"/>
      <c r="IL61" s="54"/>
      <c r="IM61" s="54"/>
      <c r="IN61" s="54"/>
      <c r="IO61" s="54"/>
      <c r="IP61" s="54"/>
      <c r="IQ61" s="54"/>
      <c r="IR61" s="54"/>
      <c r="IS61" s="54"/>
      <c r="IT61" s="54"/>
      <c r="IU61" s="54"/>
      <c r="IV61" s="54"/>
      <c r="IW61" s="54"/>
      <c r="IX61" s="54"/>
      <c r="IY61" s="54"/>
      <c r="IZ61" s="54"/>
      <c r="JA61" s="54"/>
      <c r="JB61" s="54"/>
      <c r="JC61" s="54"/>
      <c r="JD61" s="54"/>
      <c r="JE61" s="54"/>
      <c r="JF61" s="54"/>
      <c r="JG61" s="54"/>
      <c r="JH61" s="54"/>
      <c r="JI61" s="54"/>
      <c r="JJ61" s="54"/>
      <c r="JK61" s="54"/>
      <c r="JL61" s="54"/>
      <c r="JM61" s="54"/>
      <c r="JN61" s="54"/>
      <c r="JO61" s="54"/>
      <c r="JP61" s="54"/>
      <c r="JQ61" s="54"/>
      <c r="JR61" s="54"/>
      <c r="JS61" s="54"/>
      <c r="JT61" s="54"/>
      <c r="JU61" s="54"/>
    </row>
    <row r="62" spans="1:281" s="55" customFormat="1" ht="23.1" customHeight="1" x14ac:dyDescent="0.35">
      <c r="A62" s="154">
        <v>26</v>
      </c>
      <c r="B62" s="56" t="s">
        <v>124</v>
      </c>
      <c r="C62" s="44" t="s">
        <v>73</v>
      </c>
      <c r="D62" s="59">
        <v>29165</v>
      </c>
      <c r="E62" s="59">
        <v>1540</v>
      </c>
      <c r="F62" s="45">
        <f t="shared" si="0"/>
        <v>30705</v>
      </c>
      <c r="G62" s="59">
        <v>1540</v>
      </c>
      <c r="J62" s="45">
        <f t="shared" si="1"/>
        <v>32245</v>
      </c>
      <c r="L62" s="47">
        <f t="shared" si="2"/>
        <v>0</v>
      </c>
      <c r="M62" s="55">
        <v>0</v>
      </c>
      <c r="N62" s="55">
        <v>0</v>
      </c>
      <c r="O62" s="55">
        <v>0</v>
      </c>
      <c r="P62" s="45">
        <f t="shared" si="3"/>
        <v>32245</v>
      </c>
      <c r="Q62" s="55">
        <v>1125.52</v>
      </c>
      <c r="R62" s="45">
        <f t="shared" si="4"/>
        <v>2902.0499999999997</v>
      </c>
      <c r="S62" s="45">
        <f t="shared" si="5"/>
        <v>200</v>
      </c>
      <c r="T62" s="45">
        <f t="shared" si="6"/>
        <v>806.12</v>
      </c>
      <c r="U62" s="45">
        <f t="shared" si="7"/>
        <v>220.98</v>
      </c>
      <c r="V62" s="46">
        <f t="shared" si="8"/>
        <v>5254.6699999999992</v>
      </c>
      <c r="W62" s="48">
        <f t="shared" si="9"/>
        <v>13495</v>
      </c>
      <c r="X62" s="48">
        <f t="shared" si="10"/>
        <v>13495.330000000002</v>
      </c>
      <c r="Y62" s="55">
        <v>26</v>
      </c>
      <c r="Z62" s="45">
        <f t="shared" si="11"/>
        <v>3869.3999999999996</v>
      </c>
      <c r="AA62" s="59"/>
      <c r="AB62" s="59">
        <v>100</v>
      </c>
      <c r="AC62" s="45">
        <f t="shared" si="12"/>
        <v>806.13</v>
      </c>
      <c r="AD62" s="59">
        <v>200</v>
      </c>
      <c r="AE62" s="50">
        <f t="shared" si="13"/>
        <v>26990.33</v>
      </c>
      <c r="AF62" s="51">
        <f t="shared" si="14"/>
        <v>13495.165000000001</v>
      </c>
      <c r="AG62" s="154">
        <v>26</v>
      </c>
      <c r="AH62" s="56" t="s">
        <v>124</v>
      </c>
      <c r="AI62" s="44" t="s">
        <v>73</v>
      </c>
      <c r="AJ62" s="45">
        <f t="shared" si="15"/>
        <v>1125.52</v>
      </c>
      <c r="AK62" s="45">
        <f t="shared" si="16"/>
        <v>2902.0499999999997</v>
      </c>
      <c r="AL62" s="56"/>
      <c r="AM62" s="56"/>
      <c r="AN62" s="56"/>
      <c r="AO62" s="56"/>
      <c r="AP62" s="56"/>
      <c r="AQ62" s="56"/>
      <c r="AR62" s="56"/>
      <c r="AS62" s="56"/>
      <c r="AT62" s="45">
        <f t="shared" si="17"/>
        <v>2902.0499999999997</v>
      </c>
      <c r="AU62" s="59">
        <v>200</v>
      </c>
      <c r="AV62" s="56"/>
      <c r="AW62" s="56"/>
      <c r="AX62" s="45">
        <f t="shared" si="18"/>
        <v>200</v>
      </c>
      <c r="AY62" s="45">
        <f t="shared" si="19"/>
        <v>806.12</v>
      </c>
      <c r="AZ62" s="56"/>
      <c r="BA62" s="72"/>
      <c r="BB62" s="194">
        <v>220.98</v>
      </c>
      <c r="BC62" s="72"/>
      <c r="BD62" s="72"/>
      <c r="BE62" s="72"/>
      <c r="BF62" s="56"/>
      <c r="BG62" s="45">
        <f t="shared" si="20"/>
        <v>220.98</v>
      </c>
      <c r="BH62" s="53">
        <f t="shared" si="21"/>
        <v>5254.6699999999992</v>
      </c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  <c r="IS62" s="54"/>
      <c r="IT62" s="54"/>
      <c r="IU62" s="54"/>
      <c r="IV62" s="54"/>
      <c r="IW62" s="54"/>
      <c r="IX62" s="54"/>
      <c r="IY62" s="54"/>
      <c r="IZ62" s="54"/>
      <c r="JA62" s="54"/>
      <c r="JB62" s="54"/>
      <c r="JC62" s="54"/>
      <c r="JD62" s="54"/>
      <c r="JE62" s="54"/>
      <c r="JF62" s="54"/>
      <c r="JG62" s="54"/>
      <c r="JH62" s="54"/>
      <c r="JI62" s="54"/>
      <c r="JJ62" s="54"/>
      <c r="JK62" s="54"/>
      <c r="JL62" s="54"/>
      <c r="JM62" s="54"/>
      <c r="JN62" s="54"/>
      <c r="JO62" s="54"/>
      <c r="JP62" s="54"/>
      <c r="JQ62" s="54"/>
      <c r="JR62" s="54"/>
      <c r="JS62" s="54"/>
      <c r="JT62" s="54"/>
      <c r="JU62" s="54"/>
    </row>
    <row r="63" spans="1:281" s="55" customFormat="1" ht="23.1" customHeight="1" x14ac:dyDescent="0.35">
      <c r="B63" s="56"/>
      <c r="C63" s="57"/>
      <c r="D63" s="59"/>
      <c r="E63" s="59"/>
      <c r="F63" s="45">
        <f t="shared" si="0"/>
        <v>0</v>
      </c>
      <c r="G63" s="59"/>
      <c r="J63" s="45">
        <f t="shared" si="1"/>
        <v>0</v>
      </c>
      <c r="L63" s="47">
        <f t="shared" si="2"/>
        <v>0</v>
      </c>
      <c r="P63" s="45">
        <f t="shared" si="3"/>
        <v>0</v>
      </c>
      <c r="R63" s="45">
        <f t="shared" si="4"/>
        <v>0</v>
      </c>
      <c r="S63" s="45">
        <f t="shared" si="5"/>
        <v>0</v>
      </c>
      <c r="T63" s="45">
        <f t="shared" si="6"/>
        <v>0</v>
      </c>
      <c r="U63" s="45">
        <f t="shared" si="7"/>
        <v>0</v>
      </c>
      <c r="V63" s="46">
        <f t="shared" si="8"/>
        <v>0</v>
      </c>
      <c r="W63" s="48">
        <f t="shared" si="9"/>
        <v>0</v>
      </c>
      <c r="X63" s="48">
        <f t="shared" si="10"/>
        <v>0</v>
      </c>
      <c r="Z63" s="45">
        <f t="shared" si="11"/>
        <v>0</v>
      </c>
      <c r="AA63" s="59"/>
      <c r="AB63" s="59"/>
      <c r="AC63" s="45">
        <f t="shared" si="12"/>
        <v>0</v>
      </c>
      <c r="AD63" s="59"/>
      <c r="AE63" s="50">
        <f t="shared" si="13"/>
        <v>0</v>
      </c>
      <c r="AF63" s="51">
        <f t="shared" si="14"/>
        <v>0</v>
      </c>
      <c r="AH63" s="56"/>
      <c r="AI63" s="57"/>
      <c r="AJ63" s="45">
        <f t="shared" si="15"/>
        <v>0</v>
      </c>
      <c r="AK63" s="45">
        <f t="shared" si="16"/>
        <v>0</v>
      </c>
      <c r="AL63" s="56"/>
      <c r="AM63" s="56"/>
      <c r="AN63" s="56"/>
      <c r="AO63" s="56"/>
      <c r="AP63" s="56"/>
      <c r="AQ63" s="56"/>
      <c r="AR63" s="56"/>
      <c r="AS63" s="56"/>
      <c r="AT63" s="45">
        <f t="shared" si="17"/>
        <v>0</v>
      </c>
      <c r="AU63" s="59"/>
      <c r="AV63" s="56"/>
      <c r="AW63" s="56"/>
      <c r="AX63" s="45">
        <f t="shared" si="18"/>
        <v>0</v>
      </c>
      <c r="AY63" s="45">
        <f t="shared" si="19"/>
        <v>0</v>
      </c>
      <c r="AZ63" s="56"/>
      <c r="BA63" s="72"/>
      <c r="BB63" s="194"/>
      <c r="BC63" s="72"/>
      <c r="BD63" s="72"/>
      <c r="BE63" s="72"/>
      <c r="BF63" s="56"/>
      <c r="BG63" s="45">
        <f t="shared" si="20"/>
        <v>0</v>
      </c>
      <c r="BH63" s="53">
        <f t="shared" si="21"/>
        <v>0</v>
      </c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  <c r="II63" s="54"/>
      <c r="IJ63" s="54"/>
      <c r="IK63" s="54"/>
      <c r="IL63" s="54"/>
      <c r="IM63" s="54"/>
      <c r="IN63" s="54"/>
      <c r="IO63" s="54"/>
      <c r="IP63" s="54"/>
      <c r="IQ63" s="54"/>
      <c r="IR63" s="54"/>
      <c r="IS63" s="54"/>
      <c r="IT63" s="54"/>
      <c r="IU63" s="54"/>
      <c r="IV63" s="54"/>
      <c r="IW63" s="54"/>
      <c r="IX63" s="54"/>
      <c r="IY63" s="54"/>
      <c r="IZ63" s="54"/>
      <c r="JA63" s="54"/>
      <c r="JB63" s="54"/>
      <c r="JC63" s="54"/>
      <c r="JD63" s="54"/>
      <c r="JE63" s="54"/>
      <c r="JF63" s="54"/>
      <c r="JG63" s="54"/>
      <c r="JH63" s="54"/>
      <c r="JI63" s="54"/>
      <c r="JJ63" s="54"/>
      <c r="JK63" s="54"/>
      <c r="JL63" s="54"/>
      <c r="JM63" s="54"/>
      <c r="JN63" s="54"/>
      <c r="JO63" s="54"/>
      <c r="JP63" s="54"/>
      <c r="JQ63" s="54"/>
      <c r="JR63" s="54"/>
      <c r="JS63" s="54"/>
      <c r="JT63" s="54"/>
      <c r="JU63" s="54"/>
    </row>
    <row r="64" spans="1:281" s="55" customFormat="1" ht="23.1" customHeight="1" x14ac:dyDescent="0.35">
      <c r="A64" s="42">
        <v>27</v>
      </c>
      <c r="B64" s="56" t="s">
        <v>125</v>
      </c>
      <c r="C64" s="44" t="s">
        <v>73</v>
      </c>
      <c r="D64" s="59">
        <v>29165</v>
      </c>
      <c r="E64" s="59">
        <v>1540</v>
      </c>
      <c r="F64" s="45">
        <f t="shared" si="0"/>
        <v>30705</v>
      </c>
      <c r="G64" s="59">
        <v>1540</v>
      </c>
      <c r="J64" s="45">
        <f t="shared" si="1"/>
        <v>32245</v>
      </c>
      <c r="L64" s="47">
        <f t="shared" si="2"/>
        <v>0</v>
      </c>
      <c r="M64" s="55">
        <v>0</v>
      </c>
      <c r="N64" s="55">
        <v>0</v>
      </c>
      <c r="O64" s="55">
        <v>0</v>
      </c>
      <c r="P64" s="45">
        <f t="shared" si="3"/>
        <v>32245</v>
      </c>
      <c r="Q64" s="55">
        <v>1125.52</v>
      </c>
      <c r="R64" s="45">
        <f t="shared" si="4"/>
        <v>2902.0499999999997</v>
      </c>
      <c r="S64" s="45">
        <f t="shared" si="5"/>
        <v>200</v>
      </c>
      <c r="T64" s="45">
        <f t="shared" si="6"/>
        <v>806.12</v>
      </c>
      <c r="U64" s="45">
        <f t="shared" si="7"/>
        <v>220.98</v>
      </c>
      <c r="V64" s="46">
        <f t="shared" si="8"/>
        <v>5254.6699999999992</v>
      </c>
      <c r="W64" s="48">
        <f t="shared" si="9"/>
        <v>13495</v>
      </c>
      <c r="X64" s="48">
        <f t="shared" si="10"/>
        <v>13495.330000000002</v>
      </c>
      <c r="Y64" s="55">
        <v>27</v>
      </c>
      <c r="Z64" s="45">
        <f t="shared" si="11"/>
        <v>3869.3999999999996</v>
      </c>
      <c r="AA64" s="59"/>
      <c r="AB64" s="59">
        <v>100</v>
      </c>
      <c r="AC64" s="45">
        <f t="shared" si="12"/>
        <v>806.13</v>
      </c>
      <c r="AD64" s="59">
        <v>200</v>
      </c>
      <c r="AE64" s="50">
        <f t="shared" si="13"/>
        <v>26990.33</v>
      </c>
      <c r="AF64" s="51">
        <f t="shared" si="14"/>
        <v>13495.165000000001</v>
      </c>
      <c r="AG64" s="42">
        <v>27</v>
      </c>
      <c r="AH64" s="56" t="s">
        <v>125</v>
      </c>
      <c r="AI64" s="44" t="s">
        <v>73</v>
      </c>
      <c r="AJ64" s="45">
        <f t="shared" si="15"/>
        <v>1125.52</v>
      </c>
      <c r="AK64" s="45">
        <f t="shared" si="16"/>
        <v>2902.0499999999997</v>
      </c>
      <c r="AL64" s="56"/>
      <c r="AM64" s="56"/>
      <c r="AN64" s="56"/>
      <c r="AO64" s="56"/>
      <c r="AP64" s="56"/>
      <c r="AQ64" s="56"/>
      <c r="AR64" s="56"/>
      <c r="AS64" s="56"/>
      <c r="AT64" s="45">
        <f t="shared" si="17"/>
        <v>2902.0499999999997</v>
      </c>
      <c r="AU64" s="59">
        <v>200</v>
      </c>
      <c r="AV64" s="56"/>
      <c r="AW64" s="56"/>
      <c r="AX64" s="45">
        <f t="shared" si="18"/>
        <v>200</v>
      </c>
      <c r="AY64" s="45">
        <f t="shared" si="19"/>
        <v>806.12</v>
      </c>
      <c r="AZ64" s="56"/>
      <c r="BA64" s="72"/>
      <c r="BB64" s="194">
        <v>220.98</v>
      </c>
      <c r="BC64" s="72"/>
      <c r="BD64" s="72"/>
      <c r="BE64" s="72"/>
      <c r="BF64" s="56"/>
      <c r="BG64" s="45">
        <f t="shared" si="20"/>
        <v>220.98</v>
      </c>
      <c r="BH64" s="53">
        <f t="shared" si="21"/>
        <v>5254.6699999999992</v>
      </c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  <c r="IS64" s="54"/>
      <c r="IT64" s="54"/>
      <c r="IU64" s="54"/>
      <c r="IV64" s="54"/>
      <c r="IW64" s="54"/>
      <c r="IX64" s="54"/>
      <c r="IY64" s="54"/>
      <c r="IZ64" s="54"/>
      <c r="JA64" s="54"/>
      <c r="JB64" s="54"/>
      <c r="JC64" s="54"/>
      <c r="JD64" s="54"/>
      <c r="JE64" s="54"/>
      <c r="JF64" s="54"/>
      <c r="JG64" s="54"/>
      <c r="JH64" s="54"/>
      <c r="JI64" s="54"/>
      <c r="JJ64" s="54"/>
      <c r="JK64" s="54"/>
      <c r="JL64" s="54"/>
      <c r="JM64" s="54"/>
      <c r="JN64" s="54"/>
      <c r="JO64" s="54"/>
      <c r="JP64" s="54"/>
      <c r="JQ64" s="54"/>
      <c r="JR64" s="54"/>
      <c r="JS64" s="54"/>
      <c r="JT64" s="54"/>
      <c r="JU64" s="54"/>
    </row>
    <row r="65" spans="1:281" s="55" customFormat="1" ht="23.1" customHeight="1" x14ac:dyDescent="0.35">
      <c r="B65" s="56"/>
      <c r="C65" s="57"/>
      <c r="D65" s="59"/>
      <c r="E65" s="59"/>
      <c r="F65" s="45">
        <f t="shared" si="0"/>
        <v>0</v>
      </c>
      <c r="G65" s="59"/>
      <c r="J65" s="45">
        <f t="shared" si="1"/>
        <v>0</v>
      </c>
      <c r="L65" s="47">
        <f t="shared" si="2"/>
        <v>0</v>
      </c>
      <c r="P65" s="45">
        <f t="shared" si="3"/>
        <v>0</v>
      </c>
      <c r="Q65" s="56"/>
      <c r="R65" s="45">
        <f t="shared" si="4"/>
        <v>0</v>
      </c>
      <c r="S65" s="45">
        <f t="shared" si="5"/>
        <v>0</v>
      </c>
      <c r="T65" s="45">
        <f t="shared" si="6"/>
        <v>0</v>
      </c>
      <c r="U65" s="45">
        <f t="shared" si="7"/>
        <v>0</v>
      </c>
      <c r="V65" s="46">
        <f t="shared" si="8"/>
        <v>0</v>
      </c>
      <c r="W65" s="48">
        <f t="shared" si="9"/>
        <v>0</v>
      </c>
      <c r="X65" s="48">
        <f t="shared" si="10"/>
        <v>0</v>
      </c>
      <c r="Z65" s="45">
        <f t="shared" si="11"/>
        <v>0</v>
      </c>
      <c r="AA65" s="59"/>
      <c r="AB65" s="59"/>
      <c r="AC65" s="45">
        <f t="shared" si="12"/>
        <v>0</v>
      </c>
      <c r="AD65" s="59"/>
      <c r="AE65" s="50">
        <f t="shared" si="13"/>
        <v>0</v>
      </c>
      <c r="AF65" s="51">
        <f t="shared" si="14"/>
        <v>0</v>
      </c>
      <c r="AH65" s="56"/>
      <c r="AI65" s="57"/>
      <c r="AJ65" s="45">
        <f t="shared" si="15"/>
        <v>0</v>
      </c>
      <c r="AK65" s="45">
        <f t="shared" si="16"/>
        <v>0</v>
      </c>
      <c r="AL65" s="56"/>
      <c r="AM65" s="56"/>
      <c r="AN65" s="56"/>
      <c r="AO65" s="56"/>
      <c r="AP65" s="56"/>
      <c r="AQ65" s="56"/>
      <c r="AR65" s="56"/>
      <c r="AS65" s="56"/>
      <c r="AT65" s="45">
        <f t="shared" si="17"/>
        <v>0</v>
      </c>
      <c r="AU65" s="59"/>
      <c r="AV65" s="56"/>
      <c r="AW65" s="56"/>
      <c r="AX65" s="45">
        <f t="shared" si="18"/>
        <v>0</v>
      </c>
      <c r="AY65" s="45">
        <f t="shared" si="19"/>
        <v>0</v>
      </c>
      <c r="AZ65" s="56"/>
      <c r="BA65" s="72"/>
      <c r="BB65" s="72"/>
      <c r="BC65" s="72"/>
      <c r="BD65" s="72"/>
      <c r="BE65" s="72"/>
      <c r="BF65" s="56"/>
      <c r="BG65" s="45">
        <f t="shared" si="20"/>
        <v>0</v>
      </c>
      <c r="BH65" s="53">
        <f t="shared" si="21"/>
        <v>0</v>
      </c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  <c r="IS65" s="54"/>
      <c r="IT65" s="54"/>
      <c r="IU65" s="54"/>
      <c r="IV65" s="54"/>
      <c r="IW65" s="54"/>
      <c r="IX65" s="54"/>
      <c r="IY65" s="54"/>
      <c r="IZ65" s="54"/>
      <c r="JA65" s="54"/>
      <c r="JB65" s="54"/>
      <c r="JC65" s="54"/>
      <c r="JD65" s="54"/>
      <c r="JE65" s="54"/>
      <c r="JF65" s="54"/>
      <c r="JG65" s="54"/>
      <c r="JH65" s="54"/>
      <c r="JI65" s="54"/>
      <c r="JJ65" s="54"/>
      <c r="JK65" s="54"/>
      <c r="JL65" s="54"/>
      <c r="JM65" s="54"/>
      <c r="JN65" s="54"/>
      <c r="JO65" s="54"/>
      <c r="JP65" s="54"/>
      <c r="JQ65" s="54"/>
      <c r="JR65" s="54"/>
      <c r="JS65" s="54"/>
      <c r="JT65" s="54"/>
      <c r="JU65" s="54"/>
    </row>
    <row r="66" spans="1:281" s="42" customFormat="1" ht="23.1" customHeight="1" x14ac:dyDescent="0.35">
      <c r="A66" s="42">
        <v>28</v>
      </c>
      <c r="B66" s="43" t="s">
        <v>94</v>
      </c>
      <c r="C66" s="44" t="s">
        <v>79</v>
      </c>
      <c r="D66" s="45">
        <v>29449</v>
      </c>
      <c r="E66" s="45">
        <v>1540</v>
      </c>
      <c r="F66" s="45">
        <v>32870</v>
      </c>
      <c r="G66" s="45"/>
      <c r="H66" s="45"/>
      <c r="I66" s="45"/>
      <c r="J66" s="45">
        <f t="shared" si="1"/>
        <v>32870</v>
      </c>
      <c r="K66" s="46">
        <f>J66</f>
        <v>32870</v>
      </c>
      <c r="L66" s="47">
        <f t="shared" si="2"/>
        <v>0</v>
      </c>
      <c r="M66" s="42">
        <v>0</v>
      </c>
      <c r="N66" s="42">
        <v>0</v>
      </c>
      <c r="O66" s="42">
        <v>0</v>
      </c>
      <c r="P66" s="45">
        <f t="shared" si="3"/>
        <v>32870</v>
      </c>
      <c r="Q66" s="45">
        <v>1163.23</v>
      </c>
      <c r="R66" s="45">
        <f t="shared" si="4"/>
        <v>2958.2999999999997</v>
      </c>
      <c r="S66" s="45">
        <f t="shared" si="5"/>
        <v>200</v>
      </c>
      <c r="T66" s="45">
        <f t="shared" si="6"/>
        <v>821.75</v>
      </c>
      <c r="U66" s="45">
        <f t="shared" si="7"/>
        <v>1600</v>
      </c>
      <c r="V66" s="46">
        <f t="shared" si="8"/>
        <v>6743.28</v>
      </c>
      <c r="W66" s="48">
        <f t="shared" si="9"/>
        <v>13063</v>
      </c>
      <c r="X66" s="48">
        <f t="shared" si="10"/>
        <v>13063.720000000001</v>
      </c>
      <c r="Y66" s="42">
        <f>+A66</f>
        <v>28</v>
      </c>
      <c r="Z66" s="45">
        <f t="shared" si="11"/>
        <v>3944.3999999999996</v>
      </c>
      <c r="AA66" s="45">
        <v>0</v>
      </c>
      <c r="AB66" s="45">
        <v>100</v>
      </c>
      <c r="AC66" s="45">
        <f t="shared" si="12"/>
        <v>821.75</v>
      </c>
      <c r="AD66" s="45">
        <v>200</v>
      </c>
      <c r="AE66" s="50">
        <f t="shared" si="13"/>
        <v>26126.720000000001</v>
      </c>
      <c r="AF66" s="51">
        <f t="shared" si="14"/>
        <v>13063.36</v>
      </c>
      <c r="AG66" s="42">
        <v>28</v>
      </c>
      <c r="AH66" s="43" t="s">
        <v>94</v>
      </c>
      <c r="AI66" s="44" t="s">
        <v>79</v>
      </c>
      <c r="AJ66" s="45">
        <f t="shared" si="15"/>
        <v>1163.23</v>
      </c>
      <c r="AK66" s="45">
        <f t="shared" si="16"/>
        <v>2958.2999999999997</v>
      </c>
      <c r="AL66" s="45">
        <v>0</v>
      </c>
      <c r="AM66" s="45">
        <v>0</v>
      </c>
      <c r="AN66" s="45">
        <v>0</v>
      </c>
      <c r="AO66" s="45">
        <v>0</v>
      </c>
      <c r="AP66" s="45">
        <v>0</v>
      </c>
      <c r="AQ66" s="45">
        <v>0</v>
      </c>
      <c r="AR66" s="45"/>
      <c r="AS66" s="45">
        <v>0</v>
      </c>
      <c r="AT66" s="45">
        <f t="shared" si="17"/>
        <v>2958.2999999999997</v>
      </c>
      <c r="AU66" s="45">
        <v>200</v>
      </c>
      <c r="AV66" s="45">
        <v>0</v>
      </c>
      <c r="AW66" s="45">
        <v>0</v>
      </c>
      <c r="AX66" s="45">
        <f t="shared" si="18"/>
        <v>200</v>
      </c>
      <c r="AY66" s="45">
        <f t="shared" si="19"/>
        <v>821.75</v>
      </c>
      <c r="AZ66" s="45"/>
      <c r="BA66" s="65"/>
      <c r="BB66" s="65">
        <v>100</v>
      </c>
      <c r="BC66" s="65">
        <v>0</v>
      </c>
      <c r="BD66" s="65">
        <v>1500</v>
      </c>
      <c r="BE66" s="65">
        <v>0</v>
      </c>
      <c r="BF66" s="45">
        <v>0</v>
      </c>
      <c r="BG66" s="45">
        <f t="shared" si="20"/>
        <v>1600</v>
      </c>
      <c r="BH66" s="53">
        <f t="shared" si="21"/>
        <v>6743.28</v>
      </c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  <c r="IW66" s="54"/>
      <c r="IX66" s="54"/>
      <c r="IY66" s="54"/>
      <c r="IZ66" s="54"/>
      <c r="JA66" s="54"/>
      <c r="JB66" s="54"/>
      <c r="JC66" s="54"/>
      <c r="JD66" s="54"/>
      <c r="JE66" s="54"/>
      <c r="JF66" s="54"/>
      <c r="JG66" s="54"/>
      <c r="JH66" s="54"/>
      <c r="JI66" s="54"/>
      <c r="JJ66" s="54"/>
      <c r="JK66" s="54"/>
      <c r="JL66" s="54"/>
      <c r="JM66" s="54"/>
      <c r="JN66" s="54"/>
      <c r="JO66" s="54"/>
      <c r="JP66" s="54"/>
      <c r="JQ66" s="54"/>
      <c r="JR66" s="54"/>
      <c r="JS66" s="54"/>
      <c r="JT66" s="54"/>
      <c r="JU66" s="54"/>
    </row>
    <row r="67" spans="1:281" s="55" customFormat="1" ht="23.1" customHeight="1" x14ac:dyDescent="0.35">
      <c r="B67" s="56"/>
      <c r="C67" s="57"/>
      <c r="D67" s="59"/>
      <c r="E67" s="59"/>
      <c r="F67" s="45">
        <f t="shared" si="0"/>
        <v>0</v>
      </c>
      <c r="G67" s="59"/>
      <c r="J67" s="45">
        <f t="shared" si="1"/>
        <v>0</v>
      </c>
      <c r="L67" s="47">
        <f t="shared" si="2"/>
        <v>0</v>
      </c>
      <c r="P67" s="45">
        <f t="shared" si="3"/>
        <v>0</v>
      </c>
      <c r="Q67" s="56"/>
      <c r="R67" s="45">
        <f t="shared" si="4"/>
        <v>0</v>
      </c>
      <c r="S67" s="45">
        <f t="shared" si="5"/>
        <v>0</v>
      </c>
      <c r="T67" s="45">
        <f t="shared" si="6"/>
        <v>0</v>
      </c>
      <c r="U67" s="45">
        <f t="shared" si="7"/>
        <v>0</v>
      </c>
      <c r="V67" s="46">
        <f t="shared" si="8"/>
        <v>0</v>
      </c>
      <c r="W67" s="48">
        <f t="shared" si="9"/>
        <v>0</v>
      </c>
      <c r="X67" s="48">
        <f t="shared" si="10"/>
        <v>0</v>
      </c>
      <c r="Z67" s="45">
        <f t="shared" si="11"/>
        <v>0</v>
      </c>
      <c r="AA67" s="59"/>
      <c r="AB67" s="59"/>
      <c r="AC67" s="45">
        <f t="shared" si="12"/>
        <v>0</v>
      </c>
      <c r="AD67" s="59"/>
      <c r="AE67" s="50">
        <f t="shared" si="13"/>
        <v>0</v>
      </c>
      <c r="AF67" s="51">
        <f t="shared" si="14"/>
        <v>0</v>
      </c>
      <c r="AH67" s="56"/>
      <c r="AI67" s="57"/>
      <c r="AJ67" s="45">
        <f t="shared" si="15"/>
        <v>0</v>
      </c>
      <c r="AK67" s="45">
        <f t="shared" si="16"/>
        <v>0</v>
      </c>
      <c r="AL67" s="56"/>
      <c r="AM67" s="56"/>
      <c r="AN67" s="56"/>
      <c r="AO67" s="56"/>
      <c r="AP67" s="56"/>
      <c r="AQ67" s="56"/>
      <c r="AR67" s="56"/>
      <c r="AS67" s="56"/>
      <c r="AT67" s="45">
        <f t="shared" si="17"/>
        <v>0</v>
      </c>
      <c r="AU67" s="149"/>
      <c r="AV67" s="56"/>
      <c r="AW67" s="56"/>
      <c r="AX67" s="45">
        <f t="shared" si="18"/>
        <v>0</v>
      </c>
      <c r="AY67" s="45">
        <f t="shared" si="19"/>
        <v>0</v>
      </c>
      <c r="AZ67" s="56"/>
      <c r="BA67" s="72"/>
      <c r="BB67" s="72"/>
      <c r="BC67" s="72"/>
      <c r="BD67" s="72"/>
      <c r="BE67" s="72"/>
      <c r="BF67" s="56"/>
      <c r="BG67" s="45">
        <f t="shared" si="20"/>
        <v>0</v>
      </c>
      <c r="BH67" s="53">
        <f t="shared" si="21"/>
        <v>0</v>
      </c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  <c r="II67" s="54"/>
      <c r="IJ67" s="54"/>
      <c r="IK67" s="54"/>
      <c r="IL67" s="54"/>
      <c r="IM67" s="54"/>
      <c r="IN67" s="54"/>
      <c r="IO67" s="54"/>
      <c r="IP67" s="54"/>
      <c r="IQ67" s="54"/>
      <c r="IR67" s="54"/>
      <c r="IS67" s="54"/>
      <c r="IT67" s="54"/>
      <c r="IU67" s="54"/>
      <c r="IV67" s="54"/>
      <c r="IW67" s="54"/>
      <c r="IX67" s="54"/>
      <c r="IY67" s="54"/>
      <c r="IZ67" s="54"/>
      <c r="JA67" s="54"/>
      <c r="JB67" s="54"/>
      <c r="JC67" s="54"/>
      <c r="JD67" s="54"/>
      <c r="JE67" s="54"/>
      <c r="JF67" s="54"/>
      <c r="JG67" s="54"/>
      <c r="JH67" s="54"/>
      <c r="JI67" s="54"/>
      <c r="JJ67" s="54"/>
      <c r="JK67" s="54"/>
      <c r="JL67" s="54"/>
      <c r="JM67" s="54"/>
      <c r="JN67" s="54"/>
      <c r="JO67" s="54"/>
      <c r="JP67" s="54"/>
      <c r="JQ67" s="54"/>
      <c r="JR67" s="54"/>
      <c r="JS67" s="54"/>
      <c r="JT67" s="54"/>
      <c r="JU67" s="54"/>
    </row>
    <row r="68" spans="1:281" s="42" customFormat="1" ht="23.1" customHeight="1" x14ac:dyDescent="0.35">
      <c r="A68" s="154">
        <v>29</v>
      </c>
      <c r="B68" s="43" t="s">
        <v>95</v>
      </c>
      <c r="C68" s="44" t="s">
        <v>69</v>
      </c>
      <c r="D68" s="45">
        <v>39672</v>
      </c>
      <c r="E68" s="45">
        <v>1944</v>
      </c>
      <c r="F68" s="45">
        <f t="shared" si="0"/>
        <v>41616</v>
      </c>
      <c r="G68" s="45">
        <v>1944</v>
      </c>
      <c r="H68" s="45"/>
      <c r="I68" s="45"/>
      <c r="J68" s="45">
        <f t="shared" si="1"/>
        <v>43560</v>
      </c>
      <c r="K68" s="46">
        <f>J68</f>
        <v>43560</v>
      </c>
      <c r="L68" s="47">
        <f t="shared" si="2"/>
        <v>0</v>
      </c>
      <c r="M68" s="42">
        <v>0</v>
      </c>
      <c r="N68" s="42">
        <v>0</v>
      </c>
      <c r="O68" s="42">
        <v>0</v>
      </c>
      <c r="P68" s="45">
        <f t="shared" si="3"/>
        <v>43560</v>
      </c>
      <c r="Q68" s="45">
        <v>2878.45</v>
      </c>
      <c r="R68" s="45">
        <f t="shared" si="4"/>
        <v>9926.06</v>
      </c>
      <c r="S68" s="45">
        <f t="shared" si="5"/>
        <v>1781.61</v>
      </c>
      <c r="T68" s="45">
        <f t="shared" si="6"/>
        <v>1089</v>
      </c>
      <c r="U68" s="45">
        <f t="shared" si="7"/>
        <v>4228</v>
      </c>
      <c r="V68" s="46">
        <f t="shared" si="8"/>
        <v>19903.12</v>
      </c>
      <c r="W68" s="48">
        <f t="shared" si="9"/>
        <v>11828</v>
      </c>
      <c r="X68" s="48">
        <f t="shared" si="10"/>
        <v>11828.880000000001</v>
      </c>
      <c r="Y68" s="42">
        <f>+A68</f>
        <v>29</v>
      </c>
      <c r="Z68" s="45">
        <f t="shared" si="11"/>
        <v>5227.2</v>
      </c>
      <c r="AA68" s="45">
        <v>0</v>
      </c>
      <c r="AB68" s="45">
        <v>100</v>
      </c>
      <c r="AC68" s="45">
        <f t="shared" si="12"/>
        <v>1089</v>
      </c>
      <c r="AD68" s="45">
        <v>200</v>
      </c>
      <c r="AE68" s="50">
        <f t="shared" si="13"/>
        <v>23656.880000000001</v>
      </c>
      <c r="AF68" s="51">
        <f t="shared" si="14"/>
        <v>11828.44</v>
      </c>
      <c r="AG68" s="154">
        <v>29</v>
      </c>
      <c r="AH68" s="43" t="s">
        <v>95</v>
      </c>
      <c r="AI68" s="44" t="s">
        <v>69</v>
      </c>
      <c r="AJ68" s="45">
        <f t="shared" si="15"/>
        <v>2878.45</v>
      </c>
      <c r="AK68" s="45">
        <f t="shared" si="16"/>
        <v>3920.3999999999996</v>
      </c>
      <c r="AL68" s="45">
        <v>0</v>
      </c>
      <c r="AM68" s="45"/>
      <c r="AN68" s="45">
        <v>0</v>
      </c>
      <c r="AO68" s="45">
        <v>0</v>
      </c>
      <c r="AP68" s="45">
        <v>5350.1</v>
      </c>
      <c r="AQ68" s="45">
        <v>0</v>
      </c>
      <c r="AR68" s="45"/>
      <c r="AS68" s="45">
        <v>655.56</v>
      </c>
      <c r="AT68" s="45">
        <f t="shared" si="17"/>
        <v>9926.06</v>
      </c>
      <c r="AU68" s="45">
        <v>200</v>
      </c>
      <c r="AV68" s="45">
        <v>0</v>
      </c>
      <c r="AW68" s="45">
        <v>1581.61</v>
      </c>
      <c r="AX68" s="45">
        <f t="shared" si="18"/>
        <v>1781.61</v>
      </c>
      <c r="AY68" s="45">
        <f t="shared" si="19"/>
        <v>1089</v>
      </c>
      <c r="AZ68" s="45"/>
      <c r="BA68" s="65"/>
      <c r="BB68" s="65">
        <v>100</v>
      </c>
      <c r="BC68" s="65"/>
      <c r="BD68" s="65">
        <v>4128</v>
      </c>
      <c r="BE68" s="65">
        <v>0</v>
      </c>
      <c r="BF68" s="45">
        <v>0</v>
      </c>
      <c r="BG68" s="45">
        <f t="shared" si="20"/>
        <v>4228</v>
      </c>
      <c r="BH68" s="53">
        <f t="shared" si="21"/>
        <v>19903.12</v>
      </c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  <c r="II68" s="54"/>
      <c r="IJ68" s="54"/>
      <c r="IK68" s="54"/>
      <c r="IL68" s="54"/>
      <c r="IM68" s="54"/>
      <c r="IN68" s="54"/>
      <c r="IO68" s="54"/>
      <c r="IP68" s="54"/>
      <c r="IQ68" s="54"/>
      <c r="IR68" s="54"/>
      <c r="IS68" s="54"/>
      <c r="IT68" s="54"/>
      <c r="IU68" s="54"/>
      <c r="IV68" s="54"/>
      <c r="IW68" s="54"/>
      <c r="IX68" s="54"/>
      <c r="IY68" s="54"/>
      <c r="IZ68" s="54"/>
      <c r="JA68" s="54"/>
      <c r="JB68" s="54"/>
      <c r="JC68" s="54"/>
      <c r="JD68" s="54"/>
      <c r="JE68" s="54"/>
      <c r="JF68" s="54"/>
      <c r="JG68" s="54"/>
      <c r="JH68" s="54"/>
      <c r="JI68" s="54"/>
      <c r="JJ68" s="54"/>
      <c r="JK68" s="54"/>
      <c r="JL68" s="54"/>
      <c r="JM68" s="54"/>
      <c r="JN68" s="54"/>
      <c r="JO68" s="54"/>
      <c r="JP68" s="54"/>
      <c r="JQ68" s="54"/>
      <c r="JR68" s="54"/>
      <c r="JS68" s="54"/>
      <c r="JT68" s="54"/>
      <c r="JU68" s="54"/>
    </row>
    <row r="69" spans="1:281" s="55" customFormat="1" ht="23.1" customHeight="1" x14ac:dyDescent="0.35">
      <c r="B69" s="56"/>
      <c r="C69" s="57"/>
      <c r="D69" s="59"/>
      <c r="E69" s="59"/>
      <c r="F69" s="45">
        <f t="shared" si="0"/>
        <v>0</v>
      </c>
      <c r="G69" s="59"/>
      <c r="J69" s="45">
        <f t="shared" si="1"/>
        <v>0</v>
      </c>
      <c r="L69" s="47">
        <f t="shared" si="2"/>
        <v>0</v>
      </c>
      <c r="P69" s="45">
        <f t="shared" si="3"/>
        <v>0</v>
      </c>
      <c r="Q69" s="56"/>
      <c r="R69" s="45">
        <f t="shared" si="4"/>
        <v>0</v>
      </c>
      <c r="S69" s="45">
        <f t="shared" si="5"/>
        <v>0</v>
      </c>
      <c r="T69" s="45">
        <f t="shared" si="6"/>
        <v>0</v>
      </c>
      <c r="U69" s="45"/>
      <c r="V69" s="46">
        <f t="shared" si="8"/>
        <v>0</v>
      </c>
      <c r="W69" s="48">
        <f t="shared" si="9"/>
        <v>0</v>
      </c>
      <c r="X69" s="48">
        <f t="shared" si="10"/>
        <v>0</v>
      </c>
      <c r="Z69" s="45">
        <f t="shared" si="11"/>
        <v>0</v>
      </c>
      <c r="AA69" s="59"/>
      <c r="AB69" s="59"/>
      <c r="AC69" s="45">
        <f t="shared" si="12"/>
        <v>0</v>
      </c>
      <c r="AD69" s="59"/>
      <c r="AE69" s="50">
        <f t="shared" si="13"/>
        <v>0</v>
      </c>
      <c r="AF69" s="51">
        <f t="shared" si="14"/>
        <v>0</v>
      </c>
      <c r="AH69" s="56"/>
      <c r="AI69" s="57"/>
      <c r="AJ69" s="45">
        <f t="shared" si="15"/>
        <v>0</v>
      </c>
      <c r="AK69" s="45">
        <f t="shared" si="16"/>
        <v>0</v>
      </c>
      <c r="AL69" s="56"/>
      <c r="AM69" s="56"/>
      <c r="AN69" s="56"/>
      <c r="AO69" s="56"/>
      <c r="AP69" s="56"/>
      <c r="AQ69" s="56"/>
      <c r="AR69" s="56"/>
      <c r="AS69" s="56"/>
      <c r="AT69" s="45">
        <f t="shared" si="17"/>
        <v>0</v>
      </c>
      <c r="AU69" s="149"/>
      <c r="AV69" s="56"/>
      <c r="AW69" s="71" t="s">
        <v>115</v>
      </c>
      <c r="AX69" s="45">
        <f t="shared" si="18"/>
        <v>0</v>
      </c>
      <c r="AY69" s="45">
        <f t="shared" si="19"/>
        <v>0</v>
      </c>
      <c r="AZ69" s="45"/>
      <c r="BA69" s="72"/>
      <c r="BB69" s="72"/>
      <c r="BC69" s="72"/>
      <c r="BD69" s="72"/>
      <c r="BE69" s="72"/>
      <c r="BF69" s="56"/>
      <c r="BG69" s="45"/>
      <c r="BH69" s="53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  <c r="IW69" s="54"/>
      <c r="IX69" s="54"/>
      <c r="IY69" s="54"/>
      <c r="IZ69" s="54"/>
      <c r="JA69" s="54"/>
      <c r="JB69" s="54"/>
      <c r="JC69" s="54"/>
      <c r="JD69" s="54"/>
      <c r="JE69" s="54"/>
      <c r="JF69" s="54"/>
      <c r="JG69" s="54"/>
      <c r="JH69" s="54"/>
      <c r="JI69" s="54"/>
      <c r="JJ69" s="54"/>
      <c r="JK69" s="54"/>
      <c r="JL69" s="54"/>
      <c r="JM69" s="54"/>
      <c r="JN69" s="54"/>
      <c r="JO69" s="54"/>
      <c r="JP69" s="54"/>
      <c r="JQ69" s="54"/>
      <c r="JR69" s="54"/>
      <c r="JS69" s="54"/>
      <c r="JT69" s="54"/>
      <c r="JU69" s="54"/>
    </row>
    <row r="70" spans="1:281" s="42" customFormat="1" ht="23.1" customHeight="1" x14ac:dyDescent="0.35">
      <c r="A70" s="42">
        <v>30</v>
      </c>
      <c r="B70" s="67" t="s">
        <v>96</v>
      </c>
      <c r="C70" s="64" t="s">
        <v>77</v>
      </c>
      <c r="D70" s="45">
        <v>63997</v>
      </c>
      <c r="E70" s="45">
        <v>3008</v>
      </c>
      <c r="F70" s="45">
        <f t="shared" si="0"/>
        <v>67005</v>
      </c>
      <c r="G70" s="45">
        <v>3008</v>
      </c>
      <c r="H70" s="45"/>
      <c r="I70" s="45"/>
      <c r="J70" s="45">
        <f t="shared" si="1"/>
        <v>70013</v>
      </c>
      <c r="K70" s="46">
        <f>J70</f>
        <v>70013</v>
      </c>
      <c r="L70" s="47">
        <f t="shared" si="2"/>
        <v>0</v>
      </c>
      <c r="M70" s="42">
        <v>0</v>
      </c>
      <c r="N70" s="42">
        <v>0</v>
      </c>
      <c r="O70" s="42">
        <v>0</v>
      </c>
      <c r="P70" s="45">
        <f t="shared" si="3"/>
        <v>70013</v>
      </c>
      <c r="Q70" s="45">
        <v>8394.4</v>
      </c>
      <c r="R70" s="45">
        <f t="shared" si="4"/>
        <v>16506.05</v>
      </c>
      <c r="S70" s="45">
        <f t="shared" si="5"/>
        <v>2554.62</v>
      </c>
      <c r="T70" s="45">
        <f t="shared" si="6"/>
        <v>1750.32</v>
      </c>
      <c r="U70" s="45">
        <f t="shared" si="7"/>
        <v>13874.79</v>
      </c>
      <c r="V70" s="46">
        <f t="shared" si="8"/>
        <v>43080.179999999993</v>
      </c>
      <c r="W70" s="48">
        <f t="shared" si="9"/>
        <v>13466</v>
      </c>
      <c r="X70" s="48">
        <f t="shared" si="10"/>
        <v>13466.820000000007</v>
      </c>
      <c r="Y70" s="42">
        <f>+A70</f>
        <v>30</v>
      </c>
      <c r="Z70" s="45">
        <f t="shared" si="11"/>
        <v>8401.56</v>
      </c>
      <c r="AA70" s="45">
        <v>0</v>
      </c>
      <c r="AB70" s="45">
        <v>100</v>
      </c>
      <c r="AC70" s="45">
        <f t="shared" si="12"/>
        <v>1750.33</v>
      </c>
      <c r="AD70" s="45">
        <v>200</v>
      </c>
      <c r="AE70" s="50">
        <f t="shared" si="13"/>
        <v>26932.820000000007</v>
      </c>
      <c r="AF70" s="51">
        <f t="shared" si="14"/>
        <v>13466.410000000003</v>
      </c>
      <c r="AG70" s="42">
        <v>30</v>
      </c>
      <c r="AH70" s="67" t="s">
        <v>96</v>
      </c>
      <c r="AI70" s="64" t="s">
        <v>77</v>
      </c>
      <c r="AJ70" s="45">
        <f t="shared" si="15"/>
        <v>8394.4</v>
      </c>
      <c r="AK70" s="45">
        <f t="shared" si="16"/>
        <v>6301.17</v>
      </c>
      <c r="AL70" s="45">
        <v>0</v>
      </c>
      <c r="AM70" s="45">
        <v>0</v>
      </c>
      <c r="AN70" s="45">
        <v>0</v>
      </c>
      <c r="AO70" s="45">
        <v>0</v>
      </c>
      <c r="AP70" s="45">
        <v>10204.879999999999</v>
      </c>
      <c r="AQ70" s="45">
        <v>0</v>
      </c>
      <c r="AR70" s="45"/>
      <c r="AS70" s="45">
        <v>0</v>
      </c>
      <c r="AT70" s="45">
        <f t="shared" si="17"/>
        <v>16506.05</v>
      </c>
      <c r="AU70" s="45">
        <v>200</v>
      </c>
      <c r="AV70" s="45">
        <v>0</v>
      </c>
      <c r="AW70" s="45">
        <v>2354.62</v>
      </c>
      <c r="AX70" s="45">
        <f t="shared" si="18"/>
        <v>2554.62</v>
      </c>
      <c r="AY70" s="45">
        <f t="shared" si="19"/>
        <v>1750.32</v>
      </c>
      <c r="AZ70" s="45"/>
      <c r="BA70" s="65"/>
      <c r="BB70" s="65">
        <v>100</v>
      </c>
      <c r="BC70" s="65">
        <v>13474.79</v>
      </c>
      <c r="BD70" s="65">
        <v>300</v>
      </c>
      <c r="BE70" s="65">
        <v>0</v>
      </c>
      <c r="BF70" s="45">
        <v>0</v>
      </c>
      <c r="BG70" s="45">
        <f t="shared" si="20"/>
        <v>13874.79</v>
      </c>
      <c r="BH70" s="53">
        <f t="shared" si="21"/>
        <v>43080.179999999993</v>
      </c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  <c r="II70" s="54"/>
      <c r="IJ70" s="54"/>
      <c r="IK70" s="54"/>
      <c r="IL70" s="54"/>
      <c r="IM70" s="54"/>
      <c r="IN70" s="54"/>
      <c r="IO70" s="54"/>
      <c r="IP70" s="54"/>
      <c r="IQ70" s="54"/>
      <c r="IR70" s="54"/>
      <c r="IS70" s="54"/>
      <c r="IT70" s="54"/>
      <c r="IU70" s="54"/>
      <c r="IV70" s="54"/>
      <c r="IW70" s="54"/>
      <c r="IX70" s="54"/>
      <c r="IY70" s="54"/>
      <c r="IZ70" s="54"/>
      <c r="JA70" s="54"/>
      <c r="JB70" s="54"/>
      <c r="JC70" s="54"/>
      <c r="JD70" s="54"/>
      <c r="JE70" s="54"/>
      <c r="JF70" s="54"/>
      <c r="JG70" s="54"/>
      <c r="JH70" s="54"/>
      <c r="JI70" s="54"/>
      <c r="JJ70" s="54"/>
      <c r="JK70" s="54"/>
      <c r="JL70" s="54"/>
      <c r="JM70" s="54"/>
      <c r="JN70" s="54"/>
      <c r="JO70" s="54"/>
      <c r="JP70" s="54"/>
      <c r="JQ70" s="54"/>
      <c r="JR70" s="54"/>
      <c r="JS70" s="54"/>
      <c r="JT70" s="54"/>
      <c r="JU70" s="54"/>
    </row>
    <row r="71" spans="1:281" s="42" customFormat="1" ht="23.1" customHeight="1" x14ac:dyDescent="0.35">
      <c r="A71" s="55"/>
      <c r="B71" s="67"/>
      <c r="C71" s="64"/>
      <c r="D71" s="45"/>
      <c r="E71" s="45"/>
      <c r="F71" s="45">
        <f t="shared" si="0"/>
        <v>0</v>
      </c>
      <c r="G71" s="45"/>
      <c r="H71" s="45"/>
      <c r="I71" s="45"/>
      <c r="J71" s="45">
        <f t="shared" si="1"/>
        <v>0</v>
      </c>
      <c r="K71" s="46"/>
      <c r="L71" s="47">
        <f t="shared" si="2"/>
        <v>0</v>
      </c>
      <c r="P71" s="45">
        <f t="shared" si="3"/>
        <v>0</v>
      </c>
      <c r="Q71" s="45"/>
      <c r="R71" s="45">
        <f t="shared" si="4"/>
        <v>0</v>
      </c>
      <c r="S71" s="45">
        <f t="shared" si="5"/>
        <v>0</v>
      </c>
      <c r="T71" s="45">
        <f t="shared" si="6"/>
        <v>0</v>
      </c>
      <c r="U71" s="45">
        <f t="shared" si="7"/>
        <v>0</v>
      </c>
      <c r="V71" s="46">
        <f t="shared" si="8"/>
        <v>0</v>
      </c>
      <c r="W71" s="48">
        <f t="shared" si="9"/>
        <v>0</v>
      </c>
      <c r="X71" s="48">
        <f t="shared" si="10"/>
        <v>0</v>
      </c>
      <c r="Z71" s="45">
        <f t="shared" si="11"/>
        <v>0</v>
      </c>
      <c r="AA71" s="45"/>
      <c r="AB71" s="45"/>
      <c r="AC71" s="45">
        <f t="shared" si="12"/>
        <v>0</v>
      </c>
      <c r="AD71" s="45"/>
      <c r="AE71" s="50">
        <f t="shared" si="13"/>
        <v>0</v>
      </c>
      <c r="AF71" s="51">
        <f t="shared" si="14"/>
        <v>0</v>
      </c>
      <c r="AG71" s="55"/>
      <c r="AH71" s="67"/>
      <c r="AI71" s="64"/>
      <c r="AJ71" s="45">
        <f t="shared" si="15"/>
        <v>0</v>
      </c>
      <c r="AK71" s="45">
        <f t="shared" si="16"/>
        <v>0</v>
      </c>
      <c r="AL71" s="45"/>
      <c r="AM71" s="45"/>
      <c r="AN71" s="45"/>
      <c r="AO71" s="45"/>
      <c r="AP71" s="45"/>
      <c r="AQ71" s="45"/>
      <c r="AR71" s="45"/>
      <c r="AS71" s="45"/>
      <c r="AT71" s="45">
        <f t="shared" si="17"/>
        <v>0</v>
      </c>
      <c r="AU71" s="45"/>
      <c r="AV71" s="56"/>
      <c r="AW71" s="47"/>
      <c r="AX71" s="45">
        <f t="shared" si="18"/>
        <v>0</v>
      </c>
      <c r="AY71" s="45">
        <f t="shared" si="19"/>
        <v>0</v>
      </c>
      <c r="AZ71" s="45"/>
      <c r="BA71" s="65"/>
      <c r="BB71" s="65"/>
      <c r="BC71" s="65"/>
      <c r="BD71" s="65"/>
      <c r="BE71" s="65"/>
      <c r="BF71" s="45"/>
      <c r="BG71" s="45">
        <f t="shared" si="20"/>
        <v>0</v>
      </c>
      <c r="BH71" s="53">
        <f t="shared" si="21"/>
        <v>0</v>
      </c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  <c r="II71" s="54"/>
      <c r="IJ71" s="54"/>
      <c r="IK71" s="54"/>
      <c r="IL71" s="54"/>
      <c r="IM71" s="54"/>
      <c r="IN71" s="54"/>
      <c r="IO71" s="54"/>
      <c r="IP71" s="54"/>
      <c r="IQ71" s="54"/>
      <c r="IR71" s="54"/>
      <c r="IS71" s="54"/>
      <c r="IT71" s="54"/>
      <c r="IU71" s="54"/>
      <c r="IV71" s="54"/>
      <c r="IW71" s="54"/>
      <c r="IX71" s="54"/>
      <c r="IY71" s="54"/>
      <c r="IZ71" s="54"/>
      <c r="JA71" s="54"/>
      <c r="JB71" s="54"/>
      <c r="JC71" s="54"/>
      <c r="JD71" s="54"/>
      <c r="JE71" s="54"/>
      <c r="JF71" s="54"/>
      <c r="JG71" s="54"/>
      <c r="JH71" s="54"/>
      <c r="JI71" s="54"/>
      <c r="JJ71" s="54"/>
      <c r="JK71" s="54"/>
      <c r="JL71" s="54"/>
      <c r="JM71" s="54"/>
      <c r="JN71" s="54"/>
      <c r="JO71" s="54"/>
      <c r="JP71" s="54"/>
      <c r="JQ71" s="54"/>
      <c r="JR71" s="54"/>
      <c r="JS71" s="54"/>
      <c r="JT71" s="54"/>
      <c r="JU71" s="54"/>
    </row>
    <row r="72" spans="1:281" s="42" customFormat="1" ht="23.1" customHeight="1" x14ac:dyDescent="0.35">
      <c r="A72" s="42">
        <v>31</v>
      </c>
      <c r="B72" s="43" t="s">
        <v>97</v>
      </c>
      <c r="C72" s="44" t="s">
        <v>81</v>
      </c>
      <c r="D72" s="45">
        <v>43030</v>
      </c>
      <c r="E72" s="45">
        <v>2108</v>
      </c>
      <c r="F72" s="45">
        <f t="shared" si="0"/>
        <v>45138</v>
      </c>
      <c r="G72" s="45">
        <v>2109</v>
      </c>
      <c r="H72" s="45"/>
      <c r="I72" s="45"/>
      <c r="J72" s="45">
        <f t="shared" si="1"/>
        <v>47247</v>
      </c>
      <c r="K72" s="46">
        <f>J72</f>
        <v>47247</v>
      </c>
      <c r="L72" s="47">
        <f t="shared" si="2"/>
        <v>0</v>
      </c>
      <c r="M72" s="42">
        <v>0</v>
      </c>
      <c r="N72" s="42">
        <v>0</v>
      </c>
      <c r="O72" s="42">
        <v>0</v>
      </c>
      <c r="P72" s="45">
        <f t="shared" si="3"/>
        <v>47247</v>
      </c>
      <c r="Q72" s="45">
        <v>3605.95</v>
      </c>
      <c r="R72" s="45">
        <f t="shared" si="4"/>
        <v>8746.6699999999983</v>
      </c>
      <c r="S72" s="45">
        <f t="shared" si="5"/>
        <v>200</v>
      </c>
      <c r="T72" s="45">
        <f t="shared" si="6"/>
        <v>1181.17</v>
      </c>
      <c r="U72" s="45">
        <f t="shared" si="7"/>
        <v>100</v>
      </c>
      <c r="V72" s="46">
        <f t="shared" si="8"/>
        <v>13833.789999999999</v>
      </c>
      <c r="W72" s="48">
        <f t="shared" si="9"/>
        <v>16707</v>
      </c>
      <c r="X72" s="48">
        <f t="shared" si="10"/>
        <v>16706.21</v>
      </c>
      <c r="Y72" s="42">
        <f>+A72</f>
        <v>31</v>
      </c>
      <c r="Z72" s="45">
        <f t="shared" si="11"/>
        <v>5669.6399999999994</v>
      </c>
      <c r="AA72" s="45">
        <v>0</v>
      </c>
      <c r="AB72" s="45">
        <v>100</v>
      </c>
      <c r="AC72" s="45">
        <f t="shared" si="12"/>
        <v>1181.18</v>
      </c>
      <c r="AD72" s="45">
        <v>200</v>
      </c>
      <c r="AE72" s="50">
        <f t="shared" si="13"/>
        <v>33413.21</v>
      </c>
      <c r="AF72" s="51">
        <f t="shared" si="14"/>
        <v>16706.605</v>
      </c>
      <c r="AG72" s="42">
        <v>31</v>
      </c>
      <c r="AH72" s="43" t="s">
        <v>97</v>
      </c>
      <c r="AI72" s="44" t="s">
        <v>81</v>
      </c>
      <c r="AJ72" s="45">
        <f t="shared" si="15"/>
        <v>3605.95</v>
      </c>
      <c r="AK72" s="45">
        <f t="shared" si="16"/>
        <v>4252.2299999999996</v>
      </c>
      <c r="AL72" s="45">
        <v>0</v>
      </c>
      <c r="AM72" s="45">
        <v>0</v>
      </c>
      <c r="AN72" s="45">
        <v>0</v>
      </c>
      <c r="AO72" s="45">
        <v>0</v>
      </c>
      <c r="AP72" s="45">
        <v>4494.4399999999996</v>
      </c>
      <c r="AQ72" s="45">
        <v>0</v>
      </c>
      <c r="AR72" s="45"/>
      <c r="AS72" s="45">
        <v>0</v>
      </c>
      <c r="AT72" s="45">
        <f t="shared" si="17"/>
        <v>8746.6699999999983</v>
      </c>
      <c r="AU72" s="45">
        <v>200</v>
      </c>
      <c r="AV72" s="45">
        <v>0</v>
      </c>
      <c r="AW72" s="45">
        <v>0</v>
      </c>
      <c r="AX72" s="45">
        <f t="shared" si="18"/>
        <v>200</v>
      </c>
      <c r="AY72" s="45">
        <f t="shared" si="19"/>
        <v>1181.17</v>
      </c>
      <c r="AZ72" s="45"/>
      <c r="BA72" s="65"/>
      <c r="BB72" s="65">
        <v>100</v>
      </c>
      <c r="BC72" s="65">
        <v>0</v>
      </c>
      <c r="BD72" s="65">
        <v>0</v>
      </c>
      <c r="BE72" s="65">
        <v>0</v>
      </c>
      <c r="BF72" s="45">
        <v>0</v>
      </c>
      <c r="BG72" s="45">
        <f t="shared" si="20"/>
        <v>100</v>
      </c>
      <c r="BH72" s="53">
        <f t="shared" si="21"/>
        <v>13833.789999999999</v>
      </c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  <c r="II72" s="54"/>
      <c r="IJ72" s="54"/>
      <c r="IK72" s="54"/>
      <c r="IL72" s="54"/>
      <c r="IM72" s="54"/>
      <c r="IN72" s="54"/>
      <c r="IO72" s="54"/>
      <c r="IP72" s="54"/>
      <c r="IQ72" s="54"/>
      <c r="IR72" s="54"/>
      <c r="IS72" s="54"/>
      <c r="IT72" s="54"/>
      <c r="IU72" s="54"/>
      <c r="IV72" s="54"/>
      <c r="IW72" s="54"/>
      <c r="IX72" s="54"/>
      <c r="IY72" s="54"/>
      <c r="IZ72" s="54"/>
      <c r="JA72" s="54"/>
      <c r="JB72" s="54"/>
      <c r="JC72" s="54"/>
      <c r="JD72" s="54"/>
      <c r="JE72" s="54"/>
      <c r="JF72" s="54"/>
      <c r="JG72" s="54"/>
      <c r="JH72" s="54"/>
      <c r="JI72" s="54"/>
      <c r="JJ72" s="54"/>
      <c r="JK72" s="54"/>
      <c r="JL72" s="54"/>
      <c r="JM72" s="54"/>
      <c r="JN72" s="54"/>
      <c r="JO72" s="54"/>
      <c r="JP72" s="54"/>
      <c r="JQ72" s="54"/>
      <c r="JR72" s="54"/>
      <c r="JS72" s="54"/>
      <c r="JT72" s="54"/>
      <c r="JU72" s="54"/>
    </row>
    <row r="73" spans="1:281" s="42" customFormat="1" ht="23.1" customHeight="1" thickBot="1" x14ac:dyDescent="0.4">
      <c r="A73" s="77" t="s">
        <v>1</v>
      </c>
      <c r="B73" s="78"/>
      <c r="C73" s="77"/>
      <c r="D73" s="79"/>
      <c r="E73" s="79"/>
      <c r="F73" s="79"/>
      <c r="G73" s="79"/>
      <c r="H73" s="79"/>
      <c r="I73" s="79"/>
      <c r="J73" s="135"/>
      <c r="K73" s="80"/>
      <c r="L73" s="47">
        <f t="shared" si="2"/>
        <v>0</v>
      </c>
      <c r="M73" s="77"/>
      <c r="N73" s="77"/>
      <c r="O73" s="77"/>
      <c r="P73" s="45">
        <f t="shared" si="3"/>
        <v>0</v>
      </c>
      <c r="Q73" s="79"/>
      <c r="R73" s="45">
        <f t="shared" si="4"/>
        <v>0</v>
      </c>
      <c r="S73" s="45">
        <f t="shared" si="5"/>
        <v>0</v>
      </c>
      <c r="T73" s="45">
        <f t="shared" si="6"/>
        <v>0</v>
      </c>
      <c r="U73" s="45">
        <f t="shared" si="7"/>
        <v>0</v>
      </c>
      <c r="V73" s="46">
        <f t="shared" si="8"/>
        <v>0</v>
      </c>
      <c r="W73" s="48">
        <f t="shared" si="9"/>
        <v>0</v>
      </c>
      <c r="X73" s="48">
        <f t="shared" si="10"/>
        <v>0</v>
      </c>
      <c r="Y73" s="77"/>
      <c r="Z73" s="45">
        <f t="shared" si="11"/>
        <v>0</v>
      </c>
      <c r="AA73" s="79"/>
      <c r="AB73" s="79"/>
      <c r="AC73" s="45">
        <f t="shared" si="12"/>
        <v>0</v>
      </c>
      <c r="AD73" s="79"/>
      <c r="AE73" s="50">
        <f t="shared" si="13"/>
        <v>0</v>
      </c>
      <c r="AF73" s="51">
        <f t="shared" si="14"/>
        <v>0</v>
      </c>
      <c r="AG73" s="81" t="s">
        <v>1</v>
      </c>
      <c r="AH73" s="78"/>
      <c r="AI73" s="60"/>
      <c r="AJ73" s="56"/>
      <c r="AK73" s="45">
        <f t="shared" si="16"/>
        <v>0</v>
      </c>
      <c r="AL73" s="79"/>
      <c r="AM73" s="79"/>
      <c r="AN73" s="79"/>
      <c r="AO73" s="79"/>
      <c r="AP73" s="79"/>
      <c r="AQ73" s="79"/>
      <c r="AR73" s="79"/>
      <c r="AS73" s="79"/>
      <c r="AT73" s="45">
        <f t="shared" si="17"/>
        <v>0</v>
      </c>
      <c r="AU73" s="79"/>
      <c r="AV73" s="56"/>
      <c r="AW73" s="79"/>
      <c r="AX73" s="45">
        <f t="shared" si="18"/>
        <v>0</v>
      </c>
      <c r="AY73" s="45">
        <f t="shared" si="19"/>
        <v>0</v>
      </c>
      <c r="AZ73" s="79"/>
      <c r="BA73" s="82"/>
      <c r="BB73" s="82"/>
      <c r="BC73" s="82"/>
      <c r="BD73" s="82"/>
      <c r="BE73" s="82"/>
      <c r="BF73" s="79"/>
      <c r="BG73" s="45">
        <f t="shared" si="20"/>
        <v>0</v>
      </c>
      <c r="BH73" s="53">
        <f t="shared" si="21"/>
        <v>0</v>
      </c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4"/>
      <c r="HK73" s="54"/>
      <c r="HL73" s="54"/>
      <c r="HM73" s="54"/>
      <c r="HN73" s="54"/>
      <c r="HO73" s="54"/>
      <c r="HP73" s="54"/>
      <c r="HQ73" s="54"/>
      <c r="HR73" s="54"/>
      <c r="HS73" s="54"/>
      <c r="HT73" s="54"/>
      <c r="HU73" s="54"/>
      <c r="HV73" s="54"/>
      <c r="HW73" s="54"/>
      <c r="HX73" s="54"/>
      <c r="HY73" s="54"/>
      <c r="HZ73" s="54"/>
      <c r="IA73" s="54"/>
      <c r="IB73" s="54"/>
      <c r="IC73" s="54"/>
      <c r="ID73" s="54"/>
      <c r="IE73" s="54"/>
      <c r="IF73" s="54"/>
      <c r="IG73" s="54"/>
      <c r="IH73" s="54"/>
      <c r="II73" s="54"/>
      <c r="IJ73" s="54"/>
      <c r="IK73" s="54"/>
      <c r="IL73" s="54"/>
      <c r="IM73" s="54"/>
      <c r="IN73" s="54"/>
      <c r="IO73" s="54"/>
      <c r="IP73" s="54"/>
      <c r="IQ73" s="54"/>
      <c r="IR73" s="54"/>
      <c r="IS73" s="54"/>
      <c r="IT73" s="54"/>
      <c r="IU73" s="54"/>
      <c r="IV73" s="54"/>
      <c r="IW73" s="54"/>
      <c r="IX73" s="54"/>
      <c r="IY73" s="54"/>
      <c r="IZ73" s="54"/>
      <c r="JA73" s="54"/>
      <c r="JB73" s="54"/>
      <c r="JC73" s="54"/>
      <c r="JD73" s="54"/>
      <c r="JE73" s="54"/>
      <c r="JF73" s="54"/>
      <c r="JG73" s="54"/>
      <c r="JH73" s="54"/>
      <c r="JI73" s="54"/>
      <c r="JJ73" s="54"/>
      <c r="JK73" s="54"/>
      <c r="JL73" s="54"/>
      <c r="JM73" s="54"/>
      <c r="JN73" s="54"/>
      <c r="JO73" s="54"/>
      <c r="JP73" s="54"/>
      <c r="JQ73" s="54"/>
      <c r="JR73" s="54"/>
      <c r="JS73" s="54"/>
      <c r="JT73" s="54"/>
      <c r="JU73" s="54"/>
    </row>
    <row r="74" spans="1:281" s="42" customFormat="1" ht="23.1" customHeight="1" x14ac:dyDescent="0.35">
      <c r="A74" s="75"/>
      <c r="B74" s="83"/>
      <c r="C74" s="84"/>
      <c r="D74" s="85"/>
      <c r="E74" s="85"/>
      <c r="F74" s="85"/>
      <c r="G74" s="85"/>
      <c r="H74" s="85"/>
      <c r="I74" s="85"/>
      <c r="J74" s="136"/>
      <c r="K74" s="86"/>
      <c r="L74" s="85"/>
      <c r="M74" s="84"/>
      <c r="N74" s="84"/>
      <c r="O74" s="84"/>
      <c r="P74" s="85"/>
      <c r="Q74" s="85"/>
      <c r="R74" s="85"/>
      <c r="S74" s="85"/>
      <c r="T74" s="85"/>
      <c r="U74" s="85"/>
      <c r="V74" s="87" t="s">
        <v>1</v>
      </c>
      <c r="W74" s="88">
        <f>+AF74</f>
        <v>0</v>
      </c>
      <c r="X74" s="88"/>
      <c r="Y74" s="84"/>
      <c r="Z74" s="85"/>
      <c r="AA74" s="85"/>
      <c r="AB74" s="85"/>
      <c r="AC74" s="85"/>
      <c r="AD74" s="146"/>
      <c r="AE74" s="89"/>
      <c r="AF74" s="74"/>
      <c r="AG74" s="75"/>
      <c r="AH74" s="83"/>
      <c r="AI74" s="84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90"/>
      <c r="AW74" s="85"/>
      <c r="AX74" s="85"/>
      <c r="AY74" s="85"/>
      <c r="AZ74" s="85"/>
      <c r="BA74" s="91"/>
      <c r="BB74" s="91"/>
      <c r="BC74" s="91"/>
      <c r="BD74" s="91"/>
      <c r="BE74" s="91"/>
      <c r="BF74" s="85"/>
      <c r="BG74" s="85"/>
      <c r="BH74" s="92" t="s">
        <v>1</v>
      </c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  <c r="HQ74" s="54"/>
      <c r="HR74" s="54"/>
      <c r="HS74" s="54"/>
      <c r="HT74" s="54"/>
      <c r="HU74" s="54"/>
      <c r="HV74" s="54"/>
      <c r="HW74" s="54"/>
      <c r="HX74" s="54"/>
      <c r="HY74" s="54"/>
      <c r="HZ74" s="54"/>
      <c r="IA74" s="54"/>
      <c r="IB74" s="54"/>
      <c r="IC74" s="54"/>
      <c r="ID74" s="54"/>
      <c r="IE74" s="54"/>
      <c r="IF74" s="54"/>
      <c r="IG74" s="54"/>
      <c r="IH74" s="54"/>
      <c r="II74" s="54"/>
      <c r="IJ74" s="54"/>
      <c r="IK74" s="54"/>
      <c r="IL74" s="54"/>
      <c r="IM74" s="54"/>
      <c r="IN74" s="54"/>
      <c r="IO74" s="54"/>
      <c r="IP74" s="54"/>
      <c r="IQ74" s="54"/>
      <c r="IR74" s="54"/>
      <c r="IS74" s="54"/>
      <c r="IT74" s="54"/>
      <c r="IU74" s="54"/>
      <c r="IV74" s="54"/>
      <c r="IW74" s="54"/>
      <c r="IX74" s="54"/>
      <c r="IY74" s="54"/>
      <c r="IZ74" s="54"/>
      <c r="JA74" s="54"/>
      <c r="JB74" s="54"/>
      <c r="JC74" s="54"/>
      <c r="JD74" s="54"/>
      <c r="JE74" s="54"/>
      <c r="JF74" s="54"/>
      <c r="JG74" s="54"/>
      <c r="JH74" s="54"/>
      <c r="JI74" s="54"/>
      <c r="JJ74" s="54"/>
      <c r="JK74" s="54"/>
      <c r="JL74" s="54"/>
      <c r="JM74" s="54"/>
      <c r="JN74" s="54"/>
      <c r="JO74" s="54"/>
      <c r="JP74" s="54"/>
      <c r="JQ74" s="54"/>
      <c r="JR74" s="54"/>
      <c r="JS74" s="54"/>
      <c r="JT74" s="54"/>
      <c r="JU74" s="54"/>
    </row>
    <row r="75" spans="1:281" s="95" customFormat="1" ht="23.1" customHeight="1" x14ac:dyDescent="0.35">
      <c r="A75" s="93"/>
      <c r="B75" s="94" t="s">
        <v>98</v>
      </c>
      <c r="D75" s="123">
        <f>SUM(D12:D72)</f>
        <v>1497516</v>
      </c>
      <c r="E75" s="123">
        <f t="shared" ref="E75:L75" si="23">SUM(E12:E72)</f>
        <v>71913</v>
      </c>
      <c r="F75" s="123">
        <f t="shared" si="23"/>
        <v>1573191</v>
      </c>
      <c r="G75" s="123">
        <f t="shared" si="23"/>
        <v>68732</v>
      </c>
      <c r="H75" s="96">
        <f t="shared" si="23"/>
        <v>0</v>
      </c>
      <c r="I75" s="96">
        <f t="shared" si="23"/>
        <v>0</v>
      </c>
      <c r="J75" s="123">
        <f t="shared" si="23"/>
        <v>1641923</v>
      </c>
      <c r="K75" s="96">
        <f t="shared" si="23"/>
        <v>1545188</v>
      </c>
      <c r="L75" s="96">
        <f t="shared" si="23"/>
        <v>5338.75</v>
      </c>
      <c r="M75" s="96">
        <f ca="1">SUM(M12:M84)</f>
        <v>21</v>
      </c>
      <c r="N75" s="96">
        <f ca="1">SUM(N12:N84)</f>
        <v>51</v>
      </c>
      <c r="O75" s="96">
        <f ca="1">SUM(O12:O84)</f>
        <v>327</v>
      </c>
      <c r="P75" s="123">
        <f t="shared" ref="P75:U75" si="24">SUM(P12:P72)</f>
        <v>1636584.25</v>
      </c>
      <c r="Q75" s="96">
        <f t="shared" si="24"/>
        <v>161657.56000000003</v>
      </c>
      <c r="R75" s="96">
        <f>SUM(R12:R72)</f>
        <v>349962.07999999996</v>
      </c>
      <c r="S75" s="96">
        <f>SUM(S12:S72)</f>
        <v>17860.07</v>
      </c>
      <c r="T75" s="96">
        <f>SUM(T12:T72)</f>
        <v>40754.82</v>
      </c>
      <c r="U75" s="96">
        <f t="shared" si="24"/>
        <v>231235.71000000005</v>
      </c>
      <c r="V75" s="96">
        <f>SUM(V12:V72)</f>
        <v>801470.24</v>
      </c>
      <c r="W75" s="96">
        <f>SUM(W12:W72)</f>
        <v>417555</v>
      </c>
      <c r="X75" s="96">
        <f>SUM(X12:X72)</f>
        <v>417559.01</v>
      </c>
      <c r="Y75" s="96">
        <f ca="1">SUM(Y12:Y84)</f>
        <v>1287</v>
      </c>
      <c r="Z75" s="123">
        <f>SUM(Z12:Z72)</f>
        <v>197030.75999999995</v>
      </c>
      <c r="AA75" s="123">
        <f t="shared" ref="AA75:AD75" si="25">SUM(AA12:AA72)</f>
        <v>0</v>
      </c>
      <c r="AB75" s="123">
        <f t="shared" si="25"/>
        <v>3100</v>
      </c>
      <c r="AC75" s="123">
        <f t="shared" si="25"/>
        <v>40754.979999999996</v>
      </c>
      <c r="AD75" s="147">
        <f t="shared" si="25"/>
        <v>6200</v>
      </c>
      <c r="AE75" s="98">
        <f>SUM(AE12:AE72)</f>
        <v>835114.01</v>
      </c>
      <c r="AF75" s="97">
        <f>SUM(AF12:AF72)</f>
        <v>417557.005</v>
      </c>
      <c r="AG75" s="93"/>
      <c r="AH75" s="94" t="s">
        <v>98</v>
      </c>
      <c r="AJ75" s="96">
        <f>SUM(AJ12:AJ72)</f>
        <v>161657.56000000003</v>
      </c>
      <c r="AK75" s="96">
        <f>SUM(AK12:AK72)</f>
        <v>147773.07000000004</v>
      </c>
      <c r="AL75" s="96">
        <f>SUM(AL12:AL72)</f>
        <v>11652.52</v>
      </c>
      <c r="AM75" s="96">
        <f>SUM(AM12:AM72)</f>
        <v>5420</v>
      </c>
      <c r="AN75" s="96">
        <f t="shared" ref="AN75:BH75" si="26">SUM(AN12:AN72)</f>
        <v>0</v>
      </c>
      <c r="AO75" s="96">
        <f>SUM(AO12:AO72)</f>
        <v>38537.760000000002</v>
      </c>
      <c r="AP75" s="96">
        <f t="shared" si="26"/>
        <v>133067.57</v>
      </c>
      <c r="AQ75" s="96">
        <f t="shared" si="26"/>
        <v>0</v>
      </c>
      <c r="AR75" s="96">
        <f t="shared" si="26"/>
        <v>6300</v>
      </c>
      <c r="AS75" s="96">
        <f t="shared" si="26"/>
        <v>7211.159999999998</v>
      </c>
      <c r="AT75" s="96">
        <f t="shared" si="26"/>
        <v>349962.07999999996</v>
      </c>
      <c r="AU75" s="96">
        <f t="shared" si="26"/>
        <v>8500</v>
      </c>
      <c r="AV75" s="96">
        <f t="shared" si="26"/>
        <v>0</v>
      </c>
      <c r="AW75" s="96">
        <f t="shared" si="26"/>
        <v>9360.07</v>
      </c>
      <c r="AX75" s="96">
        <f t="shared" si="26"/>
        <v>17860.07</v>
      </c>
      <c r="AY75" s="96">
        <f t="shared" si="26"/>
        <v>40754.82</v>
      </c>
      <c r="AZ75" s="96">
        <f t="shared" si="26"/>
        <v>0</v>
      </c>
      <c r="BA75" s="99">
        <f t="shared" si="26"/>
        <v>2833.33</v>
      </c>
      <c r="BB75" s="99">
        <f t="shared" si="26"/>
        <v>3480.46</v>
      </c>
      <c r="BC75" s="99">
        <f t="shared" si="26"/>
        <v>123475.03999999998</v>
      </c>
      <c r="BD75" s="99">
        <f t="shared" si="26"/>
        <v>87652.88</v>
      </c>
      <c r="BE75" s="99">
        <f t="shared" si="26"/>
        <v>13794</v>
      </c>
      <c r="BF75" s="96">
        <f t="shared" si="26"/>
        <v>0</v>
      </c>
      <c r="BG75" s="96">
        <f t="shared" si="26"/>
        <v>231235.71000000005</v>
      </c>
      <c r="BH75" s="100">
        <f t="shared" si="26"/>
        <v>801470.24</v>
      </c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  <c r="IU75" s="101"/>
      <c r="IV75" s="101"/>
      <c r="IW75" s="101"/>
      <c r="IX75" s="101"/>
      <c r="IY75" s="101"/>
      <c r="IZ75" s="101"/>
      <c r="JA75" s="101"/>
      <c r="JB75" s="101"/>
      <c r="JC75" s="101"/>
      <c r="JD75" s="101"/>
      <c r="JE75" s="101"/>
      <c r="JF75" s="101"/>
      <c r="JG75" s="101"/>
      <c r="JH75" s="101"/>
      <c r="JI75" s="101"/>
      <c r="JJ75" s="101"/>
      <c r="JK75" s="101"/>
      <c r="JL75" s="101"/>
      <c r="JM75" s="101"/>
      <c r="JN75" s="101"/>
      <c r="JO75" s="101"/>
      <c r="JP75" s="101"/>
      <c r="JQ75" s="101"/>
      <c r="JR75" s="101"/>
      <c r="JS75" s="101"/>
      <c r="JT75" s="101"/>
      <c r="JU75" s="101"/>
    </row>
    <row r="76" spans="1:281" s="104" customFormat="1" ht="23.1" customHeight="1" thickBot="1" x14ac:dyDescent="0.4">
      <c r="A76" s="102"/>
      <c r="B76" s="103"/>
      <c r="D76" s="124"/>
      <c r="E76" s="124"/>
      <c r="F76" s="124"/>
      <c r="G76" s="124"/>
      <c r="H76" s="105"/>
      <c r="I76" s="105"/>
      <c r="J76" s="124" t="s">
        <v>1</v>
      </c>
      <c r="K76" s="105"/>
      <c r="L76" s="105"/>
      <c r="M76" s="105"/>
      <c r="N76" s="105"/>
      <c r="O76" s="105"/>
      <c r="P76" s="124"/>
      <c r="Q76" s="105"/>
      <c r="R76" s="105"/>
      <c r="S76" s="105"/>
      <c r="T76" s="105"/>
      <c r="U76" s="105"/>
      <c r="V76" s="105"/>
      <c r="W76" s="106"/>
      <c r="X76" s="106" t="s">
        <v>1</v>
      </c>
      <c r="Y76" s="105"/>
      <c r="Z76" s="124"/>
      <c r="AA76" s="124"/>
      <c r="AB76" s="124"/>
      <c r="AC76" s="124"/>
      <c r="AD76" s="148"/>
      <c r="AE76" s="108"/>
      <c r="AF76" s="109"/>
      <c r="AG76" s="102"/>
      <c r="AH76" s="103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24"/>
      <c r="AV76" s="105"/>
      <c r="AW76" s="105"/>
      <c r="AX76" s="105"/>
      <c r="AY76" s="105"/>
      <c r="AZ76" s="105"/>
      <c r="BA76" s="110"/>
      <c r="BB76" s="110"/>
      <c r="BC76" s="110"/>
      <c r="BD76" s="110"/>
      <c r="BE76" s="110"/>
      <c r="BF76" s="105"/>
      <c r="BG76" s="105"/>
      <c r="BH76" s="107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54"/>
      <c r="HR76" s="54"/>
      <c r="HS76" s="54"/>
      <c r="HT76" s="54"/>
      <c r="HU76" s="54"/>
      <c r="HV76" s="54"/>
      <c r="HW76" s="54"/>
      <c r="HX76" s="54"/>
      <c r="HY76" s="54"/>
      <c r="HZ76" s="54"/>
      <c r="IA76" s="54"/>
      <c r="IB76" s="54"/>
      <c r="IC76" s="54"/>
      <c r="ID76" s="54"/>
      <c r="IE76" s="54"/>
      <c r="IF76" s="54"/>
      <c r="IG76" s="54"/>
      <c r="IH76" s="54"/>
      <c r="II76" s="54"/>
      <c r="IJ76" s="54"/>
      <c r="IK76" s="54"/>
      <c r="IL76" s="54"/>
      <c r="IM76" s="54"/>
      <c r="IN76" s="54"/>
      <c r="IO76" s="54"/>
      <c r="IP76" s="54"/>
      <c r="IQ76" s="54"/>
      <c r="IR76" s="54"/>
      <c r="IS76" s="54"/>
      <c r="IT76" s="54"/>
      <c r="IU76" s="54"/>
      <c r="IV76" s="54"/>
      <c r="IW76" s="54"/>
      <c r="IX76" s="54"/>
      <c r="IY76" s="54"/>
      <c r="IZ76" s="54"/>
      <c r="JA76" s="54"/>
      <c r="JB76" s="54"/>
      <c r="JC76" s="54"/>
      <c r="JD76" s="54"/>
      <c r="JE76" s="54"/>
      <c r="JF76" s="54"/>
      <c r="JG76" s="54"/>
      <c r="JH76" s="54"/>
      <c r="JI76" s="54"/>
      <c r="JJ76" s="54"/>
      <c r="JK76" s="54"/>
      <c r="JL76" s="54"/>
      <c r="JM76" s="54"/>
      <c r="JN76" s="54"/>
      <c r="JO76" s="54"/>
      <c r="JP76" s="54"/>
      <c r="JQ76" s="54"/>
      <c r="JR76" s="54"/>
      <c r="JS76" s="54"/>
      <c r="JT76" s="54"/>
      <c r="JU76" s="54"/>
    </row>
    <row r="77" spans="1:281" s="111" customFormat="1" ht="23.1" customHeight="1" x14ac:dyDescent="0.35">
      <c r="B77" s="112"/>
      <c r="D77" s="125"/>
      <c r="E77" s="125"/>
      <c r="F77" s="125"/>
      <c r="G77" s="125"/>
      <c r="H77" s="113"/>
      <c r="I77" s="113"/>
      <c r="J77" s="137"/>
      <c r="K77" s="114"/>
      <c r="M77" s="113"/>
      <c r="N77" s="113"/>
      <c r="O77" s="113"/>
      <c r="P77" s="125"/>
      <c r="Q77" s="113"/>
      <c r="R77" s="113"/>
      <c r="S77" s="113"/>
      <c r="V77" s="113"/>
      <c r="W77" s="115"/>
      <c r="X77" s="115"/>
      <c r="Y77" s="113"/>
      <c r="Z77" s="137"/>
      <c r="AA77" s="137"/>
      <c r="AB77" s="137"/>
      <c r="AC77" s="137"/>
      <c r="AD77" s="137"/>
      <c r="AE77" s="113"/>
      <c r="AF77" s="113"/>
      <c r="AH77" s="112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25"/>
      <c r="AV77" s="113"/>
      <c r="AW77" s="113"/>
      <c r="AX77" s="113"/>
      <c r="BA77" s="116"/>
      <c r="BB77" s="116"/>
      <c r="BC77" s="116"/>
      <c r="BD77" s="116"/>
      <c r="BE77" s="116"/>
      <c r="BF77" s="113"/>
      <c r="BH77" s="113"/>
    </row>
    <row r="78" spans="1:281" ht="23.1" customHeight="1" x14ac:dyDescent="0.35">
      <c r="B78" s="112"/>
      <c r="H78" s="113"/>
      <c r="I78" s="113"/>
      <c r="K78" s="114"/>
      <c r="M78" s="113"/>
      <c r="N78" s="113"/>
      <c r="O78" s="113"/>
      <c r="Q78" s="113"/>
      <c r="R78" s="113"/>
      <c r="S78" s="113"/>
      <c r="W78" s="308"/>
      <c r="X78" s="308"/>
      <c r="Y78" s="113"/>
      <c r="AE78" s="113"/>
      <c r="AF78" s="113"/>
      <c r="AH78" s="112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V78" s="113"/>
      <c r="AW78" s="113"/>
      <c r="AX78" s="113"/>
      <c r="BA78" s="113"/>
      <c r="BB78" s="113"/>
      <c r="BC78" s="113"/>
      <c r="BD78" s="113"/>
      <c r="BE78" s="113"/>
      <c r="BF78" s="113"/>
    </row>
    <row r="79" spans="1:281" ht="23.1" customHeight="1" x14ac:dyDescent="0.35">
      <c r="A79" s="160"/>
      <c r="B79" s="306" t="s">
        <v>99</v>
      </c>
      <c r="C79" s="306"/>
      <c r="D79" s="233"/>
      <c r="H79" s="113"/>
      <c r="I79" s="307" t="s">
        <v>111</v>
      </c>
      <c r="J79" s="307"/>
      <c r="K79" s="307"/>
      <c r="L79" s="307"/>
      <c r="P79" s="234"/>
      <c r="Q79" s="160"/>
      <c r="R79" s="307" t="s">
        <v>100</v>
      </c>
      <c r="S79" s="307"/>
      <c r="T79" s="307"/>
      <c r="U79" s="160"/>
      <c r="W79" s="307" t="s">
        <v>101</v>
      </c>
      <c r="X79" s="307"/>
      <c r="Y79" s="307"/>
      <c r="Z79" s="307"/>
      <c r="AE79" s="113"/>
      <c r="AF79" s="113"/>
      <c r="AG79" s="160"/>
      <c r="AH79" s="306" t="s">
        <v>99</v>
      </c>
      <c r="AI79" s="306"/>
      <c r="AJ79" s="160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V79" s="113"/>
      <c r="AW79" s="113"/>
      <c r="AX79" s="113"/>
      <c r="AZ79" s="160"/>
      <c r="BA79" s="113"/>
      <c r="BB79" s="113"/>
      <c r="BC79" s="113"/>
      <c r="BD79" s="113"/>
      <c r="BE79" s="113"/>
      <c r="BF79" s="113"/>
      <c r="BG79" s="160"/>
      <c r="BN79" s="308"/>
      <c r="BO79" s="308"/>
    </row>
    <row r="80" spans="1:281" ht="23.1" customHeight="1" x14ac:dyDescent="0.35">
      <c r="B80" s="112"/>
      <c r="D80" s="235"/>
      <c r="H80" s="113"/>
      <c r="I80" s="113"/>
      <c r="K80" s="114"/>
      <c r="Q80" s="113"/>
      <c r="R80" s="113"/>
      <c r="S80" s="113"/>
      <c r="U80" s="195"/>
      <c r="W80" s="115" t="s">
        <v>1</v>
      </c>
      <c r="X80" s="115" t="s">
        <v>1</v>
      </c>
      <c r="Y80" s="113"/>
      <c r="AE80" s="113"/>
      <c r="AF80" s="113"/>
      <c r="AH80" s="112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V80" s="113"/>
      <c r="AW80" s="113"/>
      <c r="AX80" s="113"/>
      <c r="AZ80" s="195"/>
      <c r="BA80" s="113"/>
      <c r="BB80" s="113"/>
      <c r="BC80" s="113"/>
      <c r="BD80" s="113"/>
      <c r="BE80" s="113"/>
      <c r="BF80" s="113"/>
      <c r="BG80" s="195"/>
    </row>
    <row r="82" spans="1:68" s="11" customFormat="1" ht="23.1" customHeight="1" x14ac:dyDescent="0.35">
      <c r="A82" s="161"/>
      <c r="B82" s="305" t="s">
        <v>120</v>
      </c>
      <c r="C82" s="305"/>
      <c r="D82" s="196"/>
      <c r="E82" s="196"/>
      <c r="F82" s="196"/>
      <c r="G82" s="196"/>
      <c r="H82" s="161"/>
      <c r="I82" s="305" t="s">
        <v>102</v>
      </c>
      <c r="J82" s="305"/>
      <c r="K82" s="305"/>
      <c r="L82" s="305"/>
      <c r="M82" s="161"/>
      <c r="N82" s="161"/>
      <c r="O82" s="161"/>
      <c r="P82" s="196"/>
      <c r="Q82" s="161"/>
      <c r="R82" s="305" t="s">
        <v>103</v>
      </c>
      <c r="S82" s="305"/>
      <c r="T82" s="305"/>
      <c r="U82" s="161"/>
      <c r="V82" s="161"/>
      <c r="W82" s="305" t="s">
        <v>104</v>
      </c>
      <c r="X82" s="305"/>
      <c r="Y82" s="305"/>
      <c r="Z82" s="305"/>
      <c r="AA82" s="196"/>
      <c r="AB82" s="196"/>
      <c r="AC82" s="196"/>
      <c r="AD82" s="196"/>
      <c r="AE82" s="161"/>
      <c r="AF82" s="161"/>
      <c r="AG82" s="161"/>
      <c r="AH82" s="305" t="s">
        <v>120</v>
      </c>
      <c r="AI82" s="305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96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61"/>
      <c r="BP82" s="161"/>
    </row>
    <row r="83" spans="1:68" ht="23.1" customHeight="1" x14ac:dyDescent="0.35">
      <c r="B83" s="306" t="s">
        <v>121</v>
      </c>
      <c r="C83" s="306"/>
      <c r="I83" s="306" t="s">
        <v>112</v>
      </c>
      <c r="J83" s="306"/>
      <c r="K83" s="306"/>
      <c r="L83" s="306"/>
      <c r="R83" s="306" t="s">
        <v>113</v>
      </c>
      <c r="S83" s="306"/>
      <c r="T83" s="306"/>
      <c r="W83" s="306" t="s">
        <v>105</v>
      </c>
      <c r="X83" s="306"/>
      <c r="Y83" s="306"/>
      <c r="Z83" s="306"/>
      <c r="AH83" s="306" t="s">
        <v>121</v>
      </c>
      <c r="AI83" s="306"/>
    </row>
  </sheetData>
  <mergeCells count="30">
    <mergeCell ref="Q1:T1"/>
    <mergeCell ref="AS1:AW1"/>
    <mergeCell ref="Q2:T2"/>
    <mergeCell ref="AS2:AW2"/>
    <mergeCell ref="Q3:T3"/>
    <mergeCell ref="AS3:AW3"/>
    <mergeCell ref="Q4:T4"/>
    <mergeCell ref="AS4:AW4"/>
    <mergeCell ref="Q5:T5"/>
    <mergeCell ref="AS5:AW5"/>
    <mergeCell ref="F8:F10"/>
    <mergeCell ref="G8:G10"/>
    <mergeCell ref="AR8:AR10"/>
    <mergeCell ref="W78:X78"/>
    <mergeCell ref="B79:C79"/>
    <mergeCell ref="I79:L79"/>
    <mergeCell ref="R79:T79"/>
    <mergeCell ref="W79:Z79"/>
    <mergeCell ref="BN79:BO79"/>
    <mergeCell ref="B82:C82"/>
    <mergeCell ref="I82:L82"/>
    <mergeCell ref="R82:T82"/>
    <mergeCell ref="W82:Z82"/>
    <mergeCell ref="AH82:AI82"/>
    <mergeCell ref="AH79:AI79"/>
    <mergeCell ref="B83:C83"/>
    <mergeCell ref="I83:L83"/>
    <mergeCell ref="R83:T83"/>
    <mergeCell ref="W83:Z83"/>
    <mergeCell ref="AH83:AI83"/>
  </mergeCells>
  <printOptions horizontalCentered="1"/>
  <pageMargins left="0.23622047244094491" right="0.19685039370078741" top="0.59055118110236227" bottom="0.59055118110236227" header="0.19685039370078741" footer="0.15748031496062992"/>
  <pageSetup paperSize="258" scale="35" fitToHeight="0" orientation="landscape" r:id="rId1"/>
  <rowBreaks count="1" manualBreakCount="1">
    <brk id="57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6960-EBEA-4089-8D30-8E1FCFE62A54}">
  <sheetPr codeName="Sheet6"/>
  <dimension ref="A1:JU83"/>
  <sheetViews>
    <sheetView view="pageBreakPreview" topLeftCell="AH1" zoomScale="60" zoomScaleNormal="60" workbookViewId="0">
      <selection activeCell="AS8" sqref="AS8:AS10"/>
    </sheetView>
  </sheetViews>
  <sheetFormatPr defaultColWidth="9.140625" defaultRowHeight="23.1" customHeight="1" x14ac:dyDescent="0.35"/>
  <cols>
    <col min="1" max="1" width="8.28515625" style="7" customWidth="1"/>
    <col min="2" max="2" width="42.5703125" style="7" customWidth="1"/>
    <col min="3" max="3" width="18.85546875" style="7" customWidth="1"/>
    <col min="4" max="4" width="18.5703125" style="117" hidden="1" customWidth="1"/>
    <col min="5" max="5" width="17.42578125" style="117" hidden="1" customWidth="1"/>
    <col min="6" max="7" width="17.42578125" style="117" customWidth="1"/>
    <col min="8" max="8" width="8.140625" style="7" customWidth="1"/>
    <col min="9" max="9" width="13.85546875" style="7" customWidth="1"/>
    <col min="10" max="10" width="18.42578125" style="129" customWidth="1"/>
    <col min="11" max="11" width="17.85546875" style="1" hidden="1" customWidth="1"/>
    <col min="12" max="12" width="16.7109375" style="7" customWidth="1"/>
    <col min="13" max="13" width="4.5703125" style="7" customWidth="1"/>
    <col min="14" max="14" width="3.28515625" style="7" customWidth="1"/>
    <col min="15" max="15" width="5.7109375" style="7" customWidth="1"/>
    <col min="16" max="16" width="20.140625" style="117" customWidth="1"/>
    <col min="17" max="17" width="17.5703125" style="111" customWidth="1"/>
    <col min="18" max="18" width="17.28515625" style="7" customWidth="1"/>
    <col min="19" max="19" width="15.140625" style="7" customWidth="1"/>
    <col min="20" max="20" width="16" style="7" customWidth="1"/>
    <col min="21" max="21" width="20.42578125" style="7" customWidth="1"/>
    <col min="22" max="22" width="23.85546875" style="7" customWidth="1"/>
    <col min="23" max="23" width="21.42578125" style="12" customWidth="1"/>
    <col min="24" max="24" width="21.7109375" style="12" customWidth="1"/>
    <col min="25" max="25" width="6.5703125" style="7" customWidth="1"/>
    <col min="26" max="26" width="18.28515625" style="129" customWidth="1"/>
    <col min="27" max="27" width="18.28515625" style="129" hidden="1" customWidth="1"/>
    <col min="28" max="28" width="16.5703125" style="129" customWidth="1"/>
    <col min="29" max="29" width="16" style="129" customWidth="1"/>
    <col min="30" max="30" width="13.85546875" style="129" customWidth="1"/>
    <col min="31" max="31" width="16.85546875" style="7" customWidth="1"/>
    <col min="32" max="32" width="19.85546875" style="7" customWidth="1"/>
    <col min="33" max="33" width="6.85546875" style="7" customWidth="1"/>
    <col min="34" max="34" width="37.28515625" style="111" customWidth="1"/>
    <col min="35" max="35" width="17" style="111" customWidth="1"/>
    <col min="36" max="36" width="17.5703125" style="111" customWidth="1"/>
    <col min="37" max="37" width="22" style="111" customWidth="1"/>
    <col min="38" max="38" width="21.7109375" style="111" customWidth="1"/>
    <col min="39" max="39" width="15.7109375" style="111" customWidth="1"/>
    <col min="40" max="40" width="13.85546875" style="111" hidden="1" customWidth="1"/>
    <col min="41" max="41" width="15.85546875" style="111" customWidth="1"/>
    <col min="42" max="42" width="16.85546875" style="111" customWidth="1"/>
    <col min="43" max="43" width="14.140625" style="111" customWidth="1"/>
    <col min="44" max="44" width="15.85546875" style="111" customWidth="1"/>
    <col min="45" max="45" width="15" style="111" customWidth="1"/>
    <col min="46" max="46" width="17.28515625" style="111" customWidth="1"/>
    <col min="47" max="47" width="16.42578125" style="125" customWidth="1"/>
    <col min="48" max="48" width="16.42578125" style="111" customWidth="1"/>
    <col min="49" max="49" width="15.42578125" style="111" customWidth="1"/>
    <col min="50" max="50" width="15.140625" style="111" customWidth="1"/>
    <col min="51" max="51" width="15" style="111" customWidth="1"/>
    <col min="52" max="52" width="14.140625" style="111" hidden="1" customWidth="1"/>
    <col min="53" max="53" width="20.42578125" style="111" customWidth="1"/>
    <col min="54" max="54" width="16.140625" style="111" customWidth="1"/>
    <col min="55" max="55" width="17.140625" style="111" customWidth="1"/>
    <col min="56" max="56" width="16.85546875" style="111" customWidth="1"/>
    <col min="57" max="57" width="16.5703125" style="111" customWidth="1"/>
    <col min="58" max="58" width="15.5703125" style="111" customWidth="1"/>
    <col min="59" max="59" width="20.42578125" style="111" customWidth="1"/>
    <col min="60" max="60" width="23.85546875" style="111" customWidth="1"/>
    <col min="61" max="65" width="9.140625" style="7"/>
    <col min="66" max="66" width="19" style="7" bestFit="1" customWidth="1"/>
    <col min="67" max="16384" width="9.140625" style="7"/>
  </cols>
  <sheetData>
    <row r="1" spans="1:281" ht="23.1" customHeight="1" x14ac:dyDescent="0.35">
      <c r="Q1" s="329" t="s">
        <v>0</v>
      </c>
      <c r="R1" s="329"/>
      <c r="S1" s="329"/>
      <c r="T1" s="329"/>
      <c r="AS1" s="322" t="s">
        <v>0</v>
      </c>
      <c r="AT1" s="322"/>
      <c r="AU1" s="322"/>
      <c r="AV1" s="322"/>
      <c r="AW1" s="322"/>
    </row>
    <row r="2" spans="1:281" ht="23.1" customHeight="1" x14ac:dyDescent="0.35">
      <c r="D2" s="118"/>
      <c r="E2" s="118"/>
      <c r="F2" s="118"/>
      <c r="G2" s="118"/>
      <c r="H2" s="37"/>
      <c r="I2" s="37"/>
      <c r="Q2" s="329" t="s">
        <v>109</v>
      </c>
      <c r="R2" s="329"/>
      <c r="S2" s="329"/>
      <c r="T2" s="329"/>
      <c r="V2" s="7" t="s">
        <v>1</v>
      </c>
      <c r="AL2" s="162"/>
      <c r="AS2" s="323" t="s">
        <v>109</v>
      </c>
      <c r="AT2" s="323"/>
      <c r="AU2" s="323"/>
      <c r="AV2" s="323"/>
      <c r="AW2" s="323"/>
      <c r="BH2" s="111" t="s">
        <v>1</v>
      </c>
    </row>
    <row r="3" spans="1:281" ht="23.1" customHeight="1" x14ac:dyDescent="0.35">
      <c r="N3" s="37"/>
      <c r="O3" s="37"/>
      <c r="Q3" s="330" t="s">
        <v>110</v>
      </c>
      <c r="R3" s="330"/>
      <c r="S3" s="330"/>
      <c r="T3" s="330"/>
      <c r="AS3" s="325" t="s">
        <v>114</v>
      </c>
      <c r="AT3" s="325"/>
      <c r="AU3" s="325"/>
      <c r="AV3" s="325"/>
      <c r="AW3" s="325"/>
      <c r="BA3" s="163"/>
      <c r="BB3" s="163"/>
    </row>
    <row r="4" spans="1:281" ht="23.1" customHeight="1" x14ac:dyDescent="0.35">
      <c r="Q4" s="333" t="s">
        <v>127</v>
      </c>
      <c r="R4" s="333"/>
      <c r="S4" s="333"/>
      <c r="T4" s="333"/>
      <c r="AL4" s="164"/>
      <c r="AM4" s="164"/>
      <c r="AN4" s="164"/>
      <c r="AO4" s="164"/>
      <c r="AP4" s="164"/>
      <c r="AS4" s="305" t="s">
        <v>128</v>
      </c>
      <c r="AT4" s="305"/>
      <c r="AU4" s="305"/>
      <c r="AV4" s="305"/>
      <c r="AW4" s="305"/>
    </row>
    <row r="5" spans="1:281" ht="23.1" customHeight="1" x14ac:dyDescent="0.35">
      <c r="Q5" s="333" t="s">
        <v>2</v>
      </c>
      <c r="R5" s="333"/>
      <c r="S5" s="333"/>
      <c r="T5" s="333"/>
      <c r="AL5" s="160"/>
      <c r="AS5" s="305" t="s">
        <v>2</v>
      </c>
      <c r="AT5" s="305"/>
      <c r="AU5" s="305"/>
      <c r="AV5" s="305"/>
      <c r="AW5" s="305"/>
      <c r="AX5" s="165"/>
      <c r="AY5" s="165"/>
    </row>
    <row r="6" spans="1:281" ht="23.1" customHeight="1" x14ac:dyDescent="0.35">
      <c r="Q6" s="155"/>
      <c r="R6" s="13"/>
      <c r="S6" s="13"/>
      <c r="T6" s="13"/>
      <c r="AL6" s="160"/>
      <c r="AT6" s="166"/>
      <c r="AU6" s="167"/>
      <c r="AV6" s="166"/>
      <c r="AW6" s="166"/>
      <c r="AX6" s="165"/>
      <c r="AY6" s="165"/>
    </row>
    <row r="7" spans="1:281" s="9" customFormat="1" ht="23.1" customHeight="1" thickBot="1" x14ac:dyDescent="0.4">
      <c r="D7" s="119"/>
      <c r="E7" s="119"/>
      <c r="F7" s="119"/>
      <c r="G7" s="119"/>
      <c r="J7" s="130"/>
      <c r="K7" s="2"/>
      <c r="P7" s="119"/>
      <c r="Q7" s="156"/>
      <c r="W7" s="14"/>
      <c r="X7" s="14"/>
      <c r="Z7" s="130"/>
      <c r="AA7" s="130"/>
      <c r="AB7" s="130"/>
      <c r="AC7" s="130"/>
      <c r="AD7" s="130"/>
      <c r="AE7" s="9" t="s">
        <v>1</v>
      </c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68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</row>
    <row r="8" spans="1:281" s="17" customFormat="1" ht="23.1" customHeight="1" x14ac:dyDescent="0.35">
      <c r="A8" s="15"/>
      <c r="B8" s="16"/>
      <c r="D8" s="120" t="s">
        <v>3</v>
      </c>
      <c r="E8" s="120"/>
      <c r="F8" s="310" t="s">
        <v>129</v>
      </c>
      <c r="G8" s="313" t="s">
        <v>130</v>
      </c>
      <c r="J8" s="131" t="s">
        <v>4</v>
      </c>
      <c r="K8" s="19" t="s">
        <v>4</v>
      </c>
      <c r="L8" s="3"/>
      <c r="M8" s="3"/>
      <c r="N8" s="3"/>
      <c r="O8" s="3"/>
      <c r="P8" s="138" t="s">
        <v>5</v>
      </c>
      <c r="Q8" s="157" t="s">
        <v>138</v>
      </c>
      <c r="R8" s="17" t="s">
        <v>9</v>
      </c>
      <c r="S8" s="20" t="s">
        <v>9</v>
      </c>
      <c r="T8" s="3" t="s">
        <v>12</v>
      </c>
      <c r="U8" s="17" t="s">
        <v>9</v>
      </c>
      <c r="V8" s="17" t="s">
        <v>9</v>
      </c>
      <c r="W8" s="21" t="s">
        <v>18</v>
      </c>
      <c r="X8" s="21" t="s">
        <v>18</v>
      </c>
      <c r="Z8" s="142" t="s">
        <v>19</v>
      </c>
      <c r="AA8" s="143" t="s">
        <v>8</v>
      </c>
      <c r="AB8" s="142" t="s">
        <v>20</v>
      </c>
      <c r="AC8" s="142" t="s">
        <v>21</v>
      </c>
      <c r="AD8" s="142" t="s">
        <v>22</v>
      </c>
      <c r="AF8" s="38"/>
      <c r="AG8" s="39"/>
      <c r="AH8" s="169"/>
      <c r="AI8" s="170"/>
      <c r="AJ8" s="170" t="s">
        <v>6</v>
      </c>
      <c r="AK8" s="171" t="s">
        <v>7</v>
      </c>
      <c r="AL8" s="172" t="s">
        <v>8</v>
      </c>
      <c r="AM8" s="172" t="s">
        <v>8</v>
      </c>
      <c r="AN8" s="172" t="s">
        <v>8</v>
      </c>
      <c r="AO8" s="172"/>
      <c r="AP8" s="172"/>
      <c r="AQ8" s="172"/>
      <c r="AR8" s="326" t="s">
        <v>122</v>
      </c>
      <c r="AS8" s="172" t="s">
        <v>140</v>
      </c>
      <c r="AT8" s="170" t="s">
        <v>9</v>
      </c>
      <c r="AU8" s="173" t="s">
        <v>10</v>
      </c>
      <c r="AV8" s="171" t="s">
        <v>10</v>
      </c>
      <c r="AW8" s="172" t="s">
        <v>11</v>
      </c>
      <c r="AX8" s="174" t="s">
        <v>9</v>
      </c>
      <c r="AY8" s="175" t="s">
        <v>12</v>
      </c>
      <c r="AZ8" s="176" t="s">
        <v>13</v>
      </c>
      <c r="BA8" s="172"/>
      <c r="BB8" s="172"/>
      <c r="BC8" s="172" t="s">
        <v>14</v>
      </c>
      <c r="BD8" s="172" t="s">
        <v>15</v>
      </c>
      <c r="BE8" s="172" t="s">
        <v>16</v>
      </c>
      <c r="BF8" s="172" t="s">
        <v>17</v>
      </c>
      <c r="BG8" s="170" t="s">
        <v>9</v>
      </c>
      <c r="BH8" s="177" t="s">
        <v>9</v>
      </c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</row>
    <row r="9" spans="1:281" s="18" customFormat="1" ht="23.1" customHeight="1" x14ac:dyDescent="0.35">
      <c r="A9" s="22" t="s">
        <v>23</v>
      </c>
      <c r="B9" s="23" t="s">
        <v>24</v>
      </c>
      <c r="C9" s="18" t="s">
        <v>25</v>
      </c>
      <c r="D9" s="120" t="s">
        <v>26</v>
      </c>
      <c r="E9" s="120" t="s">
        <v>117</v>
      </c>
      <c r="F9" s="311"/>
      <c r="G9" s="314"/>
      <c r="H9" s="18" t="s">
        <v>116</v>
      </c>
      <c r="I9" s="24" t="s">
        <v>27</v>
      </c>
      <c r="J9" s="132" t="s">
        <v>28</v>
      </c>
      <c r="K9" s="4" t="s">
        <v>28</v>
      </c>
      <c r="L9" s="25" t="s">
        <v>29</v>
      </c>
      <c r="M9" s="4" t="s">
        <v>30</v>
      </c>
      <c r="N9" s="4" t="s">
        <v>31</v>
      </c>
      <c r="O9" s="4" t="s">
        <v>32</v>
      </c>
      <c r="P9" s="139" t="s">
        <v>28</v>
      </c>
      <c r="Q9" s="158" t="s">
        <v>51</v>
      </c>
      <c r="R9" s="18" t="s">
        <v>8</v>
      </c>
      <c r="S9" s="26" t="s">
        <v>10</v>
      </c>
      <c r="T9" s="4" t="s">
        <v>42</v>
      </c>
      <c r="U9" s="18" t="s">
        <v>47</v>
      </c>
      <c r="V9" s="27" t="s">
        <v>48</v>
      </c>
      <c r="W9" s="28" t="s">
        <v>49</v>
      </c>
      <c r="X9" s="28" t="s">
        <v>50</v>
      </c>
      <c r="Y9" s="18" t="s">
        <v>23</v>
      </c>
      <c r="Z9" s="132"/>
      <c r="AA9" s="144" t="s">
        <v>35</v>
      </c>
      <c r="AB9" s="132"/>
      <c r="AC9" s="132" t="s">
        <v>42</v>
      </c>
      <c r="AD9" s="132"/>
      <c r="AF9" s="40"/>
      <c r="AG9" s="22" t="s">
        <v>23</v>
      </c>
      <c r="AH9" s="178" t="s">
        <v>24</v>
      </c>
      <c r="AI9" s="158" t="s">
        <v>25</v>
      </c>
      <c r="AJ9" s="158" t="s">
        <v>33</v>
      </c>
      <c r="AK9" s="179" t="s">
        <v>139</v>
      </c>
      <c r="AL9" s="179" t="s">
        <v>28</v>
      </c>
      <c r="AM9" s="179" t="s">
        <v>34</v>
      </c>
      <c r="AN9" s="179" t="s">
        <v>35</v>
      </c>
      <c r="AO9" s="179" t="s">
        <v>36</v>
      </c>
      <c r="AP9" s="179" t="s">
        <v>37</v>
      </c>
      <c r="AQ9" s="179" t="s">
        <v>38</v>
      </c>
      <c r="AR9" s="327"/>
      <c r="AS9" s="179" t="s">
        <v>39</v>
      </c>
      <c r="AT9" s="158" t="s">
        <v>8</v>
      </c>
      <c r="AU9" s="180" t="s">
        <v>40</v>
      </c>
      <c r="AV9" s="179" t="s">
        <v>40</v>
      </c>
      <c r="AW9" s="179" t="s">
        <v>41</v>
      </c>
      <c r="AX9" s="181" t="s">
        <v>10</v>
      </c>
      <c r="AY9" s="182" t="s">
        <v>42</v>
      </c>
      <c r="AZ9" s="183" t="s">
        <v>43</v>
      </c>
      <c r="BA9" s="184" t="s">
        <v>118</v>
      </c>
      <c r="BB9" s="179" t="s">
        <v>44</v>
      </c>
      <c r="BC9" s="179" t="s">
        <v>28</v>
      </c>
      <c r="BD9" s="179" t="s">
        <v>45</v>
      </c>
      <c r="BE9" s="179" t="s">
        <v>28</v>
      </c>
      <c r="BF9" s="179" t="s">
        <v>46</v>
      </c>
      <c r="BG9" s="158" t="s">
        <v>47</v>
      </c>
      <c r="BH9" s="185" t="s">
        <v>54</v>
      </c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</row>
    <row r="10" spans="1:281" s="31" customFormat="1" ht="23.1" customHeight="1" thickBot="1" x14ac:dyDescent="0.4">
      <c r="A10" s="29"/>
      <c r="B10" s="30"/>
      <c r="D10" s="121"/>
      <c r="E10" s="122"/>
      <c r="F10" s="312"/>
      <c r="G10" s="315"/>
      <c r="J10" s="133"/>
      <c r="K10" s="5"/>
      <c r="L10" s="5"/>
      <c r="M10" s="5"/>
      <c r="N10" s="5"/>
      <c r="O10" s="5"/>
      <c r="P10" s="140"/>
      <c r="Q10" s="159"/>
      <c r="R10" s="31" t="s">
        <v>54</v>
      </c>
      <c r="S10" s="32" t="s">
        <v>54</v>
      </c>
      <c r="T10" s="33"/>
      <c r="U10" s="31" t="s">
        <v>54</v>
      </c>
      <c r="V10" s="30"/>
      <c r="W10" s="34"/>
      <c r="X10" s="34"/>
      <c r="Z10" s="133"/>
      <c r="AA10" s="145"/>
      <c r="AB10" s="133"/>
      <c r="AC10" s="133"/>
      <c r="AD10" s="133"/>
      <c r="AF10" s="41"/>
      <c r="AG10" s="29"/>
      <c r="AH10" s="186"/>
      <c r="AI10" s="159"/>
      <c r="AJ10" s="159" t="s">
        <v>51</v>
      </c>
      <c r="AK10" s="187" t="s">
        <v>52</v>
      </c>
      <c r="AL10" s="187" t="s">
        <v>39</v>
      </c>
      <c r="AM10" s="187" t="s">
        <v>39</v>
      </c>
      <c r="AN10" s="187"/>
      <c r="AO10" s="187"/>
      <c r="AP10" s="187"/>
      <c r="AQ10" s="187"/>
      <c r="AR10" s="328"/>
      <c r="AS10" s="188" t="s">
        <v>53</v>
      </c>
      <c r="AT10" s="159" t="s">
        <v>54</v>
      </c>
      <c r="AU10" s="189" t="s">
        <v>55</v>
      </c>
      <c r="AV10" s="187">
        <v>2</v>
      </c>
      <c r="AW10" s="187" t="s">
        <v>39</v>
      </c>
      <c r="AX10" s="190" t="s">
        <v>54</v>
      </c>
      <c r="AY10" s="191"/>
      <c r="AZ10" s="192" t="s">
        <v>56</v>
      </c>
      <c r="BA10" s="187"/>
      <c r="BB10" s="187"/>
      <c r="BC10" s="187" t="s">
        <v>39</v>
      </c>
      <c r="BD10" s="187" t="s">
        <v>57</v>
      </c>
      <c r="BE10" s="187" t="s">
        <v>39</v>
      </c>
      <c r="BF10" s="187" t="s">
        <v>58</v>
      </c>
      <c r="BG10" s="159" t="s">
        <v>54</v>
      </c>
      <c r="BH10" s="19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</row>
    <row r="11" spans="1:281" s="42" customFormat="1" ht="23.1" customHeight="1" x14ac:dyDescent="0.35">
      <c r="A11" s="42" t="s">
        <v>1</v>
      </c>
      <c r="B11" s="67"/>
      <c r="C11" s="44"/>
      <c r="D11" s="45"/>
      <c r="E11" s="45"/>
      <c r="F11" s="45"/>
      <c r="G11" s="45"/>
      <c r="H11" s="45"/>
      <c r="I11" s="45"/>
      <c r="J11" s="134"/>
      <c r="K11" s="63"/>
      <c r="L11" s="45"/>
      <c r="M11" s="42" t="s">
        <v>1</v>
      </c>
      <c r="N11" s="42" t="s">
        <v>1</v>
      </c>
      <c r="O11" s="42" t="s">
        <v>1</v>
      </c>
      <c r="P11" s="45" t="s">
        <v>1</v>
      </c>
      <c r="Q11" s="45"/>
      <c r="R11" s="45"/>
      <c r="S11" s="45"/>
      <c r="T11" s="45"/>
      <c r="U11" s="45"/>
      <c r="V11" s="46"/>
      <c r="W11" s="48"/>
      <c r="X11" s="48"/>
      <c r="Y11" s="42" t="str">
        <f>+A11</f>
        <v xml:space="preserve"> </v>
      </c>
      <c r="Z11" s="45" t="s">
        <v>1</v>
      </c>
      <c r="AA11" s="45"/>
      <c r="AB11" s="45"/>
      <c r="AC11" s="45"/>
      <c r="AD11" s="45"/>
      <c r="AE11" s="46"/>
      <c r="AF11" s="74"/>
      <c r="AG11" s="75" t="s">
        <v>1</v>
      </c>
      <c r="AH11" s="67"/>
      <c r="AI11" s="52"/>
      <c r="AJ11" s="45"/>
      <c r="AK11" s="45"/>
      <c r="AL11" s="45"/>
      <c r="AM11" s="45" t="s">
        <v>1</v>
      </c>
      <c r="AN11" s="45" t="s">
        <v>1</v>
      </c>
      <c r="AO11" s="45" t="s">
        <v>1</v>
      </c>
      <c r="AP11" s="45"/>
      <c r="AQ11" s="45"/>
      <c r="AR11" s="45"/>
      <c r="AS11" s="45"/>
      <c r="AT11" s="45"/>
      <c r="AU11" s="45"/>
      <c r="AV11" s="49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53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  <c r="GE11" s="54"/>
      <c r="GF11" s="54"/>
      <c r="GG11" s="54"/>
      <c r="GH11" s="54"/>
      <c r="GI11" s="54"/>
      <c r="GJ11" s="54"/>
      <c r="GK11" s="54"/>
      <c r="GL11" s="54"/>
      <c r="GM11" s="54"/>
      <c r="GN11" s="54"/>
      <c r="GO11" s="54"/>
      <c r="GP11" s="54"/>
      <c r="GQ11" s="54"/>
      <c r="GR11" s="54"/>
      <c r="GS11" s="54"/>
      <c r="GT11" s="54"/>
      <c r="GU11" s="54"/>
      <c r="GV11" s="54"/>
      <c r="GW11" s="54"/>
      <c r="GX11" s="54"/>
      <c r="GY11" s="54"/>
      <c r="GZ11" s="54"/>
      <c r="HA11" s="54"/>
      <c r="HB11" s="54"/>
      <c r="HC11" s="54"/>
      <c r="HD11" s="54"/>
      <c r="HE11" s="54"/>
      <c r="HF11" s="54"/>
      <c r="HG11" s="54"/>
      <c r="HH11" s="54"/>
      <c r="HI11" s="54"/>
      <c r="HJ11" s="54"/>
      <c r="HK11" s="54"/>
      <c r="HL11" s="54"/>
      <c r="HM11" s="54"/>
      <c r="HN11" s="54"/>
      <c r="HO11" s="54"/>
      <c r="HP11" s="54"/>
      <c r="HQ11" s="54"/>
      <c r="HR11" s="54"/>
      <c r="HS11" s="54"/>
      <c r="HT11" s="54"/>
      <c r="HU11" s="54"/>
      <c r="HV11" s="54"/>
      <c r="HW11" s="54"/>
      <c r="HX11" s="54"/>
      <c r="HY11" s="54"/>
      <c r="HZ11" s="54"/>
      <c r="IA11" s="54"/>
      <c r="IB11" s="54"/>
      <c r="IC11" s="54"/>
      <c r="ID11" s="54"/>
      <c r="IE11" s="54"/>
      <c r="IF11" s="54"/>
      <c r="IG11" s="54"/>
      <c r="IH11" s="54"/>
      <c r="II11" s="54"/>
      <c r="IJ11" s="54"/>
      <c r="IK11" s="54"/>
      <c r="IL11" s="54"/>
      <c r="IM11" s="54"/>
      <c r="IN11" s="54"/>
      <c r="IO11" s="54"/>
      <c r="IP11" s="54"/>
      <c r="IQ11" s="54"/>
      <c r="IR11" s="54"/>
      <c r="IS11" s="54"/>
      <c r="IT11" s="54"/>
      <c r="IU11" s="54"/>
      <c r="IV11" s="54"/>
      <c r="IW11" s="54"/>
      <c r="IX11" s="54"/>
      <c r="IY11" s="54"/>
      <c r="IZ11" s="54"/>
      <c r="JA11" s="54"/>
      <c r="JB11" s="54"/>
      <c r="JC11" s="54"/>
      <c r="JD11" s="54"/>
      <c r="JE11" s="54"/>
      <c r="JF11" s="54"/>
      <c r="JG11" s="54"/>
      <c r="JH11" s="54"/>
      <c r="JI11" s="54"/>
      <c r="JJ11" s="54"/>
      <c r="JK11" s="54"/>
      <c r="JL11" s="54"/>
      <c r="JM11" s="54"/>
      <c r="JN11" s="54"/>
      <c r="JO11" s="54"/>
      <c r="JP11" s="54"/>
      <c r="JQ11" s="54"/>
      <c r="JR11" s="54"/>
      <c r="JS11" s="54"/>
      <c r="JT11" s="54"/>
      <c r="JU11" s="54"/>
    </row>
    <row r="12" spans="1:281" s="42" customFormat="1" ht="23.1" customHeight="1" x14ac:dyDescent="0.35">
      <c r="A12" s="42">
        <v>1</v>
      </c>
      <c r="B12" s="43" t="s">
        <v>59</v>
      </c>
      <c r="C12" s="44" t="s">
        <v>60</v>
      </c>
      <c r="D12" s="45">
        <v>36619</v>
      </c>
      <c r="E12" s="45">
        <v>1794</v>
      </c>
      <c r="F12" s="45">
        <f>SUM(D12:E12)</f>
        <v>38413</v>
      </c>
      <c r="G12" s="45">
        <v>1795</v>
      </c>
      <c r="H12" s="45"/>
      <c r="I12" s="45"/>
      <c r="J12" s="45">
        <f>SUM(F12:I12)</f>
        <v>40208</v>
      </c>
      <c r="K12" s="46">
        <f>J12</f>
        <v>40208</v>
      </c>
      <c r="L12" s="47">
        <f>ROUND(J12/6/31/60*(O12+N12*60+M12*6*60),2)</f>
        <v>0</v>
      </c>
      <c r="M12" s="42">
        <v>0</v>
      </c>
      <c r="N12" s="42">
        <v>0</v>
      </c>
      <c r="O12" s="42">
        <v>0</v>
      </c>
      <c r="P12" s="45">
        <f>J12-L12</f>
        <v>40208</v>
      </c>
      <c r="Q12" s="45">
        <v>2285.15</v>
      </c>
      <c r="R12" s="45">
        <f>SUM(AK12:AS12)</f>
        <v>8331.15</v>
      </c>
      <c r="S12" s="45">
        <f>SUM(AU12:AW12)</f>
        <v>200</v>
      </c>
      <c r="T12" s="45">
        <f>ROUNDDOWN(J12*5%/2,2)</f>
        <v>1005.2</v>
      </c>
      <c r="U12" s="45">
        <f>SUM(AZ12:BF12)</f>
        <v>3356.05</v>
      </c>
      <c r="V12" s="46">
        <f>Q12+R12+S12+T12+U12</f>
        <v>15177.55</v>
      </c>
      <c r="W12" s="48">
        <f>ROUND(AF12,0)</f>
        <v>12515</v>
      </c>
      <c r="X12" s="48">
        <f>(AE12-W12)</f>
        <v>12515.45</v>
      </c>
      <c r="Y12" s="42">
        <f>+A12</f>
        <v>1</v>
      </c>
      <c r="Z12" s="45">
        <f>J12*12%</f>
        <v>4824.96</v>
      </c>
      <c r="AA12" s="45">
        <v>0</v>
      </c>
      <c r="AB12" s="45">
        <v>100</v>
      </c>
      <c r="AC12" s="45">
        <f>ROUNDUP(J12*5%/2,2)</f>
        <v>1005.2</v>
      </c>
      <c r="AD12" s="45">
        <v>200</v>
      </c>
      <c r="AE12" s="50">
        <f>+P12-V12</f>
        <v>25030.45</v>
      </c>
      <c r="AF12" s="51">
        <f>(+P12-V12)/2</f>
        <v>12515.225</v>
      </c>
      <c r="AG12" s="42">
        <v>1</v>
      </c>
      <c r="AH12" s="43" t="s">
        <v>59</v>
      </c>
      <c r="AI12" s="44" t="s">
        <v>60</v>
      </c>
      <c r="AJ12" s="45">
        <f>Q12</f>
        <v>2285.15</v>
      </c>
      <c r="AK12" s="45">
        <f>J12*9%</f>
        <v>3618.72</v>
      </c>
      <c r="AL12" s="45">
        <v>0</v>
      </c>
      <c r="AM12" s="45">
        <v>0</v>
      </c>
      <c r="AN12" s="45">
        <v>0</v>
      </c>
      <c r="AO12" s="45">
        <v>0</v>
      </c>
      <c r="AP12" s="45">
        <v>4712.43</v>
      </c>
      <c r="AQ12" s="45">
        <v>0</v>
      </c>
      <c r="AR12" s="45"/>
      <c r="AS12" s="45">
        <v>0</v>
      </c>
      <c r="AT12" s="45">
        <f>SUM(AK12:AS12)</f>
        <v>8331.15</v>
      </c>
      <c r="AU12" s="45">
        <v>200</v>
      </c>
      <c r="AV12" s="45">
        <v>0</v>
      </c>
      <c r="AW12" s="45">
        <v>0</v>
      </c>
      <c r="AX12" s="45">
        <f>SUM(AU12:AW12)</f>
        <v>200</v>
      </c>
      <c r="AY12" s="45">
        <f>ROUNDDOWN(J12*5%/2,2)</f>
        <v>1005.2</v>
      </c>
      <c r="AZ12" s="45"/>
      <c r="BA12" s="45"/>
      <c r="BB12" s="45">
        <v>199.3</v>
      </c>
      <c r="BC12" s="45">
        <v>3156.75</v>
      </c>
      <c r="BD12" s="45">
        <v>0</v>
      </c>
      <c r="BE12" s="45">
        <v>0</v>
      </c>
      <c r="BF12" s="45">
        <v>0</v>
      </c>
      <c r="BG12" s="45">
        <f>SUM(BA12:BF12)</f>
        <v>3356.05</v>
      </c>
      <c r="BH12" s="53">
        <f>AJ12+AT12+AX12+AY12+BG12</f>
        <v>15177.55</v>
      </c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  <c r="GE12" s="54"/>
      <c r="GF12" s="54"/>
      <c r="GG12" s="54"/>
      <c r="GH12" s="54"/>
      <c r="GI12" s="54"/>
      <c r="GJ12" s="54"/>
      <c r="GK12" s="54"/>
      <c r="GL12" s="54"/>
      <c r="GM12" s="54"/>
      <c r="GN12" s="54"/>
      <c r="GO12" s="54"/>
      <c r="GP12" s="54"/>
      <c r="GQ12" s="54"/>
      <c r="GR12" s="54"/>
      <c r="GS12" s="54"/>
      <c r="GT12" s="54"/>
      <c r="GU12" s="54"/>
      <c r="GV12" s="54"/>
      <c r="GW12" s="54"/>
      <c r="GX12" s="54"/>
      <c r="GY12" s="54"/>
      <c r="GZ12" s="54"/>
      <c r="HA12" s="54"/>
      <c r="HB12" s="54"/>
      <c r="HC12" s="54"/>
      <c r="HD12" s="54"/>
      <c r="HE12" s="54"/>
      <c r="HF12" s="54"/>
      <c r="HG12" s="54"/>
      <c r="HH12" s="54"/>
      <c r="HI12" s="54"/>
      <c r="HJ12" s="54"/>
      <c r="HK12" s="54"/>
      <c r="HL12" s="54"/>
      <c r="HM12" s="54"/>
      <c r="HN12" s="54"/>
      <c r="HO12" s="54"/>
      <c r="HP12" s="54"/>
      <c r="HQ12" s="54"/>
      <c r="HR12" s="54"/>
      <c r="HS12" s="54"/>
      <c r="HT12" s="54"/>
      <c r="HU12" s="54"/>
      <c r="HV12" s="54"/>
      <c r="HW12" s="54"/>
      <c r="HX12" s="54"/>
      <c r="HY12" s="54"/>
      <c r="HZ12" s="54"/>
      <c r="IA12" s="54"/>
      <c r="IB12" s="54"/>
      <c r="IC12" s="54"/>
      <c r="ID12" s="54"/>
      <c r="IE12" s="54"/>
      <c r="IF12" s="54"/>
      <c r="IG12" s="54"/>
      <c r="IH12" s="54"/>
      <c r="II12" s="54"/>
      <c r="IJ12" s="54"/>
      <c r="IK12" s="54"/>
      <c r="IL12" s="54"/>
      <c r="IM12" s="54"/>
      <c r="IN12" s="54"/>
      <c r="IO12" s="54"/>
      <c r="IP12" s="54"/>
      <c r="IQ12" s="54"/>
      <c r="IR12" s="54"/>
      <c r="IS12" s="54"/>
      <c r="IT12" s="54"/>
      <c r="IU12" s="54"/>
      <c r="IV12" s="54"/>
      <c r="IW12" s="54"/>
      <c r="IX12" s="54"/>
      <c r="IY12" s="54"/>
      <c r="IZ12" s="54"/>
      <c r="JA12" s="54"/>
      <c r="JB12" s="54"/>
      <c r="JC12" s="54"/>
      <c r="JD12" s="54"/>
      <c r="JE12" s="54"/>
      <c r="JF12" s="54"/>
      <c r="JG12" s="54"/>
      <c r="JH12" s="54"/>
      <c r="JI12" s="54"/>
      <c r="JJ12" s="54"/>
      <c r="JK12" s="54"/>
      <c r="JL12" s="54"/>
      <c r="JM12" s="54"/>
      <c r="JN12" s="54"/>
      <c r="JO12" s="54"/>
      <c r="JP12" s="54"/>
      <c r="JQ12" s="54"/>
      <c r="JR12" s="54"/>
      <c r="JS12" s="54"/>
      <c r="JT12" s="54"/>
      <c r="JU12" s="54"/>
    </row>
    <row r="13" spans="1:281" s="55" customFormat="1" ht="23.1" customHeight="1" x14ac:dyDescent="0.35">
      <c r="B13" s="61"/>
      <c r="C13" s="57"/>
      <c r="D13" s="59"/>
      <c r="E13" s="59"/>
      <c r="F13" s="45">
        <f t="shared" ref="F13:F72" si="0">SUM(D13:E13)</f>
        <v>0</v>
      </c>
      <c r="G13" s="59"/>
      <c r="H13" s="59"/>
      <c r="I13" s="59"/>
      <c r="J13" s="45">
        <f t="shared" ref="J13:J72" si="1">SUM(F13:I13)</f>
        <v>0</v>
      </c>
      <c r="K13" s="58"/>
      <c r="L13" s="47">
        <f t="shared" ref="L13:L73" si="2">ROUND(J13/6/31/60*(O13+N13*60+M13*6*60),2)</f>
        <v>0</v>
      </c>
      <c r="P13" s="45">
        <f t="shared" ref="P13:P73" si="3">J13-L13</f>
        <v>0</v>
      </c>
      <c r="Q13" s="59"/>
      <c r="R13" s="45">
        <f t="shared" ref="R13:R73" si="4">SUM(AK13:AS13)</f>
        <v>0</v>
      </c>
      <c r="S13" s="45">
        <f t="shared" ref="S13:S73" si="5">SUM(AU13:AW13)</f>
        <v>0</v>
      </c>
      <c r="T13" s="45">
        <f t="shared" ref="T13:T73" si="6">ROUNDDOWN(J13*5%/2,2)</f>
        <v>0</v>
      </c>
      <c r="U13" s="45">
        <f t="shared" ref="U13:U73" si="7">SUM(AZ13:BF13)</f>
        <v>0</v>
      </c>
      <c r="V13" s="46">
        <f t="shared" ref="V13:V73" si="8">Q13+R13+S13+T13+U13</f>
        <v>0</v>
      </c>
      <c r="W13" s="48">
        <f t="shared" ref="W13:W73" si="9">ROUND(AF13,0)</f>
        <v>0</v>
      </c>
      <c r="X13" s="48">
        <f t="shared" ref="X13:X73" si="10">(AE13-W13)</f>
        <v>0</v>
      </c>
      <c r="Z13" s="45">
        <f t="shared" ref="Z13:Z73" si="11">J13*12%</f>
        <v>0</v>
      </c>
      <c r="AA13" s="59"/>
      <c r="AB13" s="59"/>
      <c r="AC13" s="45">
        <f t="shared" ref="AC13:AC73" si="12">ROUNDUP(J13*5%/2,2)</f>
        <v>0</v>
      </c>
      <c r="AD13" s="59"/>
      <c r="AE13" s="50">
        <f t="shared" ref="AE13:AE73" si="13">+P13-V13</f>
        <v>0</v>
      </c>
      <c r="AF13" s="51">
        <f t="shared" ref="AF13:AF73" si="14">(+P13-V13)/2</f>
        <v>0</v>
      </c>
      <c r="AH13" s="61"/>
      <c r="AI13" s="57"/>
      <c r="AJ13" s="45">
        <f t="shared" ref="AJ13:AJ72" si="15">Q13</f>
        <v>0</v>
      </c>
      <c r="AK13" s="45">
        <f t="shared" ref="AK13:AK73" si="16">J13*9%</f>
        <v>0</v>
      </c>
      <c r="AL13" s="59"/>
      <c r="AM13" s="59"/>
      <c r="AN13" s="59"/>
      <c r="AO13" s="59"/>
      <c r="AP13" s="59"/>
      <c r="AQ13" s="59"/>
      <c r="AR13" s="59"/>
      <c r="AS13" s="59"/>
      <c r="AT13" s="45">
        <f t="shared" ref="AT13:AT73" si="17">SUM(AK13:AS13)</f>
        <v>0</v>
      </c>
      <c r="AU13" s="59"/>
      <c r="AV13" s="59"/>
      <c r="AW13" s="59"/>
      <c r="AX13" s="45">
        <f t="shared" ref="AX13:AX73" si="18">SUM(AU13:AW13)</f>
        <v>0</v>
      </c>
      <c r="AY13" s="45">
        <f t="shared" ref="AY13:AY73" si="19">ROUNDDOWN(J13*5%/2,2)</f>
        <v>0</v>
      </c>
      <c r="AZ13" s="59"/>
      <c r="BA13" s="59"/>
      <c r="BB13" s="59"/>
      <c r="BC13" s="59"/>
      <c r="BD13" s="59"/>
      <c r="BE13" s="59"/>
      <c r="BF13" s="59"/>
      <c r="BG13" s="45">
        <f t="shared" ref="BG13:BG73" si="20">SUM(BA13:BF13)</f>
        <v>0</v>
      </c>
      <c r="BH13" s="53">
        <f t="shared" ref="BH13:BH73" si="21">AJ13+AT13+AX13+AY13+BG13</f>
        <v>0</v>
      </c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</row>
    <row r="14" spans="1:281" s="59" customFormat="1" ht="23.1" customHeight="1" x14ac:dyDescent="0.35">
      <c r="A14" s="154">
        <v>2</v>
      </c>
      <c r="B14" s="149" t="s">
        <v>123</v>
      </c>
      <c r="C14" s="150" t="s">
        <v>126</v>
      </c>
      <c r="D14" s="59">
        <v>29165</v>
      </c>
      <c r="E14" s="59">
        <v>1540</v>
      </c>
      <c r="F14" s="45">
        <f t="shared" si="0"/>
        <v>30705</v>
      </c>
      <c r="G14" s="59">
        <v>1540</v>
      </c>
      <c r="J14" s="45">
        <f t="shared" si="1"/>
        <v>32245</v>
      </c>
      <c r="L14" s="47">
        <f t="shared" si="2"/>
        <v>407.4</v>
      </c>
      <c r="M14" s="154">
        <v>0</v>
      </c>
      <c r="N14" s="154">
        <v>2</v>
      </c>
      <c r="O14" s="154">
        <v>21</v>
      </c>
      <c r="P14" s="45">
        <f t="shared" si="3"/>
        <v>31837.599999999999</v>
      </c>
      <c r="Q14" s="59">
        <v>1125.52</v>
      </c>
      <c r="R14" s="45">
        <f t="shared" si="4"/>
        <v>2902.0499999999997</v>
      </c>
      <c r="S14" s="45">
        <f t="shared" si="5"/>
        <v>200</v>
      </c>
      <c r="T14" s="45">
        <f t="shared" si="6"/>
        <v>806.12</v>
      </c>
      <c r="U14" s="45">
        <f t="shared" si="7"/>
        <v>2031.2</v>
      </c>
      <c r="V14" s="45">
        <f t="shared" si="8"/>
        <v>7064.8899999999994</v>
      </c>
      <c r="W14" s="48">
        <f t="shared" si="9"/>
        <v>12386</v>
      </c>
      <c r="X14" s="48">
        <f t="shared" si="10"/>
        <v>12386.71</v>
      </c>
      <c r="Z14" s="45">
        <f t="shared" si="11"/>
        <v>3869.3999999999996</v>
      </c>
      <c r="AB14" s="59">
        <v>100</v>
      </c>
      <c r="AC14" s="45">
        <f t="shared" si="12"/>
        <v>806.13</v>
      </c>
      <c r="AD14" s="59">
        <v>200</v>
      </c>
      <c r="AE14" s="47">
        <f t="shared" si="13"/>
        <v>24772.71</v>
      </c>
      <c r="AF14" s="151">
        <f t="shared" si="14"/>
        <v>12386.355</v>
      </c>
      <c r="AG14" s="154">
        <v>2</v>
      </c>
      <c r="AH14" s="149" t="s">
        <v>123</v>
      </c>
      <c r="AI14" s="150" t="s">
        <v>126</v>
      </c>
      <c r="AJ14" s="45">
        <f t="shared" si="15"/>
        <v>1125.52</v>
      </c>
      <c r="AK14" s="45">
        <f t="shared" si="16"/>
        <v>2902.0499999999997</v>
      </c>
      <c r="AL14" s="149"/>
      <c r="AM14" s="149"/>
      <c r="AN14" s="149"/>
      <c r="AO14" s="149"/>
      <c r="AP14" s="149"/>
      <c r="AQ14" s="149"/>
      <c r="AR14" s="149"/>
      <c r="AS14" s="149"/>
      <c r="AT14" s="45">
        <f t="shared" si="17"/>
        <v>2902.0499999999997</v>
      </c>
      <c r="AU14" s="59">
        <v>200</v>
      </c>
      <c r="AV14" s="149"/>
      <c r="AW14" s="149"/>
      <c r="AX14" s="45">
        <f t="shared" si="18"/>
        <v>200</v>
      </c>
      <c r="AY14" s="45">
        <f t="shared" si="19"/>
        <v>806.12</v>
      </c>
      <c r="AZ14" s="149"/>
      <c r="BA14" s="149"/>
      <c r="BB14" s="59">
        <v>139.19999999999999</v>
      </c>
      <c r="BD14" s="59">
        <v>1892</v>
      </c>
      <c r="BE14" s="149"/>
      <c r="BF14" s="149"/>
      <c r="BG14" s="45">
        <f t="shared" si="20"/>
        <v>2031.2</v>
      </c>
      <c r="BH14" s="152">
        <f t="shared" si="21"/>
        <v>7064.8899999999994</v>
      </c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53"/>
      <c r="CB14" s="153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3"/>
      <c r="CO14" s="153"/>
      <c r="CP14" s="153"/>
      <c r="CQ14" s="153"/>
      <c r="CR14" s="153"/>
      <c r="CS14" s="153"/>
      <c r="CT14" s="153"/>
      <c r="CU14" s="153"/>
      <c r="CV14" s="153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53"/>
      <c r="FH14" s="153"/>
      <c r="FI14" s="153"/>
      <c r="FJ14" s="153"/>
      <c r="FK14" s="153"/>
      <c r="FL14" s="153"/>
      <c r="FM14" s="153"/>
      <c r="FN14" s="153"/>
      <c r="FO14" s="153"/>
      <c r="FP14" s="153"/>
      <c r="FQ14" s="153"/>
      <c r="FR14" s="153"/>
      <c r="FS14" s="153"/>
      <c r="FT14" s="153"/>
      <c r="FU14" s="153"/>
      <c r="FV14" s="153"/>
      <c r="FW14" s="153"/>
      <c r="FX14" s="153"/>
      <c r="FY14" s="153"/>
      <c r="FZ14" s="153"/>
      <c r="GA14" s="153"/>
      <c r="GB14" s="153"/>
      <c r="GC14" s="153"/>
      <c r="GD14" s="153"/>
      <c r="GE14" s="153"/>
      <c r="GF14" s="153"/>
      <c r="GG14" s="153"/>
      <c r="GH14" s="153"/>
      <c r="GI14" s="153"/>
      <c r="GJ14" s="153"/>
      <c r="GK14" s="153"/>
      <c r="GL14" s="153"/>
      <c r="GM14" s="153"/>
      <c r="GN14" s="153"/>
      <c r="GO14" s="153"/>
      <c r="GP14" s="153"/>
      <c r="GQ14" s="153"/>
      <c r="GR14" s="153"/>
      <c r="GS14" s="153"/>
      <c r="GT14" s="153"/>
      <c r="GU14" s="153"/>
      <c r="GV14" s="153"/>
      <c r="GW14" s="153"/>
      <c r="GX14" s="153"/>
      <c r="GY14" s="153"/>
      <c r="GZ14" s="153"/>
      <c r="HA14" s="153"/>
      <c r="HB14" s="153"/>
      <c r="HC14" s="153"/>
      <c r="HD14" s="153"/>
      <c r="HE14" s="153"/>
      <c r="HF14" s="153"/>
      <c r="HG14" s="153"/>
      <c r="HH14" s="153"/>
      <c r="HI14" s="153"/>
      <c r="HJ14" s="153"/>
      <c r="HK14" s="153"/>
      <c r="HL14" s="153"/>
      <c r="HM14" s="153"/>
      <c r="HN14" s="153"/>
      <c r="HO14" s="153"/>
      <c r="HP14" s="153"/>
      <c r="HQ14" s="153"/>
      <c r="HR14" s="153"/>
      <c r="HS14" s="153"/>
      <c r="HT14" s="153"/>
      <c r="HU14" s="153"/>
      <c r="HV14" s="153"/>
      <c r="HW14" s="153"/>
      <c r="HX14" s="153"/>
      <c r="HY14" s="153"/>
      <c r="HZ14" s="153"/>
      <c r="IA14" s="153"/>
      <c r="IB14" s="153"/>
      <c r="IC14" s="153"/>
      <c r="ID14" s="153"/>
      <c r="IE14" s="153"/>
      <c r="IF14" s="153"/>
      <c r="IG14" s="153"/>
      <c r="IH14" s="153"/>
      <c r="II14" s="153"/>
      <c r="IJ14" s="153"/>
      <c r="IK14" s="153"/>
      <c r="IL14" s="153"/>
      <c r="IM14" s="153"/>
      <c r="IN14" s="153"/>
      <c r="IO14" s="153"/>
      <c r="IP14" s="153"/>
      <c r="IQ14" s="153"/>
      <c r="IR14" s="153"/>
      <c r="IS14" s="153"/>
      <c r="IT14" s="153"/>
      <c r="IU14" s="153"/>
      <c r="IV14" s="153"/>
      <c r="IW14" s="153"/>
      <c r="IX14" s="153"/>
      <c r="IY14" s="153"/>
      <c r="IZ14" s="153"/>
      <c r="JA14" s="153"/>
      <c r="JB14" s="153"/>
      <c r="JC14" s="153"/>
      <c r="JD14" s="153"/>
      <c r="JE14" s="153"/>
      <c r="JF14" s="153"/>
      <c r="JG14" s="153"/>
      <c r="JH14" s="153"/>
      <c r="JI14" s="153"/>
      <c r="JJ14" s="153"/>
      <c r="JK14" s="153"/>
      <c r="JL14" s="153"/>
      <c r="JM14" s="153"/>
      <c r="JN14" s="153"/>
      <c r="JO14" s="153"/>
      <c r="JP14" s="153"/>
      <c r="JQ14" s="153"/>
      <c r="JR14" s="153"/>
      <c r="JS14" s="153"/>
      <c r="JT14" s="153"/>
      <c r="JU14" s="153"/>
    </row>
    <row r="15" spans="1:281" s="55" customFormat="1" ht="23.1" customHeight="1" x14ac:dyDescent="0.35">
      <c r="B15" s="56"/>
      <c r="C15" s="57"/>
      <c r="D15" s="59"/>
      <c r="E15" s="59"/>
      <c r="F15" s="45">
        <f t="shared" si="0"/>
        <v>0</v>
      </c>
      <c r="G15" s="59"/>
      <c r="J15" s="45">
        <f t="shared" si="1"/>
        <v>0</v>
      </c>
      <c r="L15" s="47">
        <f t="shared" si="2"/>
        <v>0</v>
      </c>
      <c r="P15" s="45">
        <f t="shared" si="3"/>
        <v>0</v>
      </c>
      <c r="Q15" s="56"/>
      <c r="R15" s="45">
        <f t="shared" si="4"/>
        <v>0</v>
      </c>
      <c r="S15" s="45">
        <f t="shared" si="5"/>
        <v>0</v>
      </c>
      <c r="T15" s="45">
        <f t="shared" si="6"/>
        <v>0</v>
      </c>
      <c r="U15" s="45">
        <f t="shared" si="7"/>
        <v>0</v>
      </c>
      <c r="V15" s="46">
        <f t="shared" si="8"/>
        <v>0</v>
      </c>
      <c r="W15" s="48">
        <f t="shared" si="9"/>
        <v>0</v>
      </c>
      <c r="X15" s="48">
        <f t="shared" si="10"/>
        <v>0</v>
      </c>
      <c r="Z15" s="45">
        <f t="shared" si="11"/>
        <v>0</v>
      </c>
      <c r="AA15" s="59"/>
      <c r="AB15" s="59"/>
      <c r="AC15" s="45">
        <f t="shared" si="12"/>
        <v>0</v>
      </c>
      <c r="AD15" s="59"/>
      <c r="AE15" s="50">
        <f t="shared" si="13"/>
        <v>0</v>
      </c>
      <c r="AF15" s="51">
        <f t="shared" si="14"/>
        <v>0</v>
      </c>
      <c r="AH15" s="56"/>
      <c r="AI15" s="57"/>
      <c r="AJ15" s="45">
        <f t="shared" si="15"/>
        <v>0</v>
      </c>
      <c r="AK15" s="45">
        <f t="shared" si="16"/>
        <v>0</v>
      </c>
      <c r="AL15" s="56"/>
      <c r="AM15" s="56"/>
      <c r="AN15" s="56"/>
      <c r="AO15" s="56"/>
      <c r="AP15" s="56"/>
      <c r="AQ15" s="56"/>
      <c r="AR15" s="56"/>
      <c r="AS15" s="56"/>
      <c r="AT15" s="45">
        <f t="shared" si="17"/>
        <v>0</v>
      </c>
      <c r="AU15" s="149"/>
      <c r="AV15" s="56"/>
      <c r="AW15" s="56"/>
      <c r="AX15" s="45">
        <f t="shared" si="18"/>
        <v>0</v>
      </c>
      <c r="AY15" s="45">
        <f t="shared" si="19"/>
        <v>0</v>
      </c>
      <c r="AZ15" s="56"/>
      <c r="BA15" s="56"/>
      <c r="BB15" s="56"/>
      <c r="BD15" s="56"/>
      <c r="BE15" s="56"/>
      <c r="BF15" s="56"/>
      <c r="BG15" s="45">
        <f t="shared" si="20"/>
        <v>0</v>
      </c>
      <c r="BH15" s="53">
        <f t="shared" si="21"/>
        <v>0</v>
      </c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  <c r="FZ15" s="54"/>
      <c r="GA15" s="54"/>
      <c r="GB15" s="54"/>
      <c r="GC15" s="54"/>
      <c r="GD15" s="54"/>
      <c r="GE15" s="54"/>
      <c r="GF15" s="54"/>
      <c r="GG15" s="54"/>
      <c r="GH15" s="54"/>
      <c r="GI15" s="54"/>
      <c r="GJ15" s="54"/>
      <c r="GK15" s="54"/>
      <c r="GL15" s="54"/>
      <c r="GM15" s="54"/>
      <c r="GN15" s="54"/>
      <c r="GO15" s="54"/>
      <c r="GP15" s="54"/>
      <c r="GQ15" s="54"/>
      <c r="GR15" s="54"/>
      <c r="GS15" s="54"/>
      <c r="GT15" s="54"/>
      <c r="GU15" s="54"/>
      <c r="GV15" s="54"/>
      <c r="GW15" s="54"/>
      <c r="GX15" s="54"/>
      <c r="GY15" s="54"/>
      <c r="GZ15" s="54"/>
      <c r="HA15" s="54"/>
      <c r="HB15" s="54"/>
      <c r="HC15" s="54"/>
      <c r="HD15" s="54"/>
      <c r="HE15" s="54"/>
      <c r="HF15" s="54"/>
      <c r="HG15" s="54"/>
      <c r="HH15" s="54"/>
      <c r="HI15" s="54"/>
      <c r="HJ15" s="54"/>
      <c r="HK15" s="54"/>
      <c r="HL15" s="54"/>
      <c r="HM15" s="54"/>
      <c r="HN15" s="54"/>
      <c r="HO15" s="54"/>
      <c r="HP15" s="54"/>
      <c r="HQ15" s="54"/>
      <c r="HR15" s="54"/>
      <c r="HS15" s="54"/>
      <c r="HT15" s="54"/>
      <c r="HU15" s="54"/>
      <c r="HV15" s="54"/>
      <c r="HW15" s="54"/>
      <c r="HX15" s="54"/>
      <c r="HY15" s="54"/>
      <c r="HZ15" s="54"/>
      <c r="IA15" s="54"/>
      <c r="IB15" s="54"/>
      <c r="IC15" s="54"/>
      <c r="ID15" s="54"/>
      <c r="IE15" s="54"/>
      <c r="IF15" s="54"/>
      <c r="IG15" s="54"/>
      <c r="IH15" s="54"/>
      <c r="II15" s="54"/>
      <c r="IJ15" s="54"/>
      <c r="IK15" s="54"/>
      <c r="IL15" s="54"/>
      <c r="IM15" s="54"/>
      <c r="IN15" s="54"/>
      <c r="IO15" s="54"/>
      <c r="IP15" s="54"/>
      <c r="IQ15" s="54"/>
      <c r="IR15" s="54"/>
      <c r="IS15" s="54"/>
      <c r="IT15" s="54"/>
      <c r="IU15" s="54"/>
      <c r="IV15" s="54"/>
      <c r="IW15" s="54"/>
      <c r="IX15" s="54"/>
      <c r="IY15" s="54"/>
      <c r="IZ15" s="54"/>
      <c r="JA15" s="54"/>
      <c r="JB15" s="54"/>
      <c r="JC15" s="54"/>
      <c r="JD15" s="54"/>
      <c r="JE15" s="54"/>
      <c r="JF15" s="54"/>
      <c r="JG15" s="54"/>
      <c r="JH15" s="54"/>
      <c r="JI15" s="54"/>
      <c r="JJ15" s="54"/>
      <c r="JK15" s="54"/>
      <c r="JL15" s="54"/>
      <c r="JM15" s="54"/>
      <c r="JN15" s="54"/>
      <c r="JO15" s="54"/>
      <c r="JP15" s="54"/>
      <c r="JQ15" s="54"/>
      <c r="JR15" s="54"/>
      <c r="JS15" s="54"/>
      <c r="JT15" s="54"/>
      <c r="JU15" s="54"/>
    </row>
    <row r="16" spans="1:281" s="42" customFormat="1" ht="23.1" customHeight="1" x14ac:dyDescent="0.35">
      <c r="A16" s="42">
        <v>3</v>
      </c>
      <c r="B16" s="43" t="s">
        <v>61</v>
      </c>
      <c r="C16" s="44" t="s">
        <v>62</v>
      </c>
      <c r="D16" s="45">
        <v>72577</v>
      </c>
      <c r="E16" s="45">
        <v>3375</v>
      </c>
      <c r="F16" s="45">
        <f t="shared" si="0"/>
        <v>75952</v>
      </c>
      <c r="G16" s="45">
        <v>3325</v>
      </c>
      <c r="H16" s="45"/>
      <c r="I16" s="45"/>
      <c r="J16" s="45">
        <f t="shared" si="1"/>
        <v>79277</v>
      </c>
      <c r="K16" s="46">
        <f>J16</f>
        <v>79277</v>
      </c>
      <c r="L16" s="47">
        <f t="shared" si="2"/>
        <v>0</v>
      </c>
      <c r="M16" s="42">
        <v>0</v>
      </c>
      <c r="N16" s="42">
        <v>0</v>
      </c>
      <c r="O16" s="42">
        <v>0</v>
      </c>
      <c r="P16" s="45">
        <f t="shared" si="3"/>
        <v>79277</v>
      </c>
      <c r="Q16" s="45">
        <v>10793.25</v>
      </c>
      <c r="R16" s="45">
        <f t="shared" si="4"/>
        <v>22551.260000000002</v>
      </c>
      <c r="S16" s="45">
        <f t="shared" si="5"/>
        <v>200</v>
      </c>
      <c r="T16" s="45">
        <f t="shared" si="6"/>
        <v>1981.92</v>
      </c>
      <c r="U16" s="45">
        <f t="shared" si="7"/>
        <v>24108.77</v>
      </c>
      <c r="V16" s="46">
        <f t="shared" si="8"/>
        <v>59635.199999999997</v>
      </c>
      <c r="W16" s="48">
        <f t="shared" si="9"/>
        <v>9821</v>
      </c>
      <c r="X16" s="48">
        <f t="shared" si="10"/>
        <v>9820.8000000000029</v>
      </c>
      <c r="Y16" s="42">
        <f>+A16</f>
        <v>3</v>
      </c>
      <c r="Z16" s="45">
        <f t="shared" si="11"/>
        <v>9513.24</v>
      </c>
      <c r="AA16" s="45">
        <v>0</v>
      </c>
      <c r="AB16" s="45">
        <v>100</v>
      </c>
      <c r="AC16" s="45">
        <f t="shared" si="12"/>
        <v>1981.93</v>
      </c>
      <c r="AD16" s="45">
        <v>200</v>
      </c>
      <c r="AE16" s="50">
        <f t="shared" si="13"/>
        <v>19641.800000000003</v>
      </c>
      <c r="AF16" s="51">
        <f t="shared" si="14"/>
        <v>9820.9000000000015</v>
      </c>
      <c r="AG16" s="42">
        <v>3</v>
      </c>
      <c r="AH16" s="43" t="s">
        <v>61</v>
      </c>
      <c r="AI16" s="44" t="s">
        <v>62</v>
      </c>
      <c r="AJ16" s="45">
        <f t="shared" si="15"/>
        <v>10793.25</v>
      </c>
      <c r="AK16" s="45">
        <f t="shared" si="16"/>
        <v>7134.9299999999994</v>
      </c>
      <c r="AL16" s="45">
        <v>5781.89</v>
      </c>
      <c r="AM16" s="45">
        <v>0</v>
      </c>
      <c r="AN16" s="45">
        <v>0</v>
      </c>
      <c r="AO16" s="45">
        <v>9634.44</v>
      </c>
      <c r="AP16" s="45">
        <v>0</v>
      </c>
      <c r="AQ16" s="45">
        <v>0</v>
      </c>
      <c r="AR16" s="45"/>
      <c r="AS16" s="45">
        <v>0</v>
      </c>
      <c r="AT16" s="45">
        <f t="shared" si="17"/>
        <v>22551.260000000002</v>
      </c>
      <c r="AU16" s="45">
        <v>200</v>
      </c>
      <c r="AV16" s="45">
        <v>0</v>
      </c>
      <c r="AW16" s="45">
        <v>0</v>
      </c>
      <c r="AX16" s="45">
        <f t="shared" si="18"/>
        <v>200</v>
      </c>
      <c r="AY16" s="45">
        <f t="shared" si="19"/>
        <v>1981.92</v>
      </c>
      <c r="AZ16" s="45"/>
      <c r="BA16" s="45">
        <v>0</v>
      </c>
      <c r="BB16" s="45">
        <v>100</v>
      </c>
      <c r="BC16" s="45">
        <v>15783.77</v>
      </c>
      <c r="BD16" s="45">
        <v>8225</v>
      </c>
      <c r="BE16" s="45">
        <v>0</v>
      </c>
      <c r="BF16" s="45">
        <v>0</v>
      </c>
      <c r="BG16" s="45">
        <f t="shared" si="20"/>
        <v>24108.77</v>
      </c>
      <c r="BH16" s="53">
        <f t="shared" si="21"/>
        <v>59635.199999999997</v>
      </c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  <c r="DI16" s="54"/>
      <c r="DJ16" s="54"/>
      <c r="DK16" s="54"/>
      <c r="DL16" s="54"/>
      <c r="DM16" s="54"/>
      <c r="DN16" s="54"/>
      <c r="DO16" s="54"/>
      <c r="DP16" s="54"/>
      <c r="DQ16" s="54"/>
      <c r="DR16" s="54"/>
      <c r="DS16" s="54"/>
      <c r="DT16" s="54"/>
      <c r="DU16" s="54"/>
      <c r="DV16" s="54"/>
      <c r="DW16" s="54"/>
      <c r="DX16" s="54"/>
      <c r="DY16" s="54"/>
      <c r="DZ16" s="54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  <c r="EN16" s="54"/>
      <c r="EO16" s="54"/>
      <c r="EP16" s="54"/>
      <c r="EQ16" s="54"/>
      <c r="ER16" s="54"/>
      <c r="ES16" s="54"/>
      <c r="ET16" s="54"/>
      <c r="EU16" s="54"/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/>
      <c r="FI16" s="54"/>
      <c r="FJ16" s="54"/>
      <c r="FK16" s="54"/>
      <c r="FL16" s="54"/>
      <c r="FM16" s="54"/>
      <c r="FN16" s="54"/>
      <c r="FO16" s="54"/>
      <c r="FP16" s="54"/>
      <c r="FQ16" s="54"/>
      <c r="FR16" s="54"/>
      <c r="FS16" s="54"/>
      <c r="FT16" s="54"/>
      <c r="FU16" s="54"/>
      <c r="FV16" s="54"/>
      <c r="FW16" s="54"/>
      <c r="FX16" s="54"/>
      <c r="FY16" s="54"/>
      <c r="FZ16" s="54"/>
      <c r="GA16" s="54"/>
      <c r="GB16" s="54"/>
      <c r="GC16" s="54"/>
      <c r="GD16" s="54"/>
      <c r="GE16" s="54"/>
      <c r="GF16" s="54"/>
      <c r="GG16" s="54"/>
      <c r="GH16" s="54"/>
      <c r="GI16" s="54"/>
      <c r="GJ16" s="54"/>
      <c r="GK16" s="54"/>
      <c r="GL16" s="54"/>
      <c r="GM16" s="54"/>
      <c r="GN16" s="54"/>
      <c r="GO16" s="54"/>
      <c r="GP16" s="54"/>
      <c r="GQ16" s="54"/>
      <c r="GR16" s="54"/>
      <c r="GS16" s="54"/>
      <c r="GT16" s="54"/>
      <c r="GU16" s="54"/>
      <c r="GV16" s="54"/>
      <c r="GW16" s="54"/>
      <c r="GX16" s="54"/>
      <c r="GY16" s="54"/>
      <c r="GZ16" s="54"/>
      <c r="HA16" s="54"/>
      <c r="HB16" s="54"/>
      <c r="HC16" s="54"/>
      <c r="HD16" s="54"/>
      <c r="HE16" s="54"/>
      <c r="HF16" s="54"/>
      <c r="HG16" s="54"/>
      <c r="HH16" s="54"/>
      <c r="HI16" s="54"/>
      <c r="HJ16" s="54"/>
      <c r="HK16" s="54"/>
      <c r="HL16" s="54"/>
      <c r="HM16" s="54"/>
      <c r="HN16" s="54"/>
      <c r="HO16" s="54"/>
      <c r="HP16" s="54"/>
      <c r="HQ16" s="54"/>
      <c r="HR16" s="54"/>
      <c r="HS16" s="54"/>
      <c r="HT16" s="54"/>
      <c r="HU16" s="54"/>
      <c r="HV16" s="54"/>
      <c r="HW16" s="54"/>
      <c r="HX16" s="54"/>
      <c r="HY16" s="54"/>
      <c r="HZ16" s="54"/>
      <c r="IA16" s="54"/>
      <c r="IB16" s="54"/>
      <c r="IC16" s="54"/>
      <c r="ID16" s="54"/>
      <c r="IE16" s="54"/>
      <c r="IF16" s="54"/>
      <c r="IG16" s="54"/>
      <c r="IH16" s="54"/>
      <c r="II16" s="54"/>
      <c r="IJ16" s="54"/>
      <c r="IK16" s="54"/>
      <c r="IL16" s="54"/>
      <c r="IM16" s="54"/>
      <c r="IN16" s="54"/>
      <c r="IO16" s="54"/>
      <c r="IP16" s="54"/>
      <c r="IQ16" s="54"/>
      <c r="IR16" s="54"/>
      <c r="IS16" s="54"/>
      <c r="IT16" s="54"/>
      <c r="IU16" s="54"/>
      <c r="IV16" s="54"/>
      <c r="IW16" s="54"/>
      <c r="IX16" s="54"/>
      <c r="IY16" s="54"/>
      <c r="IZ16" s="54"/>
      <c r="JA16" s="54"/>
      <c r="JB16" s="54"/>
      <c r="JC16" s="54"/>
      <c r="JD16" s="54"/>
      <c r="JE16" s="54"/>
      <c r="JF16" s="54"/>
      <c r="JG16" s="54"/>
      <c r="JH16" s="54"/>
      <c r="JI16" s="54"/>
      <c r="JJ16" s="54"/>
      <c r="JK16" s="54"/>
      <c r="JL16" s="54"/>
      <c r="JM16" s="54"/>
      <c r="JN16" s="54"/>
      <c r="JO16" s="54"/>
      <c r="JP16" s="54"/>
      <c r="JQ16" s="54"/>
      <c r="JR16" s="54"/>
      <c r="JS16" s="54"/>
      <c r="JT16" s="54"/>
      <c r="JU16" s="54"/>
    </row>
    <row r="17" spans="1:281" s="55" customFormat="1" ht="23.1" customHeight="1" x14ac:dyDescent="0.35">
      <c r="B17" s="61"/>
      <c r="C17" s="57"/>
      <c r="D17" s="59"/>
      <c r="E17" s="59"/>
      <c r="F17" s="45">
        <f t="shared" si="0"/>
        <v>0</v>
      </c>
      <c r="G17" s="59"/>
      <c r="H17" s="59"/>
      <c r="I17" s="59"/>
      <c r="J17" s="45">
        <f t="shared" si="1"/>
        <v>0</v>
      </c>
      <c r="K17" s="58"/>
      <c r="L17" s="47">
        <f t="shared" si="2"/>
        <v>0</v>
      </c>
      <c r="P17" s="45">
        <f t="shared" si="3"/>
        <v>0</v>
      </c>
      <c r="Q17" s="59"/>
      <c r="R17" s="45">
        <f t="shared" si="4"/>
        <v>0</v>
      </c>
      <c r="S17" s="45">
        <f t="shared" si="5"/>
        <v>0</v>
      </c>
      <c r="T17" s="45">
        <f t="shared" si="6"/>
        <v>0</v>
      </c>
      <c r="U17" s="45">
        <f t="shared" si="7"/>
        <v>0</v>
      </c>
      <c r="V17" s="46">
        <f t="shared" si="8"/>
        <v>0</v>
      </c>
      <c r="W17" s="48">
        <f t="shared" si="9"/>
        <v>0</v>
      </c>
      <c r="X17" s="48">
        <f t="shared" si="10"/>
        <v>0</v>
      </c>
      <c r="Z17" s="45">
        <f t="shared" si="11"/>
        <v>0</v>
      </c>
      <c r="AA17" s="59"/>
      <c r="AB17" s="59"/>
      <c r="AC17" s="45">
        <f t="shared" si="12"/>
        <v>0</v>
      </c>
      <c r="AD17" s="59"/>
      <c r="AE17" s="50">
        <f t="shared" si="13"/>
        <v>0</v>
      </c>
      <c r="AF17" s="51">
        <f t="shared" si="14"/>
        <v>0</v>
      </c>
      <c r="AH17" s="61"/>
      <c r="AI17" s="57"/>
      <c r="AJ17" s="45">
        <f t="shared" si="15"/>
        <v>0</v>
      </c>
      <c r="AK17" s="45">
        <f t="shared" si="16"/>
        <v>0</v>
      </c>
      <c r="AL17" s="59"/>
      <c r="AM17" s="59"/>
      <c r="AN17" s="59"/>
      <c r="AO17" s="59"/>
      <c r="AP17" s="59"/>
      <c r="AQ17" s="59"/>
      <c r="AR17" s="59"/>
      <c r="AS17" s="59"/>
      <c r="AT17" s="45">
        <f t="shared" si="17"/>
        <v>0</v>
      </c>
      <c r="AU17" s="59"/>
      <c r="AV17" s="56"/>
      <c r="AW17" s="59"/>
      <c r="AX17" s="45">
        <f t="shared" si="18"/>
        <v>0</v>
      </c>
      <c r="AY17" s="45">
        <f t="shared" si="19"/>
        <v>0</v>
      </c>
      <c r="AZ17" s="59"/>
      <c r="BA17" s="59"/>
      <c r="BB17" s="59"/>
      <c r="BC17" s="59"/>
      <c r="BD17" s="59"/>
      <c r="BE17" s="59"/>
      <c r="BF17" s="59"/>
      <c r="BG17" s="45">
        <f t="shared" si="20"/>
        <v>0</v>
      </c>
      <c r="BH17" s="53">
        <f t="shared" si="21"/>
        <v>0</v>
      </c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  <c r="FY17" s="54"/>
      <c r="FZ17" s="54"/>
      <c r="GA17" s="54"/>
      <c r="GB17" s="54"/>
      <c r="GC17" s="54"/>
      <c r="GD17" s="54"/>
      <c r="GE17" s="54"/>
      <c r="GF17" s="54"/>
      <c r="GG17" s="54"/>
      <c r="GH17" s="54"/>
      <c r="GI17" s="54"/>
      <c r="GJ17" s="54"/>
      <c r="GK17" s="54"/>
      <c r="GL17" s="54"/>
      <c r="GM17" s="54"/>
      <c r="GN17" s="54"/>
      <c r="GO17" s="54"/>
      <c r="GP17" s="54"/>
      <c r="GQ17" s="54"/>
      <c r="GR17" s="54"/>
      <c r="GS17" s="54"/>
      <c r="GT17" s="54"/>
      <c r="GU17" s="54"/>
      <c r="GV17" s="54"/>
      <c r="GW17" s="54"/>
      <c r="GX17" s="54"/>
      <c r="GY17" s="54"/>
      <c r="GZ17" s="54"/>
      <c r="HA17" s="54"/>
      <c r="HB17" s="54"/>
      <c r="HC17" s="54"/>
      <c r="HD17" s="54"/>
      <c r="HE17" s="54"/>
      <c r="HF17" s="54"/>
      <c r="HG17" s="54"/>
      <c r="HH17" s="54"/>
      <c r="HI17" s="54"/>
      <c r="HJ17" s="54"/>
      <c r="HK17" s="54"/>
      <c r="HL17" s="54"/>
      <c r="HM17" s="54"/>
      <c r="HN17" s="54"/>
      <c r="HO17" s="54"/>
      <c r="HP17" s="54"/>
      <c r="HQ17" s="54"/>
      <c r="HR17" s="54"/>
      <c r="HS17" s="54"/>
      <c r="HT17" s="54"/>
      <c r="HU17" s="54"/>
      <c r="HV17" s="54"/>
      <c r="HW17" s="54"/>
      <c r="HX17" s="54"/>
      <c r="HY17" s="54"/>
      <c r="HZ17" s="54"/>
      <c r="IA17" s="54"/>
      <c r="IB17" s="54"/>
      <c r="IC17" s="54"/>
      <c r="ID17" s="54"/>
      <c r="IE17" s="54"/>
      <c r="IF17" s="54"/>
      <c r="IG17" s="54"/>
      <c r="IH17" s="54"/>
      <c r="II17" s="54"/>
      <c r="IJ17" s="54"/>
      <c r="IK17" s="54"/>
      <c r="IL17" s="54"/>
      <c r="IM17" s="54"/>
      <c r="IN17" s="54"/>
      <c r="IO17" s="54"/>
      <c r="IP17" s="54"/>
      <c r="IQ17" s="54"/>
      <c r="IR17" s="54"/>
      <c r="IS17" s="54"/>
      <c r="IT17" s="54"/>
      <c r="IU17" s="54"/>
      <c r="IV17" s="54"/>
      <c r="IW17" s="54"/>
      <c r="IX17" s="54"/>
      <c r="IY17" s="54"/>
      <c r="IZ17" s="54"/>
      <c r="JA17" s="54"/>
      <c r="JB17" s="54"/>
      <c r="JC17" s="54"/>
      <c r="JD17" s="54"/>
      <c r="JE17" s="54"/>
      <c r="JF17" s="54"/>
      <c r="JG17" s="54"/>
      <c r="JH17" s="54"/>
      <c r="JI17" s="54"/>
      <c r="JJ17" s="54"/>
      <c r="JK17" s="54"/>
      <c r="JL17" s="54"/>
      <c r="JM17" s="54"/>
      <c r="JN17" s="54"/>
      <c r="JO17" s="54"/>
      <c r="JP17" s="54"/>
      <c r="JQ17" s="54"/>
      <c r="JR17" s="54"/>
      <c r="JS17" s="54"/>
      <c r="JT17" s="54"/>
      <c r="JU17" s="54"/>
    </row>
    <row r="18" spans="1:281" s="42" customFormat="1" ht="23.1" customHeight="1" x14ac:dyDescent="0.35">
      <c r="A18" s="42">
        <v>4</v>
      </c>
      <c r="B18" s="43" t="s">
        <v>63</v>
      </c>
      <c r="C18" s="44" t="s">
        <v>81</v>
      </c>
      <c r="D18" s="45">
        <v>43030</v>
      </c>
      <c r="E18" s="45">
        <v>2108</v>
      </c>
      <c r="F18" s="45">
        <f t="shared" si="0"/>
        <v>45138</v>
      </c>
      <c r="G18" s="45">
        <v>2109</v>
      </c>
      <c r="H18" s="45"/>
      <c r="I18" s="45"/>
      <c r="J18" s="45">
        <f t="shared" si="1"/>
        <v>47247</v>
      </c>
      <c r="K18" s="46">
        <f>J18</f>
        <v>47247</v>
      </c>
      <c r="L18" s="47">
        <f t="shared" si="2"/>
        <v>0</v>
      </c>
      <c r="M18" s="42">
        <v>0</v>
      </c>
      <c r="N18" s="42">
        <v>0</v>
      </c>
      <c r="O18" s="42">
        <v>0</v>
      </c>
      <c r="P18" s="45">
        <f t="shared" si="3"/>
        <v>47247</v>
      </c>
      <c r="Q18" s="45">
        <v>3605.95</v>
      </c>
      <c r="R18" s="45">
        <f t="shared" si="4"/>
        <v>4252.2299999999996</v>
      </c>
      <c r="S18" s="45">
        <f t="shared" si="5"/>
        <v>200</v>
      </c>
      <c r="T18" s="45">
        <f t="shared" si="6"/>
        <v>1181.17</v>
      </c>
      <c r="U18" s="45">
        <f t="shared" si="7"/>
        <v>100</v>
      </c>
      <c r="V18" s="46">
        <f t="shared" si="8"/>
        <v>9339.3499999999985</v>
      </c>
      <c r="W18" s="48">
        <f t="shared" si="9"/>
        <v>18954</v>
      </c>
      <c r="X18" s="48">
        <f t="shared" si="10"/>
        <v>18953.650000000001</v>
      </c>
      <c r="Y18" s="42">
        <f>+A18</f>
        <v>4</v>
      </c>
      <c r="Z18" s="45">
        <f t="shared" si="11"/>
        <v>5669.6399999999994</v>
      </c>
      <c r="AA18" s="45">
        <v>0</v>
      </c>
      <c r="AB18" s="45">
        <v>100</v>
      </c>
      <c r="AC18" s="45">
        <f t="shared" si="12"/>
        <v>1181.18</v>
      </c>
      <c r="AD18" s="45">
        <v>200</v>
      </c>
      <c r="AE18" s="50">
        <f t="shared" si="13"/>
        <v>37907.65</v>
      </c>
      <c r="AF18" s="51">
        <f t="shared" si="14"/>
        <v>18953.825000000001</v>
      </c>
      <c r="AG18" s="42">
        <v>4</v>
      </c>
      <c r="AH18" s="43" t="s">
        <v>63</v>
      </c>
      <c r="AI18" s="44" t="s">
        <v>81</v>
      </c>
      <c r="AJ18" s="45">
        <f t="shared" si="15"/>
        <v>3605.95</v>
      </c>
      <c r="AK18" s="45">
        <f t="shared" si="16"/>
        <v>4252.2299999999996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/>
      <c r="AS18" s="45">
        <v>0</v>
      </c>
      <c r="AT18" s="45">
        <f t="shared" si="17"/>
        <v>4252.2299999999996</v>
      </c>
      <c r="AU18" s="45">
        <v>200</v>
      </c>
      <c r="AV18" s="45">
        <v>0</v>
      </c>
      <c r="AW18" s="45">
        <v>0</v>
      </c>
      <c r="AX18" s="45">
        <f t="shared" si="18"/>
        <v>200</v>
      </c>
      <c r="AY18" s="45">
        <f t="shared" si="19"/>
        <v>1181.17</v>
      </c>
      <c r="AZ18" s="45"/>
      <c r="BA18" s="45"/>
      <c r="BB18" s="45">
        <v>100</v>
      </c>
      <c r="BC18" s="45">
        <v>0</v>
      </c>
      <c r="BD18" s="45">
        <v>0</v>
      </c>
      <c r="BE18" s="45">
        <v>0</v>
      </c>
      <c r="BF18" s="45">
        <v>0</v>
      </c>
      <c r="BG18" s="45">
        <f t="shared" si="20"/>
        <v>100</v>
      </c>
      <c r="BH18" s="53">
        <f t="shared" si="21"/>
        <v>9339.3499999999985</v>
      </c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54"/>
      <c r="FC18" s="54"/>
      <c r="FD18" s="54"/>
      <c r="FE18" s="54"/>
      <c r="FF18" s="54"/>
      <c r="FG18" s="54"/>
      <c r="FH18" s="54"/>
      <c r="FI18" s="54"/>
      <c r="FJ18" s="54"/>
      <c r="FK18" s="54"/>
      <c r="FL18" s="54"/>
      <c r="FM18" s="54"/>
      <c r="FN18" s="54"/>
      <c r="FO18" s="54"/>
      <c r="FP18" s="54"/>
      <c r="FQ18" s="54"/>
      <c r="FR18" s="54"/>
      <c r="FS18" s="54"/>
      <c r="FT18" s="54"/>
      <c r="FU18" s="54"/>
      <c r="FV18" s="54"/>
      <c r="FW18" s="54"/>
      <c r="FX18" s="54"/>
      <c r="FY18" s="54"/>
      <c r="FZ18" s="54"/>
      <c r="GA18" s="54"/>
      <c r="GB18" s="54"/>
      <c r="GC18" s="54"/>
      <c r="GD18" s="54"/>
      <c r="GE18" s="54"/>
      <c r="GF18" s="54"/>
      <c r="GG18" s="54"/>
      <c r="GH18" s="54"/>
      <c r="GI18" s="54"/>
      <c r="GJ18" s="54"/>
      <c r="GK18" s="54"/>
      <c r="GL18" s="54"/>
      <c r="GM18" s="54"/>
      <c r="GN18" s="54"/>
      <c r="GO18" s="54"/>
      <c r="GP18" s="54"/>
      <c r="GQ18" s="54"/>
      <c r="GR18" s="54"/>
      <c r="GS18" s="54"/>
      <c r="GT18" s="54"/>
      <c r="GU18" s="54"/>
      <c r="GV18" s="54"/>
      <c r="GW18" s="54"/>
      <c r="GX18" s="54"/>
      <c r="GY18" s="54"/>
      <c r="GZ18" s="54"/>
      <c r="HA18" s="54"/>
      <c r="HB18" s="54"/>
      <c r="HC18" s="54"/>
      <c r="HD18" s="54"/>
      <c r="HE18" s="54"/>
      <c r="HF18" s="54"/>
      <c r="HG18" s="54"/>
      <c r="HH18" s="54"/>
      <c r="HI18" s="54"/>
      <c r="HJ18" s="54"/>
      <c r="HK18" s="54"/>
      <c r="HL18" s="54"/>
      <c r="HM18" s="54"/>
      <c r="HN18" s="54"/>
      <c r="HO18" s="54"/>
      <c r="HP18" s="54"/>
      <c r="HQ18" s="54"/>
      <c r="HR18" s="54"/>
      <c r="HS18" s="54"/>
      <c r="HT18" s="54"/>
      <c r="HU18" s="54"/>
      <c r="HV18" s="54"/>
      <c r="HW18" s="54"/>
      <c r="HX18" s="54"/>
      <c r="HY18" s="54"/>
      <c r="HZ18" s="54"/>
      <c r="IA18" s="54"/>
      <c r="IB18" s="54"/>
      <c r="IC18" s="54"/>
      <c r="ID18" s="54"/>
      <c r="IE18" s="54"/>
      <c r="IF18" s="54"/>
      <c r="IG18" s="54"/>
      <c r="IH18" s="54"/>
      <c r="II18" s="54"/>
      <c r="IJ18" s="54"/>
      <c r="IK18" s="54"/>
      <c r="IL18" s="54"/>
      <c r="IM18" s="54"/>
      <c r="IN18" s="54"/>
      <c r="IO18" s="54"/>
      <c r="IP18" s="54"/>
      <c r="IQ18" s="54"/>
      <c r="IR18" s="54"/>
      <c r="IS18" s="54"/>
      <c r="IT18" s="54"/>
      <c r="IU18" s="54"/>
      <c r="IV18" s="54"/>
      <c r="IW18" s="54"/>
      <c r="IX18" s="54"/>
      <c r="IY18" s="54"/>
      <c r="IZ18" s="54"/>
      <c r="JA18" s="54"/>
      <c r="JB18" s="54"/>
      <c r="JC18" s="54"/>
      <c r="JD18" s="54"/>
      <c r="JE18" s="54"/>
      <c r="JF18" s="54"/>
      <c r="JG18" s="54"/>
      <c r="JH18" s="54"/>
      <c r="JI18" s="54"/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  <c r="JU18" s="54"/>
    </row>
    <row r="19" spans="1:281" s="42" customFormat="1" ht="23.1" customHeight="1" x14ac:dyDescent="0.35">
      <c r="A19" s="55"/>
      <c r="B19" s="62"/>
      <c r="C19" s="44"/>
      <c r="D19" s="45"/>
      <c r="E19" s="45"/>
      <c r="F19" s="45">
        <f t="shared" si="0"/>
        <v>0</v>
      </c>
      <c r="G19" s="45"/>
      <c r="H19" s="45"/>
      <c r="I19" s="45"/>
      <c r="J19" s="45">
        <f t="shared" si="1"/>
        <v>0</v>
      </c>
      <c r="K19" s="63"/>
      <c r="L19" s="47">
        <f t="shared" si="2"/>
        <v>0</v>
      </c>
      <c r="P19" s="45">
        <f t="shared" si="3"/>
        <v>0</v>
      </c>
      <c r="Q19" s="45"/>
      <c r="R19" s="45">
        <f t="shared" si="4"/>
        <v>0</v>
      </c>
      <c r="S19" s="45">
        <f t="shared" si="5"/>
        <v>0</v>
      </c>
      <c r="T19" s="45">
        <f t="shared" si="6"/>
        <v>0</v>
      </c>
      <c r="U19" s="45">
        <f t="shared" si="7"/>
        <v>0</v>
      </c>
      <c r="V19" s="46">
        <f t="shared" si="8"/>
        <v>0</v>
      </c>
      <c r="W19" s="48">
        <f t="shared" si="9"/>
        <v>0</v>
      </c>
      <c r="X19" s="48">
        <f t="shared" si="10"/>
        <v>0</v>
      </c>
      <c r="Z19" s="45">
        <f t="shared" si="11"/>
        <v>0</v>
      </c>
      <c r="AA19" s="45"/>
      <c r="AB19" s="45"/>
      <c r="AC19" s="45">
        <f t="shared" si="12"/>
        <v>0</v>
      </c>
      <c r="AD19" s="45"/>
      <c r="AE19" s="50">
        <f t="shared" si="13"/>
        <v>0</v>
      </c>
      <c r="AF19" s="51">
        <f t="shared" si="14"/>
        <v>0</v>
      </c>
      <c r="AG19" s="55"/>
      <c r="AH19" s="62"/>
      <c r="AI19" s="44"/>
      <c r="AJ19" s="45">
        <f t="shared" si="15"/>
        <v>0</v>
      </c>
      <c r="AK19" s="45">
        <f t="shared" si="16"/>
        <v>0</v>
      </c>
      <c r="AL19" s="45"/>
      <c r="AM19" s="45"/>
      <c r="AN19" s="45"/>
      <c r="AO19" s="45"/>
      <c r="AP19" s="45"/>
      <c r="AQ19" s="45"/>
      <c r="AR19" s="45"/>
      <c r="AS19" s="45"/>
      <c r="AT19" s="45">
        <f t="shared" si="17"/>
        <v>0</v>
      </c>
      <c r="AU19" s="45"/>
      <c r="AV19" s="56"/>
      <c r="AW19" s="45"/>
      <c r="AX19" s="45">
        <f t="shared" si="18"/>
        <v>0</v>
      </c>
      <c r="AY19" s="45">
        <f t="shared" si="19"/>
        <v>0</v>
      </c>
      <c r="AZ19" s="45"/>
      <c r="BA19" s="45"/>
      <c r="BB19" s="45"/>
      <c r="BC19" s="45"/>
      <c r="BD19" s="45"/>
      <c r="BE19" s="45"/>
      <c r="BF19" s="45"/>
      <c r="BG19" s="45">
        <f t="shared" si="20"/>
        <v>0</v>
      </c>
      <c r="BH19" s="53">
        <f t="shared" si="21"/>
        <v>0</v>
      </c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</row>
    <row r="20" spans="1:281" s="42" customFormat="1" ht="23.1" customHeight="1" x14ac:dyDescent="0.35">
      <c r="A20" s="154">
        <v>5</v>
      </c>
      <c r="B20" s="43" t="s">
        <v>64</v>
      </c>
      <c r="C20" s="44" t="s">
        <v>71</v>
      </c>
      <c r="D20" s="45">
        <v>46725</v>
      </c>
      <c r="E20" s="45">
        <v>2290</v>
      </c>
      <c r="F20" s="45">
        <f t="shared" si="0"/>
        <v>49015</v>
      </c>
      <c r="G20" s="45">
        <v>2289</v>
      </c>
      <c r="H20" s="45"/>
      <c r="I20" s="45"/>
      <c r="J20" s="45">
        <f t="shared" si="1"/>
        <v>51304</v>
      </c>
      <c r="K20" s="46">
        <f>J20</f>
        <v>51304</v>
      </c>
      <c r="L20" s="47">
        <f t="shared" si="2"/>
        <v>0</v>
      </c>
      <c r="M20" s="42">
        <v>0</v>
      </c>
      <c r="N20" s="42">
        <v>0</v>
      </c>
      <c r="O20" s="42">
        <v>0</v>
      </c>
      <c r="P20" s="45">
        <f t="shared" si="3"/>
        <v>51304</v>
      </c>
      <c r="Q20" s="45">
        <v>4459.28</v>
      </c>
      <c r="R20" s="45">
        <f t="shared" si="4"/>
        <v>11059.73</v>
      </c>
      <c r="S20" s="45">
        <f t="shared" si="5"/>
        <v>200</v>
      </c>
      <c r="T20" s="45">
        <f t="shared" si="6"/>
        <v>1282.5999999999999</v>
      </c>
      <c r="U20" s="45">
        <f t="shared" si="7"/>
        <v>6513.51</v>
      </c>
      <c r="V20" s="46">
        <f t="shared" si="8"/>
        <v>23515.119999999995</v>
      </c>
      <c r="W20" s="48">
        <f t="shared" si="9"/>
        <v>13894</v>
      </c>
      <c r="X20" s="48">
        <f t="shared" si="10"/>
        <v>13894.880000000005</v>
      </c>
      <c r="Y20" s="42">
        <f>+A20</f>
        <v>5</v>
      </c>
      <c r="Z20" s="45">
        <f t="shared" si="11"/>
        <v>6156.48</v>
      </c>
      <c r="AA20" s="45">
        <v>0</v>
      </c>
      <c r="AB20" s="45">
        <v>100</v>
      </c>
      <c r="AC20" s="45">
        <f t="shared" si="12"/>
        <v>1282.5999999999999</v>
      </c>
      <c r="AD20" s="45">
        <v>200</v>
      </c>
      <c r="AE20" s="50">
        <f t="shared" si="13"/>
        <v>27788.880000000005</v>
      </c>
      <c r="AF20" s="51">
        <f t="shared" si="14"/>
        <v>13894.440000000002</v>
      </c>
      <c r="AG20" s="154">
        <v>5</v>
      </c>
      <c r="AH20" s="43" t="s">
        <v>64</v>
      </c>
      <c r="AI20" s="44" t="s">
        <v>71</v>
      </c>
      <c r="AJ20" s="45">
        <f t="shared" si="15"/>
        <v>4459.28</v>
      </c>
      <c r="AK20" s="45">
        <f t="shared" si="16"/>
        <v>4617.3599999999997</v>
      </c>
      <c r="AL20" s="45">
        <v>0</v>
      </c>
      <c r="AM20" s="45">
        <v>0</v>
      </c>
      <c r="AN20" s="45">
        <v>0</v>
      </c>
      <c r="AO20" s="45">
        <v>0</v>
      </c>
      <c r="AP20" s="45">
        <v>6442.37</v>
      </c>
      <c r="AQ20" s="45">
        <v>0</v>
      </c>
      <c r="AR20" s="45"/>
      <c r="AS20" s="45">
        <v>0</v>
      </c>
      <c r="AT20" s="45">
        <f t="shared" si="17"/>
        <v>11059.73</v>
      </c>
      <c r="AU20" s="45">
        <v>200</v>
      </c>
      <c r="AV20" s="45">
        <v>0</v>
      </c>
      <c r="AW20" s="45">
        <v>0</v>
      </c>
      <c r="AX20" s="45">
        <f t="shared" si="18"/>
        <v>200</v>
      </c>
      <c r="AY20" s="45">
        <f t="shared" si="19"/>
        <v>1282.5999999999999</v>
      </c>
      <c r="AZ20" s="45"/>
      <c r="BA20" s="45"/>
      <c r="BB20" s="45">
        <v>100</v>
      </c>
      <c r="BC20" s="45">
        <v>6313.51</v>
      </c>
      <c r="BD20" s="45">
        <v>100</v>
      </c>
      <c r="BE20" s="45">
        <v>0</v>
      </c>
      <c r="BF20" s="45">
        <v>0</v>
      </c>
      <c r="BG20" s="45">
        <f t="shared" si="20"/>
        <v>6513.51</v>
      </c>
      <c r="BH20" s="53">
        <f t="shared" si="21"/>
        <v>23515.119999999995</v>
      </c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54"/>
      <c r="FC20" s="54"/>
      <c r="FD20" s="54"/>
      <c r="FE20" s="54"/>
      <c r="FF20" s="54"/>
      <c r="FG20" s="54"/>
      <c r="FH20" s="54"/>
      <c r="FI20" s="54"/>
      <c r="FJ20" s="54"/>
      <c r="FK20" s="54"/>
      <c r="FL20" s="54"/>
      <c r="FM20" s="54"/>
      <c r="FN20" s="54"/>
      <c r="FO20" s="54"/>
      <c r="FP20" s="54"/>
      <c r="FQ20" s="54"/>
      <c r="FR20" s="54"/>
      <c r="FS20" s="54"/>
      <c r="FT20" s="54"/>
      <c r="FU20" s="54"/>
      <c r="FV20" s="54"/>
      <c r="FW20" s="54"/>
      <c r="FX20" s="54"/>
      <c r="FY20" s="54"/>
      <c r="FZ20" s="54"/>
      <c r="GA20" s="54"/>
      <c r="GB20" s="54"/>
      <c r="GC20" s="54"/>
      <c r="GD20" s="54"/>
      <c r="GE20" s="54"/>
      <c r="GF20" s="54"/>
      <c r="GG20" s="54"/>
      <c r="GH20" s="54"/>
      <c r="GI20" s="54"/>
      <c r="GJ20" s="54"/>
      <c r="GK20" s="54"/>
      <c r="GL20" s="54"/>
      <c r="GM20" s="54"/>
      <c r="GN20" s="54"/>
      <c r="GO20" s="54"/>
      <c r="GP20" s="54"/>
      <c r="GQ20" s="54"/>
      <c r="GR20" s="54"/>
      <c r="GS20" s="54"/>
      <c r="GT20" s="54"/>
      <c r="GU20" s="54"/>
      <c r="GV20" s="54"/>
      <c r="GW20" s="54"/>
      <c r="GX20" s="54"/>
      <c r="GY20" s="54"/>
      <c r="GZ20" s="54"/>
      <c r="HA20" s="54"/>
      <c r="HB20" s="54"/>
      <c r="HC20" s="54"/>
      <c r="HD20" s="54"/>
      <c r="HE20" s="54"/>
      <c r="HF20" s="54"/>
      <c r="HG20" s="54"/>
      <c r="HH20" s="54"/>
      <c r="HI20" s="54"/>
      <c r="HJ20" s="54"/>
      <c r="HK20" s="54"/>
      <c r="HL20" s="54"/>
      <c r="HM20" s="54"/>
      <c r="HN20" s="54"/>
      <c r="HO20" s="54"/>
      <c r="HP20" s="54"/>
      <c r="HQ20" s="54"/>
      <c r="HR20" s="54"/>
      <c r="HS20" s="54"/>
      <c r="HT20" s="54"/>
      <c r="HU20" s="54"/>
      <c r="HV20" s="54"/>
      <c r="HW20" s="54"/>
      <c r="HX20" s="54"/>
      <c r="HY20" s="54"/>
      <c r="HZ20" s="54"/>
      <c r="IA20" s="54"/>
      <c r="IB20" s="54"/>
      <c r="IC20" s="54"/>
      <c r="ID20" s="54"/>
      <c r="IE20" s="54"/>
      <c r="IF20" s="54"/>
      <c r="IG20" s="54"/>
      <c r="IH20" s="54"/>
      <c r="II20" s="54"/>
      <c r="IJ20" s="54"/>
      <c r="IK20" s="54"/>
      <c r="IL20" s="54"/>
      <c r="IM20" s="54"/>
      <c r="IN20" s="54"/>
      <c r="IO20" s="54"/>
      <c r="IP20" s="54"/>
      <c r="IQ20" s="54"/>
      <c r="IR20" s="54"/>
      <c r="IS20" s="54"/>
      <c r="IT20" s="54"/>
      <c r="IU20" s="54"/>
      <c r="IV20" s="54"/>
      <c r="IW20" s="54"/>
      <c r="IX20" s="54"/>
      <c r="IY20" s="54"/>
      <c r="IZ20" s="54"/>
      <c r="JA20" s="54"/>
      <c r="JB20" s="54"/>
      <c r="JC20" s="54"/>
      <c r="JD20" s="54"/>
      <c r="JE20" s="54"/>
      <c r="JF20" s="54"/>
      <c r="JG20" s="54"/>
      <c r="JH20" s="54"/>
      <c r="JI20" s="54"/>
      <c r="JJ20" s="54"/>
      <c r="JK20" s="54"/>
      <c r="JL20" s="54"/>
      <c r="JM20" s="54"/>
      <c r="JN20" s="54"/>
      <c r="JO20" s="54"/>
      <c r="JP20" s="54"/>
      <c r="JQ20" s="54"/>
      <c r="JR20" s="54"/>
      <c r="JS20" s="54"/>
      <c r="JT20" s="54"/>
      <c r="JU20" s="54"/>
    </row>
    <row r="21" spans="1:281" s="42" customFormat="1" ht="23.1" customHeight="1" x14ac:dyDescent="0.35">
      <c r="A21" s="55"/>
      <c r="B21" s="62"/>
      <c r="C21" s="44"/>
      <c r="D21" s="45"/>
      <c r="E21" s="45"/>
      <c r="F21" s="45">
        <f t="shared" si="0"/>
        <v>0</v>
      </c>
      <c r="G21" s="45"/>
      <c r="H21" s="45"/>
      <c r="I21" s="45"/>
      <c r="J21" s="45">
        <f t="shared" si="1"/>
        <v>0</v>
      </c>
      <c r="K21" s="63"/>
      <c r="L21" s="47">
        <f t="shared" si="2"/>
        <v>0</v>
      </c>
      <c r="P21" s="45">
        <f t="shared" si="3"/>
        <v>0</v>
      </c>
      <c r="Q21" s="45"/>
      <c r="R21" s="45">
        <f t="shared" si="4"/>
        <v>0</v>
      </c>
      <c r="S21" s="45">
        <f t="shared" si="5"/>
        <v>0</v>
      </c>
      <c r="T21" s="45">
        <f t="shared" si="6"/>
        <v>0</v>
      </c>
      <c r="U21" s="45">
        <f t="shared" si="7"/>
        <v>0</v>
      </c>
      <c r="V21" s="46">
        <f t="shared" si="8"/>
        <v>0</v>
      </c>
      <c r="W21" s="48">
        <f t="shared" si="9"/>
        <v>0</v>
      </c>
      <c r="X21" s="48">
        <f t="shared" si="10"/>
        <v>0</v>
      </c>
      <c r="Z21" s="45">
        <f t="shared" si="11"/>
        <v>0</v>
      </c>
      <c r="AA21" s="45"/>
      <c r="AB21" s="45"/>
      <c r="AC21" s="45">
        <f t="shared" si="12"/>
        <v>0</v>
      </c>
      <c r="AD21" s="45"/>
      <c r="AE21" s="50">
        <f t="shared" si="13"/>
        <v>0</v>
      </c>
      <c r="AF21" s="51">
        <f t="shared" si="14"/>
        <v>0</v>
      </c>
      <c r="AG21" s="55"/>
      <c r="AH21" s="62"/>
      <c r="AI21" s="44"/>
      <c r="AJ21" s="45">
        <f t="shared" si="15"/>
        <v>0</v>
      </c>
      <c r="AK21" s="45">
        <f t="shared" si="16"/>
        <v>0</v>
      </c>
      <c r="AL21" s="45"/>
      <c r="AM21" s="45"/>
      <c r="AN21" s="45"/>
      <c r="AO21" s="45"/>
      <c r="AP21" s="45"/>
      <c r="AQ21" s="45"/>
      <c r="AR21" s="45"/>
      <c r="AS21" s="45"/>
      <c r="AT21" s="45">
        <f t="shared" si="17"/>
        <v>0</v>
      </c>
      <c r="AU21" s="45"/>
      <c r="AV21" s="56"/>
      <c r="AW21" s="45"/>
      <c r="AX21" s="45">
        <f t="shared" si="18"/>
        <v>0</v>
      </c>
      <c r="AY21" s="45">
        <f t="shared" si="19"/>
        <v>0</v>
      </c>
      <c r="AZ21" s="45"/>
      <c r="BA21" s="45"/>
      <c r="BB21" s="45"/>
      <c r="BC21" s="45"/>
      <c r="BD21" s="45"/>
      <c r="BE21" s="45"/>
      <c r="BF21" s="45"/>
      <c r="BG21" s="45">
        <f t="shared" si="20"/>
        <v>0</v>
      </c>
      <c r="BH21" s="53">
        <f t="shared" si="21"/>
        <v>0</v>
      </c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</row>
    <row r="22" spans="1:281" s="42" customFormat="1" ht="23.1" customHeight="1" x14ac:dyDescent="0.35">
      <c r="A22" s="42">
        <v>6</v>
      </c>
      <c r="B22" s="43" t="s">
        <v>66</v>
      </c>
      <c r="C22" s="64" t="s">
        <v>67</v>
      </c>
      <c r="D22" s="45">
        <v>80003</v>
      </c>
      <c r="E22" s="45">
        <v>3656</v>
      </c>
      <c r="F22" s="45">
        <f t="shared" si="0"/>
        <v>83659</v>
      </c>
      <c r="G22" s="45">
        <v>3656</v>
      </c>
      <c r="H22" s="45"/>
      <c r="I22" s="45"/>
      <c r="J22" s="45">
        <f t="shared" si="1"/>
        <v>87315</v>
      </c>
      <c r="K22" s="46">
        <f>J22</f>
        <v>87315</v>
      </c>
      <c r="L22" s="47">
        <f t="shared" si="2"/>
        <v>0</v>
      </c>
      <c r="M22" s="42">
        <v>0</v>
      </c>
      <c r="N22" s="42">
        <v>0</v>
      </c>
      <c r="O22" s="42">
        <v>0</v>
      </c>
      <c r="P22" s="45">
        <f t="shared" si="3"/>
        <v>87315</v>
      </c>
      <c r="Q22" s="45">
        <v>12906.57</v>
      </c>
      <c r="R22" s="45">
        <f t="shared" si="4"/>
        <v>21073.8</v>
      </c>
      <c r="S22" s="45">
        <f t="shared" si="5"/>
        <v>200</v>
      </c>
      <c r="T22" s="45">
        <f t="shared" si="6"/>
        <v>2182.87</v>
      </c>
      <c r="U22" s="45">
        <f t="shared" si="7"/>
        <v>100</v>
      </c>
      <c r="V22" s="46">
        <f t="shared" si="8"/>
        <v>36463.24</v>
      </c>
      <c r="W22" s="48">
        <f t="shared" si="9"/>
        <v>25426</v>
      </c>
      <c r="X22" s="48">
        <f t="shared" si="10"/>
        <v>25425.760000000002</v>
      </c>
      <c r="Y22" s="42">
        <f>+A22</f>
        <v>6</v>
      </c>
      <c r="Z22" s="45">
        <f t="shared" si="11"/>
        <v>10477.799999999999</v>
      </c>
      <c r="AA22" s="45">
        <v>0</v>
      </c>
      <c r="AB22" s="45">
        <v>100</v>
      </c>
      <c r="AC22" s="45">
        <f t="shared" si="12"/>
        <v>2182.88</v>
      </c>
      <c r="AD22" s="45">
        <v>200</v>
      </c>
      <c r="AE22" s="50">
        <f t="shared" si="13"/>
        <v>50851.76</v>
      </c>
      <c r="AF22" s="51">
        <f t="shared" si="14"/>
        <v>25425.88</v>
      </c>
      <c r="AG22" s="42">
        <v>6</v>
      </c>
      <c r="AH22" s="43" t="s">
        <v>66</v>
      </c>
      <c r="AI22" s="64" t="s">
        <v>67</v>
      </c>
      <c r="AJ22" s="45">
        <f t="shared" si="15"/>
        <v>12906.57</v>
      </c>
      <c r="AK22" s="45">
        <f t="shared" si="16"/>
        <v>7858.3499999999995</v>
      </c>
      <c r="AL22" s="45">
        <v>0</v>
      </c>
      <c r="AM22" s="45">
        <v>0</v>
      </c>
      <c r="AN22" s="45">
        <v>0</v>
      </c>
      <c r="AO22" s="45">
        <v>0</v>
      </c>
      <c r="AP22" s="45">
        <v>13215.45</v>
      </c>
      <c r="AQ22" s="45">
        <v>0</v>
      </c>
      <c r="AR22" s="45"/>
      <c r="AS22" s="45">
        <v>0</v>
      </c>
      <c r="AT22" s="45">
        <f t="shared" si="17"/>
        <v>21073.8</v>
      </c>
      <c r="AU22" s="45">
        <v>200</v>
      </c>
      <c r="AV22" s="45">
        <v>0</v>
      </c>
      <c r="AW22" s="45">
        <v>0</v>
      </c>
      <c r="AX22" s="45">
        <f t="shared" si="18"/>
        <v>200</v>
      </c>
      <c r="AY22" s="45">
        <f t="shared" si="19"/>
        <v>2182.87</v>
      </c>
      <c r="AZ22" s="45"/>
      <c r="BA22" s="45">
        <v>0</v>
      </c>
      <c r="BB22" s="45">
        <v>100</v>
      </c>
      <c r="BC22" s="45">
        <v>0</v>
      </c>
      <c r="BD22" s="45">
        <v>0</v>
      </c>
      <c r="BE22" s="45">
        <v>0</v>
      </c>
      <c r="BF22" s="45">
        <v>0</v>
      </c>
      <c r="BG22" s="45">
        <f t="shared" si="20"/>
        <v>100</v>
      </c>
      <c r="BH22" s="53">
        <f t="shared" si="21"/>
        <v>36463.24</v>
      </c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4"/>
      <c r="GZ22" s="54"/>
      <c r="HA22" s="54"/>
      <c r="HB22" s="54"/>
      <c r="HC22" s="54"/>
      <c r="HD22" s="54"/>
      <c r="HE22" s="54"/>
      <c r="HF22" s="54"/>
      <c r="HG22" s="54"/>
      <c r="HH22" s="54"/>
      <c r="HI22" s="54"/>
      <c r="HJ22" s="54"/>
      <c r="HK22" s="54"/>
      <c r="HL22" s="54"/>
      <c r="HM22" s="54"/>
      <c r="HN22" s="54"/>
      <c r="HO22" s="54"/>
      <c r="HP22" s="54"/>
      <c r="HQ22" s="54"/>
      <c r="HR22" s="54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  <c r="JM22" s="54"/>
      <c r="JN22" s="54"/>
      <c r="JO22" s="54"/>
      <c r="JP22" s="54"/>
      <c r="JQ22" s="54"/>
      <c r="JR22" s="54"/>
      <c r="JS22" s="54"/>
      <c r="JT22" s="54"/>
      <c r="JU22" s="54"/>
    </row>
    <row r="23" spans="1:281" s="42" customFormat="1" ht="23.1" customHeight="1" x14ac:dyDescent="0.35">
      <c r="A23" s="55"/>
      <c r="B23" s="62"/>
      <c r="C23" s="44"/>
      <c r="D23" s="45"/>
      <c r="E23" s="45"/>
      <c r="F23" s="45">
        <f t="shared" si="0"/>
        <v>0</v>
      </c>
      <c r="G23" s="45"/>
      <c r="J23" s="45">
        <f t="shared" si="1"/>
        <v>0</v>
      </c>
      <c r="K23" s="46"/>
      <c r="L23" s="47">
        <f t="shared" si="2"/>
        <v>0</v>
      </c>
      <c r="P23" s="45">
        <f t="shared" si="3"/>
        <v>0</v>
      </c>
      <c r="R23" s="45">
        <f t="shared" si="4"/>
        <v>0</v>
      </c>
      <c r="S23" s="45">
        <f t="shared" si="5"/>
        <v>0</v>
      </c>
      <c r="T23" s="45">
        <f t="shared" si="6"/>
        <v>0</v>
      </c>
      <c r="U23" s="45">
        <f t="shared" si="7"/>
        <v>0</v>
      </c>
      <c r="V23" s="46">
        <f t="shared" si="8"/>
        <v>0</v>
      </c>
      <c r="W23" s="48">
        <f t="shared" si="9"/>
        <v>0</v>
      </c>
      <c r="X23" s="48">
        <f t="shared" si="10"/>
        <v>0</v>
      </c>
      <c r="Z23" s="45">
        <f t="shared" si="11"/>
        <v>0</v>
      </c>
      <c r="AA23" s="45"/>
      <c r="AB23" s="45"/>
      <c r="AC23" s="45">
        <f t="shared" si="12"/>
        <v>0</v>
      </c>
      <c r="AD23" s="45"/>
      <c r="AE23" s="50">
        <f t="shared" si="13"/>
        <v>0</v>
      </c>
      <c r="AF23" s="51">
        <f t="shared" si="14"/>
        <v>0</v>
      </c>
      <c r="AG23" s="55"/>
      <c r="AH23" s="62"/>
      <c r="AI23" s="44"/>
      <c r="AJ23" s="45">
        <f t="shared" si="15"/>
        <v>0</v>
      </c>
      <c r="AK23" s="45">
        <f t="shared" si="16"/>
        <v>0</v>
      </c>
      <c r="AT23" s="45">
        <f t="shared" si="17"/>
        <v>0</v>
      </c>
      <c r="AU23" s="45"/>
      <c r="AV23" s="56"/>
      <c r="AX23" s="45">
        <f t="shared" si="18"/>
        <v>0</v>
      </c>
      <c r="AY23" s="45">
        <f t="shared" si="19"/>
        <v>0</v>
      </c>
      <c r="BG23" s="45">
        <f t="shared" si="20"/>
        <v>0</v>
      </c>
      <c r="BH23" s="53">
        <f t="shared" si="21"/>
        <v>0</v>
      </c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4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  <c r="IW23" s="54"/>
      <c r="IX23" s="54"/>
      <c r="IY23" s="54"/>
      <c r="IZ23" s="54"/>
      <c r="JA23" s="54"/>
      <c r="JB23" s="54"/>
      <c r="JC23" s="54"/>
      <c r="JD23" s="54"/>
      <c r="JE23" s="54"/>
      <c r="JF23" s="54"/>
      <c r="JG23" s="54"/>
      <c r="JH23" s="54"/>
      <c r="JI23" s="54"/>
      <c r="JJ23" s="54"/>
      <c r="JK23" s="54"/>
      <c r="JL23" s="54"/>
      <c r="JM23" s="54"/>
      <c r="JN23" s="54"/>
      <c r="JO23" s="54"/>
      <c r="JP23" s="54"/>
      <c r="JQ23" s="54"/>
      <c r="JR23" s="54"/>
      <c r="JS23" s="54"/>
      <c r="JT23" s="54"/>
      <c r="JU23" s="54"/>
    </row>
    <row r="24" spans="1:281" s="42" customFormat="1" ht="23.1" customHeight="1" x14ac:dyDescent="0.35">
      <c r="A24" s="42">
        <v>7</v>
      </c>
      <c r="B24" s="43" t="s">
        <v>68</v>
      </c>
      <c r="C24" s="44" t="s">
        <v>77</v>
      </c>
      <c r="D24" s="45">
        <v>57347</v>
      </c>
      <c r="E24" s="45">
        <v>2810</v>
      </c>
      <c r="F24" s="45">
        <f t="shared" si="0"/>
        <v>60157</v>
      </c>
      <c r="G24" s="45">
        <v>2810</v>
      </c>
      <c r="H24" s="45"/>
      <c r="I24" s="45"/>
      <c r="J24" s="45">
        <f t="shared" si="1"/>
        <v>62967</v>
      </c>
      <c r="K24" s="46">
        <f>J24</f>
        <v>62967</v>
      </c>
      <c r="L24" s="47">
        <f t="shared" si="2"/>
        <v>0</v>
      </c>
      <c r="M24" s="42">
        <v>0</v>
      </c>
      <c r="N24" s="42">
        <v>0</v>
      </c>
      <c r="O24" s="42">
        <v>0</v>
      </c>
      <c r="P24" s="45">
        <f t="shared" si="3"/>
        <v>62967</v>
      </c>
      <c r="Q24" s="45">
        <v>6912.39</v>
      </c>
      <c r="R24" s="45">
        <f t="shared" si="4"/>
        <v>15256.99</v>
      </c>
      <c r="S24" s="45">
        <f t="shared" si="5"/>
        <v>1303.8</v>
      </c>
      <c r="T24" s="45">
        <f t="shared" si="6"/>
        <v>1574.17</v>
      </c>
      <c r="U24" s="45">
        <f t="shared" si="7"/>
        <v>24025.77</v>
      </c>
      <c r="V24" s="46">
        <f t="shared" si="8"/>
        <v>49073.119999999995</v>
      </c>
      <c r="W24" s="48">
        <f t="shared" si="9"/>
        <v>6947</v>
      </c>
      <c r="X24" s="48">
        <f t="shared" si="10"/>
        <v>6946.8800000000047</v>
      </c>
      <c r="Y24" s="42">
        <f>+A24</f>
        <v>7</v>
      </c>
      <c r="Z24" s="45">
        <f t="shared" si="11"/>
        <v>7556.04</v>
      </c>
      <c r="AA24" s="45">
        <v>0</v>
      </c>
      <c r="AB24" s="45">
        <v>100</v>
      </c>
      <c r="AC24" s="45">
        <f t="shared" si="12"/>
        <v>1574.18</v>
      </c>
      <c r="AD24" s="45">
        <v>200</v>
      </c>
      <c r="AE24" s="50">
        <f t="shared" si="13"/>
        <v>13893.880000000005</v>
      </c>
      <c r="AF24" s="51">
        <f t="shared" si="14"/>
        <v>6946.9400000000023</v>
      </c>
      <c r="AG24" s="42">
        <v>7</v>
      </c>
      <c r="AH24" s="43" t="s">
        <v>68</v>
      </c>
      <c r="AI24" s="44" t="s">
        <v>77</v>
      </c>
      <c r="AJ24" s="45">
        <f t="shared" si="15"/>
        <v>6912.39</v>
      </c>
      <c r="AK24" s="45">
        <f t="shared" si="16"/>
        <v>5667.03</v>
      </c>
      <c r="AL24" s="45">
        <v>0</v>
      </c>
      <c r="AM24" s="45">
        <v>0</v>
      </c>
      <c r="AN24" s="45">
        <v>0</v>
      </c>
      <c r="AO24" s="45">
        <v>0</v>
      </c>
      <c r="AP24" s="45">
        <v>8934.4</v>
      </c>
      <c r="AQ24" s="45">
        <v>0</v>
      </c>
      <c r="AR24" s="45"/>
      <c r="AS24" s="45">
        <v>655.56</v>
      </c>
      <c r="AT24" s="45">
        <f t="shared" si="17"/>
        <v>15256.99</v>
      </c>
      <c r="AU24" s="45">
        <v>200</v>
      </c>
      <c r="AV24" s="45">
        <v>0</v>
      </c>
      <c r="AW24" s="45">
        <v>1103.8</v>
      </c>
      <c r="AX24" s="45">
        <f t="shared" si="18"/>
        <v>1303.8</v>
      </c>
      <c r="AY24" s="45">
        <f t="shared" si="19"/>
        <v>1574.17</v>
      </c>
      <c r="AZ24" s="45"/>
      <c r="BA24" s="45"/>
      <c r="BB24" s="45">
        <v>100</v>
      </c>
      <c r="BC24" s="45">
        <v>15783.77</v>
      </c>
      <c r="BD24" s="197">
        <v>8142</v>
      </c>
      <c r="BE24" s="45">
        <v>0</v>
      </c>
      <c r="BF24" s="45">
        <v>0</v>
      </c>
      <c r="BG24" s="45">
        <f t="shared" si="20"/>
        <v>24025.77</v>
      </c>
      <c r="BH24" s="53">
        <f t="shared" si="21"/>
        <v>49073.119999999995</v>
      </c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/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54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  <c r="JM24" s="54"/>
      <c r="JN24" s="54"/>
      <c r="JO24" s="54"/>
      <c r="JP24" s="54"/>
      <c r="JQ24" s="54"/>
      <c r="JR24" s="54"/>
      <c r="JS24" s="54"/>
      <c r="JT24" s="54"/>
      <c r="JU24" s="54"/>
    </row>
    <row r="25" spans="1:281" s="42" customFormat="1" ht="23.1" customHeight="1" x14ac:dyDescent="0.35">
      <c r="A25" s="55"/>
      <c r="B25" s="43"/>
      <c r="C25" s="44"/>
      <c r="D25" s="45"/>
      <c r="E25" s="45"/>
      <c r="F25" s="45">
        <f t="shared" si="0"/>
        <v>0</v>
      </c>
      <c r="G25" s="45"/>
      <c r="H25" s="45"/>
      <c r="I25" s="45"/>
      <c r="J25" s="45">
        <f t="shared" si="1"/>
        <v>0</v>
      </c>
      <c r="K25" s="63"/>
      <c r="L25" s="47">
        <f t="shared" si="2"/>
        <v>0</v>
      </c>
      <c r="P25" s="45">
        <f t="shared" si="3"/>
        <v>0</v>
      </c>
      <c r="Q25" s="45"/>
      <c r="R25" s="45">
        <f t="shared" si="4"/>
        <v>0</v>
      </c>
      <c r="S25" s="45">
        <f t="shared" si="5"/>
        <v>0</v>
      </c>
      <c r="T25" s="45">
        <f t="shared" si="6"/>
        <v>0</v>
      </c>
      <c r="U25" s="45">
        <f t="shared" si="7"/>
        <v>0</v>
      </c>
      <c r="V25" s="46">
        <f t="shared" si="8"/>
        <v>0</v>
      </c>
      <c r="W25" s="48">
        <f t="shared" si="9"/>
        <v>0</v>
      </c>
      <c r="X25" s="48">
        <f t="shared" si="10"/>
        <v>0</v>
      </c>
      <c r="Z25" s="45">
        <f t="shared" si="11"/>
        <v>0</v>
      </c>
      <c r="AA25" s="45"/>
      <c r="AB25" s="45"/>
      <c r="AC25" s="45">
        <f t="shared" si="12"/>
        <v>0</v>
      </c>
      <c r="AD25" s="45"/>
      <c r="AE25" s="50">
        <f t="shared" si="13"/>
        <v>0</v>
      </c>
      <c r="AF25" s="51">
        <f t="shared" si="14"/>
        <v>0</v>
      </c>
      <c r="AG25" s="55"/>
      <c r="AH25" s="43"/>
      <c r="AI25" s="44"/>
      <c r="AJ25" s="45">
        <f t="shared" si="15"/>
        <v>0</v>
      </c>
      <c r="AK25" s="45">
        <f t="shared" si="16"/>
        <v>0</v>
      </c>
      <c r="AL25" s="45"/>
      <c r="AM25" s="45"/>
      <c r="AN25" s="45"/>
      <c r="AO25" s="45"/>
      <c r="AP25" s="45"/>
      <c r="AQ25" s="45"/>
      <c r="AR25" s="45"/>
      <c r="AS25" s="45"/>
      <c r="AT25" s="45">
        <f t="shared" si="17"/>
        <v>0</v>
      </c>
      <c r="AU25" s="45"/>
      <c r="AV25" s="56"/>
      <c r="AW25" s="45"/>
      <c r="AX25" s="45">
        <f t="shared" si="18"/>
        <v>0</v>
      </c>
      <c r="AY25" s="45">
        <f t="shared" si="19"/>
        <v>0</v>
      </c>
      <c r="AZ25" s="45"/>
      <c r="BA25" s="45"/>
      <c r="BB25" s="45"/>
      <c r="BC25" s="45"/>
      <c r="BD25" s="45"/>
      <c r="BE25" s="45"/>
      <c r="BF25" s="45"/>
      <c r="BG25" s="45">
        <f t="shared" si="20"/>
        <v>0</v>
      </c>
      <c r="BH25" s="53">
        <f t="shared" si="21"/>
        <v>0</v>
      </c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/>
      <c r="FO25" s="54"/>
      <c r="FP25" s="54"/>
      <c r="FQ25" s="54"/>
      <c r="FR25" s="54"/>
      <c r="FS25" s="54"/>
      <c r="FT25" s="54"/>
      <c r="FU25" s="54"/>
      <c r="FV25" s="54"/>
      <c r="FW25" s="54"/>
      <c r="FX25" s="54"/>
      <c r="FY25" s="54"/>
      <c r="FZ25" s="54"/>
      <c r="GA25" s="54"/>
      <c r="GB25" s="54"/>
      <c r="GC25" s="54"/>
      <c r="GD25" s="54"/>
      <c r="GE25" s="54"/>
      <c r="GF25" s="54"/>
      <c r="GG25" s="54"/>
      <c r="GH25" s="54"/>
      <c r="GI25" s="54"/>
      <c r="GJ25" s="54"/>
      <c r="GK25" s="54"/>
      <c r="GL25" s="54"/>
      <c r="GM25" s="54"/>
      <c r="GN25" s="54"/>
      <c r="GO25" s="54"/>
      <c r="GP25" s="54"/>
      <c r="GQ25" s="54"/>
      <c r="GR25" s="54"/>
      <c r="GS25" s="54"/>
      <c r="GT25" s="54"/>
      <c r="GU25" s="54"/>
      <c r="GV25" s="54"/>
      <c r="GW25" s="54"/>
      <c r="GX25" s="54"/>
      <c r="GY25" s="54"/>
      <c r="GZ25" s="54"/>
      <c r="HA25" s="54"/>
      <c r="HB25" s="54"/>
      <c r="HC25" s="54"/>
      <c r="HD25" s="54"/>
      <c r="HE25" s="54"/>
      <c r="HF25" s="54"/>
      <c r="HG25" s="54"/>
      <c r="HH25" s="54"/>
      <c r="HI25" s="54"/>
      <c r="HJ25" s="54"/>
      <c r="HK25" s="54"/>
      <c r="HL25" s="54"/>
      <c r="HM25" s="54"/>
      <c r="HN25" s="54"/>
      <c r="HO25" s="54"/>
      <c r="HP25" s="54"/>
      <c r="HQ25" s="54"/>
      <c r="HR25" s="54"/>
      <c r="HS25" s="54"/>
      <c r="HT25" s="54"/>
      <c r="HU25" s="54"/>
      <c r="HV25" s="54"/>
      <c r="HW25" s="54"/>
      <c r="HX25" s="54"/>
      <c r="HY25" s="54"/>
      <c r="HZ25" s="54"/>
      <c r="IA25" s="54"/>
      <c r="IB25" s="54"/>
      <c r="IC25" s="54"/>
      <c r="ID25" s="54"/>
      <c r="IE25" s="54"/>
      <c r="IF25" s="54"/>
      <c r="IG25" s="54"/>
      <c r="IH25" s="54"/>
      <c r="II25" s="54"/>
      <c r="IJ25" s="54"/>
      <c r="IK25" s="54"/>
      <c r="IL25" s="54"/>
      <c r="IM25" s="54"/>
      <c r="IN25" s="54"/>
      <c r="IO25" s="54"/>
      <c r="IP25" s="54"/>
      <c r="IQ25" s="54"/>
      <c r="IR25" s="54"/>
      <c r="IS25" s="54"/>
      <c r="IT25" s="54"/>
      <c r="IU25" s="54"/>
      <c r="IV25" s="54"/>
      <c r="IW25" s="54"/>
      <c r="IX25" s="54"/>
      <c r="IY25" s="54"/>
      <c r="IZ25" s="54"/>
      <c r="JA25" s="54"/>
      <c r="JB25" s="54"/>
      <c r="JC25" s="54"/>
      <c r="JD25" s="54"/>
      <c r="JE25" s="54"/>
      <c r="JF25" s="54"/>
      <c r="JG25" s="54"/>
      <c r="JH25" s="54"/>
      <c r="JI25" s="54"/>
      <c r="JJ25" s="54"/>
      <c r="JK25" s="54"/>
      <c r="JL25" s="54"/>
      <c r="JM25" s="54"/>
      <c r="JN25" s="54"/>
      <c r="JO25" s="54"/>
      <c r="JP25" s="54"/>
      <c r="JQ25" s="54"/>
      <c r="JR25" s="54"/>
      <c r="JS25" s="54"/>
      <c r="JT25" s="54"/>
      <c r="JU25" s="54"/>
    </row>
    <row r="26" spans="1:281" s="42" customFormat="1" ht="23.1" customHeight="1" x14ac:dyDescent="0.35">
      <c r="A26" s="154">
        <v>8</v>
      </c>
      <c r="B26" s="43" t="s">
        <v>70</v>
      </c>
      <c r="C26" s="44" t="s">
        <v>71</v>
      </c>
      <c r="D26" s="45">
        <v>46725</v>
      </c>
      <c r="E26" s="45">
        <v>2290</v>
      </c>
      <c r="F26" s="45">
        <f t="shared" si="0"/>
        <v>49015</v>
      </c>
      <c r="G26" s="45">
        <v>2289</v>
      </c>
      <c r="H26" s="45"/>
      <c r="I26" s="45"/>
      <c r="J26" s="45">
        <f t="shared" si="1"/>
        <v>51304</v>
      </c>
      <c r="K26" s="46">
        <f>J26</f>
        <v>51304</v>
      </c>
      <c r="L26" s="47">
        <f t="shared" si="2"/>
        <v>0</v>
      </c>
      <c r="M26" s="42">
        <v>0</v>
      </c>
      <c r="N26" s="42">
        <v>0</v>
      </c>
      <c r="O26" s="42">
        <v>0</v>
      </c>
      <c r="P26" s="45">
        <f t="shared" si="3"/>
        <v>51304</v>
      </c>
      <c r="Q26" s="45">
        <v>4459.28</v>
      </c>
      <c r="R26" s="45">
        <f t="shared" si="4"/>
        <v>12143.55</v>
      </c>
      <c r="S26" s="45">
        <f t="shared" si="5"/>
        <v>5396.5599999999995</v>
      </c>
      <c r="T26" s="45">
        <f t="shared" si="6"/>
        <v>1282.5999999999999</v>
      </c>
      <c r="U26" s="45">
        <f t="shared" si="7"/>
        <v>11100</v>
      </c>
      <c r="V26" s="46">
        <f t="shared" si="8"/>
        <v>34381.99</v>
      </c>
      <c r="W26" s="48">
        <f t="shared" si="9"/>
        <v>8461</v>
      </c>
      <c r="X26" s="48">
        <f t="shared" si="10"/>
        <v>8461.010000000002</v>
      </c>
      <c r="Y26" s="42">
        <f>+A26</f>
        <v>8</v>
      </c>
      <c r="Z26" s="45">
        <f t="shared" si="11"/>
        <v>6156.48</v>
      </c>
      <c r="AA26" s="45">
        <v>0</v>
      </c>
      <c r="AB26" s="45">
        <v>100</v>
      </c>
      <c r="AC26" s="45">
        <f t="shared" si="12"/>
        <v>1282.5999999999999</v>
      </c>
      <c r="AD26" s="45">
        <v>200</v>
      </c>
      <c r="AE26" s="50">
        <f t="shared" si="13"/>
        <v>16922.010000000002</v>
      </c>
      <c r="AF26" s="51">
        <f t="shared" si="14"/>
        <v>8461.005000000001</v>
      </c>
      <c r="AG26" s="154">
        <v>8</v>
      </c>
      <c r="AH26" s="43" t="s">
        <v>70</v>
      </c>
      <c r="AI26" s="44" t="s">
        <v>71</v>
      </c>
      <c r="AJ26" s="45">
        <f t="shared" si="15"/>
        <v>4459.28</v>
      </c>
      <c r="AK26" s="45">
        <f t="shared" si="16"/>
        <v>4617.3599999999997</v>
      </c>
      <c r="AL26" s="45">
        <v>5870.63</v>
      </c>
      <c r="AM26" s="45">
        <v>1000</v>
      </c>
      <c r="AN26" s="45">
        <v>0</v>
      </c>
      <c r="AO26" s="45">
        <v>0</v>
      </c>
      <c r="AP26" s="45">
        <v>0</v>
      </c>
      <c r="AQ26" s="45">
        <v>0</v>
      </c>
      <c r="AR26" s="45"/>
      <c r="AS26" s="45">
        <v>655.56</v>
      </c>
      <c r="AT26" s="45">
        <f t="shared" si="17"/>
        <v>12143.55</v>
      </c>
      <c r="AU26" s="45">
        <v>1900</v>
      </c>
      <c r="AV26" s="45">
        <v>0</v>
      </c>
      <c r="AW26" s="45">
        <v>3496.56</v>
      </c>
      <c r="AX26" s="45">
        <f t="shared" si="18"/>
        <v>5396.5599999999995</v>
      </c>
      <c r="AY26" s="45">
        <f t="shared" si="19"/>
        <v>1282.5999999999999</v>
      </c>
      <c r="AZ26" s="45"/>
      <c r="BA26" s="45">
        <v>0</v>
      </c>
      <c r="BB26" s="45">
        <v>100</v>
      </c>
      <c r="BC26" s="45"/>
      <c r="BD26" s="45">
        <v>11000</v>
      </c>
      <c r="BE26" s="45">
        <v>0</v>
      </c>
      <c r="BF26" s="45">
        <v>0</v>
      </c>
      <c r="BG26" s="45">
        <f t="shared" si="20"/>
        <v>11100</v>
      </c>
      <c r="BH26" s="53">
        <f t="shared" si="21"/>
        <v>34381.99</v>
      </c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/>
      <c r="FO26" s="54"/>
      <c r="FP26" s="54"/>
      <c r="FQ26" s="54"/>
      <c r="FR26" s="54"/>
      <c r="FS26" s="54"/>
      <c r="FT26" s="54"/>
      <c r="FU26" s="54"/>
      <c r="FV26" s="54"/>
      <c r="FW26" s="54"/>
      <c r="FX26" s="54"/>
      <c r="FY26" s="54"/>
      <c r="FZ26" s="54"/>
      <c r="GA26" s="54"/>
      <c r="GB26" s="54"/>
      <c r="GC26" s="54"/>
      <c r="GD26" s="54"/>
      <c r="GE26" s="54"/>
      <c r="GF26" s="54"/>
      <c r="GG26" s="54"/>
      <c r="GH26" s="54"/>
      <c r="GI26" s="54"/>
      <c r="GJ26" s="54"/>
      <c r="GK26" s="54"/>
      <c r="GL26" s="54"/>
      <c r="GM26" s="54"/>
      <c r="GN26" s="54"/>
      <c r="GO26" s="54"/>
      <c r="GP26" s="54"/>
      <c r="GQ26" s="54"/>
      <c r="GR26" s="54"/>
      <c r="GS26" s="54"/>
      <c r="GT26" s="54"/>
      <c r="GU26" s="54"/>
      <c r="GV26" s="54"/>
      <c r="GW26" s="54"/>
      <c r="GX26" s="54"/>
      <c r="GY26" s="54"/>
      <c r="GZ26" s="54"/>
      <c r="HA26" s="54"/>
      <c r="HB26" s="54"/>
      <c r="HC26" s="54"/>
      <c r="HD26" s="54"/>
      <c r="HE26" s="54"/>
      <c r="HF26" s="54"/>
      <c r="HG26" s="54"/>
      <c r="HH26" s="54"/>
      <c r="HI26" s="54"/>
      <c r="HJ26" s="54"/>
      <c r="HK26" s="54"/>
      <c r="HL26" s="54"/>
      <c r="HM26" s="54"/>
      <c r="HN26" s="54"/>
      <c r="HO26" s="54"/>
      <c r="HP26" s="54"/>
      <c r="HQ26" s="54"/>
      <c r="HR26" s="54"/>
      <c r="HS26" s="54"/>
      <c r="HT26" s="54"/>
      <c r="HU26" s="54"/>
      <c r="HV26" s="54"/>
      <c r="HW26" s="54"/>
      <c r="HX26" s="54"/>
      <c r="HY26" s="54"/>
      <c r="HZ26" s="54"/>
      <c r="IA26" s="54"/>
      <c r="IB26" s="54"/>
      <c r="IC26" s="54"/>
      <c r="ID26" s="54"/>
      <c r="IE26" s="54"/>
      <c r="IF26" s="54"/>
      <c r="IG26" s="54"/>
      <c r="IH26" s="54"/>
      <c r="II26" s="54"/>
      <c r="IJ26" s="54"/>
      <c r="IK26" s="54"/>
      <c r="IL26" s="54"/>
      <c r="IM26" s="54"/>
      <c r="IN26" s="54"/>
      <c r="IO26" s="54"/>
      <c r="IP26" s="54"/>
      <c r="IQ26" s="54"/>
      <c r="IR26" s="54"/>
      <c r="IS26" s="54"/>
      <c r="IT26" s="54"/>
      <c r="IU26" s="54"/>
      <c r="IV26" s="54"/>
      <c r="IW26" s="54"/>
      <c r="IX26" s="54"/>
      <c r="IY26" s="54"/>
      <c r="IZ26" s="54"/>
      <c r="JA26" s="54"/>
      <c r="JB26" s="54"/>
      <c r="JC26" s="54"/>
      <c r="JD26" s="54"/>
      <c r="JE26" s="54"/>
      <c r="JF26" s="54"/>
      <c r="JG26" s="54"/>
      <c r="JH26" s="54"/>
      <c r="JI26" s="54"/>
      <c r="JJ26" s="54"/>
      <c r="JK26" s="54"/>
      <c r="JL26" s="54"/>
      <c r="JM26" s="54"/>
      <c r="JN26" s="54"/>
      <c r="JO26" s="54"/>
      <c r="JP26" s="54"/>
      <c r="JQ26" s="54"/>
      <c r="JR26" s="54"/>
      <c r="JS26" s="54"/>
      <c r="JT26" s="54"/>
      <c r="JU26" s="54"/>
    </row>
    <row r="27" spans="1:281" s="42" customFormat="1" ht="23.1" customHeight="1" x14ac:dyDescent="0.35">
      <c r="A27" s="55"/>
      <c r="B27" s="43"/>
      <c r="C27" s="44"/>
      <c r="D27" s="45"/>
      <c r="E27" s="45"/>
      <c r="F27" s="45">
        <f t="shared" si="0"/>
        <v>0</v>
      </c>
      <c r="G27" s="45"/>
      <c r="H27" s="45"/>
      <c r="I27" s="45"/>
      <c r="J27" s="45">
        <f t="shared" si="1"/>
        <v>0</v>
      </c>
      <c r="K27" s="46"/>
      <c r="L27" s="47">
        <f t="shared" si="2"/>
        <v>0</v>
      </c>
      <c r="P27" s="45">
        <f t="shared" si="3"/>
        <v>0</v>
      </c>
      <c r="Q27" s="45"/>
      <c r="R27" s="45">
        <f t="shared" si="4"/>
        <v>0</v>
      </c>
      <c r="S27" s="45">
        <f t="shared" si="5"/>
        <v>0</v>
      </c>
      <c r="T27" s="45">
        <f t="shared" si="6"/>
        <v>0</v>
      </c>
      <c r="U27" s="45">
        <f t="shared" si="7"/>
        <v>0</v>
      </c>
      <c r="V27" s="46">
        <f t="shared" si="8"/>
        <v>0</v>
      </c>
      <c r="W27" s="48">
        <f t="shared" si="9"/>
        <v>0</v>
      </c>
      <c r="X27" s="48">
        <f t="shared" si="10"/>
        <v>0</v>
      </c>
      <c r="Z27" s="45">
        <f t="shared" si="11"/>
        <v>0</v>
      </c>
      <c r="AA27" s="45"/>
      <c r="AB27" s="45"/>
      <c r="AC27" s="45">
        <f t="shared" si="12"/>
        <v>0</v>
      </c>
      <c r="AD27" s="45"/>
      <c r="AE27" s="50">
        <f t="shared" si="13"/>
        <v>0</v>
      </c>
      <c r="AF27" s="51">
        <f t="shared" si="14"/>
        <v>0</v>
      </c>
      <c r="AG27" s="55"/>
      <c r="AH27" s="43"/>
      <c r="AI27" s="44"/>
      <c r="AJ27" s="45">
        <f t="shared" si="15"/>
        <v>0</v>
      </c>
      <c r="AK27" s="45">
        <f t="shared" si="16"/>
        <v>0</v>
      </c>
      <c r="AL27" s="45"/>
      <c r="AM27" s="45"/>
      <c r="AN27" s="45"/>
      <c r="AO27" s="45"/>
      <c r="AP27" s="45"/>
      <c r="AQ27" s="45"/>
      <c r="AR27" s="45"/>
      <c r="AS27" s="45"/>
      <c r="AT27" s="45">
        <f t="shared" si="17"/>
        <v>0</v>
      </c>
      <c r="AU27" s="45"/>
      <c r="AV27" s="56"/>
      <c r="AW27" s="45"/>
      <c r="AX27" s="45">
        <f t="shared" si="18"/>
        <v>0</v>
      </c>
      <c r="AY27" s="45">
        <f t="shared" si="19"/>
        <v>0</v>
      </c>
      <c r="AZ27" s="45"/>
      <c r="BA27" s="45"/>
      <c r="BB27" s="45"/>
      <c r="BC27" s="45"/>
      <c r="BD27" s="45"/>
      <c r="BE27" s="45"/>
      <c r="BF27" s="45"/>
      <c r="BG27" s="45">
        <f t="shared" si="20"/>
        <v>0</v>
      </c>
      <c r="BH27" s="53">
        <f t="shared" si="21"/>
        <v>0</v>
      </c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  <c r="IW27" s="54"/>
      <c r="IX27" s="54"/>
      <c r="IY27" s="54"/>
      <c r="IZ27" s="54"/>
      <c r="JA27" s="54"/>
      <c r="JB27" s="54"/>
      <c r="JC27" s="54"/>
      <c r="JD27" s="54"/>
      <c r="JE27" s="54"/>
      <c r="JF27" s="54"/>
      <c r="JG27" s="54"/>
      <c r="JH27" s="54"/>
      <c r="JI27" s="54"/>
      <c r="JJ27" s="54"/>
      <c r="JK27" s="54"/>
      <c r="JL27" s="54"/>
      <c r="JM27" s="54"/>
      <c r="JN27" s="54"/>
      <c r="JO27" s="54"/>
      <c r="JP27" s="54"/>
      <c r="JQ27" s="54"/>
      <c r="JR27" s="54"/>
      <c r="JS27" s="54"/>
      <c r="JT27" s="54"/>
      <c r="JU27" s="54"/>
    </row>
    <row r="28" spans="1:281" s="42" customFormat="1" ht="23.1" customHeight="1" x14ac:dyDescent="0.35">
      <c r="A28" s="42">
        <v>9</v>
      </c>
      <c r="B28" s="43" t="s">
        <v>72</v>
      </c>
      <c r="C28" s="44" t="s">
        <v>73</v>
      </c>
      <c r="D28" s="45">
        <v>29165</v>
      </c>
      <c r="E28" s="45">
        <v>1540</v>
      </c>
      <c r="F28" s="45">
        <f t="shared" si="0"/>
        <v>30705</v>
      </c>
      <c r="G28" s="45">
        <v>1540</v>
      </c>
      <c r="H28" s="45"/>
      <c r="I28" s="45"/>
      <c r="J28" s="45">
        <f t="shared" si="1"/>
        <v>32245</v>
      </c>
      <c r="K28" s="46">
        <f>J28</f>
        <v>32245</v>
      </c>
      <c r="L28" s="47">
        <f t="shared" si="2"/>
        <v>0</v>
      </c>
      <c r="M28" s="42">
        <v>0</v>
      </c>
      <c r="N28" s="42">
        <v>0</v>
      </c>
      <c r="O28" s="42">
        <v>0</v>
      </c>
      <c r="P28" s="45">
        <f t="shared" si="3"/>
        <v>32245</v>
      </c>
      <c r="Q28" s="45">
        <v>1125.52</v>
      </c>
      <c r="R28" s="45">
        <f t="shared" si="4"/>
        <v>2902.0499999999997</v>
      </c>
      <c r="S28" s="45">
        <f t="shared" si="5"/>
        <v>200</v>
      </c>
      <c r="T28" s="45">
        <f t="shared" si="6"/>
        <v>806.12</v>
      </c>
      <c r="U28" s="45">
        <f t="shared" si="7"/>
        <v>600</v>
      </c>
      <c r="V28" s="46">
        <f t="shared" si="8"/>
        <v>5633.69</v>
      </c>
      <c r="W28" s="48">
        <f t="shared" si="9"/>
        <v>13306</v>
      </c>
      <c r="X28" s="48">
        <f t="shared" si="10"/>
        <v>13305.310000000001</v>
      </c>
      <c r="Y28" s="42">
        <f>+A28</f>
        <v>9</v>
      </c>
      <c r="Z28" s="45">
        <f t="shared" si="11"/>
        <v>3869.3999999999996</v>
      </c>
      <c r="AA28" s="45">
        <v>0</v>
      </c>
      <c r="AB28" s="45">
        <v>100</v>
      </c>
      <c r="AC28" s="45">
        <f t="shared" si="12"/>
        <v>806.13</v>
      </c>
      <c r="AD28" s="45">
        <v>200</v>
      </c>
      <c r="AE28" s="50">
        <f t="shared" si="13"/>
        <v>26611.31</v>
      </c>
      <c r="AF28" s="51">
        <f t="shared" si="14"/>
        <v>13305.655000000001</v>
      </c>
      <c r="AG28" s="42">
        <v>9</v>
      </c>
      <c r="AH28" s="43" t="s">
        <v>72</v>
      </c>
      <c r="AI28" s="44" t="s">
        <v>73</v>
      </c>
      <c r="AJ28" s="45">
        <f t="shared" si="15"/>
        <v>1125.52</v>
      </c>
      <c r="AK28" s="45">
        <f t="shared" si="16"/>
        <v>2902.0499999999997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/>
      <c r="AS28" s="45">
        <v>0</v>
      </c>
      <c r="AT28" s="45">
        <f t="shared" si="17"/>
        <v>2902.0499999999997</v>
      </c>
      <c r="AU28" s="45">
        <v>200</v>
      </c>
      <c r="AV28" s="45">
        <v>0</v>
      </c>
      <c r="AW28" s="45">
        <v>0</v>
      </c>
      <c r="AX28" s="45">
        <f t="shared" si="18"/>
        <v>200</v>
      </c>
      <c r="AY28" s="45">
        <f t="shared" si="19"/>
        <v>806.12</v>
      </c>
      <c r="AZ28" s="45"/>
      <c r="BA28" s="45"/>
      <c r="BB28" s="45">
        <v>100</v>
      </c>
      <c r="BC28" s="45">
        <v>0</v>
      </c>
      <c r="BD28" s="45">
        <v>500</v>
      </c>
      <c r="BE28" s="45">
        <v>0</v>
      </c>
      <c r="BF28" s="45">
        <v>0</v>
      </c>
      <c r="BG28" s="45">
        <f t="shared" si="20"/>
        <v>600</v>
      </c>
      <c r="BH28" s="53">
        <f t="shared" si="21"/>
        <v>5633.69</v>
      </c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54"/>
      <c r="FC28" s="54"/>
      <c r="FD28" s="54"/>
      <c r="FE28" s="54"/>
      <c r="FF28" s="54"/>
      <c r="FG28" s="54"/>
      <c r="FH28" s="54"/>
      <c r="FI28" s="54"/>
      <c r="FJ28" s="54"/>
      <c r="FK28" s="54"/>
      <c r="FL28" s="54"/>
      <c r="FM28" s="54"/>
      <c r="FN28" s="54"/>
      <c r="FO28" s="54"/>
      <c r="FP28" s="54"/>
      <c r="FQ28" s="54"/>
      <c r="FR28" s="54"/>
      <c r="FS28" s="54"/>
      <c r="FT28" s="54"/>
      <c r="FU28" s="54"/>
      <c r="FV28" s="54"/>
      <c r="FW28" s="54"/>
      <c r="FX28" s="54"/>
      <c r="FY28" s="54"/>
      <c r="FZ28" s="54"/>
      <c r="GA28" s="54"/>
      <c r="GB28" s="54"/>
      <c r="GC28" s="54"/>
      <c r="GD28" s="54"/>
      <c r="GE28" s="54"/>
      <c r="GF28" s="54"/>
      <c r="GG28" s="54"/>
      <c r="GH28" s="54"/>
      <c r="GI28" s="54"/>
      <c r="GJ28" s="54"/>
      <c r="GK28" s="54"/>
      <c r="GL28" s="54"/>
      <c r="GM28" s="54"/>
      <c r="GN28" s="54"/>
      <c r="GO28" s="54"/>
      <c r="GP28" s="54"/>
      <c r="GQ28" s="54"/>
      <c r="GR28" s="54"/>
      <c r="GS28" s="54"/>
      <c r="GT28" s="54"/>
      <c r="GU28" s="54"/>
      <c r="GV28" s="54"/>
      <c r="GW28" s="54"/>
      <c r="GX28" s="54"/>
      <c r="GY28" s="54"/>
      <c r="GZ28" s="54"/>
      <c r="HA28" s="54"/>
      <c r="HB28" s="54"/>
      <c r="HC28" s="54"/>
      <c r="HD28" s="54"/>
      <c r="HE28" s="54"/>
      <c r="HF28" s="54"/>
      <c r="HG28" s="54"/>
      <c r="HH28" s="54"/>
      <c r="HI28" s="54"/>
      <c r="HJ28" s="54"/>
      <c r="HK28" s="54"/>
      <c r="HL28" s="54"/>
      <c r="HM28" s="54"/>
      <c r="HN28" s="54"/>
      <c r="HO28" s="54"/>
      <c r="HP28" s="54"/>
      <c r="HQ28" s="54"/>
      <c r="HR28" s="54"/>
      <c r="HS28" s="54"/>
      <c r="HT28" s="54"/>
      <c r="HU28" s="54"/>
      <c r="HV28" s="54"/>
      <c r="HW28" s="54"/>
      <c r="HX28" s="54"/>
      <c r="HY28" s="54"/>
      <c r="HZ28" s="54"/>
      <c r="IA28" s="54"/>
      <c r="IB28" s="54"/>
      <c r="IC28" s="54"/>
      <c r="ID28" s="54"/>
      <c r="IE28" s="54"/>
      <c r="IF28" s="54"/>
      <c r="IG28" s="54"/>
      <c r="IH28" s="54"/>
      <c r="II28" s="54"/>
      <c r="IJ28" s="54"/>
      <c r="IK28" s="54"/>
      <c r="IL28" s="54"/>
      <c r="IM28" s="54"/>
      <c r="IN28" s="54"/>
      <c r="IO28" s="54"/>
      <c r="IP28" s="54"/>
      <c r="IQ28" s="54"/>
      <c r="IR28" s="54"/>
      <c r="IS28" s="54"/>
      <c r="IT28" s="54"/>
      <c r="IU28" s="54"/>
      <c r="IV28" s="54"/>
      <c r="IW28" s="54"/>
      <c r="IX28" s="54"/>
      <c r="IY28" s="54"/>
      <c r="IZ28" s="54"/>
      <c r="JA28" s="54"/>
      <c r="JB28" s="54"/>
      <c r="JC28" s="54"/>
      <c r="JD28" s="54"/>
      <c r="JE28" s="54"/>
      <c r="JF28" s="54"/>
      <c r="JG28" s="54"/>
      <c r="JH28" s="54"/>
      <c r="JI28" s="54"/>
      <c r="JJ28" s="54"/>
      <c r="JK28" s="54"/>
      <c r="JL28" s="54"/>
      <c r="JM28" s="54"/>
      <c r="JN28" s="54"/>
      <c r="JO28" s="54"/>
      <c r="JP28" s="54"/>
      <c r="JQ28" s="54"/>
      <c r="JR28" s="54"/>
      <c r="JS28" s="54"/>
      <c r="JT28" s="54"/>
      <c r="JU28" s="54"/>
    </row>
    <row r="29" spans="1:281" s="55" customFormat="1" ht="23.1" customHeight="1" x14ac:dyDescent="0.35">
      <c r="B29" s="56"/>
      <c r="C29" s="57"/>
      <c r="D29" s="59"/>
      <c r="E29" s="59"/>
      <c r="F29" s="45">
        <f t="shared" si="0"/>
        <v>0</v>
      </c>
      <c r="G29" s="59"/>
      <c r="J29" s="45">
        <f t="shared" si="1"/>
        <v>0</v>
      </c>
      <c r="L29" s="47">
        <f t="shared" si="2"/>
        <v>0</v>
      </c>
      <c r="P29" s="45">
        <f t="shared" si="3"/>
        <v>0</v>
      </c>
      <c r="Q29" s="56"/>
      <c r="R29" s="45">
        <f t="shared" si="4"/>
        <v>0</v>
      </c>
      <c r="S29" s="45">
        <f t="shared" si="5"/>
        <v>0</v>
      </c>
      <c r="T29" s="45">
        <f t="shared" si="6"/>
        <v>0</v>
      </c>
      <c r="U29" s="45">
        <f t="shared" si="7"/>
        <v>0</v>
      </c>
      <c r="V29" s="46">
        <f t="shared" si="8"/>
        <v>0</v>
      </c>
      <c r="W29" s="48">
        <f t="shared" si="9"/>
        <v>0</v>
      </c>
      <c r="X29" s="48">
        <f t="shared" si="10"/>
        <v>0</v>
      </c>
      <c r="Z29" s="45">
        <f t="shared" si="11"/>
        <v>0</v>
      </c>
      <c r="AA29" s="59"/>
      <c r="AB29" s="59"/>
      <c r="AC29" s="45">
        <f t="shared" si="12"/>
        <v>0</v>
      </c>
      <c r="AD29" s="59"/>
      <c r="AE29" s="50">
        <f t="shared" si="13"/>
        <v>0</v>
      </c>
      <c r="AF29" s="51">
        <f t="shared" si="14"/>
        <v>0</v>
      </c>
      <c r="AH29" s="56"/>
      <c r="AI29" s="57"/>
      <c r="AJ29" s="45">
        <f t="shared" si="15"/>
        <v>0</v>
      </c>
      <c r="AK29" s="45">
        <f t="shared" si="16"/>
        <v>0</v>
      </c>
      <c r="AL29" s="56"/>
      <c r="AM29" s="56"/>
      <c r="AN29" s="56"/>
      <c r="AO29" s="56"/>
      <c r="AP29" s="56"/>
      <c r="AQ29" s="56"/>
      <c r="AR29" s="56"/>
      <c r="AS29" s="56"/>
      <c r="AT29" s="45">
        <f t="shared" si="17"/>
        <v>0</v>
      </c>
      <c r="AU29" s="149"/>
      <c r="AV29" s="56"/>
      <c r="AW29" s="56"/>
      <c r="AX29" s="45">
        <f t="shared" si="18"/>
        <v>0</v>
      </c>
      <c r="AY29" s="45">
        <f t="shared" si="19"/>
        <v>0</v>
      </c>
      <c r="AZ29" s="56"/>
      <c r="BA29" s="56"/>
      <c r="BB29" s="56"/>
      <c r="BC29" s="56"/>
      <c r="BD29" s="56"/>
      <c r="BE29" s="56"/>
      <c r="BF29" s="56"/>
      <c r="BG29" s="45">
        <f t="shared" si="20"/>
        <v>0</v>
      </c>
      <c r="BH29" s="53">
        <f t="shared" si="21"/>
        <v>0</v>
      </c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</row>
    <row r="30" spans="1:281" s="42" customFormat="1" ht="23.1" customHeight="1" x14ac:dyDescent="0.35">
      <c r="A30" s="42">
        <v>10</v>
      </c>
      <c r="B30" s="43" t="s">
        <v>74</v>
      </c>
      <c r="C30" s="44" t="s">
        <v>73</v>
      </c>
      <c r="D30" s="45">
        <v>29449</v>
      </c>
      <c r="E30" s="45">
        <v>1540</v>
      </c>
      <c r="F30" s="45">
        <f t="shared" si="0"/>
        <v>30989</v>
      </c>
      <c r="G30" s="45">
        <v>1540</v>
      </c>
      <c r="H30" s="45"/>
      <c r="I30" s="45"/>
      <c r="J30" s="45">
        <f t="shared" si="1"/>
        <v>32529</v>
      </c>
      <c r="K30" s="46">
        <f>J30</f>
        <v>32529</v>
      </c>
      <c r="L30" s="47">
        <f t="shared" si="2"/>
        <v>4928.8999999999996</v>
      </c>
      <c r="M30" s="42">
        <v>4</v>
      </c>
      <c r="N30" s="42">
        <v>4</v>
      </c>
      <c r="O30" s="42">
        <v>11</v>
      </c>
      <c r="P30" s="45">
        <f t="shared" si="3"/>
        <v>27600.1</v>
      </c>
      <c r="Q30" s="45">
        <v>1163.23</v>
      </c>
      <c r="R30" s="45">
        <f t="shared" si="4"/>
        <v>2927.6099999999997</v>
      </c>
      <c r="S30" s="45">
        <f t="shared" si="5"/>
        <v>200</v>
      </c>
      <c r="T30" s="45">
        <f t="shared" si="6"/>
        <v>813.22</v>
      </c>
      <c r="U30" s="45">
        <f t="shared" si="7"/>
        <v>100</v>
      </c>
      <c r="V30" s="46">
        <f t="shared" si="8"/>
        <v>5204.0600000000004</v>
      </c>
      <c r="W30" s="48">
        <f t="shared" si="9"/>
        <v>11198</v>
      </c>
      <c r="X30" s="48">
        <f t="shared" si="10"/>
        <v>11198.039999999997</v>
      </c>
      <c r="Y30" s="42">
        <f>+A30</f>
        <v>10</v>
      </c>
      <c r="Z30" s="45">
        <f t="shared" si="11"/>
        <v>3903.48</v>
      </c>
      <c r="AA30" s="45">
        <v>0</v>
      </c>
      <c r="AB30" s="45">
        <v>100</v>
      </c>
      <c r="AC30" s="45">
        <f t="shared" si="12"/>
        <v>813.23</v>
      </c>
      <c r="AD30" s="45">
        <v>200</v>
      </c>
      <c r="AE30" s="50">
        <f t="shared" si="13"/>
        <v>22396.039999999997</v>
      </c>
      <c r="AF30" s="51">
        <f t="shared" si="14"/>
        <v>11198.019999999999</v>
      </c>
      <c r="AG30" s="42">
        <v>10</v>
      </c>
      <c r="AH30" s="43" t="s">
        <v>74</v>
      </c>
      <c r="AI30" s="44" t="s">
        <v>73</v>
      </c>
      <c r="AJ30" s="45">
        <f t="shared" si="15"/>
        <v>1163.23</v>
      </c>
      <c r="AK30" s="45">
        <f t="shared" si="16"/>
        <v>2927.6099999999997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/>
      <c r="AS30" s="45">
        <v>0</v>
      </c>
      <c r="AT30" s="45">
        <f t="shared" si="17"/>
        <v>2927.6099999999997</v>
      </c>
      <c r="AU30" s="45">
        <v>200</v>
      </c>
      <c r="AV30" s="45">
        <v>0</v>
      </c>
      <c r="AW30" s="45">
        <v>0</v>
      </c>
      <c r="AX30" s="45">
        <f t="shared" si="18"/>
        <v>200</v>
      </c>
      <c r="AY30" s="45">
        <f t="shared" si="19"/>
        <v>813.22</v>
      </c>
      <c r="AZ30" s="45"/>
      <c r="BA30" s="45"/>
      <c r="BB30" s="45">
        <v>100</v>
      </c>
      <c r="BC30" s="45">
        <v>0</v>
      </c>
      <c r="BD30" s="45">
        <v>0</v>
      </c>
      <c r="BE30" s="45">
        <v>0</v>
      </c>
      <c r="BF30" s="45">
        <v>0</v>
      </c>
      <c r="BG30" s="45">
        <f t="shared" si="20"/>
        <v>100</v>
      </c>
      <c r="BH30" s="53">
        <f t="shared" si="21"/>
        <v>5204.0600000000004</v>
      </c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54"/>
      <c r="FC30" s="54"/>
      <c r="FD30" s="54"/>
      <c r="FE30" s="54"/>
      <c r="FF30" s="54"/>
      <c r="FG30" s="54"/>
      <c r="FH30" s="54"/>
      <c r="FI30" s="54"/>
      <c r="FJ30" s="54"/>
      <c r="FK30" s="54"/>
      <c r="FL30" s="54"/>
      <c r="FM30" s="54"/>
      <c r="FN30" s="54"/>
      <c r="FO30" s="54"/>
      <c r="FP30" s="54"/>
      <c r="FQ30" s="54"/>
      <c r="FR30" s="54"/>
      <c r="FS30" s="54"/>
      <c r="FT30" s="54"/>
      <c r="FU30" s="54"/>
      <c r="FV30" s="54"/>
      <c r="FW30" s="54"/>
      <c r="FX30" s="54"/>
      <c r="FY30" s="54"/>
      <c r="FZ30" s="54"/>
      <c r="GA30" s="54"/>
      <c r="GB30" s="54"/>
      <c r="GC30" s="54"/>
      <c r="GD30" s="54"/>
      <c r="GE30" s="54"/>
      <c r="GF30" s="54"/>
      <c r="GG30" s="54"/>
      <c r="GH30" s="54"/>
      <c r="GI30" s="54"/>
      <c r="GJ30" s="54"/>
      <c r="GK30" s="54"/>
      <c r="GL30" s="54"/>
      <c r="GM30" s="54"/>
      <c r="GN30" s="54"/>
      <c r="GO30" s="54"/>
      <c r="GP30" s="54"/>
      <c r="GQ30" s="54"/>
      <c r="GR30" s="54"/>
      <c r="GS30" s="54"/>
      <c r="GT30" s="54"/>
      <c r="GU30" s="54"/>
      <c r="GV30" s="54"/>
      <c r="GW30" s="54"/>
      <c r="GX30" s="54"/>
      <c r="GY30" s="54"/>
      <c r="GZ30" s="54"/>
      <c r="HA30" s="54"/>
      <c r="HB30" s="54"/>
      <c r="HC30" s="54"/>
      <c r="HD30" s="54"/>
      <c r="HE30" s="54"/>
      <c r="HF30" s="54"/>
      <c r="HG30" s="54"/>
      <c r="HH30" s="54"/>
      <c r="HI30" s="54"/>
      <c r="HJ30" s="54"/>
      <c r="HK30" s="54"/>
      <c r="HL30" s="54"/>
      <c r="HM30" s="54"/>
      <c r="HN30" s="54"/>
      <c r="HO30" s="54"/>
      <c r="HP30" s="54"/>
      <c r="HQ30" s="54"/>
      <c r="HR30" s="54"/>
      <c r="HS30" s="54"/>
      <c r="HT30" s="54"/>
      <c r="HU30" s="54"/>
      <c r="HV30" s="54"/>
      <c r="HW30" s="54"/>
      <c r="HX30" s="54"/>
      <c r="HY30" s="54"/>
      <c r="HZ30" s="54"/>
      <c r="IA30" s="54"/>
      <c r="IB30" s="54"/>
      <c r="IC30" s="54"/>
      <c r="ID30" s="54"/>
      <c r="IE30" s="54"/>
      <c r="IF30" s="54"/>
      <c r="IG30" s="54"/>
      <c r="IH30" s="54"/>
      <c r="II30" s="54"/>
      <c r="IJ30" s="54"/>
      <c r="IK30" s="54"/>
      <c r="IL30" s="54"/>
      <c r="IM30" s="54"/>
      <c r="IN30" s="54"/>
      <c r="IO30" s="54"/>
      <c r="IP30" s="54"/>
      <c r="IQ30" s="54"/>
      <c r="IR30" s="54"/>
      <c r="IS30" s="54"/>
      <c r="IT30" s="54"/>
      <c r="IU30" s="54"/>
      <c r="IV30" s="54"/>
      <c r="IW30" s="54"/>
      <c r="IX30" s="54"/>
      <c r="IY30" s="54"/>
      <c r="IZ30" s="54"/>
      <c r="JA30" s="54"/>
      <c r="JB30" s="54"/>
      <c r="JC30" s="54"/>
      <c r="JD30" s="54"/>
      <c r="JE30" s="54"/>
      <c r="JF30" s="54"/>
      <c r="JG30" s="54"/>
      <c r="JH30" s="54"/>
      <c r="JI30" s="54"/>
      <c r="JJ30" s="54"/>
      <c r="JK30" s="54"/>
      <c r="JL30" s="54"/>
      <c r="JM30" s="54"/>
      <c r="JN30" s="54"/>
      <c r="JO30" s="54"/>
      <c r="JP30" s="54"/>
      <c r="JQ30" s="54"/>
      <c r="JR30" s="54"/>
      <c r="JS30" s="54"/>
      <c r="JT30" s="54"/>
      <c r="JU30" s="54"/>
    </row>
    <row r="31" spans="1:281" s="55" customFormat="1" ht="23.1" customHeight="1" x14ac:dyDescent="0.35">
      <c r="B31" s="56"/>
      <c r="C31" s="57"/>
      <c r="D31" s="59"/>
      <c r="E31" s="59"/>
      <c r="F31" s="45">
        <f t="shared" si="0"/>
        <v>0</v>
      </c>
      <c r="G31" s="59"/>
      <c r="J31" s="45">
        <f t="shared" si="1"/>
        <v>0</v>
      </c>
      <c r="L31" s="47">
        <f t="shared" si="2"/>
        <v>0</v>
      </c>
      <c r="P31" s="45">
        <f t="shared" si="3"/>
        <v>0</v>
      </c>
      <c r="Q31" s="56"/>
      <c r="R31" s="45">
        <f t="shared" si="4"/>
        <v>0</v>
      </c>
      <c r="S31" s="45">
        <f t="shared" si="5"/>
        <v>0</v>
      </c>
      <c r="T31" s="45">
        <f t="shared" si="6"/>
        <v>0</v>
      </c>
      <c r="U31" s="45">
        <f t="shared" si="7"/>
        <v>0</v>
      </c>
      <c r="V31" s="46">
        <f t="shared" si="8"/>
        <v>0</v>
      </c>
      <c r="W31" s="48">
        <f t="shared" si="9"/>
        <v>0</v>
      </c>
      <c r="X31" s="48">
        <f t="shared" si="10"/>
        <v>0</v>
      </c>
      <c r="Z31" s="45">
        <f t="shared" si="11"/>
        <v>0</v>
      </c>
      <c r="AA31" s="59"/>
      <c r="AB31" s="59"/>
      <c r="AC31" s="45">
        <f t="shared" si="12"/>
        <v>0</v>
      </c>
      <c r="AD31" s="59"/>
      <c r="AE31" s="50">
        <f t="shared" si="13"/>
        <v>0</v>
      </c>
      <c r="AF31" s="51">
        <f t="shared" si="14"/>
        <v>0</v>
      </c>
      <c r="AH31" s="56"/>
      <c r="AI31" s="57"/>
      <c r="AJ31" s="45">
        <f t="shared" si="15"/>
        <v>0</v>
      </c>
      <c r="AK31" s="45">
        <f t="shared" si="16"/>
        <v>0</v>
      </c>
      <c r="AL31" s="56"/>
      <c r="AM31" s="56"/>
      <c r="AN31" s="56"/>
      <c r="AO31" s="56"/>
      <c r="AP31" s="56"/>
      <c r="AQ31" s="56"/>
      <c r="AR31" s="56"/>
      <c r="AS31" s="56"/>
      <c r="AT31" s="45">
        <f t="shared" si="17"/>
        <v>0</v>
      </c>
      <c r="AU31" s="149"/>
      <c r="AV31" s="56"/>
      <c r="AW31" s="56"/>
      <c r="AX31" s="45">
        <f t="shared" si="18"/>
        <v>0</v>
      </c>
      <c r="AY31" s="45">
        <f t="shared" si="19"/>
        <v>0</v>
      </c>
      <c r="AZ31" s="56"/>
      <c r="BA31" s="56"/>
      <c r="BB31" s="56"/>
      <c r="BC31" s="56"/>
      <c r="BD31" s="56"/>
      <c r="BE31" s="56"/>
      <c r="BF31" s="56"/>
      <c r="BG31" s="45">
        <f t="shared" si="20"/>
        <v>0</v>
      </c>
      <c r="BH31" s="53">
        <f t="shared" si="21"/>
        <v>0</v>
      </c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4"/>
      <c r="GG31" s="54"/>
      <c r="GH31" s="54"/>
      <c r="GI31" s="54"/>
      <c r="GJ31" s="54"/>
      <c r="GK31" s="54"/>
      <c r="GL31" s="54"/>
      <c r="GM31" s="54"/>
      <c r="GN31" s="54"/>
      <c r="GO31" s="54"/>
      <c r="GP31" s="54"/>
      <c r="GQ31" s="54"/>
      <c r="GR31" s="54"/>
      <c r="GS31" s="54"/>
      <c r="GT31" s="54"/>
      <c r="GU31" s="54"/>
      <c r="GV31" s="54"/>
      <c r="GW31" s="54"/>
      <c r="GX31" s="54"/>
      <c r="GY31" s="54"/>
      <c r="GZ31" s="54"/>
      <c r="HA31" s="54"/>
      <c r="HB31" s="54"/>
      <c r="HC31" s="54"/>
      <c r="HD31" s="54"/>
      <c r="HE31" s="54"/>
      <c r="HF31" s="54"/>
      <c r="HG31" s="54"/>
      <c r="HH31" s="54"/>
      <c r="HI31" s="54"/>
      <c r="HJ31" s="54"/>
      <c r="HK31" s="54"/>
      <c r="HL31" s="54"/>
      <c r="HM31" s="54"/>
      <c r="HN31" s="54"/>
      <c r="HO31" s="54"/>
      <c r="HP31" s="54"/>
      <c r="HQ31" s="54"/>
      <c r="HR31" s="54"/>
      <c r="HS31" s="54"/>
      <c r="HT31" s="54"/>
      <c r="HU31" s="54"/>
      <c r="HV31" s="54"/>
      <c r="HW31" s="54"/>
      <c r="HX31" s="54"/>
      <c r="HY31" s="54"/>
      <c r="HZ31" s="54"/>
      <c r="IA31" s="54"/>
      <c r="IB31" s="54"/>
      <c r="IC31" s="54"/>
      <c r="ID31" s="54"/>
      <c r="IE31" s="54"/>
      <c r="IF31" s="54"/>
      <c r="IG31" s="54"/>
      <c r="IH31" s="54"/>
      <c r="II31" s="54"/>
      <c r="IJ31" s="54"/>
      <c r="IK31" s="54"/>
      <c r="IL31" s="54"/>
      <c r="IM31" s="54"/>
      <c r="IN31" s="54"/>
      <c r="IO31" s="54"/>
      <c r="IP31" s="54"/>
      <c r="IQ31" s="54"/>
      <c r="IR31" s="54"/>
      <c r="IS31" s="54"/>
      <c r="IT31" s="54"/>
      <c r="IU31" s="54"/>
      <c r="IV31" s="54"/>
      <c r="IW31" s="54"/>
      <c r="IX31" s="54"/>
      <c r="IY31" s="54"/>
      <c r="IZ31" s="54"/>
      <c r="JA31" s="54"/>
      <c r="JB31" s="54"/>
      <c r="JC31" s="54"/>
      <c r="JD31" s="54"/>
      <c r="JE31" s="54"/>
      <c r="JF31" s="54"/>
      <c r="JG31" s="54"/>
      <c r="JH31" s="54"/>
      <c r="JI31" s="54"/>
      <c r="JJ31" s="54"/>
      <c r="JK31" s="54"/>
      <c r="JL31" s="54"/>
      <c r="JM31" s="54"/>
      <c r="JN31" s="54"/>
      <c r="JO31" s="54"/>
      <c r="JP31" s="54"/>
      <c r="JQ31" s="54"/>
      <c r="JR31" s="54"/>
      <c r="JS31" s="54"/>
      <c r="JT31" s="54"/>
      <c r="JU31" s="54"/>
    </row>
    <row r="32" spans="1:281" s="42" customFormat="1" ht="23.1" customHeight="1" x14ac:dyDescent="0.35">
      <c r="A32" s="154">
        <v>11</v>
      </c>
      <c r="B32" s="43" t="s">
        <v>75</v>
      </c>
      <c r="C32" s="44" t="s">
        <v>69</v>
      </c>
      <c r="D32" s="45">
        <v>39672</v>
      </c>
      <c r="E32" s="45">
        <v>1944</v>
      </c>
      <c r="F32" s="45">
        <f t="shared" si="0"/>
        <v>41616</v>
      </c>
      <c r="G32" s="45">
        <v>1944</v>
      </c>
      <c r="H32" s="45"/>
      <c r="I32" s="45"/>
      <c r="J32" s="45">
        <f t="shared" si="1"/>
        <v>43560</v>
      </c>
      <c r="K32" s="46">
        <f>J32</f>
        <v>43560</v>
      </c>
      <c r="L32" s="47">
        <f t="shared" si="2"/>
        <v>0</v>
      </c>
      <c r="M32" s="42">
        <v>0</v>
      </c>
      <c r="N32" s="42">
        <v>0</v>
      </c>
      <c r="O32" s="42">
        <v>0</v>
      </c>
      <c r="P32" s="45">
        <f t="shared" si="3"/>
        <v>43560</v>
      </c>
      <c r="Q32" s="45">
        <v>2878.45</v>
      </c>
      <c r="R32" s="45">
        <f t="shared" si="4"/>
        <v>14288.22</v>
      </c>
      <c r="S32" s="45">
        <f t="shared" si="5"/>
        <v>388.64</v>
      </c>
      <c r="T32" s="45">
        <f t="shared" si="6"/>
        <v>1089</v>
      </c>
      <c r="U32" s="45">
        <f t="shared" si="7"/>
        <v>19915.689999999999</v>
      </c>
      <c r="V32" s="46">
        <f t="shared" si="8"/>
        <v>38560</v>
      </c>
      <c r="W32" s="48">
        <f t="shared" si="9"/>
        <v>2500</v>
      </c>
      <c r="X32" s="48">
        <f t="shared" si="10"/>
        <v>2500</v>
      </c>
      <c r="Y32" s="42">
        <f>+A32</f>
        <v>11</v>
      </c>
      <c r="Z32" s="45">
        <f t="shared" si="11"/>
        <v>5227.2</v>
      </c>
      <c r="AA32" s="45">
        <v>0</v>
      </c>
      <c r="AB32" s="45">
        <v>100</v>
      </c>
      <c r="AC32" s="45">
        <f t="shared" si="12"/>
        <v>1089</v>
      </c>
      <c r="AD32" s="45">
        <v>200</v>
      </c>
      <c r="AE32" s="50">
        <f t="shared" si="13"/>
        <v>5000</v>
      </c>
      <c r="AF32" s="51">
        <f t="shared" si="14"/>
        <v>2500</v>
      </c>
      <c r="AG32" s="154">
        <v>11</v>
      </c>
      <c r="AH32" s="43" t="s">
        <v>75</v>
      </c>
      <c r="AI32" s="44" t="s">
        <v>69</v>
      </c>
      <c r="AJ32" s="45">
        <f t="shared" si="15"/>
        <v>2878.45</v>
      </c>
      <c r="AK32" s="45">
        <f t="shared" si="16"/>
        <v>3920.3999999999996</v>
      </c>
      <c r="AL32" s="45">
        <v>0</v>
      </c>
      <c r="AM32" s="45">
        <v>2700</v>
      </c>
      <c r="AN32" s="45">
        <v>0</v>
      </c>
      <c r="AO32" s="45">
        <v>0</v>
      </c>
      <c r="AP32" s="45">
        <v>5612.26</v>
      </c>
      <c r="AQ32" s="45">
        <v>0</v>
      </c>
      <c r="AR32" s="45">
        <v>1400</v>
      </c>
      <c r="AS32" s="45">
        <v>655.56</v>
      </c>
      <c r="AT32" s="45">
        <f t="shared" si="17"/>
        <v>14288.22</v>
      </c>
      <c r="AU32" s="45">
        <v>200</v>
      </c>
      <c r="AV32" s="45">
        <v>0</v>
      </c>
      <c r="AW32" s="65">
        <v>188.64</v>
      </c>
      <c r="AX32" s="45">
        <f t="shared" si="18"/>
        <v>388.64</v>
      </c>
      <c r="AY32" s="45">
        <f t="shared" si="19"/>
        <v>1089</v>
      </c>
      <c r="AZ32" s="45"/>
      <c r="BA32" s="45"/>
      <c r="BB32" s="45">
        <v>100</v>
      </c>
      <c r="BC32" s="45">
        <v>9490.31</v>
      </c>
      <c r="BD32" s="45">
        <v>7375.38</v>
      </c>
      <c r="BE32" s="45">
        <v>2950</v>
      </c>
      <c r="BF32" s="45">
        <v>0</v>
      </c>
      <c r="BG32" s="45">
        <f t="shared" si="20"/>
        <v>19915.689999999999</v>
      </c>
      <c r="BH32" s="53">
        <f t="shared" si="21"/>
        <v>38560</v>
      </c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  <c r="II32" s="54"/>
      <c r="IJ32" s="54"/>
      <c r="IK32" s="54"/>
      <c r="IL32" s="54"/>
      <c r="IM32" s="54"/>
      <c r="IN32" s="54"/>
      <c r="IO32" s="54"/>
      <c r="IP32" s="54"/>
      <c r="IQ32" s="54"/>
      <c r="IR32" s="54"/>
      <c r="IS32" s="54"/>
      <c r="IT32" s="54"/>
      <c r="IU32" s="54"/>
      <c r="IV32" s="54"/>
      <c r="IW32" s="54"/>
      <c r="IX32" s="54"/>
      <c r="IY32" s="54"/>
      <c r="IZ32" s="54"/>
      <c r="JA32" s="54"/>
      <c r="JB32" s="54"/>
      <c r="JC32" s="54"/>
      <c r="JD32" s="54"/>
      <c r="JE32" s="54"/>
      <c r="JF32" s="54"/>
      <c r="JG32" s="54"/>
      <c r="JH32" s="54"/>
      <c r="JI32" s="54"/>
      <c r="JJ32" s="54"/>
      <c r="JK32" s="54"/>
      <c r="JL32" s="54"/>
      <c r="JM32" s="54"/>
      <c r="JN32" s="54"/>
      <c r="JO32" s="54"/>
      <c r="JP32" s="54"/>
      <c r="JQ32" s="54"/>
      <c r="JR32" s="54"/>
      <c r="JS32" s="54"/>
      <c r="JT32" s="54"/>
      <c r="JU32" s="54"/>
    </row>
    <row r="33" spans="1:281" s="55" customFormat="1" ht="23.1" customHeight="1" x14ac:dyDescent="0.35">
      <c r="B33" s="56"/>
      <c r="C33" s="57"/>
      <c r="D33" s="59"/>
      <c r="E33" s="59"/>
      <c r="F33" s="45">
        <f t="shared" si="0"/>
        <v>0</v>
      </c>
      <c r="G33" s="59"/>
      <c r="J33" s="45">
        <f t="shared" si="1"/>
        <v>0</v>
      </c>
      <c r="L33" s="47">
        <f t="shared" si="2"/>
        <v>0</v>
      </c>
      <c r="P33" s="45">
        <f t="shared" si="3"/>
        <v>0</v>
      </c>
      <c r="Q33" s="56"/>
      <c r="R33" s="45">
        <f t="shared" si="4"/>
        <v>0</v>
      </c>
      <c r="S33" s="45">
        <f t="shared" si="5"/>
        <v>0</v>
      </c>
      <c r="T33" s="45">
        <f t="shared" si="6"/>
        <v>0</v>
      </c>
      <c r="U33" s="45">
        <f t="shared" si="7"/>
        <v>0</v>
      </c>
      <c r="V33" s="46">
        <f t="shared" si="8"/>
        <v>0</v>
      </c>
      <c r="W33" s="48">
        <f t="shared" si="9"/>
        <v>0</v>
      </c>
      <c r="X33" s="48">
        <f t="shared" si="10"/>
        <v>0</v>
      </c>
      <c r="Z33" s="45">
        <f t="shared" si="11"/>
        <v>0</v>
      </c>
      <c r="AA33" s="59"/>
      <c r="AB33" s="59"/>
      <c r="AC33" s="45">
        <f t="shared" si="12"/>
        <v>0</v>
      </c>
      <c r="AD33" s="59"/>
      <c r="AE33" s="50">
        <f t="shared" si="13"/>
        <v>0</v>
      </c>
      <c r="AF33" s="51">
        <f t="shared" si="14"/>
        <v>0</v>
      </c>
      <c r="AH33" s="56"/>
      <c r="AI33" s="57"/>
      <c r="AJ33" s="45">
        <f t="shared" si="15"/>
        <v>0</v>
      </c>
      <c r="AK33" s="45">
        <f t="shared" si="16"/>
        <v>0</v>
      </c>
      <c r="AL33" s="56"/>
      <c r="AM33" s="56"/>
      <c r="AN33" s="56"/>
      <c r="AO33" s="56"/>
      <c r="AP33" s="56"/>
      <c r="AQ33" s="56"/>
      <c r="AR33" s="56"/>
      <c r="AS33" s="56"/>
      <c r="AT33" s="45">
        <f t="shared" si="17"/>
        <v>0</v>
      </c>
      <c r="AU33" s="149"/>
      <c r="AV33" s="56"/>
      <c r="AW33" s="66"/>
      <c r="AX33" s="45">
        <f t="shared" si="18"/>
        <v>0</v>
      </c>
      <c r="AY33" s="45">
        <f t="shared" si="19"/>
        <v>0</v>
      </c>
      <c r="AZ33" s="56"/>
      <c r="BA33" s="56"/>
      <c r="BB33" s="56"/>
      <c r="BC33" s="56"/>
      <c r="BD33" s="56"/>
      <c r="BE33" s="56"/>
      <c r="BF33" s="56"/>
      <c r="BG33" s="45">
        <f t="shared" si="20"/>
        <v>0</v>
      </c>
      <c r="BH33" s="53">
        <f t="shared" si="21"/>
        <v>0</v>
      </c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  <c r="II33" s="54"/>
      <c r="IJ33" s="54"/>
      <c r="IK33" s="54"/>
      <c r="IL33" s="54"/>
      <c r="IM33" s="54"/>
      <c r="IN33" s="54"/>
      <c r="IO33" s="54"/>
      <c r="IP33" s="54"/>
      <c r="IQ33" s="54"/>
      <c r="IR33" s="54"/>
      <c r="IS33" s="54"/>
      <c r="IT33" s="54"/>
      <c r="IU33" s="54"/>
      <c r="IV33" s="54"/>
      <c r="IW33" s="54"/>
      <c r="IX33" s="54"/>
      <c r="IY33" s="54"/>
      <c r="IZ33" s="54"/>
      <c r="JA33" s="54"/>
      <c r="JB33" s="54"/>
      <c r="JC33" s="54"/>
      <c r="JD33" s="54"/>
      <c r="JE33" s="54"/>
      <c r="JF33" s="54"/>
      <c r="JG33" s="54"/>
      <c r="JH33" s="54"/>
      <c r="JI33" s="54"/>
      <c r="JJ33" s="54"/>
      <c r="JK33" s="54"/>
      <c r="JL33" s="54"/>
      <c r="JM33" s="54"/>
      <c r="JN33" s="54"/>
      <c r="JO33" s="54"/>
      <c r="JP33" s="54"/>
      <c r="JQ33" s="54"/>
      <c r="JR33" s="54"/>
      <c r="JS33" s="54"/>
      <c r="JT33" s="54"/>
      <c r="JU33" s="54"/>
    </row>
    <row r="34" spans="1:281" s="42" customFormat="1" ht="23.1" customHeight="1" x14ac:dyDescent="0.35">
      <c r="A34" s="42">
        <v>12</v>
      </c>
      <c r="B34" s="62" t="s">
        <v>76</v>
      </c>
      <c r="C34" s="44" t="s">
        <v>67</v>
      </c>
      <c r="D34" s="45">
        <v>80003</v>
      </c>
      <c r="E34" s="45">
        <v>3656</v>
      </c>
      <c r="F34" s="45">
        <f t="shared" si="0"/>
        <v>83659</v>
      </c>
      <c r="G34" s="45">
        <v>3656</v>
      </c>
      <c r="H34" s="45"/>
      <c r="I34" s="45"/>
      <c r="J34" s="45">
        <f t="shared" si="1"/>
        <v>87315</v>
      </c>
      <c r="K34" s="46">
        <f>J34</f>
        <v>87315</v>
      </c>
      <c r="L34" s="47">
        <f t="shared" si="2"/>
        <v>0</v>
      </c>
      <c r="M34" s="42">
        <v>0</v>
      </c>
      <c r="N34" s="42">
        <v>0</v>
      </c>
      <c r="O34" s="42">
        <v>0</v>
      </c>
      <c r="P34" s="45">
        <f t="shared" si="3"/>
        <v>87315</v>
      </c>
      <c r="Q34" s="45">
        <v>12906.57</v>
      </c>
      <c r="R34" s="45">
        <f t="shared" si="4"/>
        <v>34190.58</v>
      </c>
      <c r="S34" s="45">
        <f t="shared" si="5"/>
        <v>200</v>
      </c>
      <c r="T34" s="45">
        <f t="shared" si="6"/>
        <v>2182.87</v>
      </c>
      <c r="U34" s="45">
        <f t="shared" si="7"/>
        <v>22050.21</v>
      </c>
      <c r="V34" s="46">
        <f t="shared" si="8"/>
        <v>71530.23000000001</v>
      </c>
      <c r="W34" s="48">
        <f t="shared" si="9"/>
        <v>7892</v>
      </c>
      <c r="X34" s="48">
        <f t="shared" si="10"/>
        <v>7892.7699999999895</v>
      </c>
      <c r="Y34" s="42">
        <f>+A34</f>
        <v>12</v>
      </c>
      <c r="Z34" s="45">
        <f t="shared" si="11"/>
        <v>10477.799999999999</v>
      </c>
      <c r="AA34" s="45">
        <v>0</v>
      </c>
      <c r="AB34" s="45">
        <v>100</v>
      </c>
      <c r="AC34" s="45">
        <f t="shared" si="12"/>
        <v>2182.88</v>
      </c>
      <c r="AD34" s="45">
        <v>200</v>
      </c>
      <c r="AE34" s="50">
        <f t="shared" si="13"/>
        <v>15784.76999999999</v>
      </c>
      <c r="AF34" s="51">
        <f t="shared" si="14"/>
        <v>7892.3849999999948</v>
      </c>
      <c r="AG34" s="42">
        <v>12</v>
      </c>
      <c r="AH34" s="62" t="s">
        <v>76</v>
      </c>
      <c r="AI34" s="44" t="s">
        <v>67</v>
      </c>
      <c r="AJ34" s="45">
        <f t="shared" si="15"/>
        <v>12906.57</v>
      </c>
      <c r="AK34" s="45">
        <f t="shared" si="16"/>
        <v>7858.3499999999995</v>
      </c>
      <c r="AL34" s="45">
        <v>0</v>
      </c>
      <c r="AM34" s="45">
        <v>700</v>
      </c>
      <c r="AN34" s="45">
        <v>0</v>
      </c>
      <c r="AO34" s="45">
        <v>9634.44</v>
      </c>
      <c r="AP34" s="45">
        <v>12353.34</v>
      </c>
      <c r="AQ34" s="47">
        <v>0</v>
      </c>
      <c r="AR34" s="65">
        <v>2333.33</v>
      </c>
      <c r="AS34" s="45">
        <v>1311.12</v>
      </c>
      <c r="AT34" s="45">
        <f t="shared" si="17"/>
        <v>34190.58</v>
      </c>
      <c r="AU34" s="45">
        <v>200</v>
      </c>
      <c r="AV34" s="45">
        <v>0</v>
      </c>
      <c r="AW34" s="45">
        <v>0</v>
      </c>
      <c r="AX34" s="45">
        <f t="shared" si="18"/>
        <v>200</v>
      </c>
      <c r="AY34" s="45">
        <f t="shared" si="19"/>
        <v>2182.87</v>
      </c>
      <c r="AZ34" s="45"/>
      <c r="BA34" s="45"/>
      <c r="BB34" s="45">
        <v>100</v>
      </c>
      <c r="BC34" s="45">
        <v>7576.21</v>
      </c>
      <c r="BD34" s="45">
        <v>7000</v>
      </c>
      <c r="BE34" s="45">
        <v>7374</v>
      </c>
      <c r="BF34" s="45">
        <v>0</v>
      </c>
      <c r="BG34" s="45">
        <f t="shared" si="20"/>
        <v>22050.21</v>
      </c>
      <c r="BH34" s="53">
        <f t="shared" si="21"/>
        <v>71530.23000000001</v>
      </c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  <c r="II34" s="54"/>
      <c r="IJ34" s="54"/>
      <c r="IK34" s="54"/>
      <c r="IL34" s="54"/>
      <c r="IM34" s="54"/>
      <c r="IN34" s="54"/>
      <c r="IO34" s="54"/>
      <c r="IP34" s="54"/>
      <c r="IQ34" s="54"/>
      <c r="IR34" s="54"/>
      <c r="IS34" s="54"/>
      <c r="IT34" s="54"/>
      <c r="IU34" s="54"/>
      <c r="IV34" s="54"/>
      <c r="IW34" s="54"/>
      <c r="IX34" s="54"/>
      <c r="IY34" s="54"/>
      <c r="IZ34" s="54"/>
      <c r="JA34" s="54"/>
      <c r="JB34" s="54"/>
      <c r="JC34" s="54"/>
      <c r="JD34" s="54"/>
      <c r="JE34" s="54"/>
      <c r="JF34" s="54"/>
      <c r="JG34" s="54"/>
      <c r="JH34" s="54"/>
      <c r="JI34" s="54"/>
      <c r="JJ34" s="54"/>
      <c r="JK34" s="54"/>
      <c r="JL34" s="54"/>
      <c r="JM34" s="54"/>
      <c r="JN34" s="54"/>
      <c r="JO34" s="54"/>
      <c r="JP34" s="54"/>
      <c r="JQ34" s="54"/>
      <c r="JR34" s="54"/>
      <c r="JS34" s="54"/>
      <c r="JT34" s="54"/>
      <c r="JU34" s="54"/>
    </row>
    <row r="35" spans="1:281" s="42" customFormat="1" ht="23.1" customHeight="1" x14ac:dyDescent="0.35">
      <c r="A35" s="55"/>
      <c r="B35" s="62"/>
      <c r="C35" s="44"/>
      <c r="D35" s="45"/>
      <c r="E35" s="45"/>
      <c r="F35" s="45">
        <f t="shared" si="0"/>
        <v>0</v>
      </c>
      <c r="G35" s="45"/>
      <c r="J35" s="45">
        <f t="shared" si="1"/>
        <v>0</v>
      </c>
      <c r="K35" s="46"/>
      <c r="L35" s="47">
        <f t="shared" si="2"/>
        <v>0</v>
      </c>
      <c r="P35" s="45">
        <f t="shared" si="3"/>
        <v>0</v>
      </c>
      <c r="R35" s="45">
        <f t="shared" si="4"/>
        <v>0</v>
      </c>
      <c r="S35" s="45">
        <f t="shared" si="5"/>
        <v>0</v>
      </c>
      <c r="T35" s="45">
        <f t="shared" si="6"/>
        <v>0</v>
      </c>
      <c r="U35" s="45">
        <f t="shared" si="7"/>
        <v>0</v>
      </c>
      <c r="V35" s="46">
        <f t="shared" si="8"/>
        <v>0</v>
      </c>
      <c r="W35" s="48">
        <f t="shared" si="9"/>
        <v>0</v>
      </c>
      <c r="X35" s="48">
        <f t="shared" si="10"/>
        <v>0</v>
      </c>
      <c r="Z35" s="45">
        <f t="shared" si="11"/>
        <v>0</v>
      </c>
      <c r="AA35" s="45"/>
      <c r="AB35" s="45"/>
      <c r="AC35" s="45">
        <f t="shared" si="12"/>
        <v>0</v>
      </c>
      <c r="AD35" s="45"/>
      <c r="AE35" s="50">
        <f t="shared" si="13"/>
        <v>0</v>
      </c>
      <c r="AF35" s="51">
        <f t="shared" si="14"/>
        <v>0</v>
      </c>
      <c r="AG35" s="55"/>
      <c r="AH35" s="62"/>
      <c r="AI35" s="44"/>
      <c r="AJ35" s="45">
        <f t="shared" si="15"/>
        <v>0</v>
      </c>
      <c r="AK35" s="45">
        <f t="shared" si="16"/>
        <v>0</v>
      </c>
      <c r="AT35" s="45">
        <f t="shared" si="17"/>
        <v>0</v>
      </c>
      <c r="AU35" s="45"/>
      <c r="AV35" s="56"/>
      <c r="AX35" s="45">
        <f t="shared" si="18"/>
        <v>0</v>
      </c>
      <c r="AY35" s="45">
        <f t="shared" si="19"/>
        <v>0</v>
      </c>
      <c r="BG35" s="45">
        <f t="shared" si="20"/>
        <v>0</v>
      </c>
      <c r="BH35" s="53">
        <f t="shared" si="21"/>
        <v>0</v>
      </c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  <c r="II35" s="54"/>
      <c r="IJ35" s="54"/>
      <c r="IK35" s="54"/>
      <c r="IL35" s="54"/>
      <c r="IM35" s="54"/>
      <c r="IN35" s="54"/>
      <c r="IO35" s="54"/>
      <c r="IP35" s="54"/>
      <c r="IQ35" s="54"/>
      <c r="IR35" s="54"/>
      <c r="IS35" s="54"/>
      <c r="IT35" s="54"/>
      <c r="IU35" s="54"/>
      <c r="IV35" s="54"/>
      <c r="IW35" s="54"/>
      <c r="IX35" s="54"/>
      <c r="IY35" s="54"/>
      <c r="IZ35" s="54"/>
      <c r="JA35" s="54"/>
      <c r="JB35" s="54"/>
      <c r="JC35" s="54"/>
      <c r="JD35" s="54"/>
      <c r="JE35" s="54"/>
      <c r="JF35" s="54"/>
      <c r="JG35" s="54"/>
      <c r="JH35" s="54"/>
      <c r="JI35" s="54"/>
      <c r="JJ35" s="54"/>
      <c r="JK35" s="54"/>
      <c r="JL35" s="54"/>
      <c r="JM35" s="54"/>
      <c r="JN35" s="54"/>
      <c r="JO35" s="54"/>
      <c r="JP35" s="54"/>
      <c r="JQ35" s="54"/>
      <c r="JR35" s="54"/>
      <c r="JS35" s="54"/>
      <c r="JT35" s="54"/>
      <c r="JU35" s="54"/>
    </row>
    <row r="36" spans="1:281" s="42" customFormat="1" ht="23.1" customHeight="1" x14ac:dyDescent="0.35">
      <c r="A36" s="42">
        <v>13</v>
      </c>
      <c r="B36" s="43" t="s">
        <v>78</v>
      </c>
      <c r="C36" s="44" t="s">
        <v>79</v>
      </c>
      <c r="D36" s="45">
        <v>31320</v>
      </c>
      <c r="E36" s="45">
        <v>1550</v>
      </c>
      <c r="F36" s="45">
        <f t="shared" si="0"/>
        <v>32870</v>
      </c>
      <c r="G36" s="45">
        <v>1551</v>
      </c>
      <c r="H36" s="45"/>
      <c r="I36" s="45"/>
      <c r="J36" s="45">
        <f t="shared" si="1"/>
        <v>34421</v>
      </c>
      <c r="K36" s="46">
        <f>J36</f>
        <v>34421</v>
      </c>
      <c r="L36" s="47">
        <f t="shared" si="2"/>
        <v>0</v>
      </c>
      <c r="M36" s="42">
        <v>0</v>
      </c>
      <c r="N36" s="42">
        <v>0</v>
      </c>
      <c r="O36" s="42">
        <v>0</v>
      </c>
      <c r="P36" s="45">
        <f t="shared" si="3"/>
        <v>34421</v>
      </c>
      <c r="Q36" s="45">
        <v>1414.39</v>
      </c>
      <c r="R36" s="45">
        <f t="shared" si="4"/>
        <v>3097.89</v>
      </c>
      <c r="S36" s="45">
        <f t="shared" si="5"/>
        <v>200</v>
      </c>
      <c r="T36" s="45">
        <f t="shared" si="6"/>
        <v>860.52</v>
      </c>
      <c r="U36" s="45">
        <f t="shared" si="7"/>
        <v>4203.3100000000004</v>
      </c>
      <c r="V36" s="46">
        <f t="shared" si="8"/>
        <v>9776.11</v>
      </c>
      <c r="W36" s="48">
        <f t="shared" si="9"/>
        <v>12322</v>
      </c>
      <c r="X36" s="48">
        <f t="shared" si="10"/>
        <v>12322.89</v>
      </c>
      <c r="Y36" s="42">
        <f>+A36</f>
        <v>13</v>
      </c>
      <c r="Z36" s="45">
        <f t="shared" si="11"/>
        <v>4130.5199999999995</v>
      </c>
      <c r="AA36" s="45">
        <v>0</v>
      </c>
      <c r="AB36" s="45">
        <v>100</v>
      </c>
      <c r="AC36" s="45">
        <f t="shared" si="12"/>
        <v>860.53</v>
      </c>
      <c r="AD36" s="45">
        <v>200</v>
      </c>
      <c r="AE36" s="50">
        <f t="shared" si="13"/>
        <v>24644.89</v>
      </c>
      <c r="AF36" s="51">
        <f t="shared" si="14"/>
        <v>12322.445</v>
      </c>
      <c r="AG36" s="42">
        <v>13</v>
      </c>
      <c r="AH36" s="43" t="s">
        <v>78</v>
      </c>
      <c r="AI36" s="44" t="s">
        <v>79</v>
      </c>
      <c r="AJ36" s="45">
        <f t="shared" si="15"/>
        <v>1414.39</v>
      </c>
      <c r="AK36" s="45">
        <f t="shared" si="16"/>
        <v>3097.89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/>
      <c r="AS36" s="45">
        <v>0</v>
      </c>
      <c r="AT36" s="45">
        <f t="shared" si="17"/>
        <v>3097.89</v>
      </c>
      <c r="AU36" s="45">
        <v>200</v>
      </c>
      <c r="AV36" s="45">
        <v>0</v>
      </c>
      <c r="AW36" s="45">
        <v>0</v>
      </c>
      <c r="AX36" s="45">
        <f t="shared" si="18"/>
        <v>200</v>
      </c>
      <c r="AY36" s="45">
        <f t="shared" si="19"/>
        <v>860.52</v>
      </c>
      <c r="AZ36" s="45"/>
      <c r="BA36" s="45"/>
      <c r="BB36" s="45">
        <v>100</v>
      </c>
      <c r="BC36" s="45">
        <v>4103.3100000000004</v>
      </c>
      <c r="BD36" s="45">
        <v>0</v>
      </c>
      <c r="BE36" s="47">
        <v>0</v>
      </c>
      <c r="BF36" s="45">
        <v>0</v>
      </c>
      <c r="BG36" s="45">
        <f t="shared" si="20"/>
        <v>4203.3100000000004</v>
      </c>
      <c r="BH36" s="53">
        <f t="shared" si="21"/>
        <v>9776.11</v>
      </c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</row>
    <row r="37" spans="1:281" s="55" customFormat="1" ht="23.1" customHeight="1" x14ac:dyDescent="0.35">
      <c r="B37" s="61"/>
      <c r="C37" s="57"/>
      <c r="D37" s="59"/>
      <c r="E37" s="59"/>
      <c r="F37" s="45">
        <f t="shared" si="0"/>
        <v>0</v>
      </c>
      <c r="G37" s="59"/>
      <c r="H37" s="59"/>
      <c r="I37" s="59"/>
      <c r="J37" s="45">
        <f t="shared" si="1"/>
        <v>0</v>
      </c>
      <c r="K37" s="58"/>
      <c r="L37" s="47">
        <f t="shared" si="2"/>
        <v>0</v>
      </c>
      <c r="P37" s="45">
        <f t="shared" si="3"/>
        <v>0</v>
      </c>
      <c r="Q37" s="59"/>
      <c r="R37" s="45">
        <f t="shared" si="4"/>
        <v>0</v>
      </c>
      <c r="S37" s="45">
        <f t="shared" si="5"/>
        <v>0</v>
      </c>
      <c r="T37" s="45">
        <f t="shared" si="6"/>
        <v>0</v>
      </c>
      <c r="U37" s="45">
        <f t="shared" si="7"/>
        <v>0</v>
      </c>
      <c r="V37" s="46">
        <f t="shared" si="8"/>
        <v>0</v>
      </c>
      <c r="W37" s="48">
        <f t="shared" si="9"/>
        <v>0</v>
      </c>
      <c r="X37" s="48">
        <f t="shared" si="10"/>
        <v>0</v>
      </c>
      <c r="Z37" s="45">
        <f t="shared" si="11"/>
        <v>0</v>
      </c>
      <c r="AA37" s="59"/>
      <c r="AB37" s="59"/>
      <c r="AC37" s="45">
        <f t="shared" si="12"/>
        <v>0</v>
      </c>
      <c r="AD37" s="59"/>
      <c r="AE37" s="50">
        <f t="shared" si="13"/>
        <v>0</v>
      </c>
      <c r="AF37" s="51">
        <f t="shared" si="14"/>
        <v>0</v>
      </c>
      <c r="AH37" s="61"/>
      <c r="AI37" s="57"/>
      <c r="AJ37" s="45">
        <f t="shared" si="15"/>
        <v>0</v>
      </c>
      <c r="AK37" s="45">
        <f t="shared" si="16"/>
        <v>0</v>
      </c>
      <c r="AL37" s="59"/>
      <c r="AM37" s="59"/>
      <c r="AN37" s="59"/>
      <c r="AO37" s="59"/>
      <c r="AP37" s="59"/>
      <c r="AQ37" s="59"/>
      <c r="AR37" s="59"/>
      <c r="AS37" s="59"/>
      <c r="AT37" s="45">
        <f t="shared" si="17"/>
        <v>0</v>
      </c>
      <c r="AU37" s="59"/>
      <c r="AV37" s="56"/>
      <c r="AW37" s="59"/>
      <c r="AX37" s="45">
        <f t="shared" si="18"/>
        <v>0</v>
      </c>
      <c r="AY37" s="45">
        <f t="shared" si="19"/>
        <v>0</v>
      </c>
      <c r="AZ37" s="59"/>
      <c r="BA37" s="59"/>
      <c r="BB37" s="59"/>
      <c r="BC37" s="59"/>
      <c r="BD37" s="59"/>
      <c r="BE37" s="59"/>
      <c r="BF37" s="59"/>
      <c r="BG37" s="45">
        <f t="shared" si="20"/>
        <v>0</v>
      </c>
      <c r="BH37" s="53">
        <f t="shared" si="21"/>
        <v>0</v>
      </c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</row>
    <row r="38" spans="1:281" s="42" customFormat="1" ht="23.1" customHeight="1" x14ac:dyDescent="0.35">
      <c r="A38" s="154">
        <v>14</v>
      </c>
      <c r="B38" s="43" t="s">
        <v>80</v>
      </c>
      <c r="C38" s="44" t="s">
        <v>108</v>
      </c>
      <c r="D38" s="45">
        <v>51357</v>
      </c>
      <c r="E38" s="45">
        <v>2516</v>
      </c>
      <c r="F38" s="45">
        <f t="shared" si="0"/>
        <v>53873</v>
      </c>
      <c r="G38" s="45">
        <v>2517</v>
      </c>
      <c r="H38" s="45"/>
      <c r="I38" s="45"/>
      <c r="J38" s="45">
        <f t="shared" si="1"/>
        <v>56390</v>
      </c>
      <c r="K38" s="46">
        <f>J38</f>
        <v>56390</v>
      </c>
      <c r="L38" s="47">
        <f t="shared" si="2"/>
        <v>2440.5300000000002</v>
      </c>
      <c r="M38" s="42">
        <v>1</v>
      </c>
      <c r="N38" s="42">
        <v>2</v>
      </c>
      <c r="O38" s="42">
        <v>3</v>
      </c>
      <c r="P38" s="45">
        <f t="shared" si="3"/>
        <v>53949.47</v>
      </c>
      <c r="Q38" s="45">
        <v>5529.03</v>
      </c>
      <c r="R38" s="45">
        <f t="shared" si="4"/>
        <v>5075.0999999999995</v>
      </c>
      <c r="S38" s="45">
        <f t="shared" si="5"/>
        <v>200</v>
      </c>
      <c r="T38" s="45">
        <f t="shared" si="6"/>
        <v>1409.75</v>
      </c>
      <c r="U38" s="45">
        <f t="shared" si="7"/>
        <v>200</v>
      </c>
      <c r="V38" s="46">
        <f t="shared" si="8"/>
        <v>12413.88</v>
      </c>
      <c r="W38" s="48">
        <f t="shared" si="9"/>
        <v>20768</v>
      </c>
      <c r="X38" s="48">
        <f t="shared" si="10"/>
        <v>20767.590000000004</v>
      </c>
      <c r="Y38" s="42">
        <f>+A38</f>
        <v>14</v>
      </c>
      <c r="Z38" s="45">
        <f t="shared" si="11"/>
        <v>6766.8</v>
      </c>
      <c r="AA38" s="45">
        <v>0</v>
      </c>
      <c r="AB38" s="45">
        <v>100</v>
      </c>
      <c r="AC38" s="45">
        <f t="shared" si="12"/>
        <v>1409.75</v>
      </c>
      <c r="AD38" s="45">
        <v>200</v>
      </c>
      <c r="AE38" s="50">
        <f t="shared" si="13"/>
        <v>41535.590000000004</v>
      </c>
      <c r="AF38" s="51">
        <f t="shared" si="14"/>
        <v>20767.795000000002</v>
      </c>
      <c r="AG38" s="154">
        <v>14</v>
      </c>
      <c r="AH38" s="43" t="s">
        <v>80</v>
      </c>
      <c r="AI38" s="44" t="s">
        <v>108</v>
      </c>
      <c r="AJ38" s="45">
        <f t="shared" si="15"/>
        <v>5529.03</v>
      </c>
      <c r="AK38" s="45">
        <f t="shared" si="16"/>
        <v>5075.0999999999995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/>
      <c r="AS38" s="45">
        <v>0</v>
      </c>
      <c r="AT38" s="45">
        <f t="shared" si="17"/>
        <v>5075.0999999999995</v>
      </c>
      <c r="AU38" s="45">
        <v>200</v>
      </c>
      <c r="AV38" s="45">
        <v>0</v>
      </c>
      <c r="AW38" s="45">
        <v>0</v>
      </c>
      <c r="AX38" s="45">
        <f t="shared" si="18"/>
        <v>200</v>
      </c>
      <c r="AY38" s="45">
        <f t="shared" si="19"/>
        <v>1409.75</v>
      </c>
      <c r="AZ38" s="45"/>
      <c r="BA38" s="45"/>
      <c r="BB38" s="45">
        <v>100</v>
      </c>
      <c r="BC38" s="45">
        <v>0</v>
      </c>
      <c r="BD38" s="45">
        <v>100</v>
      </c>
      <c r="BE38" s="45">
        <v>0</v>
      </c>
      <c r="BF38" s="45">
        <v>0</v>
      </c>
      <c r="BG38" s="45">
        <f t="shared" si="20"/>
        <v>200</v>
      </c>
      <c r="BH38" s="53">
        <f t="shared" si="21"/>
        <v>12413.88</v>
      </c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</row>
    <row r="39" spans="1:281" s="55" customFormat="1" ht="23.1" customHeight="1" x14ac:dyDescent="0.35">
      <c r="B39" s="56"/>
      <c r="C39" s="57"/>
      <c r="D39" s="59"/>
      <c r="E39" s="59"/>
      <c r="F39" s="45">
        <f t="shared" si="0"/>
        <v>0</v>
      </c>
      <c r="G39" s="59"/>
      <c r="J39" s="45">
        <f t="shared" si="1"/>
        <v>0</v>
      </c>
      <c r="L39" s="47">
        <f t="shared" si="2"/>
        <v>0</v>
      </c>
      <c r="P39" s="45">
        <f t="shared" si="3"/>
        <v>0</v>
      </c>
      <c r="Q39" s="56"/>
      <c r="R39" s="45">
        <f t="shared" si="4"/>
        <v>0</v>
      </c>
      <c r="S39" s="45">
        <f t="shared" si="5"/>
        <v>0</v>
      </c>
      <c r="T39" s="45">
        <f t="shared" si="6"/>
        <v>0</v>
      </c>
      <c r="U39" s="45">
        <f t="shared" si="7"/>
        <v>0</v>
      </c>
      <c r="V39" s="46">
        <f t="shared" si="8"/>
        <v>0</v>
      </c>
      <c r="W39" s="48">
        <f t="shared" si="9"/>
        <v>0</v>
      </c>
      <c r="X39" s="48">
        <f t="shared" si="10"/>
        <v>0</v>
      </c>
      <c r="Z39" s="45">
        <f t="shared" si="11"/>
        <v>0</v>
      </c>
      <c r="AA39" s="59"/>
      <c r="AB39" s="59"/>
      <c r="AC39" s="45">
        <f t="shared" si="12"/>
        <v>0</v>
      </c>
      <c r="AD39" s="59"/>
      <c r="AE39" s="50">
        <f t="shared" si="13"/>
        <v>0</v>
      </c>
      <c r="AF39" s="51">
        <f t="shared" si="14"/>
        <v>0</v>
      </c>
      <c r="AH39" s="56"/>
      <c r="AI39" s="57"/>
      <c r="AJ39" s="45">
        <f t="shared" si="15"/>
        <v>0</v>
      </c>
      <c r="AK39" s="45">
        <f t="shared" si="16"/>
        <v>0</v>
      </c>
      <c r="AL39" s="56"/>
      <c r="AM39" s="56"/>
      <c r="AN39" s="56"/>
      <c r="AO39" s="56"/>
      <c r="AP39" s="56"/>
      <c r="AQ39" s="56"/>
      <c r="AR39" s="56"/>
      <c r="AS39" s="56"/>
      <c r="AT39" s="45">
        <f t="shared" si="17"/>
        <v>0</v>
      </c>
      <c r="AU39" s="149"/>
      <c r="AV39" s="56"/>
      <c r="AW39" s="56"/>
      <c r="AX39" s="45">
        <f t="shared" si="18"/>
        <v>0</v>
      </c>
      <c r="AY39" s="45">
        <f t="shared" si="19"/>
        <v>0</v>
      </c>
      <c r="AZ39" s="56"/>
      <c r="BA39" s="56"/>
      <c r="BB39" s="56"/>
      <c r="BC39" s="56"/>
      <c r="BD39" s="56"/>
      <c r="BE39" s="56"/>
      <c r="BF39" s="56"/>
      <c r="BG39" s="45">
        <f t="shared" si="20"/>
        <v>0</v>
      </c>
      <c r="BH39" s="53">
        <f t="shared" si="21"/>
        <v>0</v>
      </c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</row>
    <row r="40" spans="1:281" s="54" customFormat="1" ht="23.1" customHeight="1" x14ac:dyDescent="0.35">
      <c r="A40" s="42">
        <v>15</v>
      </c>
      <c r="B40" s="67" t="s">
        <v>82</v>
      </c>
      <c r="C40" s="44" t="s">
        <v>67</v>
      </c>
      <c r="D40" s="45">
        <v>81207</v>
      </c>
      <c r="E40" s="45">
        <v>3711</v>
      </c>
      <c r="F40" s="45">
        <f t="shared" si="0"/>
        <v>84918</v>
      </c>
      <c r="G40" s="45">
        <v>3656</v>
      </c>
      <c r="H40" s="45"/>
      <c r="I40" s="45"/>
      <c r="J40" s="45">
        <f t="shared" si="1"/>
        <v>88574</v>
      </c>
      <c r="K40" s="46">
        <f>J40</f>
        <v>88574</v>
      </c>
      <c r="L40" s="47">
        <f t="shared" si="2"/>
        <v>0</v>
      </c>
      <c r="M40" s="42">
        <v>0</v>
      </c>
      <c r="N40" s="42">
        <v>0</v>
      </c>
      <c r="O40" s="42">
        <v>0</v>
      </c>
      <c r="P40" s="45">
        <f t="shared" si="3"/>
        <v>88574</v>
      </c>
      <c r="Q40" s="45">
        <v>13237.58</v>
      </c>
      <c r="R40" s="45">
        <f t="shared" si="4"/>
        <v>21043.34</v>
      </c>
      <c r="S40" s="45">
        <f t="shared" si="5"/>
        <v>200</v>
      </c>
      <c r="T40" s="45">
        <f t="shared" si="6"/>
        <v>2214.35</v>
      </c>
      <c r="U40" s="45">
        <f t="shared" si="7"/>
        <v>1100</v>
      </c>
      <c r="V40" s="46">
        <f t="shared" si="8"/>
        <v>37795.269999999997</v>
      </c>
      <c r="W40" s="48">
        <f t="shared" si="9"/>
        <v>25389</v>
      </c>
      <c r="X40" s="48">
        <f t="shared" si="10"/>
        <v>25389.730000000003</v>
      </c>
      <c r="Y40" s="42">
        <f>+A40</f>
        <v>15</v>
      </c>
      <c r="Z40" s="45">
        <f t="shared" si="11"/>
        <v>10628.88</v>
      </c>
      <c r="AA40" s="45">
        <v>0</v>
      </c>
      <c r="AB40" s="45">
        <v>100</v>
      </c>
      <c r="AC40" s="45">
        <f t="shared" si="12"/>
        <v>2214.35</v>
      </c>
      <c r="AD40" s="45">
        <v>200</v>
      </c>
      <c r="AE40" s="50">
        <f t="shared" si="13"/>
        <v>50778.73</v>
      </c>
      <c r="AF40" s="51">
        <f t="shared" si="14"/>
        <v>25389.365000000002</v>
      </c>
      <c r="AG40" s="42">
        <v>15</v>
      </c>
      <c r="AH40" s="67" t="s">
        <v>82</v>
      </c>
      <c r="AI40" s="44" t="s">
        <v>67</v>
      </c>
      <c r="AJ40" s="45">
        <f t="shared" si="15"/>
        <v>13237.58</v>
      </c>
      <c r="AK40" s="45">
        <f t="shared" si="16"/>
        <v>7971.66</v>
      </c>
      <c r="AL40" s="45">
        <v>0</v>
      </c>
      <c r="AM40" s="45">
        <v>420</v>
      </c>
      <c r="AN40" s="45">
        <v>0</v>
      </c>
      <c r="AO40" s="45">
        <v>0</v>
      </c>
      <c r="AP40" s="45">
        <v>12651.68</v>
      </c>
      <c r="AQ40" s="45">
        <v>0</v>
      </c>
      <c r="AR40" s="45"/>
      <c r="AS40" s="45">
        <v>0</v>
      </c>
      <c r="AT40" s="45">
        <f t="shared" si="17"/>
        <v>21043.34</v>
      </c>
      <c r="AU40" s="45">
        <v>200</v>
      </c>
      <c r="AV40" s="45">
        <v>0</v>
      </c>
      <c r="AW40" s="45">
        <v>0</v>
      </c>
      <c r="AX40" s="45">
        <f t="shared" si="18"/>
        <v>200</v>
      </c>
      <c r="AY40" s="45">
        <f t="shared" si="19"/>
        <v>2214.35</v>
      </c>
      <c r="AZ40" s="45"/>
      <c r="BA40" s="65">
        <v>0</v>
      </c>
      <c r="BB40" s="65">
        <v>100</v>
      </c>
      <c r="BC40" s="65">
        <v>0</v>
      </c>
      <c r="BD40" s="65">
        <v>1000</v>
      </c>
      <c r="BE40" s="65">
        <v>0</v>
      </c>
      <c r="BF40" s="45">
        <v>0</v>
      </c>
      <c r="BG40" s="45">
        <f t="shared" si="20"/>
        <v>1100</v>
      </c>
      <c r="BH40" s="53">
        <f t="shared" si="21"/>
        <v>37795.269999999997</v>
      </c>
    </row>
    <row r="41" spans="1:281" s="54" customFormat="1" ht="23.1" customHeight="1" x14ac:dyDescent="0.35">
      <c r="A41" s="55"/>
      <c r="B41" s="56"/>
      <c r="C41" s="57"/>
      <c r="D41" s="59"/>
      <c r="E41" s="59"/>
      <c r="F41" s="45">
        <f t="shared" si="0"/>
        <v>0</v>
      </c>
      <c r="G41" s="59"/>
      <c r="H41" s="55"/>
      <c r="I41" s="55"/>
      <c r="J41" s="45">
        <f t="shared" si="1"/>
        <v>0</v>
      </c>
      <c r="K41" s="55"/>
      <c r="L41" s="47">
        <f t="shared" si="2"/>
        <v>0</v>
      </c>
      <c r="M41" s="55"/>
      <c r="N41" s="55"/>
      <c r="O41" s="55"/>
      <c r="P41" s="45">
        <f t="shared" si="3"/>
        <v>0</v>
      </c>
      <c r="Q41" s="56"/>
      <c r="R41" s="45">
        <f t="shared" si="4"/>
        <v>0</v>
      </c>
      <c r="S41" s="45">
        <f t="shared" si="5"/>
        <v>0</v>
      </c>
      <c r="T41" s="45">
        <f t="shared" si="6"/>
        <v>0</v>
      </c>
      <c r="U41" s="45">
        <f t="shared" si="7"/>
        <v>0</v>
      </c>
      <c r="V41" s="46">
        <f t="shared" si="8"/>
        <v>0</v>
      </c>
      <c r="W41" s="48">
        <f t="shared" si="9"/>
        <v>0</v>
      </c>
      <c r="X41" s="48">
        <f t="shared" si="10"/>
        <v>0</v>
      </c>
      <c r="Y41" s="55"/>
      <c r="Z41" s="45">
        <f t="shared" si="11"/>
        <v>0</v>
      </c>
      <c r="AA41" s="59"/>
      <c r="AB41" s="59"/>
      <c r="AC41" s="45">
        <f t="shared" si="12"/>
        <v>0</v>
      </c>
      <c r="AD41" s="59"/>
      <c r="AE41" s="50">
        <f t="shared" si="13"/>
        <v>0</v>
      </c>
      <c r="AF41" s="51">
        <f t="shared" si="14"/>
        <v>0</v>
      </c>
      <c r="AG41" s="55"/>
      <c r="AH41" s="56"/>
      <c r="AI41" s="57"/>
      <c r="AJ41" s="45">
        <f t="shared" si="15"/>
        <v>0</v>
      </c>
      <c r="AK41" s="45">
        <f t="shared" si="16"/>
        <v>0</v>
      </c>
      <c r="AL41" s="56"/>
      <c r="AM41" s="56"/>
      <c r="AN41" s="56"/>
      <c r="AO41" s="56"/>
      <c r="AP41" s="56"/>
      <c r="AQ41" s="56"/>
      <c r="AR41" s="56"/>
      <c r="AS41" s="56"/>
      <c r="AT41" s="45">
        <f t="shared" si="17"/>
        <v>0</v>
      </c>
      <c r="AU41" s="149"/>
      <c r="AV41" s="56"/>
      <c r="AW41" s="56"/>
      <c r="AX41" s="45">
        <f t="shared" si="18"/>
        <v>0</v>
      </c>
      <c r="AY41" s="45">
        <f t="shared" si="19"/>
        <v>0</v>
      </c>
      <c r="AZ41" s="45"/>
      <c r="BA41" s="72"/>
      <c r="BB41" s="72"/>
      <c r="BC41" s="72"/>
      <c r="BD41" s="72"/>
      <c r="BE41" s="72"/>
      <c r="BF41" s="56"/>
      <c r="BG41" s="45">
        <f t="shared" si="20"/>
        <v>0</v>
      </c>
      <c r="BH41" s="53">
        <f t="shared" si="21"/>
        <v>0</v>
      </c>
    </row>
    <row r="42" spans="1:281" s="42" customFormat="1" ht="23.1" customHeight="1" x14ac:dyDescent="0.35">
      <c r="A42" s="42">
        <v>16</v>
      </c>
      <c r="B42" s="43" t="s">
        <v>83</v>
      </c>
      <c r="C42" s="44" t="s">
        <v>65</v>
      </c>
      <c r="D42" s="45">
        <v>33843</v>
      </c>
      <c r="E42" s="45">
        <v>1591</v>
      </c>
      <c r="F42" s="45">
        <f t="shared" si="0"/>
        <v>35434</v>
      </c>
      <c r="G42" s="45">
        <v>1590</v>
      </c>
      <c r="H42" s="45"/>
      <c r="I42" s="45"/>
      <c r="J42" s="45">
        <f t="shared" si="1"/>
        <v>37024</v>
      </c>
      <c r="K42" s="46">
        <f>J42</f>
        <v>37024</v>
      </c>
      <c r="L42" s="47">
        <f t="shared" si="2"/>
        <v>5706.21</v>
      </c>
      <c r="M42" s="42">
        <v>4</v>
      </c>
      <c r="N42" s="42">
        <v>4</v>
      </c>
      <c r="O42" s="42">
        <v>40</v>
      </c>
      <c r="P42" s="45">
        <f t="shared" si="3"/>
        <v>31317.79</v>
      </c>
      <c r="Q42" s="45">
        <v>1759.94</v>
      </c>
      <c r="R42" s="45">
        <f t="shared" si="4"/>
        <v>18554.970000000005</v>
      </c>
      <c r="S42" s="45">
        <f t="shared" si="5"/>
        <v>834.84</v>
      </c>
      <c r="T42" s="45">
        <f t="shared" si="6"/>
        <v>925.6</v>
      </c>
      <c r="U42" s="45">
        <f t="shared" si="7"/>
        <v>4242.4399999999996</v>
      </c>
      <c r="V42" s="46">
        <f t="shared" si="8"/>
        <v>26317.79</v>
      </c>
      <c r="W42" s="48">
        <f t="shared" si="9"/>
        <v>2500</v>
      </c>
      <c r="X42" s="48">
        <f t="shared" si="10"/>
        <v>2500</v>
      </c>
      <c r="Y42" s="42">
        <f>+A42</f>
        <v>16</v>
      </c>
      <c r="Z42" s="45">
        <f t="shared" si="11"/>
        <v>4442.88</v>
      </c>
      <c r="AA42" s="45">
        <v>0</v>
      </c>
      <c r="AB42" s="45">
        <v>100</v>
      </c>
      <c r="AC42" s="45">
        <f t="shared" si="12"/>
        <v>925.6</v>
      </c>
      <c r="AD42" s="45">
        <v>200</v>
      </c>
      <c r="AE42" s="50">
        <f t="shared" si="13"/>
        <v>5000</v>
      </c>
      <c r="AF42" s="51">
        <f t="shared" si="14"/>
        <v>2500</v>
      </c>
      <c r="AG42" s="42">
        <v>16</v>
      </c>
      <c r="AH42" s="43" t="s">
        <v>83</v>
      </c>
      <c r="AI42" s="44" t="s">
        <v>65</v>
      </c>
      <c r="AJ42" s="45">
        <f t="shared" si="15"/>
        <v>1759.94</v>
      </c>
      <c r="AK42" s="45">
        <f t="shared" si="16"/>
        <v>3332.16</v>
      </c>
      <c r="AL42" s="45">
        <v>0</v>
      </c>
      <c r="AM42" s="45">
        <v>0</v>
      </c>
      <c r="AN42" s="45">
        <v>0</v>
      </c>
      <c r="AO42" s="45">
        <v>9634.44</v>
      </c>
      <c r="AP42" s="45">
        <v>3766.14</v>
      </c>
      <c r="AQ42" s="45">
        <v>0</v>
      </c>
      <c r="AR42" s="45">
        <v>1166.67</v>
      </c>
      <c r="AS42" s="45">
        <v>655.56</v>
      </c>
      <c r="AT42" s="45">
        <f t="shared" si="17"/>
        <v>18554.970000000005</v>
      </c>
      <c r="AU42" s="45">
        <v>200</v>
      </c>
      <c r="AV42" s="45">
        <v>0</v>
      </c>
      <c r="AW42" s="45">
        <v>634.84</v>
      </c>
      <c r="AX42" s="45">
        <f t="shared" si="18"/>
        <v>834.84</v>
      </c>
      <c r="AY42" s="45">
        <f t="shared" si="19"/>
        <v>925.6</v>
      </c>
      <c r="AZ42" s="45"/>
      <c r="BA42" s="65"/>
      <c r="BB42" s="65">
        <v>100</v>
      </c>
      <c r="BC42" s="65">
        <v>0</v>
      </c>
      <c r="BD42" s="65">
        <v>4142.4399999999996</v>
      </c>
      <c r="BE42" s="65">
        <v>0</v>
      </c>
      <c r="BF42" s="45">
        <v>0</v>
      </c>
      <c r="BG42" s="45">
        <f t="shared" si="20"/>
        <v>4242.4399999999996</v>
      </c>
      <c r="BH42" s="53">
        <f t="shared" si="21"/>
        <v>26317.79</v>
      </c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  <c r="IX42" s="54"/>
      <c r="IY42" s="54"/>
      <c r="IZ42" s="54"/>
      <c r="JA42" s="54"/>
      <c r="JB42" s="54"/>
      <c r="JC42" s="54"/>
      <c r="JD42" s="54"/>
      <c r="JE42" s="54"/>
      <c r="JF42" s="54"/>
      <c r="JG42" s="54"/>
      <c r="JH42" s="54"/>
      <c r="JI42" s="54"/>
      <c r="JJ42" s="54"/>
      <c r="JK42" s="54"/>
      <c r="JL42" s="54"/>
      <c r="JM42" s="54"/>
      <c r="JN42" s="54"/>
      <c r="JO42" s="54"/>
      <c r="JP42" s="54"/>
      <c r="JQ42" s="54"/>
      <c r="JR42" s="54"/>
      <c r="JS42" s="54"/>
      <c r="JT42" s="54"/>
      <c r="JU42" s="54"/>
    </row>
    <row r="43" spans="1:281" s="42" customFormat="1" ht="23.1" customHeight="1" x14ac:dyDescent="0.35">
      <c r="A43" s="55"/>
      <c r="B43" s="62"/>
      <c r="C43" s="44"/>
      <c r="D43" s="45"/>
      <c r="E43" s="45"/>
      <c r="F43" s="45">
        <f t="shared" si="0"/>
        <v>0</v>
      </c>
      <c r="G43" s="45"/>
      <c r="H43" s="45"/>
      <c r="I43" s="45"/>
      <c r="J43" s="45">
        <f t="shared" si="1"/>
        <v>0</v>
      </c>
      <c r="K43" s="63"/>
      <c r="L43" s="47">
        <f t="shared" si="2"/>
        <v>0</v>
      </c>
      <c r="P43" s="45">
        <f t="shared" si="3"/>
        <v>0</v>
      </c>
      <c r="Q43" s="45"/>
      <c r="R43" s="45">
        <f t="shared" si="4"/>
        <v>0</v>
      </c>
      <c r="S43" s="45">
        <f t="shared" si="5"/>
        <v>0</v>
      </c>
      <c r="T43" s="45">
        <f t="shared" si="6"/>
        <v>0</v>
      </c>
      <c r="U43" s="45">
        <f t="shared" si="7"/>
        <v>0</v>
      </c>
      <c r="V43" s="46">
        <f t="shared" si="8"/>
        <v>0</v>
      </c>
      <c r="W43" s="48">
        <f t="shared" si="9"/>
        <v>0</v>
      </c>
      <c r="X43" s="48">
        <f t="shared" si="10"/>
        <v>0</v>
      </c>
      <c r="Z43" s="45">
        <f t="shared" si="11"/>
        <v>0</v>
      </c>
      <c r="AA43" s="45"/>
      <c r="AB43" s="45"/>
      <c r="AC43" s="45">
        <f t="shared" si="12"/>
        <v>0</v>
      </c>
      <c r="AD43" s="45"/>
      <c r="AE43" s="50">
        <f t="shared" si="13"/>
        <v>0</v>
      </c>
      <c r="AF43" s="51">
        <f t="shared" si="14"/>
        <v>0</v>
      </c>
      <c r="AG43" s="55"/>
      <c r="AH43" s="62"/>
      <c r="AI43" s="44"/>
      <c r="AJ43" s="45">
        <f t="shared" si="15"/>
        <v>0</v>
      </c>
      <c r="AK43" s="45">
        <f t="shared" si="16"/>
        <v>0</v>
      </c>
      <c r="AL43" s="45"/>
      <c r="AM43" s="45"/>
      <c r="AN43" s="45"/>
      <c r="AO43" s="45"/>
      <c r="AP43" s="45"/>
      <c r="AQ43" s="45"/>
      <c r="AR43" s="45"/>
      <c r="AS43" s="45"/>
      <c r="AT43" s="45">
        <f t="shared" si="17"/>
        <v>0</v>
      </c>
      <c r="AU43" s="45"/>
      <c r="AV43" s="56"/>
      <c r="AW43" s="45"/>
      <c r="AX43" s="45">
        <f t="shared" si="18"/>
        <v>0</v>
      </c>
      <c r="AY43" s="45">
        <f t="shared" si="19"/>
        <v>0</v>
      </c>
      <c r="AZ43" s="45"/>
      <c r="BA43" s="65"/>
      <c r="BB43" s="65"/>
      <c r="BC43" s="65"/>
      <c r="BD43" s="65"/>
      <c r="BE43" s="65"/>
      <c r="BF43" s="45"/>
      <c r="BG43" s="45">
        <f t="shared" si="20"/>
        <v>0</v>
      </c>
      <c r="BH43" s="53">
        <f t="shared" si="21"/>
        <v>0</v>
      </c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</row>
    <row r="44" spans="1:281" s="42" customFormat="1" ht="23.1" customHeight="1" x14ac:dyDescent="0.35">
      <c r="A44" s="154">
        <v>17</v>
      </c>
      <c r="B44" s="43" t="s">
        <v>84</v>
      </c>
      <c r="C44" s="44" t="s">
        <v>65</v>
      </c>
      <c r="D44" s="45">
        <v>33843</v>
      </c>
      <c r="E44" s="45">
        <v>1591</v>
      </c>
      <c r="F44" s="45">
        <f t="shared" si="0"/>
        <v>35434</v>
      </c>
      <c r="G44" s="45">
        <v>1590</v>
      </c>
      <c r="H44" s="45"/>
      <c r="I44" s="45"/>
      <c r="J44" s="45">
        <f t="shared" si="1"/>
        <v>37024</v>
      </c>
      <c r="K44" s="46">
        <f>J44</f>
        <v>37024</v>
      </c>
      <c r="L44" s="47">
        <f t="shared" si="2"/>
        <v>0</v>
      </c>
      <c r="M44" s="42">
        <v>0</v>
      </c>
      <c r="N44" s="42">
        <v>0</v>
      </c>
      <c r="O44" s="42">
        <v>0</v>
      </c>
      <c r="P44" s="45">
        <f t="shared" si="3"/>
        <v>37024</v>
      </c>
      <c r="Q44" s="45">
        <v>1759.94</v>
      </c>
      <c r="R44" s="45">
        <f t="shared" si="4"/>
        <v>3332.16</v>
      </c>
      <c r="S44" s="45">
        <f t="shared" si="5"/>
        <v>500</v>
      </c>
      <c r="T44" s="45">
        <f t="shared" si="6"/>
        <v>925.6</v>
      </c>
      <c r="U44" s="45">
        <f t="shared" si="7"/>
        <v>200</v>
      </c>
      <c r="V44" s="46">
        <f t="shared" si="8"/>
        <v>6717.7000000000007</v>
      </c>
      <c r="W44" s="48">
        <f t="shared" si="9"/>
        <v>15153</v>
      </c>
      <c r="X44" s="48">
        <f t="shared" si="10"/>
        <v>15153.3</v>
      </c>
      <c r="Y44" s="42">
        <f>+A44</f>
        <v>17</v>
      </c>
      <c r="Z44" s="45">
        <f t="shared" si="11"/>
        <v>4442.88</v>
      </c>
      <c r="AA44" s="45">
        <v>0</v>
      </c>
      <c r="AB44" s="45">
        <v>100</v>
      </c>
      <c r="AC44" s="45">
        <f t="shared" si="12"/>
        <v>925.6</v>
      </c>
      <c r="AD44" s="45">
        <v>200</v>
      </c>
      <c r="AE44" s="50">
        <f t="shared" si="13"/>
        <v>30306.3</v>
      </c>
      <c r="AF44" s="51">
        <f t="shared" si="14"/>
        <v>15153.15</v>
      </c>
      <c r="AG44" s="154">
        <v>17</v>
      </c>
      <c r="AH44" s="43" t="s">
        <v>84</v>
      </c>
      <c r="AI44" s="44" t="s">
        <v>65</v>
      </c>
      <c r="AJ44" s="45">
        <f t="shared" si="15"/>
        <v>1759.94</v>
      </c>
      <c r="AK44" s="45">
        <f t="shared" si="16"/>
        <v>3332.16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/>
      <c r="AS44" s="45">
        <v>0</v>
      </c>
      <c r="AT44" s="45">
        <f t="shared" si="17"/>
        <v>3332.16</v>
      </c>
      <c r="AU44" s="45">
        <v>500</v>
      </c>
      <c r="AV44" s="45">
        <v>0</v>
      </c>
      <c r="AW44" s="45">
        <v>0</v>
      </c>
      <c r="AX44" s="45">
        <f t="shared" si="18"/>
        <v>500</v>
      </c>
      <c r="AY44" s="45">
        <f t="shared" si="19"/>
        <v>925.6</v>
      </c>
      <c r="AZ44" s="45"/>
      <c r="BA44" s="65"/>
      <c r="BB44" s="65">
        <v>100</v>
      </c>
      <c r="BC44" s="65">
        <v>0</v>
      </c>
      <c r="BD44" s="65">
        <v>100</v>
      </c>
      <c r="BE44" s="65">
        <v>0</v>
      </c>
      <c r="BF44" s="45">
        <v>0</v>
      </c>
      <c r="BG44" s="45">
        <f t="shared" si="20"/>
        <v>200</v>
      </c>
      <c r="BH44" s="53">
        <f t="shared" si="21"/>
        <v>6717.7000000000007</v>
      </c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</row>
    <row r="45" spans="1:281" s="42" customFormat="1" ht="23.1" customHeight="1" x14ac:dyDescent="0.35">
      <c r="A45" s="55"/>
      <c r="B45" s="62"/>
      <c r="C45" s="44"/>
      <c r="D45" s="45"/>
      <c r="E45" s="45"/>
      <c r="F45" s="45">
        <f t="shared" si="0"/>
        <v>0</v>
      </c>
      <c r="G45" s="45"/>
      <c r="H45" s="45"/>
      <c r="I45" s="45"/>
      <c r="J45" s="45">
        <f t="shared" si="1"/>
        <v>0</v>
      </c>
      <c r="K45" s="63"/>
      <c r="L45" s="47">
        <f t="shared" si="2"/>
        <v>0</v>
      </c>
      <c r="P45" s="45">
        <f t="shared" si="3"/>
        <v>0</v>
      </c>
      <c r="Q45" s="45"/>
      <c r="R45" s="45">
        <f t="shared" si="4"/>
        <v>0</v>
      </c>
      <c r="S45" s="45">
        <f t="shared" si="5"/>
        <v>0</v>
      </c>
      <c r="T45" s="45">
        <f t="shared" si="6"/>
        <v>0</v>
      </c>
      <c r="U45" s="45">
        <f t="shared" si="7"/>
        <v>0</v>
      </c>
      <c r="V45" s="46">
        <f t="shared" si="8"/>
        <v>0</v>
      </c>
      <c r="W45" s="48">
        <f t="shared" si="9"/>
        <v>0</v>
      </c>
      <c r="X45" s="48">
        <f t="shared" si="10"/>
        <v>0</v>
      </c>
      <c r="Z45" s="45">
        <f t="shared" si="11"/>
        <v>0</v>
      </c>
      <c r="AA45" s="45"/>
      <c r="AB45" s="45"/>
      <c r="AC45" s="45">
        <f t="shared" si="12"/>
        <v>0</v>
      </c>
      <c r="AD45" s="45"/>
      <c r="AE45" s="50">
        <f t="shared" si="13"/>
        <v>0</v>
      </c>
      <c r="AF45" s="51">
        <f t="shared" si="14"/>
        <v>0</v>
      </c>
      <c r="AG45" s="55"/>
      <c r="AH45" s="62"/>
      <c r="AI45" s="44"/>
      <c r="AJ45" s="45">
        <f t="shared" si="15"/>
        <v>0</v>
      </c>
      <c r="AK45" s="45">
        <f t="shared" si="16"/>
        <v>0</v>
      </c>
      <c r="AL45" s="45"/>
      <c r="AM45" s="45"/>
      <c r="AN45" s="45"/>
      <c r="AO45" s="45"/>
      <c r="AP45" s="45"/>
      <c r="AQ45" s="45"/>
      <c r="AR45" s="45"/>
      <c r="AS45" s="45"/>
      <c r="AT45" s="45">
        <f t="shared" si="17"/>
        <v>0</v>
      </c>
      <c r="AU45" s="45"/>
      <c r="AV45" s="56"/>
      <c r="AW45" s="45"/>
      <c r="AX45" s="45">
        <f t="shared" si="18"/>
        <v>0</v>
      </c>
      <c r="AY45" s="45">
        <f t="shared" si="19"/>
        <v>0</v>
      </c>
      <c r="AZ45" s="45"/>
      <c r="BA45" s="65"/>
      <c r="BB45" s="65"/>
      <c r="BC45" s="65"/>
      <c r="BD45" s="65"/>
      <c r="BE45" s="65"/>
      <c r="BF45" s="45"/>
      <c r="BG45" s="45">
        <f t="shared" si="20"/>
        <v>0</v>
      </c>
      <c r="BH45" s="53">
        <f t="shared" si="21"/>
        <v>0</v>
      </c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</row>
    <row r="46" spans="1:281" s="42" customFormat="1" ht="23.1" customHeight="1" x14ac:dyDescent="0.35">
      <c r="A46" s="42">
        <v>18</v>
      </c>
      <c r="B46" s="43" t="s">
        <v>85</v>
      </c>
      <c r="C46" s="44" t="s">
        <v>77</v>
      </c>
      <c r="D46" s="45">
        <v>63997</v>
      </c>
      <c r="E46" s="45">
        <v>3008</v>
      </c>
      <c r="F46" s="45">
        <f t="shared" si="0"/>
        <v>67005</v>
      </c>
      <c r="G46" s="45">
        <v>3008</v>
      </c>
      <c r="H46" s="45"/>
      <c r="I46" s="45"/>
      <c r="J46" s="45">
        <f t="shared" si="1"/>
        <v>70013</v>
      </c>
      <c r="K46" s="46">
        <f>J46</f>
        <v>70013</v>
      </c>
      <c r="L46" s="47">
        <f t="shared" si="2"/>
        <v>0</v>
      </c>
      <c r="M46" s="42">
        <v>0</v>
      </c>
      <c r="N46" s="42">
        <v>0</v>
      </c>
      <c r="O46" s="42">
        <v>0</v>
      </c>
      <c r="P46" s="45">
        <f t="shared" si="3"/>
        <v>70013</v>
      </c>
      <c r="Q46" s="45">
        <v>8394.4</v>
      </c>
      <c r="R46" s="45">
        <f t="shared" si="4"/>
        <v>18662.73</v>
      </c>
      <c r="S46" s="45">
        <f t="shared" si="5"/>
        <v>200</v>
      </c>
      <c r="T46" s="45">
        <f t="shared" si="6"/>
        <v>1750.32</v>
      </c>
      <c r="U46" s="45">
        <f t="shared" si="7"/>
        <v>100</v>
      </c>
      <c r="V46" s="46">
        <f t="shared" si="8"/>
        <v>29107.449999999997</v>
      </c>
      <c r="W46" s="48">
        <f t="shared" si="9"/>
        <v>20453</v>
      </c>
      <c r="X46" s="48">
        <f t="shared" si="10"/>
        <v>20452.550000000003</v>
      </c>
      <c r="Y46" s="42">
        <f>+A46</f>
        <v>18</v>
      </c>
      <c r="Z46" s="45">
        <f t="shared" si="11"/>
        <v>8401.56</v>
      </c>
      <c r="AA46" s="45">
        <v>0</v>
      </c>
      <c r="AB46" s="45">
        <v>100</v>
      </c>
      <c r="AC46" s="45">
        <f t="shared" si="12"/>
        <v>1750.33</v>
      </c>
      <c r="AD46" s="45">
        <v>200</v>
      </c>
      <c r="AE46" s="50">
        <f t="shared" si="13"/>
        <v>40905.550000000003</v>
      </c>
      <c r="AF46" s="51">
        <f t="shared" si="14"/>
        <v>20452.775000000001</v>
      </c>
      <c r="AG46" s="42">
        <v>18</v>
      </c>
      <c r="AH46" s="43" t="s">
        <v>85</v>
      </c>
      <c r="AI46" s="44" t="s">
        <v>77</v>
      </c>
      <c r="AJ46" s="45">
        <f t="shared" si="15"/>
        <v>8394.4</v>
      </c>
      <c r="AK46" s="45">
        <f t="shared" si="16"/>
        <v>6301.17</v>
      </c>
      <c r="AL46" s="45">
        <v>0</v>
      </c>
      <c r="AM46" s="45">
        <v>0</v>
      </c>
      <c r="AN46" s="45">
        <v>0</v>
      </c>
      <c r="AO46" s="45">
        <v>0</v>
      </c>
      <c r="AP46" s="45">
        <v>12361.56</v>
      </c>
      <c r="AQ46" s="45">
        <v>0</v>
      </c>
      <c r="AR46" s="45"/>
      <c r="AS46" s="45">
        <v>0</v>
      </c>
      <c r="AT46" s="45">
        <f t="shared" si="17"/>
        <v>18662.73</v>
      </c>
      <c r="AU46" s="45">
        <v>200</v>
      </c>
      <c r="AV46" s="45">
        <v>0</v>
      </c>
      <c r="AW46" s="45">
        <v>0</v>
      </c>
      <c r="AX46" s="45">
        <f t="shared" si="18"/>
        <v>200</v>
      </c>
      <c r="AY46" s="45">
        <f t="shared" si="19"/>
        <v>1750.32</v>
      </c>
      <c r="AZ46" s="45"/>
      <c r="BA46" s="65"/>
      <c r="BB46" s="65">
        <v>100</v>
      </c>
      <c r="BC46" s="65">
        <v>0</v>
      </c>
      <c r="BD46" s="65">
        <v>0</v>
      </c>
      <c r="BE46" s="65">
        <v>0</v>
      </c>
      <c r="BF46" s="45">
        <v>0</v>
      </c>
      <c r="BG46" s="45">
        <f t="shared" si="20"/>
        <v>100</v>
      </c>
      <c r="BH46" s="53">
        <f t="shared" si="21"/>
        <v>29107.449999999997</v>
      </c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  <c r="JU46" s="54"/>
    </row>
    <row r="47" spans="1:281" s="42" customFormat="1" ht="23.1" customHeight="1" x14ac:dyDescent="0.35">
      <c r="A47" s="55"/>
      <c r="B47" s="62"/>
      <c r="C47" s="44"/>
      <c r="D47" s="45"/>
      <c r="E47" s="45"/>
      <c r="F47" s="45">
        <f t="shared" si="0"/>
        <v>0</v>
      </c>
      <c r="G47" s="45"/>
      <c r="H47" s="45"/>
      <c r="I47" s="45"/>
      <c r="J47" s="45">
        <f t="shared" si="1"/>
        <v>0</v>
      </c>
      <c r="K47" s="63"/>
      <c r="L47" s="47">
        <f t="shared" si="2"/>
        <v>0</v>
      </c>
      <c r="P47" s="45">
        <f t="shared" si="3"/>
        <v>0</v>
      </c>
      <c r="Q47" s="45"/>
      <c r="R47" s="45">
        <f t="shared" si="4"/>
        <v>0</v>
      </c>
      <c r="S47" s="45">
        <f t="shared" si="5"/>
        <v>0</v>
      </c>
      <c r="T47" s="45">
        <f t="shared" si="6"/>
        <v>0</v>
      </c>
      <c r="U47" s="45">
        <f t="shared" si="7"/>
        <v>0</v>
      </c>
      <c r="V47" s="46">
        <f t="shared" si="8"/>
        <v>0</v>
      </c>
      <c r="W47" s="48">
        <f t="shared" si="9"/>
        <v>0</v>
      </c>
      <c r="X47" s="48">
        <f t="shared" si="10"/>
        <v>0</v>
      </c>
      <c r="Z47" s="45">
        <f t="shared" si="11"/>
        <v>0</v>
      </c>
      <c r="AA47" s="45"/>
      <c r="AB47" s="45"/>
      <c r="AC47" s="45">
        <f t="shared" si="12"/>
        <v>0</v>
      </c>
      <c r="AD47" s="45"/>
      <c r="AE47" s="50">
        <f t="shared" si="13"/>
        <v>0</v>
      </c>
      <c r="AF47" s="51">
        <f t="shared" si="14"/>
        <v>0</v>
      </c>
      <c r="AG47" s="55"/>
      <c r="AH47" s="62"/>
      <c r="AI47" s="44"/>
      <c r="AJ47" s="45">
        <f t="shared" si="15"/>
        <v>0</v>
      </c>
      <c r="AK47" s="45">
        <f t="shared" si="16"/>
        <v>0</v>
      </c>
      <c r="AL47" s="45"/>
      <c r="AM47" s="45"/>
      <c r="AN47" s="45"/>
      <c r="AO47" s="45"/>
      <c r="AP47" s="45"/>
      <c r="AQ47" s="45"/>
      <c r="AR47" s="45"/>
      <c r="AS47" s="45"/>
      <c r="AT47" s="45">
        <f t="shared" si="17"/>
        <v>0</v>
      </c>
      <c r="AU47" s="45"/>
      <c r="AV47" s="56"/>
      <c r="AW47" s="45"/>
      <c r="AX47" s="45">
        <f t="shared" si="18"/>
        <v>0</v>
      </c>
      <c r="AY47" s="45">
        <f t="shared" si="19"/>
        <v>0</v>
      </c>
      <c r="AZ47" s="45"/>
      <c r="BA47" s="65"/>
      <c r="BB47" s="65"/>
      <c r="BC47" s="65"/>
      <c r="BD47" s="65"/>
      <c r="BE47" s="65"/>
      <c r="BF47" s="45"/>
      <c r="BG47" s="45">
        <f t="shared" si="20"/>
        <v>0</v>
      </c>
      <c r="BH47" s="53">
        <f t="shared" si="21"/>
        <v>0</v>
      </c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  <c r="II47" s="54"/>
      <c r="IJ47" s="54"/>
      <c r="IK47" s="54"/>
      <c r="IL47" s="54"/>
      <c r="IM47" s="54"/>
      <c r="IN47" s="54"/>
      <c r="IO47" s="54"/>
      <c r="IP47" s="54"/>
      <c r="IQ47" s="54"/>
      <c r="IR47" s="54"/>
      <c r="IS47" s="54"/>
      <c r="IT47" s="54"/>
      <c r="IU47" s="54"/>
      <c r="IV47" s="54"/>
      <c r="IW47" s="54"/>
      <c r="IX47" s="54"/>
      <c r="IY47" s="54"/>
      <c r="IZ47" s="54"/>
      <c r="JA47" s="54"/>
      <c r="JB47" s="54"/>
      <c r="JC47" s="54"/>
      <c r="JD47" s="54"/>
      <c r="JE47" s="54"/>
      <c r="JF47" s="54"/>
      <c r="JG47" s="54"/>
      <c r="JH47" s="54"/>
      <c r="JI47" s="54"/>
      <c r="JJ47" s="54"/>
      <c r="JK47" s="54"/>
      <c r="JL47" s="54"/>
      <c r="JM47" s="54"/>
      <c r="JN47" s="54"/>
      <c r="JO47" s="54"/>
      <c r="JP47" s="54"/>
      <c r="JQ47" s="54"/>
      <c r="JR47" s="54"/>
      <c r="JS47" s="54"/>
      <c r="JT47" s="54"/>
      <c r="JU47" s="54"/>
    </row>
    <row r="48" spans="1:281" s="42" customFormat="1" ht="23.1" customHeight="1" x14ac:dyDescent="0.35">
      <c r="A48" s="42">
        <v>19</v>
      </c>
      <c r="B48" s="68" t="s">
        <v>86</v>
      </c>
      <c r="C48" s="64" t="s">
        <v>106</v>
      </c>
      <c r="D48" s="45">
        <v>102690</v>
      </c>
      <c r="E48" s="45">
        <v>4518</v>
      </c>
      <c r="F48" s="45">
        <f t="shared" si="0"/>
        <v>107208</v>
      </c>
      <c r="G48" s="45">
        <v>4519</v>
      </c>
      <c r="H48" s="45"/>
      <c r="I48" s="45"/>
      <c r="J48" s="45">
        <f t="shared" si="1"/>
        <v>111727</v>
      </c>
      <c r="K48" s="46">
        <f>J48</f>
        <v>111727</v>
      </c>
      <c r="L48" s="47">
        <f t="shared" si="2"/>
        <v>0</v>
      </c>
      <c r="M48" s="42">
        <v>0</v>
      </c>
      <c r="N48" s="42">
        <v>0</v>
      </c>
      <c r="O48" s="42">
        <v>0</v>
      </c>
      <c r="P48" s="45">
        <f t="shared" si="3"/>
        <v>111727</v>
      </c>
      <c r="Q48" s="45">
        <v>19398.18</v>
      </c>
      <c r="R48" s="45">
        <f t="shared" si="4"/>
        <v>10055.43</v>
      </c>
      <c r="S48" s="45">
        <f t="shared" si="5"/>
        <v>200</v>
      </c>
      <c r="T48" s="45">
        <f t="shared" si="6"/>
        <v>2793.17</v>
      </c>
      <c r="U48" s="45">
        <f t="shared" si="7"/>
        <v>200</v>
      </c>
      <c r="V48" s="46">
        <f t="shared" si="8"/>
        <v>32646.78</v>
      </c>
      <c r="W48" s="48">
        <f t="shared" si="9"/>
        <v>39540</v>
      </c>
      <c r="X48" s="48">
        <f t="shared" si="10"/>
        <v>39540.22</v>
      </c>
      <c r="Y48" s="42">
        <f>+A48</f>
        <v>19</v>
      </c>
      <c r="Z48" s="45">
        <f t="shared" si="11"/>
        <v>13407.24</v>
      </c>
      <c r="AA48" s="45">
        <v>0</v>
      </c>
      <c r="AB48" s="45">
        <v>100</v>
      </c>
      <c r="AC48" s="45">
        <f t="shared" si="12"/>
        <v>2793.1800000000003</v>
      </c>
      <c r="AD48" s="45">
        <v>200</v>
      </c>
      <c r="AE48" s="50">
        <f t="shared" si="13"/>
        <v>79080.22</v>
      </c>
      <c r="AF48" s="51">
        <f t="shared" si="14"/>
        <v>39540.11</v>
      </c>
      <c r="AG48" s="42">
        <v>19</v>
      </c>
      <c r="AH48" s="68" t="s">
        <v>86</v>
      </c>
      <c r="AI48" s="64" t="s">
        <v>106</v>
      </c>
      <c r="AJ48" s="45">
        <f t="shared" si="15"/>
        <v>19398.18</v>
      </c>
      <c r="AK48" s="45">
        <f t="shared" si="16"/>
        <v>10055.43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/>
      <c r="AR48" s="45"/>
      <c r="AS48" s="45">
        <v>0</v>
      </c>
      <c r="AT48" s="45">
        <f t="shared" si="17"/>
        <v>10055.43</v>
      </c>
      <c r="AU48" s="45">
        <v>200</v>
      </c>
      <c r="AV48" s="45">
        <v>0</v>
      </c>
      <c r="AW48" s="45">
        <v>0</v>
      </c>
      <c r="AX48" s="45">
        <f t="shared" si="18"/>
        <v>200</v>
      </c>
      <c r="AY48" s="45">
        <f t="shared" si="19"/>
        <v>2793.17</v>
      </c>
      <c r="AZ48" s="45"/>
      <c r="BA48" s="65">
        <v>0</v>
      </c>
      <c r="BB48" s="65">
        <v>100</v>
      </c>
      <c r="BC48" s="65"/>
      <c r="BD48" s="65">
        <v>100</v>
      </c>
      <c r="BE48" s="65"/>
      <c r="BF48" s="45">
        <v>0</v>
      </c>
      <c r="BG48" s="45">
        <f t="shared" si="20"/>
        <v>200</v>
      </c>
      <c r="BH48" s="53">
        <f t="shared" si="21"/>
        <v>32646.78</v>
      </c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  <c r="II48" s="54"/>
      <c r="IJ48" s="54"/>
      <c r="IK48" s="54"/>
      <c r="IL48" s="54"/>
      <c r="IM48" s="54"/>
      <c r="IN48" s="54"/>
      <c r="IO48" s="54"/>
      <c r="IP48" s="54"/>
      <c r="IQ48" s="54"/>
      <c r="IR48" s="54"/>
      <c r="IS48" s="54"/>
      <c r="IT48" s="54"/>
      <c r="IU48" s="54"/>
      <c r="IV48" s="54"/>
      <c r="IW48" s="54"/>
      <c r="IX48" s="54"/>
      <c r="IY48" s="54"/>
      <c r="IZ48" s="54"/>
      <c r="JA48" s="54"/>
      <c r="JB48" s="54"/>
      <c r="JC48" s="54"/>
      <c r="JD48" s="54"/>
      <c r="JE48" s="54"/>
      <c r="JF48" s="54"/>
      <c r="JG48" s="54"/>
      <c r="JH48" s="54"/>
      <c r="JI48" s="54"/>
      <c r="JJ48" s="54"/>
      <c r="JK48" s="54"/>
      <c r="JL48" s="54"/>
      <c r="JM48" s="54"/>
      <c r="JN48" s="54"/>
      <c r="JO48" s="54"/>
      <c r="JP48" s="54"/>
      <c r="JQ48" s="54"/>
      <c r="JR48" s="54"/>
      <c r="JS48" s="54"/>
      <c r="JT48" s="54"/>
      <c r="JU48" s="54"/>
    </row>
    <row r="49" spans="1:281" s="42" customFormat="1" ht="23.1" customHeight="1" x14ac:dyDescent="0.35">
      <c r="A49" s="55"/>
      <c r="B49" s="67"/>
      <c r="C49" s="64"/>
      <c r="D49" s="45"/>
      <c r="E49" s="45"/>
      <c r="F49" s="45">
        <f t="shared" si="0"/>
        <v>0</v>
      </c>
      <c r="G49" s="45"/>
      <c r="H49" s="45"/>
      <c r="I49" s="45"/>
      <c r="J49" s="45">
        <f t="shared" si="1"/>
        <v>0</v>
      </c>
      <c r="K49" s="46"/>
      <c r="L49" s="47">
        <f t="shared" si="2"/>
        <v>0</v>
      </c>
      <c r="P49" s="45">
        <f t="shared" si="3"/>
        <v>0</v>
      </c>
      <c r="Q49" s="45"/>
      <c r="R49" s="45">
        <f t="shared" si="4"/>
        <v>0</v>
      </c>
      <c r="S49" s="45">
        <f t="shared" si="5"/>
        <v>0</v>
      </c>
      <c r="T49" s="45">
        <f t="shared" si="6"/>
        <v>0</v>
      </c>
      <c r="U49" s="45">
        <f t="shared" si="7"/>
        <v>0</v>
      </c>
      <c r="V49" s="46">
        <f t="shared" si="8"/>
        <v>0</v>
      </c>
      <c r="W49" s="48">
        <f t="shared" si="9"/>
        <v>0</v>
      </c>
      <c r="X49" s="48">
        <f t="shared" si="10"/>
        <v>0</v>
      </c>
      <c r="Z49" s="45">
        <f t="shared" si="11"/>
        <v>0</v>
      </c>
      <c r="AA49" s="45"/>
      <c r="AB49" s="45"/>
      <c r="AC49" s="45">
        <f t="shared" si="12"/>
        <v>0</v>
      </c>
      <c r="AD49" s="45"/>
      <c r="AE49" s="50">
        <f t="shared" si="13"/>
        <v>0</v>
      </c>
      <c r="AF49" s="51">
        <f t="shared" si="14"/>
        <v>0</v>
      </c>
      <c r="AG49" s="55"/>
      <c r="AH49" s="67"/>
      <c r="AI49" s="64"/>
      <c r="AJ49" s="45">
        <f t="shared" si="15"/>
        <v>0</v>
      </c>
      <c r="AK49" s="45">
        <f t="shared" si="16"/>
        <v>0</v>
      </c>
      <c r="AL49" s="45"/>
      <c r="AM49" s="45"/>
      <c r="AN49" s="45"/>
      <c r="AO49" s="45"/>
      <c r="AP49" s="45"/>
      <c r="AQ49" s="45"/>
      <c r="AR49" s="45"/>
      <c r="AS49" s="45"/>
      <c r="AT49" s="45">
        <f t="shared" si="17"/>
        <v>0</v>
      </c>
      <c r="AU49" s="45"/>
      <c r="AV49" s="56"/>
      <c r="AW49" s="45"/>
      <c r="AX49" s="45">
        <f t="shared" si="18"/>
        <v>0</v>
      </c>
      <c r="AY49" s="45">
        <f t="shared" si="19"/>
        <v>0</v>
      </c>
      <c r="AZ49" s="45"/>
      <c r="BA49" s="65"/>
      <c r="BB49" s="65"/>
      <c r="BC49" s="65"/>
      <c r="BD49" s="65"/>
      <c r="BE49" s="65"/>
      <c r="BF49" s="45"/>
      <c r="BG49" s="45">
        <f t="shared" si="20"/>
        <v>0</v>
      </c>
      <c r="BH49" s="53">
        <f t="shared" si="21"/>
        <v>0</v>
      </c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  <c r="II49" s="54"/>
      <c r="IJ49" s="54"/>
      <c r="IK49" s="54"/>
      <c r="IL49" s="54"/>
      <c r="IM49" s="54"/>
      <c r="IN49" s="54"/>
      <c r="IO49" s="54"/>
      <c r="IP49" s="54"/>
      <c r="IQ49" s="54"/>
      <c r="IR49" s="54"/>
      <c r="IS49" s="54"/>
      <c r="IT49" s="54"/>
      <c r="IU49" s="54"/>
      <c r="IV49" s="54"/>
      <c r="IW49" s="54"/>
      <c r="IX49" s="54"/>
      <c r="IY49" s="54"/>
      <c r="IZ49" s="54"/>
      <c r="JA49" s="54"/>
      <c r="JB49" s="54"/>
      <c r="JC49" s="54"/>
      <c r="JD49" s="54"/>
      <c r="JE49" s="54"/>
      <c r="JF49" s="54"/>
      <c r="JG49" s="54"/>
      <c r="JH49" s="54"/>
      <c r="JI49" s="54"/>
      <c r="JJ49" s="54"/>
      <c r="JK49" s="54"/>
      <c r="JL49" s="54"/>
      <c r="JM49" s="54"/>
      <c r="JN49" s="54"/>
      <c r="JO49" s="54"/>
      <c r="JP49" s="54"/>
      <c r="JQ49" s="54"/>
      <c r="JR49" s="54"/>
      <c r="JS49" s="54"/>
      <c r="JT49" s="54"/>
      <c r="JU49" s="54"/>
    </row>
    <row r="50" spans="1:281" s="42" customFormat="1" ht="23.1" customHeight="1" x14ac:dyDescent="0.35">
      <c r="A50" s="154">
        <v>20</v>
      </c>
      <c r="B50" s="43" t="s">
        <v>87</v>
      </c>
      <c r="C50" s="44" t="s">
        <v>67</v>
      </c>
      <c r="D50" s="45">
        <v>80003</v>
      </c>
      <c r="E50" s="45">
        <v>3656</v>
      </c>
      <c r="F50" s="45">
        <f t="shared" si="0"/>
        <v>83659</v>
      </c>
      <c r="G50" s="45">
        <v>3656</v>
      </c>
      <c r="H50" s="45"/>
      <c r="I50" s="45"/>
      <c r="J50" s="45">
        <f t="shared" si="1"/>
        <v>87315</v>
      </c>
      <c r="K50" s="46">
        <f>J50</f>
        <v>87315</v>
      </c>
      <c r="L50" s="47">
        <f t="shared" si="2"/>
        <v>0</v>
      </c>
      <c r="M50" s="42">
        <v>0</v>
      </c>
      <c r="N50" s="42">
        <v>0</v>
      </c>
      <c r="O50" s="42">
        <v>0</v>
      </c>
      <c r="P50" s="45">
        <f t="shared" si="3"/>
        <v>87315</v>
      </c>
      <c r="Q50" s="45">
        <v>12906.57</v>
      </c>
      <c r="R50" s="45">
        <f t="shared" si="4"/>
        <v>17828.79</v>
      </c>
      <c r="S50" s="45">
        <f t="shared" si="5"/>
        <v>500</v>
      </c>
      <c r="T50" s="45">
        <f t="shared" si="6"/>
        <v>2182.87</v>
      </c>
      <c r="U50" s="45">
        <f t="shared" si="7"/>
        <v>37273.910000000003</v>
      </c>
      <c r="V50" s="46">
        <f t="shared" si="8"/>
        <v>70692.140000000014</v>
      </c>
      <c r="W50" s="48">
        <f t="shared" si="9"/>
        <v>8311</v>
      </c>
      <c r="X50" s="48">
        <f t="shared" si="10"/>
        <v>8311.859999999986</v>
      </c>
      <c r="Y50" s="42">
        <f>+A50</f>
        <v>20</v>
      </c>
      <c r="Z50" s="45">
        <f t="shared" si="11"/>
        <v>10477.799999999999</v>
      </c>
      <c r="AA50" s="45">
        <v>0</v>
      </c>
      <c r="AB50" s="45">
        <v>100</v>
      </c>
      <c r="AC50" s="45">
        <f t="shared" si="12"/>
        <v>2182.88</v>
      </c>
      <c r="AD50" s="45">
        <v>200</v>
      </c>
      <c r="AE50" s="50">
        <f t="shared" si="13"/>
        <v>16622.859999999986</v>
      </c>
      <c r="AF50" s="51">
        <f t="shared" si="14"/>
        <v>8311.429999999993</v>
      </c>
      <c r="AG50" s="154">
        <v>20</v>
      </c>
      <c r="AH50" s="43" t="s">
        <v>87</v>
      </c>
      <c r="AI50" s="44" t="s">
        <v>67</v>
      </c>
      <c r="AJ50" s="45">
        <f t="shared" si="15"/>
        <v>12906.57</v>
      </c>
      <c r="AK50" s="45">
        <f t="shared" si="16"/>
        <v>7858.3499999999995</v>
      </c>
      <c r="AL50" s="45">
        <v>0</v>
      </c>
      <c r="AM50" s="45">
        <v>0</v>
      </c>
      <c r="AN50" s="45">
        <v>0</v>
      </c>
      <c r="AO50" s="45">
        <v>0</v>
      </c>
      <c r="AP50" s="45">
        <v>9970.44</v>
      </c>
      <c r="AQ50" s="45">
        <v>0</v>
      </c>
      <c r="AR50" s="45"/>
      <c r="AS50" s="45">
        <v>0</v>
      </c>
      <c r="AT50" s="45">
        <f t="shared" si="17"/>
        <v>17828.79</v>
      </c>
      <c r="AU50" s="45">
        <v>500</v>
      </c>
      <c r="AV50" s="45">
        <v>0</v>
      </c>
      <c r="AW50" s="45">
        <v>0</v>
      </c>
      <c r="AX50" s="45">
        <f t="shared" si="18"/>
        <v>500</v>
      </c>
      <c r="AY50" s="45">
        <f t="shared" si="19"/>
        <v>2182.87</v>
      </c>
      <c r="AZ50" s="45"/>
      <c r="BA50" s="65"/>
      <c r="BB50" s="65">
        <v>100</v>
      </c>
      <c r="BC50" s="65">
        <v>26832.41</v>
      </c>
      <c r="BD50" s="65">
        <v>6871.5</v>
      </c>
      <c r="BE50" s="65">
        <v>3470</v>
      </c>
      <c r="BF50" s="45">
        <v>0</v>
      </c>
      <c r="BG50" s="45">
        <f t="shared" si="20"/>
        <v>37273.910000000003</v>
      </c>
      <c r="BH50" s="53">
        <f t="shared" si="21"/>
        <v>70692.140000000014</v>
      </c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  <c r="JU50" s="54"/>
    </row>
    <row r="51" spans="1:281" s="42" customFormat="1" ht="23.1" customHeight="1" x14ac:dyDescent="0.35">
      <c r="A51" s="55"/>
      <c r="B51" s="62"/>
      <c r="C51" s="44"/>
      <c r="D51" s="45"/>
      <c r="E51" s="45"/>
      <c r="F51" s="45">
        <f t="shared" si="0"/>
        <v>0</v>
      </c>
      <c r="G51" s="45"/>
      <c r="H51" s="45"/>
      <c r="I51" s="45"/>
      <c r="J51" s="45">
        <f t="shared" si="1"/>
        <v>0</v>
      </c>
      <c r="K51" s="63"/>
      <c r="L51" s="47">
        <f t="shared" si="2"/>
        <v>0</v>
      </c>
      <c r="P51" s="45">
        <f t="shared" si="3"/>
        <v>0</v>
      </c>
      <c r="Q51" s="45"/>
      <c r="R51" s="45">
        <f t="shared" si="4"/>
        <v>0</v>
      </c>
      <c r="S51" s="45">
        <f t="shared" si="5"/>
        <v>0</v>
      </c>
      <c r="T51" s="45">
        <f t="shared" si="6"/>
        <v>0</v>
      </c>
      <c r="U51" s="45">
        <f t="shared" si="7"/>
        <v>0</v>
      </c>
      <c r="V51" s="46">
        <f t="shared" si="8"/>
        <v>0</v>
      </c>
      <c r="W51" s="48">
        <f t="shared" si="9"/>
        <v>0</v>
      </c>
      <c r="X51" s="48">
        <f t="shared" si="10"/>
        <v>0</v>
      </c>
      <c r="Z51" s="45">
        <f t="shared" si="11"/>
        <v>0</v>
      </c>
      <c r="AA51" s="45"/>
      <c r="AB51" s="45"/>
      <c r="AC51" s="45">
        <f t="shared" si="12"/>
        <v>0</v>
      </c>
      <c r="AD51" s="45"/>
      <c r="AE51" s="50">
        <f t="shared" si="13"/>
        <v>0</v>
      </c>
      <c r="AF51" s="51">
        <f t="shared" si="14"/>
        <v>0</v>
      </c>
      <c r="AG51" s="55"/>
      <c r="AH51" s="62"/>
      <c r="AI51" s="44"/>
      <c r="AJ51" s="45">
        <f t="shared" si="15"/>
        <v>0</v>
      </c>
      <c r="AK51" s="45">
        <f t="shared" si="16"/>
        <v>0</v>
      </c>
      <c r="AL51" s="45"/>
      <c r="AM51" s="45"/>
      <c r="AN51" s="45"/>
      <c r="AO51" s="45"/>
      <c r="AP51" s="45"/>
      <c r="AQ51" s="45"/>
      <c r="AR51" s="45"/>
      <c r="AS51" s="45"/>
      <c r="AT51" s="45">
        <f t="shared" si="17"/>
        <v>0</v>
      </c>
      <c r="AU51" s="45"/>
      <c r="AV51" s="56"/>
      <c r="AW51" s="45"/>
      <c r="AX51" s="45">
        <f t="shared" si="18"/>
        <v>0</v>
      </c>
      <c r="AY51" s="45">
        <f t="shared" si="19"/>
        <v>0</v>
      </c>
      <c r="AZ51" s="45"/>
      <c r="BA51" s="65"/>
      <c r="BB51" s="65"/>
      <c r="BC51" s="65"/>
      <c r="BD51" s="65"/>
      <c r="BE51" s="65"/>
      <c r="BF51" s="45"/>
      <c r="BG51" s="45">
        <f t="shared" si="20"/>
        <v>0</v>
      </c>
      <c r="BH51" s="53">
        <f t="shared" si="21"/>
        <v>0</v>
      </c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  <c r="IW51" s="54"/>
      <c r="IX51" s="54"/>
      <c r="IY51" s="54"/>
      <c r="IZ51" s="54"/>
      <c r="JA51" s="54"/>
      <c r="JB51" s="54"/>
      <c r="JC51" s="54"/>
      <c r="JD51" s="54"/>
      <c r="JE51" s="54"/>
      <c r="JF51" s="54"/>
      <c r="JG51" s="54"/>
      <c r="JH51" s="54"/>
      <c r="JI51" s="54"/>
      <c r="JJ51" s="54"/>
      <c r="JK51" s="54"/>
      <c r="JL51" s="54"/>
      <c r="JM51" s="54"/>
      <c r="JN51" s="54"/>
      <c r="JO51" s="54"/>
      <c r="JP51" s="54"/>
      <c r="JQ51" s="54"/>
      <c r="JR51" s="54"/>
      <c r="JS51" s="54"/>
      <c r="JT51" s="54"/>
      <c r="JU51" s="54"/>
    </row>
    <row r="52" spans="1:281" s="42" customFormat="1" ht="23.1" customHeight="1" x14ac:dyDescent="0.35">
      <c r="A52" s="42">
        <v>21</v>
      </c>
      <c r="B52" s="62" t="s">
        <v>88</v>
      </c>
      <c r="C52" s="44" t="s">
        <v>81</v>
      </c>
      <c r="D52" s="45">
        <v>43030</v>
      </c>
      <c r="E52" s="45">
        <v>2108</v>
      </c>
      <c r="F52" s="45">
        <f t="shared" si="0"/>
        <v>45138</v>
      </c>
      <c r="G52" s="45">
        <v>2109</v>
      </c>
      <c r="H52" s="45"/>
      <c r="I52" s="45"/>
      <c r="J52" s="45">
        <f t="shared" si="1"/>
        <v>47247</v>
      </c>
      <c r="K52" s="46">
        <f>J52</f>
        <v>47247</v>
      </c>
      <c r="L52" s="47">
        <f t="shared" si="2"/>
        <v>0</v>
      </c>
      <c r="M52" s="42">
        <v>0</v>
      </c>
      <c r="N52" s="42">
        <v>0</v>
      </c>
      <c r="O52" s="42">
        <v>0</v>
      </c>
      <c r="P52" s="45">
        <f t="shared" si="3"/>
        <v>47247</v>
      </c>
      <c r="Q52" s="45">
        <v>3605.95</v>
      </c>
      <c r="R52" s="45">
        <f t="shared" si="4"/>
        <v>13513.869999999999</v>
      </c>
      <c r="S52" s="45">
        <f t="shared" si="5"/>
        <v>200</v>
      </c>
      <c r="T52" s="45">
        <f t="shared" si="6"/>
        <v>1181.17</v>
      </c>
      <c r="U52" s="45">
        <f t="shared" si="7"/>
        <v>9670.26</v>
      </c>
      <c r="V52" s="46">
        <f t="shared" si="8"/>
        <v>28171.25</v>
      </c>
      <c r="W52" s="48">
        <f t="shared" si="9"/>
        <v>9538</v>
      </c>
      <c r="X52" s="48">
        <f t="shared" si="10"/>
        <v>9537.75</v>
      </c>
      <c r="Y52" s="42">
        <f>+A52</f>
        <v>21</v>
      </c>
      <c r="Z52" s="45">
        <f t="shared" si="11"/>
        <v>5669.6399999999994</v>
      </c>
      <c r="AA52" s="45">
        <v>0</v>
      </c>
      <c r="AB52" s="45">
        <v>100</v>
      </c>
      <c r="AC52" s="45">
        <f t="shared" si="12"/>
        <v>1181.18</v>
      </c>
      <c r="AD52" s="45">
        <v>200</v>
      </c>
      <c r="AE52" s="50">
        <f t="shared" si="13"/>
        <v>19075.75</v>
      </c>
      <c r="AF52" s="51">
        <f t="shared" si="14"/>
        <v>9537.875</v>
      </c>
      <c r="AG52" s="42">
        <v>21</v>
      </c>
      <c r="AH52" s="62" t="s">
        <v>88</v>
      </c>
      <c r="AI52" s="44" t="s">
        <v>81</v>
      </c>
      <c r="AJ52" s="45">
        <f t="shared" si="15"/>
        <v>3605.95</v>
      </c>
      <c r="AK52" s="45">
        <f t="shared" si="16"/>
        <v>4252.2299999999996</v>
      </c>
      <c r="AL52" s="45">
        <v>0</v>
      </c>
      <c r="AM52" s="45">
        <v>300</v>
      </c>
      <c r="AN52" s="45">
        <v>0</v>
      </c>
      <c r="AO52" s="45">
        <v>0</v>
      </c>
      <c r="AP52" s="45">
        <v>8306.08</v>
      </c>
      <c r="AQ52" s="45">
        <v>0</v>
      </c>
      <c r="AR52" s="45"/>
      <c r="AS52" s="45">
        <v>655.56</v>
      </c>
      <c r="AT52" s="45">
        <f t="shared" si="17"/>
        <v>13513.869999999999</v>
      </c>
      <c r="AU52" s="45">
        <v>200</v>
      </c>
      <c r="AV52" s="45">
        <v>0</v>
      </c>
      <c r="AW52" s="45">
        <v>0</v>
      </c>
      <c r="AX52" s="45">
        <f t="shared" si="18"/>
        <v>200</v>
      </c>
      <c r="AY52" s="45">
        <f t="shared" si="19"/>
        <v>1181.17</v>
      </c>
      <c r="AZ52" s="45"/>
      <c r="BA52" s="65">
        <v>0</v>
      </c>
      <c r="BB52" s="65">
        <v>100</v>
      </c>
      <c r="BC52" s="65">
        <v>9470.26</v>
      </c>
      <c r="BD52" s="65">
        <v>100</v>
      </c>
      <c r="BE52" s="65">
        <v>0</v>
      </c>
      <c r="BF52" s="45">
        <v>0</v>
      </c>
      <c r="BG52" s="45">
        <f t="shared" si="20"/>
        <v>9670.26</v>
      </c>
      <c r="BH52" s="53">
        <f t="shared" si="21"/>
        <v>28171.25</v>
      </c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  <c r="II52" s="54"/>
      <c r="IJ52" s="54"/>
      <c r="IK52" s="54"/>
      <c r="IL52" s="54"/>
      <c r="IM52" s="54"/>
      <c r="IN52" s="54"/>
      <c r="IO52" s="54"/>
      <c r="IP52" s="54"/>
      <c r="IQ52" s="54"/>
      <c r="IR52" s="54"/>
      <c r="IS52" s="54"/>
      <c r="IT52" s="54"/>
      <c r="IU52" s="54"/>
      <c r="IV52" s="54"/>
      <c r="IW52" s="54"/>
      <c r="IX52" s="54"/>
      <c r="IY52" s="54"/>
      <c r="IZ52" s="54"/>
      <c r="JA52" s="54"/>
      <c r="JB52" s="54"/>
      <c r="JC52" s="54"/>
      <c r="JD52" s="54"/>
      <c r="JE52" s="54"/>
      <c r="JF52" s="54"/>
      <c r="JG52" s="54"/>
      <c r="JH52" s="54"/>
      <c r="JI52" s="54"/>
      <c r="JJ52" s="54"/>
      <c r="JK52" s="54"/>
      <c r="JL52" s="54"/>
      <c r="JM52" s="54"/>
      <c r="JN52" s="54"/>
      <c r="JO52" s="54"/>
      <c r="JP52" s="54"/>
      <c r="JQ52" s="54"/>
      <c r="JR52" s="54"/>
      <c r="JS52" s="54"/>
      <c r="JT52" s="54"/>
      <c r="JU52" s="54"/>
    </row>
    <row r="53" spans="1:281" s="42" customFormat="1" ht="23.1" customHeight="1" x14ac:dyDescent="0.35">
      <c r="A53" s="55"/>
      <c r="B53" s="62"/>
      <c r="C53" s="44"/>
      <c r="D53" s="45"/>
      <c r="E53" s="45"/>
      <c r="F53" s="45">
        <f t="shared" si="0"/>
        <v>0</v>
      </c>
      <c r="G53" s="45"/>
      <c r="H53" s="45"/>
      <c r="I53" s="45"/>
      <c r="J53" s="45">
        <f t="shared" si="1"/>
        <v>0</v>
      </c>
      <c r="K53" s="63"/>
      <c r="L53" s="47">
        <f t="shared" si="2"/>
        <v>0</v>
      </c>
      <c r="P53" s="45">
        <f t="shared" si="3"/>
        <v>0</v>
      </c>
      <c r="Q53" s="45"/>
      <c r="R53" s="45">
        <f t="shared" si="4"/>
        <v>0</v>
      </c>
      <c r="S53" s="45">
        <f t="shared" si="5"/>
        <v>0</v>
      </c>
      <c r="T53" s="45">
        <f t="shared" si="6"/>
        <v>0</v>
      </c>
      <c r="U53" s="45">
        <f t="shared" si="7"/>
        <v>0</v>
      </c>
      <c r="V53" s="46">
        <f t="shared" si="8"/>
        <v>0</v>
      </c>
      <c r="W53" s="48">
        <f t="shared" si="9"/>
        <v>0</v>
      </c>
      <c r="X53" s="48">
        <f t="shared" si="10"/>
        <v>0</v>
      </c>
      <c r="Z53" s="45">
        <f t="shared" si="11"/>
        <v>0</v>
      </c>
      <c r="AA53" s="45"/>
      <c r="AB53" s="45"/>
      <c r="AC53" s="45">
        <f t="shared" si="12"/>
        <v>0</v>
      </c>
      <c r="AD53" s="45"/>
      <c r="AE53" s="50">
        <f t="shared" si="13"/>
        <v>0</v>
      </c>
      <c r="AF53" s="51">
        <f t="shared" si="14"/>
        <v>0</v>
      </c>
      <c r="AG53" s="55"/>
      <c r="AH53" s="62"/>
      <c r="AI53" s="44"/>
      <c r="AJ53" s="45">
        <f t="shared" si="15"/>
        <v>0</v>
      </c>
      <c r="AK53" s="45">
        <f t="shared" si="16"/>
        <v>0</v>
      </c>
      <c r="AL53" s="45"/>
      <c r="AM53" s="45"/>
      <c r="AN53" s="45"/>
      <c r="AO53" s="45"/>
      <c r="AP53" s="45"/>
      <c r="AQ53" s="45"/>
      <c r="AR53" s="45"/>
      <c r="AS53" s="45"/>
      <c r="AT53" s="45">
        <f t="shared" si="17"/>
        <v>0</v>
      </c>
      <c r="AU53" s="45"/>
      <c r="AV53" s="56"/>
      <c r="AW53" s="45"/>
      <c r="AX53" s="45">
        <f t="shared" si="18"/>
        <v>0</v>
      </c>
      <c r="AY53" s="45">
        <f t="shared" si="19"/>
        <v>0</v>
      </c>
      <c r="AZ53" s="56"/>
      <c r="BA53" s="65"/>
      <c r="BB53" s="65"/>
      <c r="BC53" s="65"/>
      <c r="BD53" s="65"/>
      <c r="BE53" s="65"/>
      <c r="BF53" s="45"/>
      <c r="BG53" s="45">
        <f t="shared" si="20"/>
        <v>0</v>
      </c>
      <c r="BH53" s="53">
        <f t="shared" si="21"/>
        <v>0</v>
      </c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  <c r="II53" s="54"/>
      <c r="IJ53" s="54"/>
      <c r="IK53" s="54"/>
      <c r="IL53" s="54"/>
      <c r="IM53" s="54"/>
      <c r="IN53" s="54"/>
      <c r="IO53" s="54"/>
      <c r="IP53" s="54"/>
      <c r="IQ53" s="54"/>
      <c r="IR53" s="54"/>
      <c r="IS53" s="54"/>
      <c r="IT53" s="54"/>
      <c r="IU53" s="54"/>
      <c r="IV53" s="54"/>
      <c r="IW53" s="54"/>
      <c r="IX53" s="54"/>
      <c r="IY53" s="54"/>
      <c r="IZ53" s="54"/>
      <c r="JA53" s="54"/>
      <c r="JB53" s="54"/>
      <c r="JC53" s="54"/>
      <c r="JD53" s="54"/>
      <c r="JE53" s="54"/>
      <c r="JF53" s="54"/>
      <c r="JG53" s="54"/>
      <c r="JH53" s="54"/>
      <c r="JI53" s="54"/>
      <c r="JJ53" s="54"/>
      <c r="JK53" s="54"/>
      <c r="JL53" s="54"/>
      <c r="JM53" s="54"/>
      <c r="JN53" s="54"/>
      <c r="JO53" s="54"/>
      <c r="JP53" s="54"/>
      <c r="JQ53" s="54"/>
      <c r="JR53" s="54"/>
      <c r="JS53" s="54"/>
      <c r="JT53" s="54"/>
      <c r="JU53" s="54"/>
    </row>
    <row r="54" spans="1:281" s="42" customFormat="1" ht="23.1" customHeight="1" x14ac:dyDescent="0.35">
      <c r="A54" s="42">
        <v>22</v>
      </c>
      <c r="B54" s="69" t="s">
        <v>89</v>
      </c>
      <c r="C54" s="44" t="s">
        <v>107</v>
      </c>
      <c r="D54" s="45">
        <v>36619</v>
      </c>
      <c r="E54" s="45">
        <v>1794</v>
      </c>
      <c r="F54" s="45">
        <f t="shared" si="0"/>
        <v>38413</v>
      </c>
      <c r="G54" s="45">
        <v>1795</v>
      </c>
      <c r="H54" s="45"/>
      <c r="I54" s="45"/>
      <c r="J54" s="45">
        <f t="shared" si="1"/>
        <v>40208</v>
      </c>
      <c r="K54" s="46">
        <f>J54</f>
        <v>40208</v>
      </c>
      <c r="L54" s="47">
        <f t="shared" si="2"/>
        <v>0</v>
      </c>
      <c r="M54" s="42">
        <v>0</v>
      </c>
      <c r="N54" s="42">
        <v>0</v>
      </c>
      <c r="O54" s="42">
        <v>0</v>
      </c>
      <c r="P54" s="45">
        <f t="shared" si="3"/>
        <v>40208</v>
      </c>
      <c r="Q54" s="45">
        <v>2285.15</v>
      </c>
      <c r="R54" s="45">
        <f t="shared" si="4"/>
        <v>13908.72</v>
      </c>
      <c r="S54" s="45">
        <f t="shared" si="5"/>
        <v>200</v>
      </c>
      <c r="T54" s="45">
        <f t="shared" si="6"/>
        <v>1005.2</v>
      </c>
      <c r="U54" s="45">
        <f t="shared" si="7"/>
        <v>2117</v>
      </c>
      <c r="V54" s="46">
        <f t="shared" si="8"/>
        <v>19516.07</v>
      </c>
      <c r="W54" s="48">
        <f t="shared" si="9"/>
        <v>10346</v>
      </c>
      <c r="X54" s="48">
        <f t="shared" si="10"/>
        <v>10345.93</v>
      </c>
      <c r="Y54" s="42">
        <f>+A54</f>
        <v>22</v>
      </c>
      <c r="Z54" s="45">
        <f t="shared" si="11"/>
        <v>4824.96</v>
      </c>
      <c r="AA54" s="45">
        <v>0</v>
      </c>
      <c r="AB54" s="45">
        <v>100</v>
      </c>
      <c r="AC54" s="45">
        <f t="shared" si="12"/>
        <v>1005.2</v>
      </c>
      <c r="AD54" s="45">
        <v>200</v>
      </c>
      <c r="AE54" s="50">
        <f t="shared" si="13"/>
        <v>20691.93</v>
      </c>
      <c r="AF54" s="51">
        <f t="shared" si="14"/>
        <v>10345.965</v>
      </c>
      <c r="AG54" s="42">
        <v>22</v>
      </c>
      <c r="AH54" s="69" t="s">
        <v>89</v>
      </c>
      <c r="AI54" s="44" t="s">
        <v>107</v>
      </c>
      <c r="AJ54" s="45">
        <f t="shared" si="15"/>
        <v>2285.15</v>
      </c>
      <c r="AK54" s="45">
        <f t="shared" si="16"/>
        <v>3618.72</v>
      </c>
      <c r="AL54" s="45">
        <v>0</v>
      </c>
      <c r="AM54" s="45">
        <v>0</v>
      </c>
      <c r="AN54" s="45">
        <v>0</v>
      </c>
      <c r="AO54" s="197">
        <v>9634.44</v>
      </c>
      <c r="AP54" s="45">
        <v>0</v>
      </c>
      <c r="AQ54" s="45">
        <v>0</v>
      </c>
      <c r="AR54" s="45"/>
      <c r="AS54" s="45">
        <v>655.56</v>
      </c>
      <c r="AT54" s="45">
        <f t="shared" si="17"/>
        <v>13908.72</v>
      </c>
      <c r="AU54" s="45">
        <v>200</v>
      </c>
      <c r="AV54" s="45">
        <v>0</v>
      </c>
      <c r="AW54" s="45">
        <v>0</v>
      </c>
      <c r="AX54" s="45">
        <f t="shared" si="18"/>
        <v>200</v>
      </c>
      <c r="AY54" s="45">
        <f t="shared" si="19"/>
        <v>1005.2</v>
      </c>
      <c r="AZ54" s="45"/>
      <c r="BA54" s="65"/>
      <c r="BB54" s="65">
        <v>100</v>
      </c>
      <c r="BC54" s="65">
        <v>0</v>
      </c>
      <c r="BD54" s="65">
        <v>2017</v>
      </c>
      <c r="BE54" s="65">
        <v>0</v>
      </c>
      <c r="BF54" s="45">
        <v>0</v>
      </c>
      <c r="BG54" s="45">
        <f t="shared" si="20"/>
        <v>2117</v>
      </c>
      <c r="BH54" s="53">
        <f t="shared" si="21"/>
        <v>19516.07</v>
      </c>
      <c r="BI54" s="54"/>
      <c r="BJ54" s="54"/>
      <c r="BK54" s="54"/>
      <c r="BL54" s="54"/>
      <c r="BM54" s="54"/>
      <c r="BN54" s="70">
        <f>+W75+X75</f>
        <v>814373.84000000008</v>
      </c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  <c r="II54" s="54"/>
      <c r="IJ54" s="54"/>
      <c r="IK54" s="54"/>
      <c r="IL54" s="54"/>
      <c r="IM54" s="54"/>
      <c r="IN54" s="54"/>
      <c r="IO54" s="54"/>
      <c r="IP54" s="54"/>
      <c r="IQ54" s="54"/>
      <c r="IR54" s="54"/>
      <c r="IS54" s="54"/>
      <c r="IT54" s="54"/>
      <c r="IU54" s="54"/>
      <c r="IV54" s="54"/>
      <c r="IW54" s="54"/>
      <c r="IX54" s="54"/>
      <c r="IY54" s="54"/>
      <c r="IZ54" s="54"/>
      <c r="JA54" s="54"/>
      <c r="JB54" s="54"/>
      <c r="JC54" s="54"/>
      <c r="JD54" s="54"/>
      <c r="JE54" s="54"/>
      <c r="JF54" s="54"/>
      <c r="JG54" s="54"/>
      <c r="JH54" s="54"/>
      <c r="JI54" s="54"/>
      <c r="JJ54" s="54"/>
      <c r="JK54" s="54"/>
      <c r="JL54" s="54"/>
      <c r="JM54" s="54"/>
      <c r="JN54" s="54"/>
      <c r="JO54" s="54"/>
      <c r="JP54" s="54"/>
      <c r="JQ54" s="54"/>
      <c r="JR54" s="54"/>
      <c r="JS54" s="54"/>
      <c r="JT54" s="54"/>
      <c r="JU54" s="54"/>
    </row>
    <row r="55" spans="1:281" s="55" customFormat="1" ht="23.1" customHeight="1" x14ac:dyDescent="0.35">
      <c r="B55" s="67"/>
      <c r="C55" s="57"/>
      <c r="D55" s="59"/>
      <c r="E55" s="59"/>
      <c r="F55" s="45">
        <f t="shared" si="0"/>
        <v>0</v>
      </c>
      <c r="G55" s="59"/>
      <c r="J55" s="45">
        <f t="shared" si="1"/>
        <v>0</v>
      </c>
      <c r="L55" s="47">
        <f t="shared" si="2"/>
        <v>0</v>
      </c>
      <c r="P55" s="45">
        <f t="shared" si="3"/>
        <v>0</v>
      </c>
      <c r="Q55" s="56"/>
      <c r="R55" s="45">
        <f t="shared" si="4"/>
        <v>0</v>
      </c>
      <c r="S55" s="45">
        <f t="shared" si="5"/>
        <v>0</v>
      </c>
      <c r="T55" s="45">
        <f t="shared" si="6"/>
        <v>0</v>
      </c>
      <c r="U55" s="45">
        <f t="shared" si="7"/>
        <v>0</v>
      </c>
      <c r="V55" s="46">
        <f t="shared" si="8"/>
        <v>0</v>
      </c>
      <c r="W55" s="48">
        <f t="shared" si="9"/>
        <v>0</v>
      </c>
      <c r="X55" s="48">
        <f t="shared" si="10"/>
        <v>0</v>
      </c>
      <c r="Z55" s="45">
        <f t="shared" si="11"/>
        <v>0</v>
      </c>
      <c r="AA55" s="59"/>
      <c r="AB55" s="59"/>
      <c r="AC55" s="45">
        <f t="shared" si="12"/>
        <v>0</v>
      </c>
      <c r="AD55" s="59"/>
      <c r="AE55" s="50">
        <f t="shared" si="13"/>
        <v>0</v>
      </c>
      <c r="AF55" s="51">
        <f t="shared" si="14"/>
        <v>0</v>
      </c>
      <c r="AH55" s="67"/>
      <c r="AI55" s="57"/>
      <c r="AJ55" s="45">
        <f t="shared" si="15"/>
        <v>0</v>
      </c>
      <c r="AK55" s="45">
        <f t="shared" si="16"/>
        <v>0</v>
      </c>
      <c r="AL55" s="56"/>
      <c r="AM55" s="56"/>
      <c r="AN55" s="56"/>
      <c r="AO55" s="67"/>
      <c r="AP55" s="56"/>
      <c r="AQ55" s="56"/>
      <c r="AR55" s="56"/>
      <c r="AS55" s="56"/>
      <c r="AT55" s="45">
        <f t="shared" si="17"/>
        <v>0</v>
      </c>
      <c r="AU55" s="149"/>
      <c r="AV55" s="56"/>
      <c r="AW55" s="56"/>
      <c r="AX55" s="45">
        <f t="shared" si="18"/>
        <v>0</v>
      </c>
      <c r="AY55" s="45">
        <f t="shared" si="19"/>
        <v>0</v>
      </c>
      <c r="AZ55" s="45"/>
      <c r="BA55" s="72"/>
      <c r="BB55" s="72"/>
      <c r="BC55" s="72"/>
      <c r="BD55" s="72"/>
      <c r="BE55" s="72"/>
      <c r="BF55" s="56"/>
      <c r="BG55" s="45">
        <f t="shared" si="20"/>
        <v>0</v>
      </c>
      <c r="BH55" s="53">
        <f t="shared" si="21"/>
        <v>0</v>
      </c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  <c r="II55" s="54"/>
      <c r="IJ55" s="54"/>
      <c r="IK55" s="54"/>
      <c r="IL55" s="54"/>
      <c r="IM55" s="54"/>
      <c r="IN55" s="54"/>
      <c r="IO55" s="54"/>
      <c r="IP55" s="54"/>
      <c r="IQ55" s="54"/>
      <c r="IR55" s="54"/>
      <c r="IS55" s="54"/>
      <c r="IT55" s="54"/>
      <c r="IU55" s="54"/>
      <c r="IV55" s="54"/>
      <c r="IW55" s="54"/>
      <c r="IX55" s="54"/>
      <c r="IY55" s="54"/>
      <c r="IZ55" s="54"/>
      <c r="JA55" s="54"/>
      <c r="JB55" s="54"/>
      <c r="JC55" s="54"/>
      <c r="JD55" s="54"/>
      <c r="JE55" s="54"/>
      <c r="JF55" s="54"/>
      <c r="JG55" s="54"/>
      <c r="JH55" s="54"/>
      <c r="JI55" s="54"/>
      <c r="JJ55" s="54"/>
      <c r="JK55" s="54"/>
      <c r="JL55" s="54"/>
      <c r="JM55" s="54"/>
      <c r="JN55" s="54"/>
      <c r="JO55" s="54"/>
      <c r="JP55" s="54"/>
      <c r="JQ55" s="54"/>
      <c r="JR55" s="54"/>
      <c r="JS55" s="54"/>
      <c r="JT55" s="54"/>
      <c r="JU55" s="54"/>
    </row>
    <row r="56" spans="1:281" s="42" customFormat="1" ht="23.1" customHeight="1" x14ac:dyDescent="0.35">
      <c r="A56" s="154">
        <v>23</v>
      </c>
      <c r="B56" s="62" t="s">
        <v>90</v>
      </c>
      <c r="C56" s="44" t="s">
        <v>108</v>
      </c>
      <c r="D56" s="45">
        <v>51357</v>
      </c>
      <c r="E56" s="45">
        <v>2516</v>
      </c>
      <c r="F56" s="45">
        <f t="shared" si="0"/>
        <v>53873</v>
      </c>
      <c r="G56" s="45">
        <v>2517</v>
      </c>
      <c r="H56" s="45"/>
      <c r="I56" s="45"/>
      <c r="J56" s="45">
        <f t="shared" si="1"/>
        <v>56390</v>
      </c>
      <c r="K56" s="46">
        <f>J56</f>
        <v>56390</v>
      </c>
      <c r="L56" s="47">
        <f t="shared" si="2"/>
        <v>0</v>
      </c>
      <c r="M56" s="42">
        <v>0</v>
      </c>
      <c r="N56" s="42">
        <v>0</v>
      </c>
      <c r="O56" s="42">
        <v>0</v>
      </c>
      <c r="P56" s="45">
        <f t="shared" si="3"/>
        <v>56390</v>
      </c>
      <c r="Q56" s="45">
        <v>5529.03</v>
      </c>
      <c r="R56" s="45">
        <f t="shared" si="4"/>
        <v>15644.1</v>
      </c>
      <c r="S56" s="45">
        <f t="shared" si="5"/>
        <v>200</v>
      </c>
      <c r="T56" s="45">
        <f t="shared" si="6"/>
        <v>1409.75</v>
      </c>
      <c r="U56" s="45">
        <f t="shared" si="7"/>
        <v>8783.33</v>
      </c>
      <c r="V56" s="46">
        <f t="shared" si="8"/>
        <v>31566.21</v>
      </c>
      <c r="W56" s="48">
        <f t="shared" si="9"/>
        <v>12412</v>
      </c>
      <c r="X56" s="48">
        <f t="shared" si="10"/>
        <v>12411.79</v>
      </c>
      <c r="Y56" s="42">
        <f>+A56</f>
        <v>23</v>
      </c>
      <c r="Z56" s="45">
        <f t="shared" si="11"/>
        <v>6766.8</v>
      </c>
      <c r="AA56" s="45">
        <v>0</v>
      </c>
      <c r="AB56" s="45">
        <v>100</v>
      </c>
      <c r="AC56" s="45">
        <f t="shared" si="12"/>
        <v>1409.75</v>
      </c>
      <c r="AD56" s="45">
        <v>200</v>
      </c>
      <c r="AE56" s="50">
        <f t="shared" si="13"/>
        <v>24823.79</v>
      </c>
      <c r="AF56" s="51">
        <f t="shared" si="14"/>
        <v>12411.895</v>
      </c>
      <c r="AG56" s="154">
        <v>23</v>
      </c>
      <c r="AH56" s="62" t="s">
        <v>90</v>
      </c>
      <c r="AI56" s="44" t="s">
        <v>108</v>
      </c>
      <c r="AJ56" s="45">
        <f t="shared" si="15"/>
        <v>5529.03</v>
      </c>
      <c r="AK56" s="45">
        <f t="shared" si="16"/>
        <v>5075.0999999999995</v>
      </c>
      <c r="AL56" s="45">
        <v>0</v>
      </c>
      <c r="AM56" s="45">
        <v>0</v>
      </c>
      <c r="AN56" s="45">
        <v>0</v>
      </c>
      <c r="AO56" s="45">
        <v>0</v>
      </c>
      <c r="AP56" s="45">
        <v>9913.44</v>
      </c>
      <c r="AQ56" s="45">
        <v>0</v>
      </c>
      <c r="AR56" s="45"/>
      <c r="AS56" s="45">
        <v>655.56</v>
      </c>
      <c r="AT56" s="45">
        <f t="shared" si="17"/>
        <v>15644.1</v>
      </c>
      <c r="AU56" s="45">
        <v>200</v>
      </c>
      <c r="AV56" s="45">
        <v>0</v>
      </c>
      <c r="AW56" s="45">
        <v>0</v>
      </c>
      <c r="AX56" s="45">
        <f t="shared" si="18"/>
        <v>200</v>
      </c>
      <c r="AY56" s="45">
        <f t="shared" si="19"/>
        <v>1409.75</v>
      </c>
      <c r="AZ56" s="45"/>
      <c r="BA56" s="65">
        <v>2833.33</v>
      </c>
      <c r="BB56" s="65">
        <v>100</v>
      </c>
      <c r="BC56" s="65">
        <v>0</v>
      </c>
      <c r="BD56" s="65">
        <v>5850</v>
      </c>
      <c r="BE56" s="65">
        <v>0</v>
      </c>
      <c r="BF56" s="45">
        <v>0</v>
      </c>
      <c r="BG56" s="45">
        <f t="shared" si="20"/>
        <v>8783.33</v>
      </c>
      <c r="BH56" s="53">
        <f t="shared" si="21"/>
        <v>31566.21</v>
      </c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  <c r="II56" s="54"/>
      <c r="IJ56" s="54"/>
      <c r="IK56" s="54"/>
      <c r="IL56" s="54"/>
      <c r="IM56" s="54"/>
      <c r="IN56" s="54"/>
      <c r="IO56" s="54"/>
      <c r="IP56" s="54"/>
      <c r="IQ56" s="54"/>
      <c r="IR56" s="54"/>
      <c r="IS56" s="54"/>
      <c r="IT56" s="54"/>
      <c r="IU56" s="54"/>
      <c r="IV56" s="54"/>
      <c r="IW56" s="54"/>
      <c r="IX56" s="54"/>
      <c r="IY56" s="54"/>
      <c r="IZ56" s="54"/>
      <c r="JA56" s="54"/>
      <c r="JB56" s="54"/>
      <c r="JC56" s="54"/>
      <c r="JD56" s="54"/>
      <c r="JE56" s="54"/>
      <c r="JF56" s="54"/>
      <c r="JG56" s="54"/>
      <c r="JH56" s="54"/>
      <c r="JI56" s="54"/>
      <c r="JJ56" s="54"/>
      <c r="JK56" s="54"/>
      <c r="JL56" s="54"/>
      <c r="JM56" s="54"/>
      <c r="JN56" s="54"/>
      <c r="JO56" s="54"/>
      <c r="JP56" s="54"/>
      <c r="JQ56" s="54"/>
      <c r="JR56" s="54"/>
      <c r="JS56" s="54"/>
      <c r="JT56" s="54"/>
      <c r="JU56" s="54"/>
    </row>
    <row r="57" spans="1:281" s="42" customFormat="1" ht="23.1" customHeight="1" x14ac:dyDescent="0.35">
      <c r="A57" s="55"/>
      <c r="B57" s="62"/>
      <c r="C57" s="44"/>
      <c r="D57" s="45"/>
      <c r="E57" s="45"/>
      <c r="F57" s="45">
        <f t="shared" si="0"/>
        <v>0</v>
      </c>
      <c r="G57" s="45"/>
      <c r="H57" s="45"/>
      <c r="I57" s="45"/>
      <c r="J57" s="45">
        <f t="shared" si="1"/>
        <v>0</v>
      </c>
      <c r="K57" s="63"/>
      <c r="L57" s="47">
        <f t="shared" si="2"/>
        <v>0</v>
      </c>
      <c r="P57" s="45">
        <f t="shared" si="3"/>
        <v>0</v>
      </c>
      <c r="Q57" s="45"/>
      <c r="R57" s="45">
        <f t="shared" si="4"/>
        <v>0</v>
      </c>
      <c r="S57" s="45">
        <f t="shared" si="5"/>
        <v>0</v>
      </c>
      <c r="T57" s="45">
        <f t="shared" si="6"/>
        <v>0</v>
      </c>
      <c r="U57" s="45">
        <f t="shared" si="7"/>
        <v>0</v>
      </c>
      <c r="V57" s="46">
        <f t="shared" si="8"/>
        <v>0</v>
      </c>
      <c r="W57" s="48">
        <f t="shared" si="9"/>
        <v>0</v>
      </c>
      <c r="X57" s="48">
        <f t="shared" si="10"/>
        <v>0</v>
      </c>
      <c r="Z57" s="45">
        <f t="shared" si="11"/>
        <v>0</v>
      </c>
      <c r="AA57" s="45"/>
      <c r="AB57" s="45"/>
      <c r="AC57" s="45">
        <f t="shared" si="12"/>
        <v>0</v>
      </c>
      <c r="AD57" s="45"/>
      <c r="AE57" s="50">
        <f t="shared" si="13"/>
        <v>0</v>
      </c>
      <c r="AF57" s="51">
        <f t="shared" si="14"/>
        <v>0</v>
      </c>
      <c r="AG57" s="55"/>
      <c r="AH57" s="62"/>
      <c r="AI57" s="44"/>
      <c r="AJ57" s="45">
        <f t="shared" si="15"/>
        <v>0</v>
      </c>
      <c r="AK57" s="45">
        <f t="shared" si="16"/>
        <v>0</v>
      </c>
      <c r="AL57" s="45"/>
      <c r="AM57" s="45"/>
      <c r="AN57" s="45"/>
      <c r="AO57" s="45"/>
      <c r="AP57" s="45"/>
      <c r="AQ57" s="45"/>
      <c r="AR57" s="45"/>
      <c r="AS57" s="45"/>
      <c r="AT57" s="45">
        <f t="shared" si="17"/>
        <v>0</v>
      </c>
      <c r="AU57" s="45"/>
      <c r="AV57" s="56"/>
      <c r="AW57" s="45"/>
      <c r="AX57" s="45">
        <f t="shared" si="18"/>
        <v>0</v>
      </c>
      <c r="AY57" s="45">
        <f t="shared" si="19"/>
        <v>0</v>
      </c>
      <c r="AZ57" s="45"/>
      <c r="BA57" s="73" t="s">
        <v>119</v>
      </c>
      <c r="BB57" s="65"/>
      <c r="BC57" s="65"/>
      <c r="BD57" s="65"/>
      <c r="BE57" s="65"/>
      <c r="BF57" s="45"/>
      <c r="BG57" s="45">
        <f t="shared" si="20"/>
        <v>0</v>
      </c>
      <c r="BH57" s="53">
        <f t="shared" si="21"/>
        <v>0</v>
      </c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  <c r="II57" s="54"/>
      <c r="IJ57" s="54"/>
      <c r="IK57" s="54"/>
      <c r="IL57" s="54"/>
      <c r="IM57" s="54"/>
      <c r="IN57" s="54"/>
      <c r="IO57" s="54"/>
      <c r="IP57" s="54"/>
      <c r="IQ57" s="54"/>
      <c r="IR57" s="54"/>
      <c r="IS57" s="54"/>
      <c r="IT57" s="54"/>
      <c r="IU57" s="54"/>
      <c r="IV57" s="54"/>
      <c r="IW57" s="54"/>
      <c r="IX57" s="54"/>
      <c r="IY57" s="54"/>
      <c r="IZ57" s="54"/>
      <c r="JA57" s="54"/>
      <c r="JB57" s="54"/>
      <c r="JC57" s="54"/>
      <c r="JD57" s="54"/>
      <c r="JE57" s="54"/>
      <c r="JF57" s="54"/>
      <c r="JG57" s="54"/>
      <c r="JH57" s="54"/>
      <c r="JI57" s="54"/>
      <c r="JJ57" s="54"/>
      <c r="JK57" s="54"/>
      <c r="JL57" s="54"/>
      <c r="JM57" s="54"/>
      <c r="JN57" s="54"/>
      <c r="JO57" s="54"/>
      <c r="JP57" s="54"/>
      <c r="JQ57" s="54"/>
      <c r="JR57" s="54"/>
      <c r="JS57" s="54"/>
      <c r="JT57" s="54"/>
      <c r="JU57" s="54"/>
    </row>
    <row r="58" spans="1:281" s="42" customFormat="1" ht="23.1" customHeight="1" x14ac:dyDescent="0.35">
      <c r="A58" s="42">
        <v>24</v>
      </c>
      <c r="B58" s="43" t="s">
        <v>91</v>
      </c>
      <c r="C58" s="76" t="s">
        <v>92</v>
      </c>
      <c r="D58" s="45">
        <v>33843</v>
      </c>
      <c r="E58" s="45">
        <v>1591</v>
      </c>
      <c r="F58" s="45">
        <f t="shared" si="0"/>
        <v>35434</v>
      </c>
      <c r="G58" s="45">
        <v>1590</v>
      </c>
      <c r="H58" s="45"/>
      <c r="I58" s="45"/>
      <c r="J58" s="45">
        <f t="shared" si="1"/>
        <v>37024</v>
      </c>
      <c r="K58" s="46">
        <f>J58</f>
        <v>37024</v>
      </c>
      <c r="L58" s="47">
        <f t="shared" si="2"/>
        <v>3380.6</v>
      </c>
      <c r="M58" s="42">
        <v>2</v>
      </c>
      <c r="N58" s="42">
        <v>4</v>
      </c>
      <c r="O58" s="42">
        <v>59</v>
      </c>
      <c r="P58" s="45">
        <f t="shared" si="3"/>
        <v>33643.4</v>
      </c>
      <c r="Q58" s="45">
        <v>1759.94</v>
      </c>
      <c r="R58" s="45">
        <f t="shared" si="4"/>
        <v>10166.280000000001</v>
      </c>
      <c r="S58" s="45">
        <f t="shared" si="5"/>
        <v>200</v>
      </c>
      <c r="T58" s="45">
        <f t="shared" si="6"/>
        <v>925.6</v>
      </c>
      <c r="U58" s="45">
        <f t="shared" si="7"/>
        <v>15591.580000000002</v>
      </c>
      <c r="V58" s="46">
        <f t="shared" si="8"/>
        <v>28643.4</v>
      </c>
      <c r="W58" s="48">
        <f t="shared" si="9"/>
        <v>2500</v>
      </c>
      <c r="X58" s="48">
        <f t="shared" si="10"/>
        <v>2500</v>
      </c>
      <c r="Y58" s="42">
        <f>+A58</f>
        <v>24</v>
      </c>
      <c r="Z58" s="45">
        <f t="shared" si="11"/>
        <v>4442.88</v>
      </c>
      <c r="AA58" s="45">
        <v>0</v>
      </c>
      <c r="AB58" s="45">
        <v>100</v>
      </c>
      <c r="AC58" s="45">
        <f t="shared" si="12"/>
        <v>925.6</v>
      </c>
      <c r="AD58" s="45">
        <v>200</v>
      </c>
      <c r="AE58" s="50">
        <f t="shared" si="13"/>
        <v>5000</v>
      </c>
      <c r="AF58" s="51">
        <f t="shared" si="14"/>
        <v>2500</v>
      </c>
      <c r="AG58" s="42">
        <v>24</v>
      </c>
      <c r="AH58" s="43" t="s">
        <v>91</v>
      </c>
      <c r="AI58" s="76" t="s">
        <v>92</v>
      </c>
      <c r="AJ58" s="45">
        <f t="shared" si="15"/>
        <v>1759.94</v>
      </c>
      <c r="AK58" s="45">
        <f t="shared" si="16"/>
        <v>3332.16</v>
      </c>
      <c r="AL58" s="45">
        <v>0</v>
      </c>
      <c r="AM58" s="47">
        <v>0</v>
      </c>
      <c r="AN58" s="45">
        <v>0</v>
      </c>
      <c r="AO58" s="45">
        <v>0</v>
      </c>
      <c r="AP58" s="45">
        <v>4778.5600000000004</v>
      </c>
      <c r="AQ58" s="45">
        <v>0</v>
      </c>
      <c r="AR58" s="45">
        <v>1400</v>
      </c>
      <c r="AS58" s="45">
        <v>655.56</v>
      </c>
      <c r="AT58" s="45">
        <f t="shared" si="17"/>
        <v>10166.280000000001</v>
      </c>
      <c r="AU58" s="45">
        <v>200</v>
      </c>
      <c r="AV58" s="45">
        <v>0</v>
      </c>
      <c r="AW58" s="45">
        <v>0</v>
      </c>
      <c r="AX58" s="45">
        <f t="shared" si="18"/>
        <v>200</v>
      </c>
      <c r="AY58" s="45">
        <f t="shared" si="19"/>
        <v>925.6</v>
      </c>
      <c r="AZ58" s="45"/>
      <c r="BA58" s="65"/>
      <c r="BB58" s="65">
        <v>100</v>
      </c>
      <c r="BC58" s="65">
        <v>11489.95</v>
      </c>
      <c r="BD58" s="65">
        <v>4001.63</v>
      </c>
      <c r="BE58" s="65">
        <v>0</v>
      </c>
      <c r="BF58" s="45">
        <v>0</v>
      </c>
      <c r="BG58" s="45">
        <f t="shared" si="20"/>
        <v>15591.580000000002</v>
      </c>
      <c r="BH58" s="53">
        <f t="shared" si="21"/>
        <v>28643.4</v>
      </c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  <c r="II58" s="54"/>
      <c r="IJ58" s="54"/>
      <c r="IK58" s="54"/>
      <c r="IL58" s="54"/>
      <c r="IM58" s="54"/>
      <c r="IN58" s="54"/>
      <c r="IO58" s="54"/>
      <c r="IP58" s="54"/>
      <c r="IQ58" s="54"/>
      <c r="IR58" s="54"/>
      <c r="IS58" s="54"/>
      <c r="IT58" s="54"/>
      <c r="IU58" s="54"/>
      <c r="IV58" s="54"/>
      <c r="IW58" s="54"/>
      <c r="IX58" s="54"/>
      <c r="IY58" s="54"/>
      <c r="IZ58" s="54"/>
      <c r="JA58" s="54"/>
      <c r="JB58" s="54"/>
      <c r="JC58" s="54"/>
      <c r="JD58" s="54"/>
      <c r="JE58" s="54"/>
      <c r="JF58" s="54"/>
      <c r="JG58" s="54"/>
      <c r="JH58" s="54"/>
      <c r="JI58" s="54"/>
      <c r="JJ58" s="54"/>
      <c r="JK58" s="54"/>
      <c r="JL58" s="54"/>
      <c r="JM58" s="54"/>
      <c r="JN58" s="54"/>
      <c r="JO58" s="54"/>
      <c r="JP58" s="54"/>
      <c r="JQ58" s="54"/>
      <c r="JR58" s="54"/>
      <c r="JS58" s="54"/>
      <c r="JT58" s="54"/>
      <c r="JU58" s="54"/>
    </row>
    <row r="59" spans="1:281" s="42" customFormat="1" ht="23.1" customHeight="1" x14ac:dyDescent="0.35">
      <c r="A59" s="55"/>
      <c r="B59" s="62"/>
      <c r="C59" s="44"/>
      <c r="D59" s="45"/>
      <c r="E59" s="45"/>
      <c r="F59" s="45">
        <f t="shared" si="0"/>
        <v>0</v>
      </c>
      <c r="G59" s="45"/>
      <c r="H59" s="45"/>
      <c r="I59" s="45"/>
      <c r="J59" s="45">
        <f t="shared" si="1"/>
        <v>0</v>
      </c>
      <c r="K59" s="63"/>
      <c r="L59" s="47">
        <f t="shared" si="2"/>
        <v>0</v>
      </c>
      <c r="P59" s="45">
        <f t="shared" si="3"/>
        <v>0</v>
      </c>
      <c r="Q59" s="45"/>
      <c r="R59" s="45">
        <f t="shared" si="4"/>
        <v>0</v>
      </c>
      <c r="S59" s="45">
        <f t="shared" si="5"/>
        <v>0</v>
      </c>
      <c r="T59" s="45">
        <f t="shared" si="6"/>
        <v>0</v>
      </c>
      <c r="U59" s="45">
        <f t="shared" si="7"/>
        <v>0</v>
      </c>
      <c r="V59" s="46">
        <f t="shared" si="8"/>
        <v>0</v>
      </c>
      <c r="W59" s="48">
        <f t="shared" si="9"/>
        <v>0</v>
      </c>
      <c r="X59" s="48">
        <f t="shared" si="10"/>
        <v>0</v>
      </c>
      <c r="Z59" s="45">
        <f t="shared" si="11"/>
        <v>0</v>
      </c>
      <c r="AA59" s="45"/>
      <c r="AB59" s="45"/>
      <c r="AC59" s="45">
        <f t="shared" si="12"/>
        <v>0</v>
      </c>
      <c r="AD59" s="45"/>
      <c r="AE59" s="50">
        <f t="shared" si="13"/>
        <v>0</v>
      </c>
      <c r="AF59" s="51">
        <f t="shared" si="14"/>
        <v>0</v>
      </c>
      <c r="AG59" s="55"/>
      <c r="AH59" s="62"/>
      <c r="AI59" s="44"/>
      <c r="AJ59" s="45">
        <f t="shared" si="15"/>
        <v>0</v>
      </c>
      <c r="AK59" s="45">
        <f t="shared" si="16"/>
        <v>0</v>
      </c>
      <c r="AL59" s="45"/>
      <c r="AM59" s="47"/>
      <c r="AN59" s="45"/>
      <c r="AO59" s="45"/>
      <c r="AP59" s="45"/>
      <c r="AQ59" s="45"/>
      <c r="AR59" s="45"/>
      <c r="AS59" s="45"/>
      <c r="AT59" s="45">
        <f t="shared" si="17"/>
        <v>0</v>
      </c>
      <c r="AU59" s="45"/>
      <c r="AV59" s="56"/>
      <c r="AW59" s="45"/>
      <c r="AX59" s="45">
        <f t="shared" si="18"/>
        <v>0</v>
      </c>
      <c r="AY59" s="45">
        <f t="shared" si="19"/>
        <v>0</v>
      </c>
      <c r="AZ59" s="56"/>
      <c r="BA59" s="65"/>
      <c r="BB59" s="65"/>
      <c r="BC59" s="65"/>
      <c r="BD59" s="65"/>
      <c r="BE59" s="65"/>
      <c r="BF59" s="45"/>
      <c r="BG59" s="45">
        <f t="shared" si="20"/>
        <v>0</v>
      </c>
      <c r="BH59" s="53">
        <f t="shared" si="21"/>
        <v>0</v>
      </c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  <c r="II59" s="54"/>
      <c r="IJ59" s="54"/>
      <c r="IK59" s="54"/>
      <c r="IL59" s="54"/>
      <c r="IM59" s="54"/>
      <c r="IN59" s="54"/>
      <c r="IO59" s="54"/>
      <c r="IP59" s="54"/>
      <c r="IQ59" s="54"/>
      <c r="IR59" s="54"/>
      <c r="IS59" s="54"/>
      <c r="IT59" s="54"/>
      <c r="IU59" s="54"/>
      <c r="IV59" s="54"/>
      <c r="IW59" s="54"/>
      <c r="IX59" s="54"/>
      <c r="IY59" s="54"/>
      <c r="IZ59" s="54"/>
      <c r="JA59" s="54"/>
      <c r="JB59" s="54"/>
      <c r="JC59" s="54"/>
      <c r="JD59" s="54"/>
      <c r="JE59" s="54"/>
      <c r="JF59" s="54"/>
      <c r="JG59" s="54"/>
      <c r="JH59" s="54"/>
      <c r="JI59" s="54"/>
      <c r="JJ59" s="54"/>
      <c r="JK59" s="54"/>
      <c r="JL59" s="54"/>
      <c r="JM59" s="54"/>
      <c r="JN59" s="54"/>
      <c r="JO59" s="54"/>
      <c r="JP59" s="54"/>
      <c r="JQ59" s="54"/>
      <c r="JR59" s="54"/>
      <c r="JS59" s="54"/>
      <c r="JT59" s="54"/>
      <c r="JU59" s="54"/>
    </row>
    <row r="60" spans="1:281" s="42" customFormat="1" ht="23.1" customHeight="1" x14ac:dyDescent="0.35">
      <c r="A60" s="42">
        <v>25</v>
      </c>
      <c r="B60" s="43" t="s">
        <v>93</v>
      </c>
      <c r="C60" s="44" t="s">
        <v>73</v>
      </c>
      <c r="D60" s="45">
        <v>29449</v>
      </c>
      <c r="E60" s="45">
        <v>1540</v>
      </c>
      <c r="F60" s="45">
        <f t="shared" si="0"/>
        <v>30989</v>
      </c>
      <c r="G60" s="45">
        <v>1540</v>
      </c>
      <c r="H60" s="45"/>
      <c r="I60" s="45"/>
      <c r="J60" s="45">
        <f t="shared" si="1"/>
        <v>32529</v>
      </c>
      <c r="K60" s="46">
        <f>J60</f>
        <v>32529</v>
      </c>
      <c r="L60" s="47">
        <f t="shared" si="2"/>
        <v>0</v>
      </c>
      <c r="M60" s="42">
        <v>0</v>
      </c>
      <c r="N60" s="42">
        <v>0</v>
      </c>
      <c r="O60" s="42">
        <v>0</v>
      </c>
      <c r="P60" s="45">
        <f t="shared" si="3"/>
        <v>32529</v>
      </c>
      <c r="Q60" s="45">
        <v>1163.23</v>
      </c>
      <c r="R60" s="45">
        <f t="shared" si="4"/>
        <v>2927.6099999999997</v>
      </c>
      <c r="S60" s="45">
        <f t="shared" si="5"/>
        <v>200</v>
      </c>
      <c r="T60" s="45">
        <f t="shared" si="6"/>
        <v>813.22</v>
      </c>
      <c r="U60" s="45">
        <f t="shared" si="7"/>
        <v>100</v>
      </c>
      <c r="V60" s="46">
        <f t="shared" si="8"/>
        <v>5204.0600000000004</v>
      </c>
      <c r="W60" s="48">
        <f t="shared" si="9"/>
        <v>13662</v>
      </c>
      <c r="X60" s="48">
        <f t="shared" si="10"/>
        <v>13662.939999999999</v>
      </c>
      <c r="Y60" s="42">
        <f>+A60</f>
        <v>25</v>
      </c>
      <c r="Z60" s="45">
        <f t="shared" si="11"/>
        <v>3903.48</v>
      </c>
      <c r="AA60" s="45">
        <v>0</v>
      </c>
      <c r="AB60" s="45">
        <v>100</v>
      </c>
      <c r="AC60" s="45">
        <f t="shared" si="12"/>
        <v>813.23</v>
      </c>
      <c r="AD60" s="45">
        <v>200</v>
      </c>
      <c r="AE60" s="50">
        <f t="shared" si="13"/>
        <v>27324.94</v>
      </c>
      <c r="AF60" s="51">
        <f t="shared" si="14"/>
        <v>13662.47</v>
      </c>
      <c r="AG60" s="42">
        <v>25</v>
      </c>
      <c r="AH60" s="43" t="s">
        <v>93</v>
      </c>
      <c r="AI60" s="44" t="s">
        <v>73</v>
      </c>
      <c r="AJ60" s="45">
        <f t="shared" si="15"/>
        <v>1163.23</v>
      </c>
      <c r="AK60" s="45">
        <f t="shared" si="16"/>
        <v>2927.6099999999997</v>
      </c>
      <c r="AL60" s="45">
        <v>0</v>
      </c>
      <c r="AM60" s="45">
        <v>0</v>
      </c>
      <c r="AN60" s="45">
        <v>0</v>
      </c>
      <c r="AO60" s="45">
        <v>0</v>
      </c>
      <c r="AP60" s="45">
        <v>0</v>
      </c>
      <c r="AQ60" s="45">
        <v>0</v>
      </c>
      <c r="AR60" s="45"/>
      <c r="AS60" s="45">
        <v>0</v>
      </c>
      <c r="AT60" s="45">
        <f t="shared" si="17"/>
        <v>2927.6099999999997</v>
      </c>
      <c r="AU60" s="45">
        <v>200</v>
      </c>
      <c r="AV60" s="45">
        <v>0</v>
      </c>
      <c r="AW60" s="45">
        <v>0</v>
      </c>
      <c r="AX60" s="45">
        <f t="shared" si="18"/>
        <v>200</v>
      </c>
      <c r="AY60" s="45">
        <f t="shared" si="19"/>
        <v>813.22</v>
      </c>
      <c r="AZ60" s="45"/>
      <c r="BA60" s="65"/>
      <c r="BB60" s="65">
        <v>100</v>
      </c>
      <c r="BC60" s="65">
        <v>0</v>
      </c>
      <c r="BD60" s="65">
        <v>0</v>
      </c>
      <c r="BE60" s="65">
        <v>0</v>
      </c>
      <c r="BF60" s="45">
        <v>0</v>
      </c>
      <c r="BG60" s="45">
        <f t="shared" si="20"/>
        <v>100</v>
      </c>
      <c r="BH60" s="53">
        <f t="shared" si="21"/>
        <v>5204.0600000000004</v>
      </c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  <c r="II60" s="54"/>
      <c r="IJ60" s="54"/>
      <c r="IK60" s="54"/>
      <c r="IL60" s="54"/>
      <c r="IM60" s="54"/>
      <c r="IN60" s="54"/>
      <c r="IO60" s="54"/>
      <c r="IP60" s="54"/>
      <c r="IQ60" s="54"/>
      <c r="IR60" s="54"/>
      <c r="IS60" s="54"/>
      <c r="IT60" s="54"/>
      <c r="IU60" s="54"/>
      <c r="IV60" s="54"/>
      <c r="IW60" s="54"/>
      <c r="IX60" s="54"/>
      <c r="IY60" s="54"/>
      <c r="IZ60" s="54"/>
      <c r="JA60" s="54"/>
      <c r="JB60" s="54"/>
      <c r="JC60" s="54"/>
      <c r="JD60" s="54"/>
      <c r="JE60" s="54"/>
      <c r="JF60" s="54"/>
      <c r="JG60" s="54"/>
      <c r="JH60" s="54"/>
      <c r="JI60" s="54"/>
      <c r="JJ60" s="54"/>
      <c r="JK60" s="54"/>
      <c r="JL60" s="54"/>
      <c r="JM60" s="54"/>
      <c r="JN60" s="54"/>
      <c r="JO60" s="54"/>
      <c r="JP60" s="54"/>
      <c r="JQ60" s="54"/>
      <c r="JR60" s="54"/>
      <c r="JS60" s="54"/>
      <c r="JT60" s="54"/>
      <c r="JU60" s="54"/>
    </row>
    <row r="61" spans="1:281" s="55" customFormat="1" ht="23.1" customHeight="1" x14ac:dyDescent="0.35">
      <c r="B61" s="56"/>
      <c r="C61" s="57"/>
      <c r="D61" s="59"/>
      <c r="E61" s="59"/>
      <c r="F61" s="45">
        <f t="shared" si="0"/>
        <v>0</v>
      </c>
      <c r="G61" s="59"/>
      <c r="J61" s="45">
        <f t="shared" si="1"/>
        <v>0</v>
      </c>
      <c r="L61" s="47">
        <f t="shared" si="2"/>
        <v>0</v>
      </c>
      <c r="P61" s="45">
        <f t="shared" si="3"/>
        <v>0</v>
      </c>
      <c r="Q61" s="56"/>
      <c r="R61" s="45">
        <f t="shared" si="4"/>
        <v>0</v>
      </c>
      <c r="S61" s="45">
        <f t="shared" si="5"/>
        <v>0</v>
      </c>
      <c r="T61" s="45">
        <f t="shared" si="6"/>
        <v>0</v>
      </c>
      <c r="U61" s="45">
        <f t="shared" si="7"/>
        <v>0</v>
      </c>
      <c r="V61" s="46">
        <f t="shared" si="8"/>
        <v>0</v>
      </c>
      <c r="W61" s="48">
        <f t="shared" si="9"/>
        <v>0</v>
      </c>
      <c r="X61" s="48">
        <f t="shared" si="10"/>
        <v>0</v>
      </c>
      <c r="Z61" s="45">
        <f t="shared" si="11"/>
        <v>0</v>
      </c>
      <c r="AA61" s="59"/>
      <c r="AB61" s="59"/>
      <c r="AC61" s="45">
        <f t="shared" si="12"/>
        <v>0</v>
      </c>
      <c r="AD61" s="59"/>
      <c r="AE61" s="50">
        <f t="shared" si="13"/>
        <v>0</v>
      </c>
      <c r="AF61" s="51">
        <f t="shared" si="14"/>
        <v>0</v>
      </c>
      <c r="AH61" s="56"/>
      <c r="AI61" s="57"/>
      <c r="AJ61" s="45">
        <f t="shared" si="15"/>
        <v>0</v>
      </c>
      <c r="AK61" s="45">
        <f t="shared" si="16"/>
        <v>0</v>
      </c>
      <c r="AL61" s="56"/>
      <c r="AM61" s="56"/>
      <c r="AN61" s="56"/>
      <c r="AO61" s="56"/>
      <c r="AP61" s="56"/>
      <c r="AQ61" s="56"/>
      <c r="AR61" s="56"/>
      <c r="AS61" s="56"/>
      <c r="AT61" s="45">
        <f t="shared" si="17"/>
        <v>0</v>
      </c>
      <c r="AU61" s="59"/>
      <c r="AV61" s="56"/>
      <c r="AW61" s="56"/>
      <c r="AX61" s="45">
        <f t="shared" si="18"/>
        <v>0</v>
      </c>
      <c r="AY61" s="45">
        <f t="shared" si="19"/>
        <v>0</v>
      </c>
      <c r="AZ61" s="56"/>
      <c r="BA61" s="72"/>
      <c r="BB61" s="72"/>
      <c r="BC61" s="72"/>
      <c r="BD61" s="72"/>
      <c r="BE61" s="72"/>
      <c r="BF61" s="56"/>
      <c r="BG61" s="45">
        <f t="shared" si="20"/>
        <v>0</v>
      </c>
      <c r="BH61" s="53">
        <f t="shared" si="21"/>
        <v>0</v>
      </c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  <c r="II61" s="54"/>
      <c r="IJ61" s="54"/>
      <c r="IK61" s="54"/>
      <c r="IL61" s="54"/>
      <c r="IM61" s="54"/>
      <c r="IN61" s="54"/>
      <c r="IO61" s="54"/>
      <c r="IP61" s="54"/>
      <c r="IQ61" s="54"/>
      <c r="IR61" s="54"/>
      <c r="IS61" s="54"/>
      <c r="IT61" s="54"/>
      <c r="IU61" s="54"/>
      <c r="IV61" s="54"/>
      <c r="IW61" s="54"/>
      <c r="IX61" s="54"/>
      <c r="IY61" s="54"/>
      <c r="IZ61" s="54"/>
      <c r="JA61" s="54"/>
      <c r="JB61" s="54"/>
      <c r="JC61" s="54"/>
      <c r="JD61" s="54"/>
      <c r="JE61" s="54"/>
      <c r="JF61" s="54"/>
      <c r="JG61" s="54"/>
      <c r="JH61" s="54"/>
      <c r="JI61" s="54"/>
      <c r="JJ61" s="54"/>
      <c r="JK61" s="54"/>
      <c r="JL61" s="54"/>
      <c r="JM61" s="54"/>
      <c r="JN61" s="54"/>
      <c r="JO61" s="54"/>
      <c r="JP61" s="54"/>
      <c r="JQ61" s="54"/>
      <c r="JR61" s="54"/>
      <c r="JS61" s="54"/>
      <c r="JT61" s="54"/>
      <c r="JU61" s="54"/>
    </row>
    <row r="62" spans="1:281" s="55" customFormat="1" ht="23.1" customHeight="1" x14ac:dyDescent="0.35">
      <c r="A62" s="154">
        <v>26</v>
      </c>
      <c r="B62" s="56" t="s">
        <v>124</v>
      </c>
      <c r="C62" s="44" t="s">
        <v>73</v>
      </c>
      <c r="D62" s="59">
        <v>29165</v>
      </c>
      <c r="E62" s="59">
        <v>1540</v>
      </c>
      <c r="F62" s="45">
        <f t="shared" si="0"/>
        <v>30705</v>
      </c>
      <c r="G62" s="59">
        <v>1540</v>
      </c>
      <c r="J62" s="45">
        <f t="shared" si="1"/>
        <v>32245</v>
      </c>
      <c r="L62" s="47">
        <f t="shared" si="2"/>
        <v>0</v>
      </c>
      <c r="M62" s="55">
        <v>0</v>
      </c>
      <c r="N62" s="55">
        <v>0</v>
      </c>
      <c r="O62" s="55">
        <v>0</v>
      </c>
      <c r="P62" s="45">
        <f t="shared" si="3"/>
        <v>32245</v>
      </c>
      <c r="Q62" s="55">
        <v>1125.52</v>
      </c>
      <c r="R62" s="45">
        <f t="shared" si="4"/>
        <v>2902.0499999999997</v>
      </c>
      <c r="S62" s="45">
        <f t="shared" si="5"/>
        <v>200</v>
      </c>
      <c r="T62" s="45">
        <f t="shared" si="6"/>
        <v>806.12</v>
      </c>
      <c r="U62" s="45">
        <f t="shared" si="7"/>
        <v>220.98</v>
      </c>
      <c r="V62" s="46">
        <f t="shared" si="8"/>
        <v>5254.6699999999992</v>
      </c>
      <c r="W62" s="48">
        <f t="shared" si="9"/>
        <v>13495</v>
      </c>
      <c r="X62" s="48">
        <f t="shared" si="10"/>
        <v>13495.330000000002</v>
      </c>
      <c r="Y62" s="55">
        <v>26</v>
      </c>
      <c r="Z62" s="45">
        <f t="shared" si="11"/>
        <v>3869.3999999999996</v>
      </c>
      <c r="AA62" s="59"/>
      <c r="AB62" s="59">
        <v>100</v>
      </c>
      <c r="AC62" s="45">
        <f t="shared" si="12"/>
        <v>806.13</v>
      </c>
      <c r="AD62" s="59">
        <v>200</v>
      </c>
      <c r="AE62" s="50">
        <f t="shared" si="13"/>
        <v>26990.33</v>
      </c>
      <c r="AF62" s="51">
        <f t="shared" si="14"/>
        <v>13495.165000000001</v>
      </c>
      <c r="AG62" s="154">
        <v>26</v>
      </c>
      <c r="AH62" s="56" t="s">
        <v>124</v>
      </c>
      <c r="AI62" s="44" t="s">
        <v>73</v>
      </c>
      <c r="AJ62" s="45">
        <f t="shared" si="15"/>
        <v>1125.52</v>
      </c>
      <c r="AK62" s="45">
        <f t="shared" si="16"/>
        <v>2902.0499999999997</v>
      </c>
      <c r="AL62" s="56"/>
      <c r="AM62" s="56"/>
      <c r="AN62" s="56"/>
      <c r="AO62" s="56"/>
      <c r="AP62" s="56"/>
      <c r="AQ62" s="56"/>
      <c r="AR62" s="56"/>
      <c r="AS62" s="56"/>
      <c r="AT62" s="45">
        <f t="shared" si="17"/>
        <v>2902.0499999999997</v>
      </c>
      <c r="AU62" s="59">
        <v>200</v>
      </c>
      <c r="AV62" s="56"/>
      <c r="AW62" s="56"/>
      <c r="AX62" s="45">
        <f t="shared" si="18"/>
        <v>200</v>
      </c>
      <c r="AY62" s="45">
        <f t="shared" si="19"/>
        <v>806.12</v>
      </c>
      <c r="AZ62" s="56"/>
      <c r="BA62" s="72"/>
      <c r="BB62" s="194">
        <v>220.98</v>
      </c>
      <c r="BC62" s="72"/>
      <c r="BD62" s="72"/>
      <c r="BE62" s="72"/>
      <c r="BF62" s="56"/>
      <c r="BG62" s="45">
        <f t="shared" si="20"/>
        <v>220.98</v>
      </c>
      <c r="BH62" s="53">
        <f t="shared" si="21"/>
        <v>5254.6699999999992</v>
      </c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  <c r="II62" s="54"/>
      <c r="IJ62" s="54"/>
      <c r="IK62" s="54"/>
      <c r="IL62" s="54"/>
      <c r="IM62" s="54"/>
      <c r="IN62" s="54"/>
      <c r="IO62" s="54"/>
      <c r="IP62" s="54"/>
      <c r="IQ62" s="54"/>
      <c r="IR62" s="54"/>
      <c r="IS62" s="54"/>
      <c r="IT62" s="54"/>
      <c r="IU62" s="54"/>
      <c r="IV62" s="54"/>
      <c r="IW62" s="54"/>
      <c r="IX62" s="54"/>
      <c r="IY62" s="54"/>
      <c r="IZ62" s="54"/>
      <c r="JA62" s="54"/>
      <c r="JB62" s="54"/>
      <c r="JC62" s="54"/>
      <c r="JD62" s="54"/>
      <c r="JE62" s="54"/>
      <c r="JF62" s="54"/>
      <c r="JG62" s="54"/>
      <c r="JH62" s="54"/>
      <c r="JI62" s="54"/>
      <c r="JJ62" s="54"/>
      <c r="JK62" s="54"/>
      <c r="JL62" s="54"/>
      <c r="JM62" s="54"/>
      <c r="JN62" s="54"/>
      <c r="JO62" s="54"/>
      <c r="JP62" s="54"/>
      <c r="JQ62" s="54"/>
      <c r="JR62" s="54"/>
      <c r="JS62" s="54"/>
      <c r="JT62" s="54"/>
      <c r="JU62" s="54"/>
    </row>
    <row r="63" spans="1:281" s="55" customFormat="1" ht="23.1" customHeight="1" x14ac:dyDescent="0.35">
      <c r="B63" s="56"/>
      <c r="C63" s="57"/>
      <c r="D63" s="59"/>
      <c r="E63" s="59"/>
      <c r="F63" s="45">
        <f t="shared" si="0"/>
        <v>0</v>
      </c>
      <c r="G63" s="59"/>
      <c r="J63" s="45">
        <f t="shared" si="1"/>
        <v>0</v>
      </c>
      <c r="L63" s="47">
        <f t="shared" si="2"/>
        <v>0</v>
      </c>
      <c r="P63" s="45">
        <f t="shared" si="3"/>
        <v>0</v>
      </c>
      <c r="R63" s="45">
        <f t="shared" si="4"/>
        <v>0</v>
      </c>
      <c r="S63" s="45">
        <f t="shared" si="5"/>
        <v>0</v>
      </c>
      <c r="T63" s="45">
        <f t="shared" si="6"/>
        <v>0</v>
      </c>
      <c r="U63" s="45">
        <f t="shared" si="7"/>
        <v>0</v>
      </c>
      <c r="V63" s="46">
        <f t="shared" si="8"/>
        <v>0</v>
      </c>
      <c r="W63" s="48">
        <f t="shared" si="9"/>
        <v>0</v>
      </c>
      <c r="X63" s="48">
        <f t="shared" si="10"/>
        <v>0</v>
      </c>
      <c r="Z63" s="45">
        <f t="shared" si="11"/>
        <v>0</v>
      </c>
      <c r="AA63" s="59"/>
      <c r="AB63" s="59"/>
      <c r="AC63" s="45">
        <f t="shared" si="12"/>
        <v>0</v>
      </c>
      <c r="AD63" s="59"/>
      <c r="AE63" s="50">
        <f t="shared" si="13"/>
        <v>0</v>
      </c>
      <c r="AF63" s="51">
        <f t="shared" si="14"/>
        <v>0</v>
      </c>
      <c r="AH63" s="56"/>
      <c r="AI63" s="57"/>
      <c r="AJ63" s="45">
        <f t="shared" si="15"/>
        <v>0</v>
      </c>
      <c r="AK63" s="45">
        <f t="shared" si="16"/>
        <v>0</v>
      </c>
      <c r="AL63" s="56"/>
      <c r="AM63" s="56"/>
      <c r="AN63" s="56"/>
      <c r="AO63" s="56"/>
      <c r="AP63" s="56"/>
      <c r="AQ63" s="56"/>
      <c r="AR63" s="56"/>
      <c r="AS63" s="56"/>
      <c r="AT63" s="45">
        <f t="shared" si="17"/>
        <v>0</v>
      </c>
      <c r="AU63" s="59"/>
      <c r="AV63" s="56"/>
      <c r="AW63" s="56"/>
      <c r="AX63" s="45">
        <f t="shared" si="18"/>
        <v>0</v>
      </c>
      <c r="AY63" s="45">
        <f t="shared" si="19"/>
        <v>0</v>
      </c>
      <c r="AZ63" s="56"/>
      <c r="BA63" s="72"/>
      <c r="BB63" s="194"/>
      <c r="BC63" s="72"/>
      <c r="BD63" s="72"/>
      <c r="BE63" s="72"/>
      <c r="BF63" s="56"/>
      <c r="BG63" s="45">
        <f t="shared" si="20"/>
        <v>0</v>
      </c>
      <c r="BH63" s="53">
        <f t="shared" si="21"/>
        <v>0</v>
      </c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  <c r="II63" s="54"/>
      <c r="IJ63" s="54"/>
      <c r="IK63" s="54"/>
      <c r="IL63" s="54"/>
      <c r="IM63" s="54"/>
      <c r="IN63" s="54"/>
      <c r="IO63" s="54"/>
      <c r="IP63" s="54"/>
      <c r="IQ63" s="54"/>
      <c r="IR63" s="54"/>
      <c r="IS63" s="54"/>
      <c r="IT63" s="54"/>
      <c r="IU63" s="54"/>
      <c r="IV63" s="54"/>
      <c r="IW63" s="54"/>
      <c r="IX63" s="54"/>
      <c r="IY63" s="54"/>
      <c r="IZ63" s="54"/>
      <c r="JA63" s="54"/>
      <c r="JB63" s="54"/>
      <c r="JC63" s="54"/>
      <c r="JD63" s="54"/>
      <c r="JE63" s="54"/>
      <c r="JF63" s="54"/>
      <c r="JG63" s="54"/>
      <c r="JH63" s="54"/>
      <c r="JI63" s="54"/>
      <c r="JJ63" s="54"/>
      <c r="JK63" s="54"/>
      <c r="JL63" s="54"/>
      <c r="JM63" s="54"/>
      <c r="JN63" s="54"/>
      <c r="JO63" s="54"/>
      <c r="JP63" s="54"/>
      <c r="JQ63" s="54"/>
      <c r="JR63" s="54"/>
      <c r="JS63" s="54"/>
      <c r="JT63" s="54"/>
      <c r="JU63" s="54"/>
    </row>
    <row r="64" spans="1:281" s="55" customFormat="1" ht="23.1" customHeight="1" x14ac:dyDescent="0.35">
      <c r="A64" s="42">
        <v>27</v>
      </c>
      <c r="B64" s="56" t="s">
        <v>125</v>
      </c>
      <c r="C64" s="44" t="s">
        <v>73</v>
      </c>
      <c r="D64" s="59">
        <v>29165</v>
      </c>
      <c r="E64" s="59">
        <v>1540</v>
      </c>
      <c r="F64" s="45">
        <f t="shared" si="0"/>
        <v>30705</v>
      </c>
      <c r="G64" s="59">
        <v>1540</v>
      </c>
      <c r="J64" s="45">
        <f t="shared" si="1"/>
        <v>32245</v>
      </c>
      <c r="L64" s="47">
        <f t="shared" si="2"/>
        <v>3169.6</v>
      </c>
      <c r="M64" s="55">
        <v>2</v>
      </c>
      <c r="N64" s="55">
        <v>6</v>
      </c>
      <c r="O64" s="55">
        <v>17</v>
      </c>
      <c r="P64" s="45">
        <f t="shared" si="3"/>
        <v>29075.4</v>
      </c>
      <c r="Q64" s="55">
        <v>1125.52</v>
      </c>
      <c r="R64" s="45">
        <f t="shared" si="4"/>
        <v>2902.0499999999997</v>
      </c>
      <c r="S64" s="45">
        <f t="shared" si="5"/>
        <v>200</v>
      </c>
      <c r="T64" s="45">
        <f t="shared" si="6"/>
        <v>806.12</v>
      </c>
      <c r="U64" s="45">
        <f t="shared" si="7"/>
        <v>220.98</v>
      </c>
      <c r="V64" s="46">
        <f t="shared" si="8"/>
        <v>5254.6699999999992</v>
      </c>
      <c r="W64" s="48">
        <f t="shared" si="9"/>
        <v>11910</v>
      </c>
      <c r="X64" s="48">
        <f t="shared" si="10"/>
        <v>11910.730000000003</v>
      </c>
      <c r="Y64" s="55">
        <v>27</v>
      </c>
      <c r="Z64" s="45">
        <f t="shared" si="11"/>
        <v>3869.3999999999996</v>
      </c>
      <c r="AA64" s="59"/>
      <c r="AB64" s="59">
        <v>100</v>
      </c>
      <c r="AC64" s="45">
        <f t="shared" si="12"/>
        <v>806.13</v>
      </c>
      <c r="AD64" s="59">
        <v>200</v>
      </c>
      <c r="AE64" s="50">
        <f t="shared" si="13"/>
        <v>23820.730000000003</v>
      </c>
      <c r="AF64" s="51">
        <f t="shared" si="14"/>
        <v>11910.365000000002</v>
      </c>
      <c r="AG64" s="42">
        <v>27</v>
      </c>
      <c r="AH64" s="56" t="s">
        <v>125</v>
      </c>
      <c r="AI64" s="44" t="s">
        <v>73</v>
      </c>
      <c r="AJ64" s="45">
        <f t="shared" si="15"/>
        <v>1125.52</v>
      </c>
      <c r="AK64" s="45">
        <f t="shared" si="16"/>
        <v>2902.0499999999997</v>
      </c>
      <c r="AL64" s="56"/>
      <c r="AM64" s="56"/>
      <c r="AN64" s="56"/>
      <c r="AO64" s="56"/>
      <c r="AP64" s="56"/>
      <c r="AQ64" s="56"/>
      <c r="AR64" s="56"/>
      <c r="AS64" s="56"/>
      <c r="AT64" s="45">
        <f t="shared" si="17"/>
        <v>2902.0499999999997</v>
      </c>
      <c r="AU64" s="59">
        <v>200</v>
      </c>
      <c r="AV64" s="56"/>
      <c r="AW64" s="56"/>
      <c r="AX64" s="45">
        <f t="shared" si="18"/>
        <v>200</v>
      </c>
      <c r="AY64" s="45">
        <f t="shared" si="19"/>
        <v>806.12</v>
      </c>
      <c r="AZ64" s="56"/>
      <c r="BA64" s="72"/>
      <c r="BB64" s="194">
        <v>220.98</v>
      </c>
      <c r="BC64" s="72"/>
      <c r="BD64" s="72"/>
      <c r="BE64" s="72"/>
      <c r="BF64" s="56"/>
      <c r="BG64" s="45">
        <f t="shared" si="20"/>
        <v>220.98</v>
      </c>
      <c r="BH64" s="53">
        <f t="shared" si="21"/>
        <v>5254.6699999999992</v>
      </c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  <c r="II64" s="54"/>
      <c r="IJ64" s="54"/>
      <c r="IK64" s="54"/>
      <c r="IL64" s="54"/>
      <c r="IM64" s="54"/>
      <c r="IN64" s="54"/>
      <c r="IO64" s="54"/>
      <c r="IP64" s="54"/>
      <c r="IQ64" s="54"/>
      <c r="IR64" s="54"/>
      <c r="IS64" s="54"/>
      <c r="IT64" s="54"/>
      <c r="IU64" s="54"/>
      <c r="IV64" s="54"/>
      <c r="IW64" s="54"/>
      <c r="IX64" s="54"/>
      <c r="IY64" s="54"/>
      <c r="IZ64" s="54"/>
      <c r="JA64" s="54"/>
      <c r="JB64" s="54"/>
      <c r="JC64" s="54"/>
      <c r="JD64" s="54"/>
      <c r="JE64" s="54"/>
      <c r="JF64" s="54"/>
      <c r="JG64" s="54"/>
      <c r="JH64" s="54"/>
      <c r="JI64" s="54"/>
      <c r="JJ64" s="54"/>
      <c r="JK64" s="54"/>
      <c r="JL64" s="54"/>
      <c r="JM64" s="54"/>
      <c r="JN64" s="54"/>
      <c r="JO64" s="54"/>
      <c r="JP64" s="54"/>
      <c r="JQ64" s="54"/>
      <c r="JR64" s="54"/>
      <c r="JS64" s="54"/>
      <c r="JT64" s="54"/>
      <c r="JU64" s="54"/>
    </row>
    <row r="65" spans="1:281" s="55" customFormat="1" ht="23.1" customHeight="1" x14ac:dyDescent="0.35">
      <c r="B65" s="56"/>
      <c r="C65" s="57"/>
      <c r="D65" s="59"/>
      <c r="E65" s="59"/>
      <c r="F65" s="45">
        <f t="shared" si="0"/>
        <v>0</v>
      </c>
      <c r="G65" s="59"/>
      <c r="J65" s="45">
        <f t="shared" si="1"/>
        <v>0</v>
      </c>
      <c r="L65" s="47">
        <f t="shared" si="2"/>
        <v>0</v>
      </c>
      <c r="P65" s="45">
        <f t="shared" si="3"/>
        <v>0</v>
      </c>
      <c r="Q65" s="56"/>
      <c r="R65" s="45">
        <f t="shared" si="4"/>
        <v>0</v>
      </c>
      <c r="S65" s="45">
        <f t="shared" si="5"/>
        <v>0</v>
      </c>
      <c r="T65" s="45">
        <f t="shared" si="6"/>
        <v>0</v>
      </c>
      <c r="U65" s="45">
        <f t="shared" si="7"/>
        <v>0</v>
      </c>
      <c r="V65" s="46">
        <f t="shared" si="8"/>
        <v>0</v>
      </c>
      <c r="W65" s="48">
        <f t="shared" si="9"/>
        <v>0</v>
      </c>
      <c r="X65" s="48">
        <f t="shared" si="10"/>
        <v>0</v>
      </c>
      <c r="Z65" s="45">
        <f t="shared" si="11"/>
        <v>0</v>
      </c>
      <c r="AA65" s="59"/>
      <c r="AB65" s="59"/>
      <c r="AC65" s="45">
        <f t="shared" si="12"/>
        <v>0</v>
      </c>
      <c r="AD65" s="59"/>
      <c r="AE65" s="50">
        <f t="shared" si="13"/>
        <v>0</v>
      </c>
      <c r="AF65" s="51">
        <f t="shared" si="14"/>
        <v>0</v>
      </c>
      <c r="AH65" s="56"/>
      <c r="AI65" s="57"/>
      <c r="AJ65" s="45">
        <f t="shared" si="15"/>
        <v>0</v>
      </c>
      <c r="AK65" s="45">
        <f t="shared" si="16"/>
        <v>0</v>
      </c>
      <c r="AL65" s="56"/>
      <c r="AM65" s="56"/>
      <c r="AN65" s="56"/>
      <c r="AO65" s="56"/>
      <c r="AP65" s="56"/>
      <c r="AQ65" s="56"/>
      <c r="AR65" s="56"/>
      <c r="AS65" s="56"/>
      <c r="AT65" s="45">
        <f t="shared" si="17"/>
        <v>0</v>
      </c>
      <c r="AU65" s="59"/>
      <c r="AV65" s="56"/>
      <c r="AW65" s="56"/>
      <c r="AX65" s="45">
        <f t="shared" si="18"/>
        <v>0</v>
      </c>
      <c r="AY65" s="45">
        <f t="shared" si="19"/>
        <v>0</v>
      </c>
      <c r="AZ65" s="56"/>
      <c r="BA65" s="72"/>
      <c r="BB65" s="72"/>
      <c r="BC65" s="72"/>
      <c r="BD65" s="72"/>
      <c r="BE65" s="72"/>
      <c r="BF65" s="56"/>
      <c r="BG65" s="45">
        <f t="shared" si="20"/>
        <v>0</v>
      </c>
      <c r="BH65" s="53">
        <f t="shared" si="21"/>
        <v>0</v>
      </c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  <c r="IS65" s="54"/>
      <c r="IT65" s="54"/>
      <c r="IU65" s="54"/>
      <c r="IV65" s="54"/>
      <c r="IW65" s="54"/>
      <c r="IX65" s="54"/>
      <c r="IY65" s="54"/>
      <c r="IZ65" s="54"/>
      <c r="JA65" s="54"/>
      <c r="JB65" s="54"/>
      <c r="JC65" s="54"/>
      <c r="JD65" s="54"/>
      <c r="JE65" s="54"/>
      <c r="JF65" s="54"/>
      <c r="JG65" s="54"/>
      <c r="JH65" s="54"/>
      <c r="JI65" s="54"/>
      <c r="JJ65" s="54"/>
      <c r="JK65" s="54"/>
      <c r="JL65" s="54"/>
      <c r="JM65" s="54"/>
      <c r="JN65" s="54"/>
      <c r="JO65" s="54"/>
      <c r="JP65" s="54"/>
      <c r="JQ65" s="54"/>
      <c r="JR65" s="54"/>
      <c r="JS65" s="54"/>
      <c r="JT65" s="54"/>
      <c r="JU65" s="54"/>
    </row>
    <row r="66" spans="1:281" s="42" customFormat="1" ht="23.1" customHeight="1" x14ac:dyDescent="0.35">
      <c r="A66" s="42">
        <v>28</v>
      </c>
      <c r="B66" s="43" t="s">
        <v>94</v>
      </c>
      <c r="C66" s="44" t="s">
        <v>73</v>
      </c>
      <c r="D66" s="45">
        <v>29449</v>
      </c>
      <c r="E66" s="45">
        <v>1540</v>
      </c>
      <c r="F66" s="45">
        <f t="shared" si="0"/>
        <v>30989</v>
      </c>
      <c r="G66" s="45">
        <v>1540</v>
      </c>
      <c r="H66" s="45"/>
      <c r="I66" s="45"/>
      <c r="J66" s="45">
        <f t="shared" si="1"/>
        <v>32529</v>
      </c>
      <c r="K66" s="46">
        <f>J66</f>
        <v>32529</v>
      </c>
      <c r="L66" s="47">
        <f t="shared" si="2"/>
        <v>0</v>
      </c>
      <c r="M66" s="42">
        <v>0</v>
      </c>
      <c r="N66" s="42">
        <v>0</v>
      </c>
      <c r="O66" s="42">
        <v>0</v>
      </c>
      <c r="P66" s="45">
        <f t="shared" si="3"/>
        <v>32529</v>
      </c>
      <c r="Q66" s="45">
        <v>1163.23</v>
      </c>
      <c r="R66" s="45">
        <f t="shared" si="4"/>
        <v>2927.6099999999997</v>
      </c>
      <c r="S66" s="45">
        <f t="shared" si="5"/>
        <v>200</v>
      </c>
      <c r="T66" s="45">
        <f t="shared" si="6"/>
        <v>813.22</v>
      </c>
      <c r="U66" s="45">
        <f t="shared" si="7"/>
        <v>1600</v>
      </c>
      <c r="V66" s="46">
        <f t="shared" si="8"/>
        <v>6704.06</v>
      </c>
      <c r="W66" s="48">
        <f t="shared" si="9"/>
        <v>12912</v>
      </c>
      <c r="X66" s="48">
        <f t="shared" si="10"/>
        <v>12912.939999999999</v>
      </c>
      <c r="Y66" s="42">
        <f>+A66</f>
        <v>28</v>
      </c>
      <c r="Z66" s="45">
        <f t="shared" si="11"/>
        <v>3903.48</v>
      </c>
      <c r="AA66" s="45">
        <v>0</v>
      </c>
      <c r="AB66" s="45">
        <v>100</v>
      </c>
      <c r="AC66" s="45">
        <f t="shared" si="12"/>
        <v>813.23</v>
      </c>
      <c r="AD66" s="45">
        <v>200</v>
      </c>
      <c r="AE66" s="50">
        <f t="shared" si="13"/>
        <v>25824.94</v>
      </c>
      <c r="AF66" s="51">
        <f t="shared" si="14"/>
        <v>12912.47</v>
      </c>
      <c r="AG66" s="42">
        <v>28</v>
      </c>
      <c r="AH66" s="43" t="s">
        <v>94</v>
      </c>
      <c r="AI66" s="44" t="s">
        <v>73</v>
      </c>
      <c r="AJ66" s="45">
        <f t="shared" si="15"/>
        <v>1163.23</v>
      </c>
      <c r="AK66" s="45">
        <f t="shared" si="16"/>
        <v>2927.6099999999997</v>
      </c>
      <c r="AL66" s="45">
        <v>0</v>
      </c>
      <c r="AM66" s="45">
        <v>0</v>
      </c>
      <c r="AN66" s="45">
        <v>0</v>
      </c>
      <c r="AO66" s="45">
        <v>0</v>
      </c>
      <c r="AP66" s="45">
        <v>0</v>
      </c>
      <c r="AQ66" s="45">
        <v>0</v>
      </c>
      <c r="AR66" s="45"/>
      <c r="AS66" s="45">
        <v>0</v>
      </c>
      <c r="AT66" s="45">
        <f t="shared" si="17"/>
        <v>2927.6099999999997</v>
      </c>
      <c r="AU66" s="45">
        <v>200</v>
      </c>
      <c r="AV66" s="45">
        <v>0</v>
      </c>
      <c r="AW66" s="45">
        <v>0</v>
      </c>
      <c r="AX66" s="45">
        <f t="shared" si="18"/>
        <v>200</v>
      </c>
      <c r="AY66" s="45">
        <f t="shared" si="19"/>
        <v>813.22</v>
      </c>
      <c r="AZ66" s="45"/>
      <c r="BA66" s="65"/>
      <c r="BB66" s="65">
        <v>100</v>
      </c>
      <c r="BC66" s="65">
        <v>0</v>
      </c>
      <c r="BD66" s="65">
        <v>1500</v>
      </c>
      <c r="BE66" s="65">
        <v>0</v>
      </c>
      <c r="BF66" s="45">
        <v>0</v>
      </c>
      <c r="BG66" s="45">
        <f t="shared" si="20"/>
        <v>1600</v>
      </c>
      <c r="BH66" s="53">
        <f t="shared" si="21"/>
        <v>6704.06</v>
      </c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  <c r="IW66" s="54"/>
      <c r="IX66" s="54"/>
      <c r="IY66" s="54"/>
      <c r="IZ66" s="54"/>
      <c r="JA66" s="54"/>
      <c r="JB66" s="54"/>
      <c r="JC66" s="54"/>
      <c r="JD66" s="54"/>
      <c r="JE66" s="54"/>
      <c r="JF66" s="54"/>
      <c r="JG66" s="54"/>
      <c r="JH66" s="54"/>
      <c r="JI66" s="54"/>
      <c r="JJ66" s="54"/>
      <c r="JK66" s="54"/>
      <c r="JL66" s="54"/>
      <c r="JM66" s="54"/>
      <c r="JN66" s="54"/>
      <c r="JO66" s="54"/>
      <c r="JP66" s="54"/>
      <c r="JQ66" s="54"/>
      <c r="JR66" s="54"/>
      <c r="JS66" s="54"/>
      <c r="JT66" s="54"/>
      <c r="JU66" s="54"/>
    </row>
    <row r="67" spans="1:281" s="55" customFormat="1" ht="23.1" customHeight="1" x14ac:dyDescent="0.35">
      <c r="B67" s="56"/>
      <c r="C67" s="57"/>
      <c r="D67" s="59"/>
      <c r="E67" s="59"/>
      <c r="F67" s="45">
        <f t="shared" si="0"/>
        <v>0</v>
      </c>
      <c r="G67" s="59"/>
      <c r="J67" s="45">
        <f t="shared" si="1"/>
        <v>0</v>
      </c>
      <c r="L67" s="47">
        <f t="shared" si="2"/>
        <v>0</v>
      </c>
      <c r="P67" s="45">
        <f t="shared" si="3"/>
        <v>0</v>
      </c>
      <c r="Q67" s="56"/>
      <c r="R67" s="45">
        <f t="shared" si="4"/>
        <v>0</v>
      </c>
      <c r="S67" s="45">
        <f t="shared" si="5"/>
        <v>0</v>
      </c>
      <c r="T67" s="45">
        <f t="shared" si="6"/>
        <v>0</v>
      </c>
      <c r="U67" s="45">
        <f t="shared" si="7"/>
        <v>0</v>
      </c>
      <c r="V67" s="46">
        <f t="shared" si="8"/>
        <v>0</v>
      </c>
      <c r="W67" s="48">
        <f t="shared" si="9"/>
        <v>0</v>
      </c>
      <c r="X67" s="48">
        <f t="shared" si="10"/>
        <v>0</v>
      </c>
      <c r="Z67" s="45">
        <f t="shared" si="11"/>
        <v>0</v>
      </c>
      <c r="AA67" s="59"/>
      <c r="AB67" s="59"/>
      <c r="AC67" s="45">
        <f t="shared" si="12"/>
        <v>0</v>
      </c>
      <c r="AD67" s="59"/>
      <c r="AE67" s="50">
        <f t="shared" si="13"/>
        <v>0</v>
      </c>
      <c r="AF67" s="51">
        <f t="shared" si="14"/>
        <v>0</v>
      </c>
      <c r="AH67" s="56"/>
      <c r="AI67" s="57"/>
      <c r="AJ67" s="45">
        <f t="shared" si="15"/>
        <v>0</v>
      </c>
      <c r="AK67" s="45">
        <f t="shared" si="16"/>
        <v>0</v>
      </c>
      <c r="AL67" s="56"/>
      <c r="AM67" s="56"/>
      <c r="AN67" s="56"/>
      <c r="AO67" s="56"/>
      <c r="AP67" s="56"/>
      <c r="AQ67" s="56"/>
      <c r="AR67" s="56"/>
      <c r="AS67" s="56"/>
      <c r="AT67" s="45">
        <f t="shared" si="17"/>
        <v>0</v>
      </c>
      <c r="AU67" s="149"/>
      <c r="AV67" s="56"/>
      <c r="AW67" s="56"/>
      <c r="AX67" s="45">
        <f t="shared" si="18"/>
        <v>0</v>
      </c>
      <c r="AY67" s="45">
        <f t="shared" si="19"/>
        <v>0</v>
      </c>
      <c r="AZ67" s="56"/>
      <c r="BA67" s="72"/>
      <c r="BB67" s="72"/>
      <c r="BC67" s="72"/>
      <c r="BD67" s="72"/>
      <c r="BE67" s="72"/>
      <c r="BF67" s="56"/>
      <c r="BG67" s="45">
        <f t="shared" si="20"/>
        <v>0</v>
      </c>
      <c r="BH67" s="53">
        <f t="shared" si="21"/>
        <v>0</v>
      </c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  <c r="II67" s="54"/>
      <c r="IJ67" s="54"/>
      <c r="IK67" s="54"/>
      <c r="IL67" s="54"/>
      <c r="IM67" s="54"/>
      <c r="IN67" s="54"/>
      <c r="IO67" s="54"/>
      <c r="IP67" s="54"/>
      <c r="IQ67" s="54"/>
      <c r="IR67" s="54"/>
      <c r="IS67" s="54"/>
      <c r="IT67" s="54"/>
      <c r="IU67" s="54"/>
      <c r="IV67" s="54"/>
      <c r="IW67" s="54"/>
      <c r="IX67" s="54"/>
      <c r="IY67" s="54"/>
      <c r="IZ67" s="54"/>
      <c r="JA67" s="54"/>
      <c r="JB67" s="54"/>
      <c r="JC67" s="54"/>
      <c r="JD67" s="54"/>
      <c r="JE67" s="54"/>
      <c r="JF67" s="54"/>
      <c r="JG67" s="54"/>
      <c r="JH67" s="54"/>
      <c r="JI67" s="54"/>
      <c r="JJ67" s="54"/>
      <c r="JK67" s="54"/>
      <c r="JL67" s="54"/>
      <c r="JM67" s="54"/>
      <c r="JN67" s="54"/>
      <c r="JO67" s="54"/>
      <c r="JP67" s="54"/>
      <c r="JQ67" s="54"/>
      <c r="JR67" s="54"/>
      <c r="JS67" s="54"/>
      <c r="JT67" s="54"/>
      <c r="JU67" s="54"/>
    </row>
    <row r="68" spans="1:281" s="42" customFormat="1" ht="23.1" customHeight="1" x14ac:dyDescent="0.35">
      <c r="A68" s="154">
        <v>29</v>
      </c>
      <c r="B68" s="43" t="s">
        <v>95</v>
      </c>
      <c r="C68" s="44" t="s">
        <v>69</v>
      </c>
      <c r="D68" s="45">
        <v>39672</v>
      </c>
      <c r="E68" s="45">
        <v>1944</v>
      </c>
      <c r="F68" s="45">
        <f t="shared" si="0"/>
        <v>41616</v>
      </c>
      <c r="G68" s="45">
        <v>1944</v>
      </c>
      <c r="H68" s="45"/>
      <c r="I68" s="45"/>
      <c r="J68" s="45">
        <f t="shared" si="1"/>
        <v>43560</v>
      </c>
      <c r="K68" s="46">
        <f>J68</f>
        <v>43560</v>
      </c>
      <c r="L68" s="47">
        <f t="shared" si="2"/>
        <v>0</v>
      </c>
      <c r="M68" s="42">
        <v>0</v>
      </c>
      <c r="N68" s="42">
        <v>0</v>
      </c>
      <c r="O68" s="42">
        <v>0</v>
      </c>
      <c r="P68" s="45">
        <f t="shared" si="3"/>
        <v>43560</v>
      </c>
      <c r="Q68" s="45">
        <v>2878.45</v>
      </c>
      <c r="R68" s="45">
        <f t="shared" si="4"/>
        <v>9926.06</v>
      </c>
      <c r="S68" s="45">
        <f t="shared" si="5"/>
        <v>1781.61</v>
      </c>
      <c r="T68" s="45">
        <f t="shared" si="6"/>
        <v>1089</v>
      </c>
      <c r="U68" s="45">
        <f t="shared" si="7"/>
        <v>22884.880000000001</v>
      </c>
      <c r="V68" s="46">
        <f t="shared" si="8"/>
        <v>38560</v>
      </c>
      <c r="W68" s="48">
        <f t="shared" si="9"/>
        <v>2500</v>
      </c>
      <c r="X68" s="48">
        <f t="shared" si="10"/>
        <v>2500</v>
      </c>
      <c r="Y68" s="42">
        <f>+A68</f>
        <v>29</v>
      </c>
      <c r="Z68" s="45">
        <f t="shared" si="11"/>
        <v>5227.2</v>
      </c>
      <c r="AA68" s="45">
        <v>0</v>
      </c>
      <c r="AB68" s="45">
        <v>100</v>
      </c>
      <c r="AC68" s="45">
        <f t="shared" si="12"/>
        <v>1089</v>
      </c>
      <c r="AD68" s="45">
        <v>200</v>
      </c>
      <c r="AE68" s="50">
        <f t="shared" si="13"/>
        <v>5000</v>
      </c>
      <c r="AF68" s="51">
        <f t="shared" si="14"/>
        <v>2500</v>
      </c>
      <c r="AG68" s="154">
        <v>29</v>
      </c>
      <c r="AH68" s="43" t="s">
        <v>95</v>
      </c>
      <c r="AI68" s="44" t="s">
        <v>69</v>
      </c>
      <c r="AJ68" s="45">
        <f t="shared" si="15"/>
        <v>2878.45</v>
      </c>
      <c r="AK68" s="45">
        <f t="shared" si="16"/>
        <v>3920.3999999999996</v>
      </c>
      <c r="AL68" s="45">
        <v>0</v>
      </c>
      <c r="AM68" s="45"/>
      <c r="AN68" s="45">
        <v>0</v>
      </c>
      <c r="AO68" s="45">
        <v>0</v>
      </c>
      <c r="AP68" s="45">
        <v>5350.1</v>
      </c>
      <c r="AQ68" s="45">
        <v>0</v>
      </c>
      <c r="AR68" s="45"/>
      <c r="AS68" s="45">
        <v>655.56</v>
      </c>
      <c r="AT68" s="45">
        <f t="shared" si="17"/>
        <v>9926.06</v>
      </c>
      <c r="AU68" s="45">
        <v>200</v>
      </c>
      <c r="AV68" s="45">
        <v>0</v>
      </c>
      <c r="AW68" s="45">
        <v>1581.61</v>
      </c>
      <c r="AX68" s="45">
        <f t="shared" si="18"/>
        <v>1781.61</v>
      </c>
      <c r="AY68" s="45">
        <f t="shared" si="19"/>
        <v>1089</v>
      </c>
      <c r="AZ68" s="45"/>
      <c r="BA68" s="65"/>
      <c r="BB68" s="65">
        <v>100</v>
      </c>
      <c r="BC68" s="65">
        <v>22684.880000000001</v>
      </c>
      <c r="BD68" s="65">
        <v>100</v>
      </c>
      <c r="BE68" s="65">
        <v>0</v>
      </c>
      <c r="BF68" s="45">
        <v>0</v>
      </c>
      <c r="BG68" s="45">
        <f t="shared" si="20"/>
        <v>22884.880000000001</v>
      </c>
      <c r="BH68" s="53">
        <f t="shared" si="21"/>
        <v>38560</v>
      </c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  <c r="II68" s="54"/>
      <c r="IJ68" s="54"/>
      <c r="IK68" s="54"/>
      <c r="IL68" s="54"/>
      <c r="IM68" s="54"/>
      <c r="IN68" s="54"/>
      <c r="IO68" s="54"/>
      <c r="IP68" s="54"/>
      <c r="IQ68" s="54"/>
      <c r="IR68" s="54"/>
      <c r="IS68" s="54"/>
      <c r="IT68" s="54"/>
      <c r="IU68" s="54"/>
      <c r="IV68" s="54"/>
      <c r="IW68" s="54"/>
      <c r="IX68" s="54"/>
      <c r="IY68" s="54"/>
      <c r="IZ68" s="54"/>
      <c r="JA68" s="54"/>
      <c r="JB68" s="54"/>
      <c r="JC68" s="54"/>
      <c r="JD68" s="54"/>
      <c r="JE68" s="54"/>
      <c r="JF68" s="54"/>
      <c r="JG68" s="54"/>
      <c r="JH68" s="54"/>
      <c r="JI68" s="54"/>
      <c r="JJ68" s="54"/>
      <c r="JK68" s="54"/>
      <c r="JL68" s="54"/>
      <c r="JM68" s="54"/>
      <c r="JN68" s="54"/>
      <c r="JO68" s="54"/>
      <c r="JP68" s="54"/>
      <c r="JQ68" s="54"/>
      <c r="JR68" s="54"/>
      <c r="JS68" s="54"/>
      <c r="JT68" s="54"/>
      <c r="JU68" s="54"/>
    </row>
    <row r="69" spans="1:281" s="55" customFormat="1" ht="23.1" customHeight="1" x14ac:dyDescent="0.35">
      <c r="B69" s="56"/>
      <c r="C69" s="57"/>
      <c r="D69" s="59"/>
      <c r="E69" s="59"/>
      <c r="F69" s="45">
        <f t="shared" si="0"/>
        <v>0</v>
      </c>
      <c r="G69" s="59"/>
      <c r="J69" s="45">
        <f t="shared" si="1"/>
        <v>0</v>
      </c>
      <c r="L69" s="47">
        <f t="shared" si="2"/>
        <v>0</v>
      </c>
      <c r="P69" s="45">
        <f t="shared" si="3"/>
        <v>0</v>
      </c>
      <c r="Q69" s="56"/>
      <c r="R69" s="45">
        <f t="shared" si="4"/>
        <v>0</v>
      </c>
      <c r="S69" s="45">
        <f t="shared" si="5"/>
        <v>0</v>
      </c>
      <c r="T69" s="45">
        <f t="shared" si="6"/>
        <v>0</v>
      </c>
      <c r="U69" s="45"/>
      <c r="V69" s="46">
        <f t="shared" si="8"/>
        <v>0</v>
      </c>
      <c r="W69" s="48">
        <f t="shared" si="9"/>
        <v>0</v>
      </c>
      <c r="X69" s="48">
        <f t="shared" si="10"/>
        <v>0</v>
      </c>
      <c r="Z69" s="45">
        <f t="shared" si="11"/>
        <v>0</v>
      </c>
      <c r="AA69" s="59"/>
      <c r="AB69" s="59"/>
      <c r="AC69" s="45">
        <f t="shared" si="12"/>
        <v>0</v>
      </c>
      <c r="AD69" s="59"/>
      <c r="AE69" s="50">
        <f t="shared" si="13"/>
        <v>0</v>
      </c>
      <c r="AF69" s="51">
        <f t="shared" si="14"/>
        <v>0</v>
      </c>
      <c r="AH69" s="56"/>
      <c r="AI69" s="57"/>
      <c r="AJ69" s="45">
        <f t="shared" si="15"/>
        <v>0</v>
      </c>
      <c r="AK69" s="45">
        <f t="shared" si="16"/>
        <v>0</v>
      </c>
      <c r="AL69" s="56"/>
      <c r="AM69" s="56"/>
      <c r="AN69" s="56"/>
      <c r="AO69" s="56"/>
      <c r="AP69" s="56"/>
      <c r="AQ69" s="56"/>
      <c r="AR69" s="56"/>
      <c r="AS69" s="56"/>
      <c r="AT69" s="45">
        <f t="shared" si="17"/>
        <v>0</v>
      </c>
      <c r="AU69" s="149"/>
      <c r="AV69" s="56"/>
      <c r="AW69" s="71" t="s">
        <v>115</v>
      </c>
      <c r="AX69" s="45">
        <f t="shared" si="18"/>
        <v>0</v>
      </c>
      <c r="AY69" s="45">
        <f t="shared" si="19"/>
        <v>0</v>
      </c>
      <c r="AZ69" s="45"/>
      <c r="BA69" s="72"/>
      <c r="BB69" s="72"/>
      <c r="BC69" s="72"/>
      <c r="BD69" s="72"/>
      <c r="BE69" s="72"/>
      <c r="BF69" s="56"/>
      <c r="BG69" s="45"/>
      <c r="BH69" s="53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  <c r="II69" s="54"/>
      <c r="IJ69" s="54"/>
      <c r="IK69" s="54"/>
      <c r="IL69" s="54"/>
      <c r="IM69" s="54"/>
      <c r="IN69" s="54"/>
      <c r="IO69" s="54"/>
      <c r="IP69" s="54"/>
      <c r="IQ69" s="54"/>
      <c r="IR69" s="54"/>
      <c r="IS69" s="54"/>
      <c r="IT69" s="54"/>
      <c r="IU69" s="54"/>
      <c r="IV69" s="54"/>
      <c r="IW69" s="54"/>
      <c r="IX69" s="54"/>
      <c r="IY69" s="54"/>
      <c r="IZ69" s="54"/>
      <c r="JA69" s="54"/>
      <c r="JB69" s="54"/>
      <c r="JC69" s="54"/>
      <c r="JD69" s="54"/>
      <c r="JE69" s="54"/>
      <c r="JF69" s="54"/>
      <c r="JG69" s="54"/>
      <c r="JH69" s="54"/>
      <c r="JI69" s="54"/>
      <c r="JJ69" s="54"/>
      <c r="JK69" s="54"/>
      <c r="JL69" s="54"/>
      <c r="JM69" s="54"/>
      <c r="JN69" s="54"/>
      <c r="JO69" s="54"/>
      <c r="JP69" s="54"/>
      <c r="JQ69" s="54"/>
      <c r="JR69" s="54"/>
      <c r="JS69" s="54"/>
      <c r="JT69" s="54"/>
      <c r="JU69" s="54"/>
    </row>
    <row r="70" spans="1:281" s="42" customFormat="1" ht="23.1" customHeight="1" x14ac:dyDescent="0.35">
      <c r="A70" s="42">
        <v>30</v>
      </c>
      <c r="B70" s="67" t="s">
        <v>96</v>
      </c>
      <c r="C70" s="64" t="s">
        <v>77</v>
      </c>
      <c r="D70" s="45">
        <v>63997</v>
      </c>
      <c r="E70" s="45">
        <v>3008</v>
      </c>
      <c r="F70" s="45">
        <f t="shared" si="0"/>
        <v>67005</v>
      </c>
      <c r="G70" s="45">
        <v>3008</v>
      </c>
      <c r="H70" s="45"/>
      <c r="I70" s="45"/>
      <c r="J70" s="45">
        <f t="shared" si="1"/>
        <v>70013</v>
      </c>
      <c r="K70" s="46">
        <f>J70</f>
        <v>70013</v>
      </c>
      <c r="L70" s="47">
        <f t="shared" si="2"/>
        <v>0</v>
      </c>
      <c r="M70" s="42">
        <v>0</v>
      </c>
      <c r="N70" s="42">
        <v>0</v>
      </c>
      <c r="O70" s="42">
        <v>0</v>
      </c>
      <c r="P70" s="45">
        <f t="shared" si="3"/>
        <v>70013</v>
      </c>
      <c r="Q70" s="45">
        <v>8394.4</v>
      </c>
      <c r="R70" s="45">
        <f t="shared" si="4"/>
        <v>16506.05</v>
      </c>
      <c r="S70" s="45">
        <f t="shared" si="5"/>
        <v>2554.62</v>
      </c>
      <c r="T70" s="45">
        <f t="shared" si="6"/>
        <v>1750.32</v>
      </c>
      <c r="U70" s="45">
        <f t="shared" si="7"/>
        <v>13874.79</v>
      </c>
      <c r="V70" s="46">
        <f t="shared" si="8"/>
        <v>43080.179999999993</v>
      </c>
      <c r="W70" s="48">
        <f t="shared" si="9"/>
        <v>13466</v>
      </c>
      <c r="X70" s="48">
        <f t="shared" si="10"/>
        <v>13466.820000000007</v>
      </c>
      <c r="Y70" s="42">
        <f>+A70</f>
        <v>30</v>
      </c>
      <c r="Z70" s="45">
        <f t="shared" si="11"/>
        <v>8401.56</v>
      </c>
      <c r="AA70" s="45">
        <v>0</v>
      </c>
      <c r="AB70" s="45">
        <v>100</v>
      </c>
      <c r="AC70" s="45">
        <f t="shared" si="12"/>
        <v>1750.33</v>
      </c>
      <c r="AD70" s="45">
        <v>200</v>
      </c>
      <c r="AE70" s="50">
        <f t="shared" si="13"/>
        <v>26932.820000000007</v>
      </c>
      <c r="AF70" s="51">
        <f t="shared" si="14"/>
        <v>13466.410000000003</v>
      </c>
      <c r="AG70" s="42">
        <v>30</v>
      </c>
      <c r="AH70" s="67" t="s">
        <v>96</v>
      </c>
      <c r="AI70" s="64" t="s">
        <v>77</v>
      </c>
      <c r="AJ70" s="45">
        <f t="shared" si="15"/>
        <v>8394.4</v>
      </c>
      <c r="AK70" s="45">
        <f t="shared" si="16"/>
        <v>6301.17</v>
      </c>
      <c r="AL70" s="45">
        <v>0</v>
      </c>
      <c r="AM70" s="45">
        <v>0</v>
      </c>
      <c r="AN70" s="45">
        <v>0</v>
      </c>
      <c r="AO70" s="45">
        <v>0</v>
      </c>
      <c r="AP70" s="45">
        <v>10204.879999999999</v>
      </c>
      <c r="AQ70" s="45">
        <v>0</v>
      </c>
      <c r="AR70" s="45"/>
      <c r="AS70" s="45">
        <v>0</v>
      </c>
      <c r="AT70" s="45">
        <f t="shared" si="17"/>
        <v>16506.05</v>
      </c>
      <c r="AU70" s="45">
        <v>200</v>
      </c>
      <c r="AV70" s="45">
        <v>0</v>
      </c>
      <c r="AW70" s="45">
        <v>2354.62</v>
      </c>
      <c r="AX70" s="45">
        <f t="shared" si="18"/>
        <v>2554.62</v>
      </c>
      <c r="AY70" s="45">
        <f t="shared" si="19"/>
        <v>1750.32</v>
      </c>
      <c r="AZ70" s="45"/>
      <c r="BA70" s="65"/>
      <c r="BB70" s="65">
        <v>100</v>
      </c>
      <c r="BC70" s="65">
        <v>13474.79</v>
      </c>
      <c r="BD70" s="65">
        <v>300</v>
      </c>
      <c r="BE70" s="65">
        <v>0</v>
      </c>
      <c r="BF70" s="45">
        <v>0</v>
      </c>
      <c r="BG70" s="45">
        <f t="shared" si="20"/>
        <v>13874.79</v>
      </c>
      <c r="BH70" s="53">
        <f t="shared" si="21"/>
        <v>43080.179999999993</v>
      </c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  <c r="II70" s="54"/>
      <c r="IJ70" s="54"/>
      <c r="IK70" s="54"/>
      <c r="IL70" s="54"/>
      <c r="IM70" s="54"/>
      <c r="IN70" s="54"/>
      <c r="IO70" s="54"/>
      <c r="IP70" s="54"/>
      <c r="IQ70" s="54"/>
      <c r="IR70" s="54"/>
      <c r="IS70" s="54"/>
      <c r="IT70" s="54"/>
      <c r="IU70" s="54"/>
      <c r="IV70" s="54"/>
      <c r="IW70" s="54"/>
      <c r="IX70" s="54"/>
      <c r="IY70" s="54"/>
      <c r="IZ70" s="54"/>
      <c r="JA70" s="54"/>
      <c r="JB70" s="54"/>
      <c r="JC70" s="54"/>
      <c r="JD70" s="54"/>
      <c r="JE70" s="54"/>
      <c r="JF70" s="54"/>
      <c r="JG70" s="54"/>
      <c r="JH70" s="54"/>
      <c r="JI70" s="54"/>
      <c r="JJ70" s="54"/>
      <c r="JK70" s="54"/>
      <c r="JL70" s="54"/>
      <c r="JM70" s="54"/>
      <c r="JN70" s="54"/>
      <c r="JO70" s="54"/>
      <c r="JP70" s="54"/>
      <c r="JQ70" s="54"/>
      <c r="JR70" s="54"/>
      <c r="JS70" s="54"/>
      <c r="JT70" s="54"/>
      <c r="JU70" s="54"/>
    </row>
    <row r="71" spans="1:281" s="42" customFormat="1" ht="23.1" customHeight="1" x14ac:dyDescent="0.35">
      <c r="A71" s="55"/>
      <c r="B71" s="67"/>
      <c r="C71" s="64"/>
      <c r="D71" s="45"/>
      <c r="E71" s="45"/>
      <c r="F71" s="45">
        <f t="shared" si="0"/>
        <v>0</v>
      </c>
      <c r="G71" s="45"/>
      <c r="H71" s="45"/>
      <c r="I71" s="45"/>
      <c r="J71" s="45">
        <f t="shared" si="1"/>
        <v>0</v>
      </c>
      <c r="K71" s="46"/>
      <c r="L71" s="47">
        <f t="shared" si="2"/>
        <v>0</v>
      </c>
      <c r="P71" s="45">
        <f t="shared" si="3"/>
        <v>0</v>
      </c>
      <c r="Q71" s="45"/>
      <c r="R71" s="45">
        <f t="shared" si="4"/>
        <v>0</v>
      </c>
      <c r="S71" s="45">
        <f t="shared" si="5"/>
        <v>0</v>
      </c>
      <c r="T71" s="45">
        <f t="shared" si="6"/>
        <v>0</v>
      </c>
      <c r="U71" s="45">
        <f t="shared" si="7"/>
        <v>0</v>
      </c>
      <c r="V71" s="46">
        <f t="shared" si="8"/>
        <v>0</v>
      </c>
      <c r="W71" s="48">
        <f t="shared" si="9"/>
        <v>0</v>
      </c>
      <c r="X71" s="48">
        <f t="shared" si="10"/>
        <v>0</v>
      </c>
      <c r="Z71" s="45">
        <f t="shared" si="11"/>
        <v>0</v>
      </c>
      <c r="AA71" s="45"/>
      <c r="AB71" s="45"/>
      <c r="AC71" s="45">
        <f t="shared" si="12"/>
        <v>0</v>
      </c>
      <c r="AD71" s="45"/>
      <c r="AE71" s="50">
        <f t="shared" si="13"/>
        <v>0</v>
      </c>
      <c r="AF71" s="51">
        <f t="shared" si="14"/>
        <v>0</v>
      </c>
      <c r="AG71" s="55"/>
      <c r="AH71" s="67"/>
      <c r="AI71" s="64"/>
      <c r="AJ71" s="45">
        <f t="shared" si="15"/>
        <v>0</v>
      </c>
      <c r="AK71" s="45">
        <f t="shared" si="16"/>
        <v>0</v>
      </c>
      <c r="AL71" s="45"/>
      <c r="AM71" s="45"/>
      <c r="AN71" s="45"/>
      <c r="AO71" s="45"/>
      <c r="AP71" s="45"/>
      <c r="AQ71" s="45"/>
      <c r="AR71" s="45"/>
      <c r="AS71" s="45"/>
      <c r="AT71" s="45">
        <f t="shared" si="17"/>
        <v>0</v>
      </c>
      <c r="AU71" s="45"/>
      <c r="AV71" s="56"/>
      <c r="AW71" s="47"/>
      <c r="AX71" s="45">
        <f t="shared" si="18"/>
        <v>0</v>
      </c>
      <c r="AY71" s="45">
        <f t="shared" si="19"/>
        <v>0</v>
      </c>
      <c r="AZ71" s="45"/>
      <c r="BA71" s="65"/>
      <c r="BB71" s="65"/>
      <c r="BC71" s="65"/>
      <c r="BD71" s="65"/>
      <c r="BE71" s="65"/>
      <c r="BF71" s="45"/>
      <c r="BG71" s="45">
        <f t="shared" si="20"/>
        <v>0</v>
      </c>
      <c r="BH71" s="53">
        <f t="shared" si="21"/>
        <v>0</v>
      </c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  <c r="II71" s="54"/>
      <c r="IJ71" s="54"/>
      <c r="IK71" s="54"/>
      <c r="IL71" s="54"/>
      <c r="IM71" s="54"/>
      <c r="IN71" s="54"/>
      <c r="IO71" s="54"/>
      <c r="IP71" s="54"/>
      <c r="IQ71" s="54"/>
      <c r="IR71" s="54"/>
      <c r="IS71" s="54"/>
      <c r="IT71" s="54"/>
      <c r="IU71" s="54"/>
      <c r="IV71" s="54"/>
      <c r="IW71" s="54"/>
      <c r="IX71" s="54"/>
      <c r="IY71" s="54"/>
      <c r="IZ71" s="54"/>
      <c r="JA71" s="54"/>
      <c r="JB71" s="54"/>
      <c r="JC71" s="54"/>
      <c r="JD71" s="54"/>
      <c r="JE71" s="54"/>
      <c r="JF71" s="54"/>
      <c r="JG71" s="54"/>
      <c r="JH71" s="54"/>
      <c r="JI71" s="54"/>
      <c r="JJ71" s="54"/>
      <c r="JK71" s="54"/>
      <c r="JL71" s="54"/>
      <c r="JM71" s="54"/>
      <c r="JN71" s="54"/>
      <c r="JO71" s="54"/>
      <c r="JP71" s="54"/>
      <c r="JQ71" s="54"/>
      <c r="JR71" s="54"/>
      <c r="JS71" s="54"/>
      <c r="JT71" s="54"/>
      <c r="JU71" s="54"/>
    </row>
    <row r="72" spans="1:281" s="42" customFormat="1" ht="23.1" customHeight="1" x14ac:dyDescent="0.35">
      <c r="A72" s="42">
        <v>31</v>
      </c>
      <c r="B72" s="43" t="s">
        <v>97</v>
      </c>
      <c r="C72" s="44" t="s">
        <v>81</v>
      </c>
      <c r="D72" s="45">
        <v>43030</v>
      </c>
      <c r="E72" s="45">
        <v>2108</v>
      </c>
      <c r="F72" s="45">
        <f t="shared" si="0"/>
        <v>45138</v>
      </c>
      <c r="G72" s="45">
        <v>2109</v>
      </c>
      <c r="H72" s="45"/>
      <c r="I72" s="45"/>
      <c r="J72" s="45">
        <f t="shared" si="1"/>
        <v>47247</v>
      </c>
      <c r="K72" s="46">
        <f>J72</f>
        <v>47247</v>
      </c>
      <c r="L72" s="47">
        <f t="shared" si="2"/>
        <v>0</v>
      </c>
      <c r="M72" s="42">
        <v>0</v>
      </c>
      <c r="N72" s="42">
        <v>0</v>
      </c>
      <c r="O72" s="42">
        <v>0</v>
      </c>
      <c r="P72" s="45">
        <f t="shared" si="3"/>
        <v>47247</v>
      </c>
      <c r="Q72" s="45">
        <v>3605.95</v>
      </c>
      <c r="R72" s="45">
        <f t="shared" si="4"/>
        <v>8746.6699999999983</v>
      </c>
      <c r="S72" s="45">
        <f t="shared" si="5"/>
        <v>200</v>
      </c>
      <c r="T72" s="45">
        <f t="shared" si="6"/>
        <v>1181.17</v>
      </c>
      <c r="U72" s="45">
        <f t="shared" si="7"/>
        <v>100</v>
      </c>
      <c r="V72" s="46">
        <f t="shared" si="8"/>
        <v>13833.789999999999</v>
      </c>
      <c r="W72" s="48">
        <f t="shared" si="9"/>
        <v>16707</v>
      </c>
      <c r="X72" s="48">
        <f t="shared" si="10"/>
        <v>16706.21</v>
      </c>
      <c r="Y72" s="42">
        <f>+A72</f>
        <v>31</v>
      </c>
      <c r="Z72" s="45">
        <f t="shared" si="11"/>
        <v>5669.6399999999994</v>
      </c>
      <c r="AA72" s="45">
        <v>0</v>
      </c>
      <c r="AB72" s="45">
        <v>100</v>
      </c>
      <c r="AC72" s="45">
        <f t="shared" si="12"/>
        <v>1181.18</v>
      </c>
      <c r="AD72" s="45">
        <v>200</v>
      </c>
      <c r="AE72" s="50">
        <f t="shared" si="13"/>
        <v>33413.21</v>
      </c>
      <c r="AF72" s="51">
        <f t="shared" si="14"/>
        <v>16706.605</v>
      </c>
      <c r="AG72" s="42">
        <v>31</v>
      </c>
      <c r="AH72" s="43" t="s">
        <v>97</v>
      </c>
      <c r="AI72" s="44" t="s">
        <v>81</v>
      </c>
      <c r="AJ72" s="45">
        <f t="shared" si="15"/>
        <v>3605.95</v>
      </c>
      <c r="AK72" s="45">
        <f t="shared" si="16"/>
        <v>4252.2299999999996</v>
      </c>
      <c r="AL72" s="45">
        <v>0</v>
      </c>
      <c r="AM72" s="45">
        <v>0</v>
      </c>
      <c r="AN72" s="45">
        <v>0</v>
      </c>
      <c r="AO72" s="45">
        <v>0</v>
      </c>
      <c r="AP72" s="45">
        <v>4494.4399999999996</v>
      </c>
      <c r="AQ72" s="45">
        <v>0</v>
      </c>
      <c r="AR72" s="45"/>
      <c r="AS72" s="45">
        <v>0</v>
      </c>
      <c r="AT72" s="45">
        <f t="shared" si="17"/>
        <v>8746.6699999999983</v>
      </c>
      <c r="AU72" s="45">
        <v>200</v>
      </c>
      <c r="AV72" s="45">
        <v>0</v>
      </c>
      <c r="AW72" s="45">
        <v>0</v>
      </c>
      <c r="AX72" s="45">
        <f t="shared" si="18"/>
        <v>200</v>
      </c>
      <c r="AY72" s="45">
        <f t="shared" si="19"/>
        <v>1181.17</v>
      </c>
      <c r="AZ72" s="45"/>
      <c r="BA72" s="65"/>
      <c r="BB72" s="65">
        <v>100</v>
      </c>
      <c r="BC72" s="65">
        <v>0</v>
      </c>
      <c r="BD72" s="65">
        <v>0</v>
      </c>
      <c r="BE72" s="65">
        <v>0</v>
      </c>
      <c r="BF72" s="45">
        <v>0</v>
      </c>
      <c r="BG72" s="45">
        <f t="shared" si="20"/>
        <v>100</v>
      </c>
      <c r="BH72" s="53">
        <f t="shared" si="21"/>
        <v>13833.789999999999</v>
      </c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  <c r="II72" s="54"/>
      <c r="IJ72" s="54"/>
      <c r="IK72" s="54"/>
      <c r="IL72" s="54"/>
      <c r="IM72" s="54"/>
      <c r="IN72" s="54"/>
      <c r="IO72" s="54"/>
      <c r="IP72" s="54"/>
      <c r="IQ72" s="54"/>
      <c r="IR72" s="54"/>
      <c r="IS72" s="54"/>
      <c r="IT72" s="54"/>
      <c r="IU72" s="54"/>
      <c r="IV72" s="54"/>
      <c r="IW72" s="54"/>
      <c r="IX72" s="54"/>
      <c r="IY72" s="54"/>
      <c r="IZ72" s="54"/>
      <c r="JA72" s="54"/>
      <c r="JB72" s="54"/>
      <c r="JC72" s="54"/>
      <c r="JD72" s="54"/>
      <c r="JE72" s="54"/>
      <c r="JF72" s="54"/>
      <c r="JG72" s="54"/>
      <c r="JH72" s="54"/>
      <c r="JI72" s="54"/>
      <c r="JJ72" s="54"/>
      <c r="JK72" s="54"/>
      <c r="JL72" s="54"/>
      <c r="JM72" s="54"/>
      <c r="JN72" s="54"/>
      <c r="JO72" s="54"/>
      <c r="JP72" s="54"/>
      <c r="JQ72" s="54"/>
      <c r="JR72" s="54"/>
      <c r="JS72" s="54"/>
      <c r="JT72" s="54"/>
      <c r="JU72" s="54"/>
    </row>
    <row r="73" spans="1:281" s="42" customFormat="1" ht="23.1" customHeight="1" thickBot="1" x14ac:dyDescent="0.4">
      <c r="A73" s="77" t="s">
        <v>1</v>
      </c>
      <c r="B73" s="78"/>
      <c r="C73" s="77"/>
      <c r="D73" s="79"/>
      <c r="E73" s="79"/>
      <c r="F73" s="79"/>
      <c r="G73" s="79"/>
      <c r="H73" s="79"/>
      <c r="I73" s="79"/>
      <c r="J73" s="135"/>
      <c r="K73" s="80"/>
      <c r="L73" s="47">
        <f t="shared" si="2"/>
        <v>0</v>
      </c>
      <c r="M73" s="77"/>
      <c r="N73" s="77"/>
      <c r="O73" s="77"/>
      <c r="P73" s="45">
        <f t="shared" si="3"/>
        <v>0</v>
      </c>
      <c r="Q73" s="79"/>
      <c r="R73" s="45">
        <f t="shared" si="4"/>
        <v>0</v>
      </c>
      <c r="S73" s="45">
        <f t="shared" si="5"/>
        <v>0</v>
      </c>
      <c r="T73" s="45">
        <f t="shared" si="6"/>
        <v>0</v>
      </c>
      <c r="U73" s="45">
        <f t="shared" si="7"/>
        <v>0</v>
      </c>
      <c r="V73" s="46">
        <f t="shared" si="8"/>
        <v>0</v>
      </c>
      <c r="W73" s="48">
        <f t="shared" si="9"/>
        <v>0</v>
      </c>
      <c r="X73" s="48">
        <f t="shared" si="10"/>
        <v>0</v>
      </c>
      <c r="Y73" s="77"/>
      <c r="Z73" s="45">
        <f t="shared" si="11"/>
        <v>0</v>
      </c>
      <c r="AA73" s="79"/>
      <c r="AB73" s="79"/>
      <c r="AC73" s="45">
        <f t="shared" si="12"/>
        <v>0</v>
      </c>
      <c r="AD73" s="79"/>
      <c r="AE73" s="50">
        <f t="shared" si="13"/>
        <v>0</v>
      </c>
      <c r="AF73" s="51">
        <f t="shared" si="14"/>
        <v>0</v>
      </c>
      <c r="AG73" s="81" t="s">
        <v>1</v>
      </c>
      <c r="AH73" s="78"/>
      <c r="AI73" s="60"/>
      <c r="AJ73" s="56"/>
      <c r="AK73" s="45">
        <f t="shared" si="16"/>
        <v>0</v>
      </c>
      <c r="AL73" s="79"/>
      <c r="AM73" s="79"/>
      <c r="AN73" s="79"/>
      <c r="AO73" s="79"/>
      <c r="AP73" s="79"/>
      <c r="AQ73" s="79"/>
      <c r="AR73" s="79"/>
      <c r="AS73" s="79"/>
      <c r="AT73" s="45">
        <f t="shared" si="17"/>
        <v>0</v>
      </c>
      <c r="AU73" s="79"/>
      <c r="AV73" s="56"/>
      <c r="AW73" s="79"/>
      <c r="AX73" s="45">
        <f t="shared" si="18"/>
        <v>0</v>
      </c>
      <c r="AY73" s="45">
        <f t="shared" si="19"/>
        <v>0</v>
      </c>
      <c r="AZ73" s="79"/>
      <c r="BA73" s="82"/>
      <c r="BB73" s="82"/>
      <c r="BC73" s="82"/>
      <c r="BD73" s="82"/>
      <c r="BE73" s="82"/>
      <c r="BF73" s="79"/>
      <c r="BG73" s="45">
        <f t="shared" si="20"/>
        <v>0</v>
      </c>
      <c r="BH73" s="53">
        <f t="shared" si="21"/>
        <v>0</v>
      </c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/>
      <c r="DP73" s="54"/>
      <c r="DQ73" s="54"/>
      <c r="DR73" s="54"/>
      <c r="DS73" s="54"/>
      <c r="DT73" s="54"/>
      <c r="DU73" s="54"/>
      <c r="DV73" s="54"/>
      <c r="DW73" s="54"/>
      <c r="DX73" s="54"/>
      <c r="DY73" s="54"/>
      <c r="DZ73" s="54"/>
      <c r="EA73" s="54"/>
      <c r="EB73" s="54"/>
      <c r="EC73" s="54"/>
      <c r="ED73" s="54"/>
      <c r="EE73" s="54"/>
      <c r="EF73" s="54"/>
      <c r="EG73" s="54"/>
      <c r="EH73" s="54"/>
      <c r="EI73" s="54"/>
      <c r="EJ73" s="54"/>
      <c r="EK73" s="54"/>
      <c r="EL73" s="54"/>
      <c r="EM73" s="54"/>
      <c r="EN73" s="54"/>
      <c r="EO73" s="54"/>
      <c r="EP73" s="54"/>
      <c r="EQ73" s="54"/>
      <c r="ER73" s="54"/>
      <c r="ES73" s="54"/>
      <c r="ET73" s="54"/>
      <c r="EU73" s="54"/>
      <c r="EV73" s="54"/>
      <c r="EW73" s="54"/>
      <c r="EX73" s="54"/>
      <c r="EY73" s="54"/>
      <c r="EZ73" s="54"/>
      <c r="FA73" s="54"/>
      <c r="FB73" s="54"/>
      <c r="FC73" s="54"/>
      <c r="FD73" s="54"/>
      <c r="FE73" s="54"/>
      <c r="FF73" s="54"/>
      <c r="FG73" s="54"/>
      <c r="FH73" s="54"/>
      <c r="FI73" s="54"/>
      <c r="FJ73" s="54"/>
      <c r="FK73" s="54"/>
      <c r="FL73" s="54"/>
      <c r="FM73" s="54"/>
      <c r="FN73" s="54"/>
      <c r="FO73" s="54"/>
      <c r="FP73" s="54"/>
      <c r="FQ73" s="54"/>
      <c r="FR73" s="54"/>
      <c r="FS73" s="54"/>
      <c r="FT73" s="54"/>
      <c r="FU73" s="54"/>
      <c r="FV73" s="54"/>
      <c r="FW73" s="54"/>
      <c r="FX73" s="54"/>
      <c r="FY73" s="54"/>
      <c r="FZ73" s="54"/>
      <c r="GA73" s="54"/>
      <c r="GB73" s="54"/>
      <c r="GC73" s="54"/>
      <c r="GD73" s="54"/>
      <c r="GE73" s="54"/>
      <c r="GF73" s="54"/>
      <c r="GG73" s="54"/>
      <c r="GH73" s="54"/>
      <c r="GI73" s="54"/>
      <c r="GJ73" s="54"/>
      <c r="GK73" s="54"/>
      <c r="GL73" s="54"/>
      <c r="GM73" s="54"/>
      <c r="GN73" s="54"/>
      <c r="GO73" s="54"/>
      <c r="GP73" s="54"/>
      <c r="GQ73" s="54"/>
      <c r="GR73" s="54"/>
      <c r="GS73" s="54"/>
      <c r="GT73" s="54"/>
      <c r="GU73" s="54"/>
      <c r="GV73" s="54"/>
      <c r="GW73" s="54"/>
      <c r="GX73" s="54"/>
      <c r="GY73" s="54"/>
      <c r="GZ73" s="54"/>
      <c r="HA73" s="54"/>
      <c r="HB73" s="54"/>
      <c r="HC73" s="54"/>
      <c r="HD73" s="54"/>
      <c r="HE73" s="54"/>
      <c r="HF73" s="54"/>
      <c r="HG73" s="54"/>
      <c r="HH73" s="54"/>
      <c r="HI73" s="54"/>
      <c r="HJ73" s="54"/>
      <c r="HK73" s="54"/>
      <c r="HL73" s="54"/>
      <c r="HM73" s="54"/>
      <c r="HN73" s="54"/>
      <c r="HO73" s="54"/>
      <c r="HP73" s="54"/>
      <c r="HQ73" s="54"/>
      <c r="HR73" s="54"/>
      <c r="HS73" s="54"/>
      <c r="HT73" s="54"/>
      <c r="HU73" s="54"/>
      <c r="HV73" s="54"/>
      <c r="HW73" s="54"/>
      <c r="HX73" s="54"/>
      <c r="HY73" s="54"/>
      <c r="HZ73" s="54"/>
      <c r="IA73" s="54"/>
      <c r="IB73" s="54"/>
      <c r="IC73" s="54"/>
      <c r="ID73" s="54"/>
      <c r="IE73" s="54"/>
      <c r="IF73" s="54"/>
      <c r="IG73" s="54"/>
      <c r="IH73" s="54"/>
      <c r="II73" s="54"/>
      <c r="IJ73" s="54"/>
      <c r="IK73" s="54"/>
      <c r="IL73" s="54"/>
      <c r="IM73" s="54"/>
      <c r="IN73" s="54"/>
      <c r="IO73" s="54"/>
      <c r="IP73" s="54"/>
      <c r="IQ73" s="54"/>
      <c r="IR73" s="54"/>
      <c r="IS73" s="54"/>
      <c r="IT73" s="54"/>
      <c r="IU73" s="54"/>
      <c r="IV73" s="54"/>
      <c r="IW73" s="54"/>
      <c r="IX73" s="54"/>
      <c r="IY73" s="54"/>
      <c r="IZ73" s="54"/>
      <c r="JA73" s="54"/>
      <c r="JB73" s="54"/>
      <c r="JC73" s="54"/>
      <c r="JD73" s="54"/>
      <c r="JE73" s="54"/>
      <c r="JF73" s="54"/>
      <c r="JG73" s="54"/>
      <c r="JH73" s="54"/>
      <c r="JI73" s="54"/>
      <c r="JJ73" s="54"/>
      <c r="JK73" s="54"/>
      <c r="JL73" s="54"/>
      <c r="JM73" s="54"/>
      <c r="JN73" s="54"/>
      <c r="JO73" s="54"/>
      <c r="JP73" s="54"/>
      <c r="JQ73" s="54"/>
      <c r="JR73" s="54"/>
      <c r="JS73" s="54"/>
      <c r="JT73" s="54"/>
      <c r="JU73" s="54"/>
    </row>
    <row r="74" spans="1:281" s="42" customFormat="1" ht="23.1" customHeight="1" x14ac:dyDescent="0.35">
      <c r="A74" s="75"/>
      <c r="B74" s="83"/>
      <c r="C74" s="84"/>
      <c r="D74" s="85"/>
      <c r="E74" s="85"/>
      <c r="F74" s="85"/>
      <c r="G74" s="85"/>
      <c r="H74" s="85"/>
      <c r="I74" s="85"/>
      <c r="J74" s="136"/>
      <c r="K74" s="86"/>
      <c r="L74" s="85"/>
      <c r="M74" s="84"/>
      <c r="N74" s="84"/>
      <c r="O74" s="84"/>
      <c r="P74" s="85"/>
      <c r="Q74" s="85"/>
      <c r="R74" s="85"/>
      <c r="S74" s="85"/>
      <c r="T74" s="85"/>
      <c r="U74" s="85"/>
      <c r="V74" s="87" t="s">
        <v>1</v>
      </c>
      <c r="W74" s="88">
        <f>+AF74</f>
        <v>0</v>
      </c>
      <c r="X74" s="88"/>
      <c r="Y74" s="84"/>
      <c r="Z74" s="85"/>
      <c r="AA74" s="85"/>
      <c r="AB74" s="85"/>
      <c r="AC74" s="85"/>
      <c r="AD74" s="146"/>
      <c r="AE74" s="89"/>
      <c r="AF74" s="74"/>
      <c r="AG74" s="75"/>
      <c r="AH74" s="83"/>
      <c r="AI74" s="84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90"/>
      <c r="AW74" s="85"/>
      <c r="AX74" s="85"/>
      <c r="AY74" s="85"/>
      <c r="AZ74" s="85"/>
      <c r="BA74" s="91"/>
      <c r="BB74" s="91"/>
      <c r="BC74" s="91"/>
      <c r="BD74" s="91"/>
      <c r="BE74" s="91"/>
      <c r="BF74" s="85"/>
      <c r="BG74" s="85"/>
      <c r="BH74" s="92" t="s">
        <v>1</v>
      </c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  <c r="DO74" s="54"/>
      <c r="DP74" s="54"/>
      <c r="DQ74" s="54"/>
      <c r="DR74" s="54"/>
      <c r="DS74" s="54"/>
      <c r="DT74" s="54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4"/>
      <c r="EW74" s="54"/>
      <c r="EX74" s="54"/>
      <c r="EY74" s="54"/>
      <c r="EZ74" s="54"/>
      <c r="FA74" s="54"/>
      <c r="FB74" s="54"/>
      <c r="FC74" s="54"/>
      <c r="FD74" s="54"/>
      <c r="FE74" s="54"/>
      <c r="FF74" s="54"/>
      <c r="FG74" s="54"/>
      <c r="FH74" s="54"/>
      <c r="FI74" s="54"/>
      <c r="FJ74" s="54"/>
      <c r="FK74" s="54"/>
      <c r="FL74" s="54"/>
      <c r="FM74" s="54"/>
      <c r="FN74" s="54"/>
      <c r="FO74" s="54"/>
      <c r="FP74" s="54"/>
      <c r="FQ74" s="54"/>
      <c r="FR74" s="54"/>
      <c r="FS74" s="54"/>
      <c r="FT74" s="54"/>
      <c r="FU74" s="54"/>
      <c r="FV74" s="54"/>
      <c r="FW74" s="54"/>
      <c r="FX74" s="54"/>
      <c r="FY74" s="54"/>
      <c r="FZ74" s="54"/>
      <c r="GA74" s="54"/>
      <c r="GB74" s="54"/>
      <c r="GC74" s="54"/>
      <c r="GD74" s="54"/>
      <c r="GE74" s="54"/>
      <c r="GF74" s="54"/>
      <c r="GG74" s="54"/>
      <c r="GH74" s="54"/>
      <c r="GI74" s="54"/>
      <c r="GJ74" s="54"/>
      <c r="GK74" s="54"/>
      <c r="GL74" s="54"/>
      <c r="GM74" s="54"/>
      <c r="GN74" s="54"/>
      <c r="GO74" s="54"/>
      <c r="GP74" s="54"/>
      <c r="GQ74" s="54"/>
      <c r="GR74" s="54"/>
      <c r="GS74" s="54"/>
      <c r="GT74" s="54"/>
      <c r="GU74" s="54"/>
      <c r="GV74" s="54"/>
      <c r="GW74" s="54"/>
      <c r="GX74" s="54"/>
      <c r="GY74" s="54"/>
      <c r="GZ74" s="54"/>
      <c r="HA74" s="54"/>
      <c r="HB74" s="54"/>
      <c r="HC74" s="54"/>
      <c r="HD74" s="54"/>
      <c r="HE74" s="54"/>
      <c r="HF74" s="54"/>
      <c r="HG74" s="54"/>
      <c r="HH74" s="54"/>
      <c r="HI74" s="54"/>
      <c r="HJ74" s="54"/>
      <c r="HK74" s="54"/>
      <c r="HL74" s="54"/>
      <c r="HM74" s="54"/>
      <c r="HN74" s="54"/>
      <c r="HO74" s="54"/>
      <c r="HP74" s="54"/>
      <c r="HQ74" s="54"/>
      <c r="HR74" s="54"/>
      <c r="HS74" s="54"/>
      <c r="HT74" s="54"/>
      <c r="HU74" s="54"/>
      <c r="HV74" s="54"/>
      <c r="HW74" s="54"/>
      <c r="HX74" s="54"/>
      <c r="HY74" s="54"/>
      <c r="HZ74" s="54"/>
      <c r="IA74" s="54"/>
      <c r="IB74" s="54"/>
      <c r="IC74" s="54"/>
      <c r="ID74" s="54"/>
      <c r="IE74" s="54"/>
      <c r="IF74" s="54"/>
      <c r="IG74" s="54"/>
      <c r="IH74" s="54"/>
      <c r="II74" s="54"/>
      <c r="IJ74" s="54"/>
      <c r="IK74" s="54"/>
      <c r="IL74" s="54"/>
      <c r="IM74" s="54"/>
      <c r="IN74" s="54"/>
      <c r="IO74" s="54"/>
      <c r="IP74" s="54"/>
      <c r="IQ74" s="54"/>
      <c r="IR74" s="54"/>
      <c r="IS74" s="54"/>
      <c r="IT74" s="54"/>
      <c r="IU74" s="54"/>
      <c r="IV74" s="54"/>
      <c r="IW74" s="54"/>
      <c r="IX74" s="54"/>
      <c r="IY74" s="54"/>
      <c r="IZ74" s="54"/>
      <c r="JA74" s="54"/>
      <c r="JB74" s="54"/>
      <c r="JC74" s="54"/>
      <c r="JD74" s="54"/>
      <c r="JE74" s="54"/>
      <c r="JF74" s="54"/>
      <c r="JG74" s="54"/>
      <c r="JH74" s="54"/>
      <c r="JI74" s="54"/>
      <c r="JJ74" s="54"/>
      <c r="JK74" s="54"/>
      <c r="JL74" s="54"/>
      <c r="JM74" s="54"/>
      <c r="JN74" s="54"/>
      <c r="JO74" s="54"/>
      <c r="JP74" s="54"/>
      <c r="JQ74" s="54"/>
      <c r="JR74" s="54"/>
      <c r="JS74" s="54"/>
      <c r="JT74" s="54"/>
      <c r="JU74" s="54"/>
    </row>
    <row r="75" spans="1:281" s="95" customFormat="1" ht="23.1" customHeight="1" x14ac:dyDescent="0.35">
      <c r="A75" s="93"/>
      <c r="B75" s="94" t="s">
        <v>98</v>
      </c>
      <c r="D75" s="123">
        <f>SUM(D12:D72)</f>
        <v>1497516</v>
      </c>
      <c r="E75" s="123">
        <f t="shared" ref="E75:G75" si="22">SUM(E12:E72)</f>
        <v>71913</v>
      </c>
      <c r="F75" s="123">
        <f t="shared" si="22"/>
        <v>1569429</v>
      </c>
      <c r="G75" s="123">
        <f t="shared" si="22"/>
        <v>71812</v>
      </c>
      <c r="H75" s="96">
        <f t="shared" ref="H75:L75" si="23">SUM(H12:H72)</f>
        <v>0</v>
      </c>
      <c r="I75" s="96">
        <f t="shared" si="23"/>
        <v>0</v>
      </c>
      <c r="J75" s="123">
        <f t="shared" si="23"/>
        <v>1641241</v>
      </c>
      <c r="K75" s="96">
        <f t="shared" si="23"/>
        <v>1544506</v>
      </c>
      <c r="L75" s="96">
        <f t="shared" si="23"/>
        <v>20033.239999999998</v>
      </c>
      <c r="M75" s="96">
        <f ca="1">SUM(M12:M84)</f>
        <v>21</v>
      </c>
      <c r="N75" s="96">
        <f ca="1">SUM(N12:N84)</f>
        <v>51</v>
      </c>
      <c r="O75" s="96">
        <f ca="1">SUM(O12:O84)</f>
        <v>327</v>
      </c>
      <c r="P75" s="123">
        <f t="shared" ref="P75:U75" si="24">SUM(P12:P72)</f>
        <v>1621207.7599999998</v>
      </c>
      <c r="Q75" s="96">
        <f t="shared" si="24"/>
        <v>161657.56000000003</v>
      </c>
      <c r="R75" s="96">
        <f>SUM(R12:R72)</f>
        <v>349600.69999999995</v>
      </c>
      <c r="S75" s="96">
        <f>SUM(S12:S72)</f>
        <v>17860.07</v>
      </c>
      <c r="T75" s="96">
        <f>SUM(T12:T72)</f>
        <v>41030.930000000008</v>
      </c>
      <c r="U75" s="96">
        <f t="shared" si="24"/>
        <v>236684.66000000006</v>
      </c>
      <c r="V75" s="96">
        <f>SUM(V12:V72)</f>
        <v>806833.92000000016</v>
      </c>
      <c r="W75" s="96">
        <f>SUM(W12:W72)</f>
        <v>407184</v>
      </c>
      <c r="X75" s="96">
        <f>SUM(X12:X72)</f>
        <v>407189.84</v>
      </c>
      <c r="Y75" s="96">
        <f ca="1">SUM(Y12:Y84)</f>
        <v>1287</v>
      </c>
      <c r="Z75" s="123">
        <f>SUM(Z12:Z72)</f>
        <v>196948.91999999998</v>
      </c>
      <c r="AA75" s="123">
        <f t="shared" ref="AA75:AD75" si="25">SUM(AA12:AA72)</f>
        <v>0</v>
      </c>
      <c r="AB75" s="123">
        <f t="shared" si="25"/>
        <v>3100</v>
      </c>
      <c r="AC75" s="123">
        <f t="shared" si="25"/>
        <v>41031.120000000003</v>
      </c>
      <c r="AD75" s="147">
        <f t="shared" si="25"/>
        <v>6200</v>
      </c>
      <c r="AE75" s="98">
        <f>SUM(AE12:AE72)</f>
        <v>814373.83999999985</v>
      </c>
      <c r="AF75" s="97">
        <f>SUM(AF12:AF72)</f>
        <v>407186.91999999993</v>
      </c>
      <c r="AG75" s="93"/>
      <c r="AH75" s="94" t="s">
        <v>98</v>
      </c>
      <c r="AJ75" s="96">
        <f>SUM(AJ12:AJ72)</f>
        <v>161657.56000000003</v>
      </c>
      <c r="AK75" s="96">
        <f>SUM(AK12:AK72)</f>
        <v>147711.69000000003</v>
      </c>
      <c r="AL75" s="96">
        <f>SUM(AL12:AL72)</f>
        <v>11652.52</v>
      </c>
      <c r="AM75" s="96">
        <f>SUM(AM12:AM72)</f>
        <v>5120</v>
      </c>
      <c r="AN75" s="96">
        <f t="shared" ref="AN75:BH75" si="26">SUM(AN12:AN72)</f>
        <v>0</v>
      </c>
      <c r="AO75" s="96">
        <f>SUM(AO12:AO72)</f>
        <v>38537.760000000002</v>
      </c>
      <c r="AP75" s="96">
        <f t="shared" si="26"/>
        <v>133067.57</v>
      </c>
      <c r="AQ75" s="96">
        <f t="shared" si="26"/>
        <v>0</v>
      </c>
      <c r="AR75" s="96">
        <f t="shared" si="26"/>
        <v>6300</v>
      </c>
      <c r="AS75" s="96">
        <f t="shared" si="26"/>
        <v>7211.159999999998</v>
      </c>
      <c r="AT75" s="96">
        <f t="shared" si="26"/>
        <v>349600.69999999995</v>
      </c>
      <c r="AU75" s="96">
        <f t="shared" si="26"/>
        <v>8500</v>
      </c>
      <c r="AV75" s="96">
        <f t="shared" si="26"/>
        <v>0</v>
      </c>
      <c r="AW75" s="96">
        <f t="shared" si="26"/>
        <v>9360.07</v>
      </c>
      <c r="AX75" s="96">
        <f t="shared" si="26"/>
        <v>17860.07</v>
      </c>
      <c r="AY75" s="96">
        <f t="shared" si="26"/>
        <v>41030.930000000008</v>
      </c>
      <c r="AZ75" s="96">
        <f t="shared" si="26"/>
        <v>0</v>
      </c>
      <c r="BA75" s="99">
        <f t="shared" si="26"/>
        <v>2833.33</v>
      </c>
      <c r="BB75" s="99">
        <f t="shared" si="26"/>
        <v>3480.46</v>
      </c>
      <c r="BC75" s="99">
        <f t="shared" si="26"/>
        <v>146159.91999999998</v>
      </c>
      <c r="BD75" s="99">
        <f t="shared" si="26"/>
        <v>70416.95</v>
      </c>
      <c r="BE75" s="99">
        <f t="shared" si="26"/>
        <v>13794</v>
      </c>
      <c r="BF75" s="96">
        <f t="shared" si="26"/>
        <v>0</v>
      </c>
      <c r="BG75" s="96">
        <f t="shared" si="26"/>
        <v>236684.66000000006</v>
      </c>
      <c r="BH75" s="100">
        <f t="shared" si="26"/>
        <v>806833.92000000016</v>
      </c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1"/>
      <c r="ER75" s="101"/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1"/>
      <c r="FX75" s="101"/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1"/>
      <c r="GN75" s="101"/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1"/>
      <c r="HD75" s="101"/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1"/>
      <c r="HT75" s="101"/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1"/>
      <c r="IJ75" s="101"/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  <c r="IU75" s="101"/>
      <c r="IV75" s="101"/>
      <c r="IW75" s="101"/>
      <c r="IX75" s="101"/>
      <c r="IY75" s="101"/>
      <c r="IZ75" s="101"/>
      <c r="JA75" s="101"/>
      <c r="JB75" s="101"/>
      <c r="JC75" s="101"/>
      <c r="JD75" s="101"/>
      <c r="JE75" s="101"/>
      <c r="JF75" s="101"/>
      <c r="JG75" s="101"/>
      <c r="JH75" s="101"/>
      <c r="JI75" s="101"/>
      <c r="JJ75" s="101"/>
      <c r="JK75" s="101"/>
      <c r="JL75" s="101"/>
      <c r="JM75" s="101"/>
      <c r="JN75" s="101"/>
      <c r="JO75" s="101"/>
      <c r="JP75" s="101"/>
      <c r="JQ75" s="101"/>
      <c r="JR75" s="101"/>
      <c r="JS75" s="101"/>
      <c r="JT75" s="101"/>
      <c r="JU75" s="101"/>
    </row>
    <row r="76" spans="1:281" s="104" customFormat="1" ht="23.1" customHeight="1" thickBot="1" x14ac:dyDescent="0.4">
      <c r="A76" s="102"/>
      <c r="B76" s="103"/>
      <c r="D76" s="124"/>
      <c r="E76" s="124"/>
      <c r="F76" s="124"/>
      <c r="G76" s="124"/>
      <c r="H76" s="105"/>
      <c r="I76" s="105"/>
      <c r="J76" s="124" t="s">
        <v>1</v>
      </c>
      <c r="K76" s="105"/>
      <c r="L76" s="105"/>
      <c r="M76" s="105"/>
      <c r="N76" s="105"/>
      <c r="O76" s="105"/>
      <c r="P76" s="124"/>
      <c r="Q76" s="105"/>
      <c r="R76" s="105"/>
      <c r="S76" s="105"/>
      <c r="T76" s="105"/>
      <c r="U76" s="105"/>
      <c r="V76" s="105"/>
      <c r="W76" s="106"/>
      <c r="X76" s="106" t="s">
        <v>1</v>
      </c>
      <c r="Y76" s="105"/>
      <c r="Z76" s="124"/>
      <c r="AA76" s="124"/>
      <c r="AB76" s="124"/>
      <c r="AC76" s="124"/>
      <c r="AD76" s="148"/>
      <c r="AE76" s="108"/>
      <c r="AF76" s="109"/>
      <c r="AG76" s="102"/>
      <c r="AH76" s="103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24"/>
      <c r="AV76" s="105"/>
      <c r="AW76" s="105"/>
      <c r="AX76" s="105"/>
      <c r="AY76" s="105"/>
      <c r="AZ76" s="105"/>
      <c r="BA76" s="110"/>
      <c r="BB76" s="110"/>
      <c r="BC76" s="110"/>
      <c r="BD76" s="110"/>
      <c r="BE76" s="110"/>
      <c r="BF76" s="105"/>
      <c r="BG76" s="105"/>
      <c r="BH76" s="107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  <c r="DO76" s="54"/>
      <c r="DP76" s="54"/>
      <c r="DQ76" s="54"/>
      <c r="DR76" s="54"/>
      <c r="DS76" s="54"/>
      <c r="DT76" s="54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4"/>
      <c r="EN76" s="54"/>
      <c r="EO76" s="54"/>
      <c r="EP76" s="54"/>
      <c r="EQ76" s="54"/>
      <c r="ER76" s="54"/>
      <c r="ES76" s="54"/>
      <c r="ET76" s="54"/>
      <c r="EU76" s="54"/>
      <c r="EV76" s="54"/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/>
      <c r="FI76" s="54"/>
      <c r="FJ76" s="54"/>
      <c r="FK76" s="54"/>
      <c r="FL76" s="54"/>
      <c r="FM76" s="54"/>
      <c r="FN76" s="54"/>
      <c r="FO76" s="54"/>
      <c r="FP76" s="54"/>
      <c r="FQ76" s="54"/>
      <c r="FR76" s="54"/>
      <c r="FS76" s="54"/>
      <c r="FT76" s="54"/>
      <c r="FU76" s="54"/>
      <c r="FV76" s="54"/>
      <c r="FW76" s="54"/>
      <c r="FX76" s="54"/>
      <c r="FY76" s="54"/>
      <c r="FZ76" s="54"/>
      <c r="GA76" s="54"/>
      <c r="GB76" s="54"/>
      <c r="GC76" s="54"/>
      <c r="GD76" s="54"/>
      <c r="GE76" s="54"/>
      <c r="GF76" s="54"/>
      <c r="GG76" s="54"/>
      <c r="GH76" s="54"/>
      <c r="GI76" s="54"/>
      <c r="GJ76" s="54"/>
      <c r="GK76" s="54"/>
      <c r="GL76" s="54"/>
      <c r="GM76" s="54"/>
      <c r="GN76" s="54"/>
      <c r="GO76" s="54"/>
      <c r="GP76" s="54"/>
      <c r="GQ76" s="54"/>
      <c r="GR76" s="54"/>
      <c r="GS76" s="54"/>
      <c r="GT76" s="54"/>
      <c r="GU76" s="54"/>
      <c r="GV76" s="54"/>
      <c r="GW76" s="54"/>
      <c r="GX76" s="54"/>
      <c r="GY76" s="54"/>
      <c r="GZ76" s="54"/>
      <c r="HA76" s="54"/>
      <c r="HB76" s="54"/>
      <c r="HC76" s="54"/>
      <c r="HD76" s="54"/>
      <c r="HE76" s="54"/>
      <c r="HF76" s="54"/>
      <c r="HG76" s="54"/>
      <c r="HH76" s="54"/>
      <c r="HI76" s="54"/>
      <c r="HJ76" s="54"/>
      <c r="HK76" s="54"/>
      <c r="HL76" s="54"/>
      <c r="HM76" s="54"/>
      <c r="HN76" s="54"/>
      <c r="HO76" s="54"/>
      <c r="HP76" s="54"/>
      <c r="HQ76" s="54"/>
      <c r="HR76" s="54"/>
      <c r="HS76" s="54"/>
      <c r="HT76" s="54"/>
      <c r="HU76" s="54"/>
      <c r="HV76" s="54"/>
      <c r="HW76" s="54"/>
      <c r="HX76" s="54"/>
      <c r="HY76" s="54"/>
      <c r="HZ76" s="54"/>
      <c r="IA76" s="54"/>
      <c r="IB76" s="54"/>
      <c r="IC76" s="54"/>
      <c r="ID76" s="54"/>
      <c r="IE76" s="54"/>
      <c r="IF76" s="54"/>
      <c r="IG76" s="54"/>
      <c r="IH76" s="54"/>
      <c r="II76" s="54"/>
      <c r="IJ76" s="54"/>
      <c r="IK76" s="54"/>
      <c r="IL76" s="54"/>
      <c r="IM76" s="54"/>
      <c r="IN76" s="54"/>
      <c r="IO76" s="54"/>
      <c r="IP76" s="54"/>
      <c r="IQ76" s="54"/>
      <c r="IR76" s="54"/>
      <c r="IS76" s="54"/>
      <c r="IT76" s="54"/>
      <c r="IU76" s="54"/>
      <c r="IV76" s="54"/>
      <c r="IW76" s="54"/>
      <c r="IX76" s="54"/>
      <c r="IY76" s="54"/>
      <c r="IZ76" s="54"/>
      <c r="JA76" s="54"/>
      <c r="JB76" s="54"/>
      <c r="JC76" s="54"/>
      <c r="JD76" s="54"/>
      <c r="JE76" s="54"/>
      <c r="JF76" s="54"/>
      <c r="JG76" s="54"/>
      <c r="JH76" s="54"/>
      <c r="JI76" s="54"/>
      <c r="JJ76" s="54"/>
      <c r="JK76" s="54"/>
      <c r="JL76" s="54"/>
      <c r="JM76" s="54"/>
      <c r="JN76" s="54"/>
      <c r="JO76" s="54"/>
      <c r="JP76" s="54"/>
      <c r="JQ76" s="54"/>
      <c r="JR76" s="54"/>
      <c r="JS76" s="54"/>
      <c r="JT76" s="54"/>
      <c r="JU76" s="54"/>
    </row>
    <row r="77" spans="1:281" s="111" customFormat="1" ht="23.1" customHeight="1" x14ac:dyDescent="0.35">
      <c r="B77" s="112"/>
      <c r="D77" s="125"/>
      <c r="E77" s="125"/>
      <c r="F77" s="125"/>
      <c r="G77" s="125"/>
      <c r="H77" s="113"/>
      <c r="I77" s="113"/>
      <c r="J77" s="137"/>
      <c r="K77" s="114"/>
      <c r="M77" s="113"/>
      <c r="N77" s="113"/>
      <c r="O77" s="113"/>
      <c r="P77" s="125"/>
      <c r="Q77" s="113"/>
      <c r="R77" s="113"/>
      <c r="S77" s="113"/>
      <c r="V77" s="113"/>
      <c r="W77" s="115"/>
      <c r="X77" s="115"/>
      <c r="Y77" s="113"/>
      <c r="Z77" s="137"/>
      <c r="AA77" s="137"/>
      <c r="AB77" s="137"/>
      <c r="AC77" s="137"/>
      <c r="AD77" s="137"/>
      <c r="AE77" s="113"/>
      <c r="AF77" s="113"/>
      <c r="AH77" s="112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25"/>
      <c r="AV77" s="113"/>
      <c r="AW77" s="113"/>
      <c r="AX77" s="113"/>
      <c r="BA77" s="116"/>
      <c r="BB77" s="116"/>
      <c r="BC77" s="116"/>
      <c r="BD77" s="116"/>
      <c r="BE77" s="116"/>
      <c r="BF77" s="113"/>
      <c r="BH77" s="113"/>
    </row>
    <row r="78" spans="1:281" ht="23.1" customHeight="1" x14ac:dyDescent="0.35">
      <c r="B78" s="37"/>
      <c r="H78" s="10"/>
      <c r="I78" s="10"/>
      <c r="K78" s="6"/>
      <c r="M78" s="10"/>
      <c r="N78" s="10"/>
      <c r="O78" s="10"/>
      <c r="Q78" s="113"/>
      <c r="R78" s="10"/>
      <c r="S78" s="10"/>
      <c r="W78" s="332"/>
      <c r="X78" s="332"/>
      <c r="Y78" s="10"/>
      <c r="AE78" s="10"/>
      <c r="AF78" s="10"/>
      <c r="AH78" s="112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V78" s="113"/>
      <c r="AW78" s="113"/>
      <c r="AX78" s="113"/>
      <c r="BA78" s="113"/>
      <c r="BB78" s="113"/>
      <c r="BC78" s="113"/>
      <c r="BD78" s="113"/>
      <c r="BE78" s="113"/>
      <c r="BF78" s="113"/>
    </row>
    <row r="79" spans="1:281" ht="23.1" customHeight="1" x14ac:dyDescent="0.35">
      <c r="A79" s="8"/>
      <c r="B79" s="335" t="s">
        <v>99</v>
      </c>
      <c r="C79" s="335"/>
      <c r="D79" s="126"/>
      <c r="H79" s="10"/>
      <c r="I79" s="331" t="s">
        <v>111</v>
      </c>
      <c r="J79" s="331"/>
      <c r="K79" s="331"/>
      <c r="L79" s="331"/>
      <c r="P79" s="141"/>
      <c r="Q79" s="160"/>
      <c r="R79" s="331" t="s">
        <v>100</v>
      </c>
      <c r="S79" s="331"/>
      <c r="T79" s="331"/>
      <c r="U79" s="8"/>
      <c r="W79" s="331" t="s">
        <v>101</v>
      </c>
      <c r="X79" s="331"/>
      <c r="Y79" s="331"/>
      <c r="Z79" s="331"/>
      <c r="AE79" s="10"/>
      <c r="AF79" s="10"/>
      <c r="AG79" s="8"/>
      <c r="AH79" s="306" t="s">
        <v>99</v>
      </c>
      <c r="AI79" s="306"/>
      <c r="AJ79" s="160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V79" s="113"/>
      <c r="AW79" s="113"/>
      <c r="AX79" s="113"/>
      <c r="AZ79" s="160"/>
      <c r="BA79" s="113"/>
      <c r="BB79" s="113"/>
      <c r="BC79" s="113"/>
      <c r="BD79" s="113"/>
      <c r="BE79" s="113"/>
      <c r="BF79" s="113"/>
      <c r="BG79" s="160"/>
      <c r="BN79" s="332"/>
      <c r="BO79" s="332"/>
    </row>
    <row r="80" spans="1:281" ht="23.1" customHeight="1" x14ac:dyDescent="0.35">
      <c r="B80" s="37"/>
      <c r="D80" s="127"/>
      <c r="H80" s="10"/>
      <c r="I80" s="10"/>
      <c r="K80" s="6"/>
      <c r="Q80" s="113"/>
      <c r="R80" s="10"/>
      <c r="S80" s="10"/>
      <c r="U80" s="36"/>
      <c r="W80" s="35" t="s">
        <v>1</v>
      </c>
      <c r="X80" s="35" t="s">
        <v>1</v>
      </c>
      <c r="Y80" s="10"/>
      <c r="AE80" s="10"/>
      <c r="AF80" s="10"/>
      <c r="AH80" s="112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V80" s="113"/>
      <c r="AW80" s="113"/>
      <c r="AX80" s="113"/>
      <c r="AZ80" s="195"/>
      <c r="BA80" s="113"/>
      <c r="BB80" s="113"/>
      <c r="BC80" s="113"/>
      <c r="BD80" s="113"/>
      <c r="BE80" s="113"/>
      <c r="BF80" s="113"/>
      <c r="BG80" s="195"/>
    </row>
    <row r="82" spans="2:60" s="11" customFormat="1" ht="23.1" customHeight="1" x14ac:dyDescent="0.35">
      <c r="B82" s="334" t="s">
        <v>120</v>
      </c>
      <c r="C82" s="334"/>
      <c r="D82" s="128"/>
      <c r="E82" s="128"/>
      <c r="F82" s="128"/>
      <c r="G82" s="128"/>
      <c r="I82" s="334" t="s">
        <v>102</v>
      </c>
      <c r="J82" s="334"/>
      <c r="K82" s="334"/>
      <c r="L82" s="334"/>
      <c r="P82" s="128"/>
      <c r="Q82" s="161"/>
      <c r="R82" s="334" t="s">
        <v>103</v>
      </c>
      <c r="S82" s="334"/>
      <c r="T82" s="334"/>
      <c r="W82" s="334" t="s">
        <v>104</v>
      </c>
      <c r="X82" s="334"/>
      <c r="Y82" s="334"/>
      <c r="Z82" s="334"/>
      <c r="AA82" s="128"/>
      <c r="AB82" s="128"/>
      <c r="AC82" s="128"/>
      <c r="AD82" s="128"/>
      <c r="AH82" s="305" t="s">
        <v>120</v>
      </c>
      <c r="AI82" s="305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96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  <c r="BG82" s="161"/>
      <c r="BH82" s="161"/>
    </row>
    <row r="83" spans="2:60" ht="23.1" customHeight="1" x14ac:dyDescent="0.35">
      <c r="B83" s="335" t="s">
        <v>121</v>
      </c>
      <c r="C83" s="335"/>
      <c r="I83" s="335" t="s">
        <v>112</v>
      </c>
      <c r="J83" s="335"/>
      <c r="K83" s="335"/>
      <c r="L83" s="335"/>
      <c r="R83" s="335" t="s">
        <v>113</v>
      </c>
      <c r="S83" s="335"/>
      <c r="T83" s="335"/>
      <c r="W83" s="335" t="s">
        <v>105</v>
      </c>
      <c r="X83" s="335"/>
      <c r="Y83" s="335"/>
      <c r="Z83" s="335"/>
      <c r="AH83" s="306" t="s">
        <v>121</v>
      </c>
      <c r="AI83" s="306"/>
    </row>
  </sheetData>
  <mergeCells count="30">
    <mergeCell ref="F8:F10"/>
    <mergeCell ref="G8:G10"/>
    <mergeCell ref="B82:C82"/>
    <mergeCell ref="I82:L82"/>
    <mergeCell ref="R82:T82"/>
    <mergeCell ref="B79:C79"/>
    <mergeCell ref="I79:L79"/>
    <mergeCell ref="R79:T79"/>
    <mergeCell ref="W82:Z82"/>
    <mergeCell ref="AH82:AI82"/>
    <mergeCell ref="B83:C83"/>
    <mergeCell ref="I83:L83"/>
    <mergeCell ref="R83:T83"/>
    <mergeCell ref="W83:Z83"/>
    <mergeCell ref="AH83:AI83"/>
    <mergeCell ref="W79:Z79"/>
    <mergeCell ref="AH79:AI79"/>
    <mergeCell ref="BN79:BO79"/>
    <mergeCell ref="Q4:T4"/>
    <mergeCell ref="AS4:AW4"/>
    <mergeCell ref="Q5:T5"/>
    <mergeCell ref="AS5:AW5"/>
    <mergeCell ref="AR8:AR10"/>
    <mergeCell ref="W78:X78"/>
    <mergeCell ref="Q1:T1"/>
    <mergeCell ref="AS1:AW1"/>
    <mergeCell ref="Q2:T2"/>
    <mergeCell ref="AS2:AW2"/>
    <mergeCell ref="Q3:T3"/>
    <mergeCell ref="AS3:AW3"/>
  </mergeCells>
  <printOptions horizontalCentered="1"/>
  <pageMargins left="0.23622047244094491" right="0.19685039370078741" top="0.59055118110236227" bottom="0.59055118110236227" header="0.19685039370078741" footer="0.15748031496062992"/>
  <pageSetup paperSize="258" scale="35" fitToHeight="0" orientation="landscape" r:id="rId1"/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SEPTEMBER</vt:lpstr>
      <vt:lpstr>AUGUST</vt:lpstr>
      <vt:lpstr>JULY</vt:lpstr>
      <vt:lpstr>JUNE</vt:lpstr>
      <vt:lpstr>MAY</vt:lpstr>
      <vt:lpstr>APRIL</vt:lpstr>
      <vt:lpstr>MARCH</vt:lpstr>
      <vt:lpstr>APRIL!Print_Area</vt:lpstr>
      <vt:lpstr>AUGUST!Print_Area</vt:lpstr>
      <vt:lpstr>JULY!Print_Area</vt:lpstr>
      <vt:lpstr>JUNE!Print_Area</vt:lpstr>
      <vt:lpstr>MARCH!Print_Area</vt:lpstr>
      <vt:lpstr>MAY!Print_Area</vt:lpstr>
      <vt:lpstr>SEPTEMBER!Print_Area</vt:lpstr>
      <vt:lpstr>APRIL!Print_Titles</vt:lpstr>
      <vt:lpstr>AUGUST!Print_Titles</vt:lpstr>
      <vt:lpstr>JULY!Print_Titles</vt:lpstr>
      <vt:lpstr>JUNE!Print_Titles</vt:lpstr>
      <vt:lpstr>MARCH!Print_Titles</vt:lpstr>
      <vt:lpstr>MAY!Print_Titles</vt:lpstr>
      <vt:lpstr>SEPTEMBER!Print_Titles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2025-07-07T07:58:48Z</cp:lastPrinted>
  <dcterms:created xsi:type="dcterms:W3CDTF">2023-12-27T00:40:36Z</dcterms:created>
  <dcterms:modified xsi:type="dcterms:W3CDTF">2025-10-01T09:26:11Z</dcterms:modified>
</cp:coreProperties>
</file>