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AF6EFF92-E42D-40DB-B4DB-F783650D9EDC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9" r:id="rId1"/>
    <sheet name="AUGUST" sheetId="18" r:id="rId2"/>
    <sheet name="JULY" sheetId="17" r:id="rId3"/>
    <sheet name="JUNE" sheetId="15" r:id="rId4"/>
    <sheet name="MAY" sheetId="16" r:id="rId5"/>
    <sheet name="APRIL" sheetId="14" r:id="rId6"/>
    <sheet name="MARCH" sheetId="13" r:id="rId7"/>
  </sheets>
  <definedNames>
    <definedName name="_xlnm.Print_Area" localSheetId="1">AUGUST!$AF$1:$BF$101</definedName>
    <definedName name="_xlnm.Print_Area" localSheetId="2">JULY!$AF$1:$BF$103</definedName>
    <definedName name="_xlnm.Print_Area" localSheetId="3">JUNE!$AF$1:$BF$103</definedName>
    <definedName name="_xlnm.Print_Area" localSheetId="6">MARCH!$A$1:$AC$105</definedName>
    <definedName name="_xlnm.Print_Area" localSheetId="4">MAY!$AF$1:$BF$103</definedName>
    <definedName name="_xlnm.Print_Area" localSheetId="0">SEPTEMBER!$AF$1:$BE$109</definedName>
    <definedName name="_xlnm.Print_Titles" localSheetId="5">APRIL!$1:$10</definedName>
    <definedName name="_xlnm.Print_Titles" localSheetId="1">AUGUST!$1:$10</definedName>
    <definedName name="_xlnm.Print_Titles" localSheetId="2">JULY!$1:$10</definedName>
    <definedName name="_xlnm.Print_Titles" localSheetId="3">JUNE!$1:$10</definedName>
    <definedName name="_xlnm.Print_Titles" localSheetId="6">MARCH!$1:$10</definedName>
    <definedName name="_xlnm.Print_Titles" localSheetId="4">MAY!$1:$10</definedName>
    <definedName name="_xlnm.Print_Titles" localSheetId="0">SEPTEMBER!$1:$10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01" i="19" l="1"/>
  <c r="BB101" i="19"/>
  <c r="BA101" i="19"/>
  <c r="AZ101" i="19"/>
  <c r="AY101" i="19"/>
  <c r="AV101" i="19"/>
  <c r="AU101" i="19"/>
  <c r="AT101" i="19"/>
  <c r="AR101" i="19"/>
  <c r="AQ101" i="19"/>
  <c r="AP101" i="19"/>
  <c r="AO101" i="19"/>
  <c r="AN101" i="19"/>
  <c r="AM101" i="19"/>
  <c r="AL101" i="19"/>
  <c r="AK101" i="19"/>
  <c r="AC101" i="19"/>
  <c r="AA101" i="19"/>
  <c r="Z101" i="19"/>
  <c r="P101" i="19"/>
  <c r="N101" i="19"/>
  <c r="M101" i="19"/>
  <c r="L101" i="19"/>
  <c r="I101" i="19"/>
  <c r="H101" i="19"/>
  <c r="G101" i="19"/>
  <c r="E101" i="19"/>
  <c r="D101" i="19"/>
  <c r="AW100" i="19"/>
  <c r="BD99" i="19"/>
  <c r="AX99" i="19"/>
  <c r="AW99" i="19"/>
  <c r="AS99" i="19"/>
  <c r="BE99" i="19" s="1"/>
  <c r="AJ99" i="19"/>
  <c r="Q99" i="19" s="1"/>
  <c r="AI99" i="19"/>
  <c r="AB99" i="19"/>
  <c r="Y99" i="19"/>
  <c r="U99" i="19"/>
  <c r="T99" i="19"/>
  <c r="S99" i="19"/>
  <c r="R99" i="19"/>
  <c r="BD98" i="19"/>
  <c r="AW98" i="19"/>
  <c r="AI98" i="19"/>
  <c r="T98" i="19"/>
  <c r="R98" i="19"/>
  <c r="F98" i="19"/>
  <c r="J98" i="19" s="1"/>
  <c r="BD97" i="19"/>
  <c r="AW97" i="19"/>
  <c r="AI97" i="19"/>
  <c r="Y97" i="19"/>
  <c r="T97" i="19"/>
  <c r="R97" i="19"/>
  <c r="J97" i="19"/>
  <c r="F97" i="19"/>
  <c r="BD96" i="19"/>
  <c r="AW96" i="19"/>
  <c r="AI96" i="19"/>
  <c r="T96" i="19"/>
  <c r="R96" i="19"/>
  <c r="J96" i="19"/>
  <c r="F96" i="19"/>
  <c r="BD95" i="19"/>
  <c r="AW95" i="19"/>
  <c r="AI95" i="19"/>
  <c r="AB95" i="19"/>
  <c r="T95" i="19"/>
  <c r="R95" i="19"/>
  <c r="J95" i="19"/>
  <c r="F95" i="19"/>
  <c r="BD94" i="19"/>
  <c r="AX94" i="19"/>
  <c r="AW94" i="19"/>
  <c r="AI94" i="19"/>
  <c r="T94" i="19"/>
  <c r="R94" i="19"/>
  <c r="F94" i="19"/>
  <c r="J94" i="19" s="1"/>
  <c r="BD93" i="19"/>
  <c r="AX93" i="19"/>
  <c r="AW93" i="19"/>
  <c r="AI93" i="19"/>
  <c r="Y93" i="19"/>
  <c r="T93" i="19"/>
  <c r="S93" i="19"/>
  <c r="R93" i="19"/>
  <c r="J93" i="19"/>
  <c r="F93" i="19"/>
  <c r="BD92" i="19"/>
  <c r="AX92" i="19"/>
  <c r="AW92" i="19"/>
  <c r="AI92" i="19"/>
  <c r="T92" i="19"/>
  <c r="R92" i="19"/>
  <c r="J92" i="19"/>
  <c r="F92" i="19"/>
  <c r="BD91" i="19"/>
  <c r="AX91" i="19"/>
  <c r="AW91" i="19"/>
  <c r="AI91" i="19"/>
  <c r="AB91" i="19"/>
  <c r="T91" i="19"/>
  <c r="R91" i="19"/>
  <c r="J91" i="19"/>
  <c r="F91" i="19"/>
  <c r="BD90" i="19"/>
  <c r="AX90" i="19"/>
  <c r="AW90" i="19"/>
  <c r="AI90" i="19"/>
  <c r="T90" i="19"/>
  <c r="S90" i="19"/>
  <c r="R90" i="19"/>
  <c r="F90" i="19"/>
  <c r="J90" i="19" s="1"/>
  <c r="BD89" i="19"/>
  <c r="AW89" i="19"/>
  <c r="AI89" i="19"/>
  <c r="T89" i="19"/>
  <c r="R89" i="19"/>
  <c r="J89" i="19"/>
  <c r="F89" i="19"/>
  <c r="BD88" i="19"/>
  <c r="AW88" i="19"/>
  <c r="AI88" i="19"/>
  <c r="T88" i="19"/>
  <c r="R88" i="19"/>
  <c r="J88" i="19"/>
  <c r="F88" i="19"/>
  <c r="BD87" i="19"/>
  <c r="AW87" i="19"/>
  <c r="AI87" i="19"/>
  <c r="T87" i="19"/>
  <c r="R87" i="19"/>
  <c r="J87" i="19"/>
  <c r="F87" i="19"/>
  <c r="BD86" i="19"/>
  <c r="AW86" i="19"/>
  <c r="AI86" i="19"/>
  <c r="T86" i="19"/>
  <c r="R86" i="19"/>
  <c r="F86" i="19"/>
  <c r="J86" i="19" s="1"/>
  <c r="BD85" i="19"/>
  <c r="AX85" i="19"/>
  <c r="AW85" i="19"/>
  <c r="AI85" i="19"/>
  <c r="Y85" i="19"/>
  <c r="T85" i="19"/>
  <c r="S85" i="19"/>
  <c r="R85" i="19"/>
  <c r="J85" i="19"/>
  <c r="F85" i="19"/>
  <c r="BD84" i="19"/>
  <c r="AW84" i="19"/>
  <c r="AI84" i="19"/>
  <c r="T84" i="19"/>
  <c r="R84" i="19"/>
  <c r="J84" i="19"/>
  <c r="F84" i="19"/>
  <c r="BD83" i="19"/>
  <c r="AW83" i="19"/>
  <c r="AI83" i="19"/>
  <c r="T83" i="19"/>
  <c r="R83" i="19"/>
  <c r="J83" i="19"/>
  <c r="F83" i="19"/>
  <c r="BD82" i="19"/>
  <c r="AW82" i="19"/>
  <c r="AI82" i="19"/>
  <c r="T82" i="19"/>
  <c r="R82" i="19"/>
  <c r="J82" i="19"/>
  <c r="F82" i="19"/>
  <c r="BD81" i="19"/>
  <c r="AW81" i="19"/>
  <c r="AI81" i="19"/>
  <c r="T81" i="19"/>
  <c r="S81" i="19"/>
  <c r="R81" i="19"/>
  <c r="J81" i="19"/>
  <c r="F81" i="19"/>
  <c r="BD80" i="19"/>
  <c r="AW80" i="19"/>
  <c r="AI80" i="19"/>
  <c r="T80" i="19"/>
  <c r="R80" i="19"/>
  <c r="J80" i="19"/>
  <c r="F80" i="19"/>
  <c r="BD79" i="19"/>
  <c r="AW79" i="19"/>
  <c r="AI79" i="19"/>
  <c r="T79" i="19"/>
  <c r="R79" i="19"/>
  <c r="J79" i="19"/>
  <c r="F79" i="19"/>
  <c r="BD78" i="19"/>
  <c r="AW78" i="19"/>
  <c r="AI78" i="19"/>
  <c r="T78" i="19"/>
  <c r="R78" i="19"/>
  <c r="F78" i="19"/>
  <c r="J78" i="19" s="1"/>
  <c r="BD77" i="19"/>
  <c r="AW77" i="19"/>
  <c r="AI77" i="19"/>
  <c r="T77" i="19"/>
  <c r="S77" i="19"/>
  <c r="R77" i="19"/>
  <c r="J77" i="19"/>
  <c r="Y77" i="19" s="1"/>
  <c r="F77" i="19"/>
  <c r="BD76" i="19"/>
  <c r="AW76" i="19"/>
  <c r="AI76" i="19"/>
  <c r="T76" i="19"/>
  <c r="R76" i="19"/>
  <c r="J76" i="19"/>
  <c r="F76" i="19"/>
  <c r="BD75" i="19"/>
  <c r="AX75" i="19"/>
  <c r="AW75" i="19"/>
  <c r="AI75" i="19"/>
  <c r="T75" i="19"/>
  <c r="R75" i="19"/>
  <c r="J75" i="19"/>
  <c r="F75" i="19"/>
  <c r="BD74" i="19"/>
  <c r="AX74" i="19"/>
  <c r="AW74" i="19"/>
  <c r="AI74" i="19"/>
  <c r="T74" i="19"/>
  <c r="R74" i="19"/>
  <c r="F74" i="19"/>
  <c r="J74" i="19" s="1"/>
  <c r="BD73" i="19"/>
  <c r="AX73" i="19"/>
  <c r="AW73" i="19"/>
  <c r="AI73" i="19"/>
  <c r="Y73" i="19"/>
  <c r="T73" i="19"/>
  <c r="S73" i="19"/>
  <c r="R73" i="19"/>
  <c r="J73" i="19"/>
  <c r="F73" i="19"/>
  <c r="BD72" i="19"/>
  <c r="AW72" i="19"/>
  <c r="AI72" i="19"/>
  <c r="T72" i="19"/>
  <c r="R72" i="19"/>
  <c r="J72" i="19"/>
  <c r="F72" i="19"/>
  <c r="BD71" i="19"/>
  <c r="AX71" i="19"/>
  <c r="AW71" i="19"/>
  <c r="AI71" i="19"/>
  <c r="AB71" i="19"/>
  <c r="T71" i="19"/>
  <c r="R71" i="19"/>
  <c r="J71" i="19"/>
  <c r="F71" i="19"/>
  <c r="BD70" i="19"/>
  <c r="AX70" i="19"/>
  <c r="AW70" i="19"/>
  <c r="AI70" i="19"/>
  <c r="T70" i="19"/>
  <c r="R70" i="19"/>
  <c r="J70" i="19"/>
  <c r="F70" i="19"/>
  <c r="BD69" i="19"/>
  <c r="AW69" i="19"/>
  <c r="AI69" i="19"/>
  <c r="T69" i="19"/>
  <c r="S69" i="19"/>
  <c r="R69" i="19"/>
  <c r="J69" i="19"/>
  <c r="Y69" i="19" s="1"/>
  <c r="F69" i="19"/>
  <c r="BD68" i="19"/>
  <c r="AX68" i="19"/>
  <c r="AW68" i="19"/>
  <c r="AI68" i="19"/>
  <c r="T68" i="19"/>
  <c r="R68" i="19"/>
  <c r="J68" i="19"/>
  <c r="F68" i="19"/>
  <c r="BD61" i="19"/>
  <c r="AX61" i="19"/>
  <c r="AW61" i="19"/>
  <c r="AJ61" i="19"/>
  <c r="AI61" i="19"/>
  <c r="AB61" i="19"/>
  <c r="T61" i="19"/>
  <c r="R61" i="19"/>
  <c r="J61" i="19"/>
  <c r="F61" i="19"/>
  <c r="BD60" i="19"/>
  <c r="AW60" i="19"/>
  <c r="AI60" i="19"/>
  <c r="T60" i="19"/>
  <c r="R60" i="19"/>
  <c r="K60" i="19"/>
  <c r="F60" i="19"/>
  <c r="J60" i="19" s="1"/>
  <c r="BD59" i="19"/>
  <c r="AX59" i="19"/>
  <c r="AW59" i="19"/>
  <c r="AJ59" i="19"/>
  <c r="AI59" i="19"/>
  <c r="T59" i="19"/>
  <c r="R59" i="19"/>
  <c r="J59" i="19"/>
  <c r="F59" i="19"/>
  <c r="BD58" i="19"/>
  <c r="AW58" i="19"/>
  <c r="AI58" i="19"/>
  <c r="T58" i="19"/>
  <c r="R58" i="19"/>
  <c r="J58" i="19"/>
  <c r="F58" i="19"/>
  <c r="BD57" i="19"/>
  <c r="AW57" i="19"/>
  <c r="AI57" i="19"/>
  <c r="AB57" i="19"/>
  <c r="T57" i="19"/>
  <c r="R57" i="19"/>
  <c r="J57" i="19"/>
  <c r="F57" i="19"/>
  <c r="BD56" i="19"/>
  <c r="AX56" i="19"/>
  <c r="AW56" i="19"/>
  <c r="AI56" i="19"/>
  <c r="Y56" i="19"/>
  <c r="T56" i="19"/>
  <c r="R56" i="19"/>
  <c r="J56" i="19"/>
  <c r="F56" i="19"/>
  <c r="BD55" i="19"/>
  <c r="AW55" i="19"/>
  <c r="AI55" i="19"/>
  <c r="T55" i="19"/>
  <c r="S55" i="19"/>
  <c r="R55" i="19"/>
  <c r="J55" i="19"/>
  <c r="F55" i="19"/>
  <c r="BD54" i="19"/>
  <c r="AW54" i="19"/>
  <c r="AI54" i="19"/>
  <c r="T54" i="19"/>
  <c r="R54" i="19"/>
  <c r="J54" i="19"/>
  <c r="BD53" i="19"/>
  <c r="AX53" i="19"/>
  <c r="AW53" i="19"/>
  <c r="AS53" i="19"/>
  <c r="AJ53" i="19"/>
  <c r="AI53" i="19"/>
  <c r="BE53" i="19" s="1"/>
  <c r="AB53" i="19"/>
  <c r="Y53" i="19"/>
  <c r="T53" i="19"/>
  <c r="S53" i="19"/>
  <c r="R53" i="19"/>
  <c r="Q53" i="19"/>
  <c r="U53" i="19" s="1"/>
  <c r="O53" i="19"/>
  <c r="K53" i="19"/>
  <c r="J53" i="19"/>
  <c r="BD52" i="19"/>
  <c r="AW52" i="19"/>
  <c r="AJ52" i="19"/>
  <c r="AI52" i="19"/>
  <c r="Y52" i="19"/>
  <c r="T52" i="19"/>
  <c r="S52" i="19"/>
  <c r="R52" i="19"/>
  <c r="K52" i="19"/>
  <c r="J52" i="19"/>
  <c r="AX52" i="19" s="1"/>
  <c r="BD51" i="19"/>
  <c r="AW51" i="19"/>
  <c r="AI51" i="19"/>
  <c r="AB51" i="19"/>
  <c r="Y51" i="19"/>
  <c r="T51" i="19"/>
  <c r="S51" i="19"/>
  <c r="R51" i="19"/>
  <c r="J51" i="19"/>
  <c r="F51" i="19"/>
  <c r="BD50" i="19"/>
  <c r="AX50" i="19"/>
  <c r="AW50" i="19"/>
  <c r="AI50" i="19"/>
  <c r="AB50" i="19"/>
  <c r="T50" i="19"/>
  <c r="R50" i="19"/>
  <c r="K50" i="19"/>
  <c r="O50" i="19" s="1"/>
  <c r="J50" i="19"/>
  <c r="F50" i="19"/>
  <c r="BD49" i="19"/>
  <c r="AX49" i="19"/>
  <c r="AW49" i="19"/>
  <c r="AJ49" i="19"/>
  <c r="Q49" i="19" s="1"/>
  <c r="AI49" i="19"/>
  <c r="Y49" i="19"/>
  <c r="T49" i="19"/>
  <c r="R49" i="19"/>
  <c r="J49" i="19"/>
  <c r="F49" i="19"/>
  <c r="BD48" i="19"/>
  <c r="AW48" i="19"/>
  <c r="AI48" i="19"/>
  <c r="T48" i="19"/>
  <c r="R48" i="19"/>
  <c r="F48" i="19"/>
  <c r="J48" i="19" s="1"/>
  <c r="S48" i="19" s="1"/>
  <c r="BD47" i="19"/>
  <c r="AW47" i="19"/>
  <c r="AI47" i="19"/>
  <c r="AB47" i="19"/>
  <c r="Y47" i="19"/>
  <c r="T47" i="19"/>
  <c r="R47" i="19"/>
  <c r="J47" i="19"/>
  <c r="S47" i="19" s="1"/>
  <c r="F47" i="19"/>
  <c r="BD46" i="19"/>
  <c r="AX46" i="19"/>
  <c r="AW46" i="19"/>
  <c r="AI46" i="19"/>
  <c r="AB46" i="19"/>
  <c r="T46" i="19"/>
  <c r="R46" i="19"/>
  <c r="O46" i="19"/>
  <c r="K46" i="19"/>
  <c r="J46" i="19"/>
  <c r="F46" i="19"/>
  <c r="BD45" i="19"/>
  <c r="AW45" i="19"/>
  <c r="AJ45" i="19"/>
  <c r="Q45" i="19" s="1"/>
  <c r="AI45" i="19"/>
  <c r="T45" i="19"/>
  <c r="R45" i="19"/>
  <c r="J45" i="19"/>
  <c r="F45" i="19"/>
  <c r="BD44" i="19"/>
  <c r="AW44" i="19"/>
  <c r="AI44" i="19"/>
  <c r="T44" i="19"/>
  <c r="S44" i="19"/>
  <c r="R44" i="19"/>
  <c r="F44" i="19"/>
  <c r="J44" i="19" s="1"/>
  <c r="BD43" i="19"/>
  <c r="AX43" i="19"/>
  <c r="AW43" i="19"/>
  <c r="AI43" i="19"/>
  <c r="Y43" i="19"/>
  <c r="T43" i="19"/>
  <c r="S43" i="19"/>
  <c r="R43" i="19"/>
  <c r="J43" i="19"/>
  <c r="F43" i="19"/>
  <c r="BD42" i="19"/>
  <c r="AX42" i="19"/>
  <c r="AW42" i="19"/>
  <c r="AI42" i="19"/>
  <c r="Y42" i="19"/>
  <c r="T42" i="19"/>
  <c r="R42" i="19"/>
  <c r="J42" i="19"/>
  <c r="F42" i="19"/>
  <c r="BD41" i="19"/>
  <c r="AX41" i="19"/>
  <c r="AW41" i="19"/>
  <c r="AJ41" i="19"/>
  <c r="AI41" i="19"/>
  <c r="Y41" i="19"/>
  <c r="T41" i="19"/>
  <c r="R41" i="19"/>
  <c r="O41" i="19"/>
  <c r="K41" i="19"/>
  <c r="J41" i="19"/>
  <c r="F41" i="19"/>
  <c r="BD40" i="19"/>
  <c r="AW40" i="19"/>
  <c r="AJ40" i="19"/>
  <c r="AI40" i="19"/>
  <c r="T40" i="19"/>
  <c r="R40" i="19"/>
  <c r="J40" i="19"/>
  <c r="BE39" i="19"/>
  <c r="BD39" i="19"/>
  <c r="AX39" i="19"/>
  <c r="AW39" i="19"/>
  <c r="AI39" i="19"/>
  <c r="AB39" i="19"/>
  <c r="Y39" i="19"/>
  <c r="T39" i="19"/>
  <c r="R39" i="19"/>
  <c r="Q39" i="19"/>
  <c r="K39" i="19"/>
  <c r="O39" i="19" s="1"/>
  <c r="F39" i="19"/>
  <c r="J39" i="19" s="1"/>
  <c r="AJ39" i="19" s="1"/>
  <c r="AS39" i="19" s="1"/>
  <c r="BD38" i="19"/>
  <c r="AW38" i="19"/>
  <c r="AI38" i="19"/>
  <c r="T38" i="19"/>
  <c r="R38" i="19"/>
  <c r="J38" i="19"/>
  <c r="F38" i="19"/>
  <c r="BD37" i="19"/>
  <c r="AW37" i="19"/>
  <c r="AI37" i="19"/>
  <c r="T37" i="19"/>
  <c r="R37" i="19"/>
  <c r="J37" i="19"/>
  <c r="AB37" i="19" s="1"/>
  <c r="F37" i="19"/>
  <c r="BD36" i="19"/>
  <c r="AW36" i="19"/>
  <c r="AI36" i="19"/>
  <c r="T36" i="19"/>
  <c r="R36" i="19"/>
  <c r="F36" i="19"/>
  <c r="J36" i="19" s="1"/>
  <c r="BD35" i="19"/>
  <c r="AW35" i="19"/>
  <c r="AJ35" i="19"/>
  <c r="AS35" i="19" s="1"/>
  <c r="AI35" i="19"/>
  <c r="AB35" i="19"/>
  <c r="T35" i="19"/>
  <c r="S35" i="19"/>
  <c r="R35" i="19"/>
  <c r="F35" i="19"/>
  <c r="J35" i="19" s="1"/>
  <c r="BD34" i="19"/>
  <c r="AX34" i="19"/>
  <c r="AW34" i="19"/>
  <c r="AI34" i="19"/>
  <c r="Y34" i="19"/>
  <c r="T34" i="19"/>
  <c r="S34" i="19"/>
  <c r="R34" i="19"/>
  <c r="F34" i="19"/>
  <c r="J34" i="19" s="1"/>
  <c r="BD33" i="19"/>
  <c r="AX33" i="19"/>
  <c r="AW33" i="19"/>
  <c r="AI33" i="19"/>
  <c r="T33" i="19"/>
  <c r="S33" i="19"/>
  <c r="R33" i="19"/>
  <c r="K33" i="19"/>
  <c r="F33" i="19"/>
  <c r="J33" i="19" s="1"/>
  <c r="BD32" i="19"/>
  <c r="AW32" i="19"/>
  <c r="AI32" i="19"/>
  <c r="AB32" i="19"/>
  <c r="T32" i="19"/>
  <c r="R32" i="19"/>
  <c r="K32" i="19"/>
  <c r="J32" i="19"/>
  <c r="F32" i="19"/>
  <c r="BD31" i="19"/>
  <c r="AW31" i="19"/>
  <c r="AJ31" i="19"/>
  <c r="AI31" i="19"/>
  <c r="T31" i="19"/>
  <c r="R31" i="19"/>
  <c r="F31" i="19"/>
  <c r="J31" i="19" s="1"/>
  <c r="BD30" i="19"/>
  <c r="AW30" i="19"/>
  <c r="AJ30" i="19"/>
  <c r="Q30" i="19" s="1"/>
  <c r="AI30" i="19"/>
  <c r="T30" i="19"/>
  <c r="S30" i="19"/>
  <c r="U30" i="19" s="1"/>
  <c r="R30" i="19"/>
  <c r="F30" i="19"/>
  <c r="J30" i="19" s="1"/>
  <c r="BD29" i="19"/>
  <c r="AX29" i="19"/>
  <c r="AW29" i="19"/>
  <c r="AJ29" i="19"/>
  <c r="AS29" i="19" s="1"/>
  <c r="AI29" i="19"/>
  <c r="BE29" i="19" s="1"/>
  <c r="T29" i="19"/>
  <c r="S29" i="19"/>
  <c r="R29" i="19"/>
  <c r="F29" i="19"/>
  <c r="J29" i="19" s="1"/>
  <c r="BD28" i="19"/>
  <c r="AW28" i="19"/>
  <c r="AI28" i="19"/>
  <c r="T28" i="19"/>
  <c r="S28" i="19"/>
  <c r="R28" i="19"/>
  <c r="J28" i="19"/>
  <c r="F28" i="19"/>
  <c r="BD27" i="19"/>
  <c r="AX27" i="19"/>
  <c r="AW27" i="19"/>
  <c r="AI27" i="19"/>
  <c r="T27" i="19"/>
  <c r="R27" i="19"/>
  <c r="F27" i="19"/>
  <c r="J27" i="19" s="1"/>
  <c r="BD26" i="19"/>
  <c r="AW26" i="19"/>
  <c r="AI26" i="19"/>
  <c r="AB26" i="19"/>
  <c r="T26" i="19"/>
  <c r="R26" i="19"/>
  <c r="F26" i="19"/>
  <c r="J26" i="19" s="1"/>
  <c r="BD25" i="19"/>
  <c r="AX25" i="19"/>
  <c r="AW25" i="19"/>
  <c r="AI25" i="19"/>
  <c r="T25" i="19"/>
  <c r="R25" i="19"/>
  <c r="F25" i="19"/>
  <c r="J25" i="19" s="1"/>
  <c r="BD24" i="19"/>
  <c r="AW24" i="19"/>
  <c r="AI24" i="19"/>
  <c r="T24" i="19"/>
  <c r="S24" i="19"/>
  <c r="R24" i="19"/>
  <c r="F24" i="19"/>
  <c r="J24" i="19" s="1"/>
  <c r="BD23" i="19"/>
  <c r="AX23" i="19"/>
  <c r="AW23" i="19"/>
  <c r="AI23" i="19"/>
  <c r="T23" i="19"/>
  <c r="S23" i="19"/>
  <c r="R23" i="19"/>
  <c r="J23" i="19"/>
  <c r="F23" i="19"/>
  <c r="BD22" i="19"/>
  <c r="AW22" i="19"/>
  <c r="AI22" i="19"/>
  <c r="Y22" i="19"/>
  <c r="T22" i="19"/>
  <c r="R22" i="19"/>
  <c r="F22" i="19"/>
  <c r="J22" i="19" s="1"/>
  <c r="BD21" i="19"/>
  <c r="AW21" i="19"/>
  <c r="AI21" i="19"/>
  <c r="T21" i="19"/>
  <c r="R21" i="19"/>
  <c r="F21" i="19"/>
  <c r="J21" i="19" s="1"/>
  <c r="BD20" i="19"/>
  <c r="AW20" i="19"/>
  <c r="AI20" i="19"/>
  <c r="T20" i="19"/>
  <c r="R20" i="19"/>
  <c r="F20" i="19"/>
  <c r="J20" i="19" s="1"/>
  <c r="BD19" i="19"/>
  <c r="AW19" i="19"/>
  <c r="AI19" i="19"/>
  <c r="AB19" i="19"/>
  <c r="T19" i="19"/>
  <c r="R19" i="19"/>
  <c r="J19" i="19"/>
  <c r="F19" i="19"/>
  <c r="BD18" i="19"/>
  <c r="AW18" i="19"/>
  <c r="AI18" i="19"/>
  <c r="Y18" i="19"/>
  <c r="T18" i="19"/>
  <c r="R18" i="19"/>
  <c r="F18" i="19"/>
  <c r="J18" i="19" s="1"/>
  <c r="BD17" i="19"/>
  <c r="AW17" i="19"/>
  <c r="AI17" i="19"/>
  <c r="T17" i="19"/>
  <c r="R17" i="19"/>
  <c r="F17" i="19"/>
  <c r="J17" i="19" s="1"/>
  <c r="BD16" i="19"/>
  <c r="AW16" i="19"/>
  <c r="AI16" i="19"/>
  <c r="T16" i="19"/>
  <c r="R16" i="19"/>
  <c r="F16" i="19"/>
  <c r="J16" i="19" s="1"/>
  <c r="BD15" i="19"/>
  <c r="AW15" i="19"/>
  <c r="AI15" i="19"/>
  <c r="T15" i="19"/>
  <c r="R15" i="19"/>
  <c r="F15" i="19"/>
  <c r="J15" i="19" s="1"/>
  <c r="S15" i="19" s="1"/>
  <c r="BD14" i="19"/>
  <c r="AW14" i="19"/>
  <c r="AI14" i="19"/>
  <c r="T14" i="19"/>
  <c r="R14" i="19"/>
  <c r="F14" i="19"/>
  <c r="J14" i="19" s="1"/>
  <c r="BD13" i="19"/>
  <c r="AW13" i="19"/>
  <c r="AS13" i="19"/>
  <c r="AI13" i="19"/>
  <c r="AB13" i="19"/>
  <c r="T13" i="19"/>
  <c r="S13" i="19"/>
  <c r="R13" i="19"/>
  <c r="Q13" i="19"/>
  <c r="U13" i="19" s="1"/>
  <c r="J13" i="19"/>
  <c r="AJ13" i="19" s="1"/>
  <c r="F13" i="19"/>
  <c r="BD12" i="19"/>
  <c r="AW12" i="19"/>
  <c r="AI12" i="19"/>
  <c r="T12" i="19"/>
  <c r="R12" i="19"/>
  <c r="F12" i="19"/>
  <c r="AB17" i="19" l="1"/>
  <c r="Y17" i="19"/>
  <c r="K17" i="19"/>
  <c r="O17" i="19" s="1"/>
  <c r="AX17" i="19"/>
  <c r="AJ17" i="19"/>
  <c r="S17" i="19"/>
  <c r="K16" i="19"/>
  <c r="O16" i="19" s="1"/>
  <c r="AJ16" i="19"/>
  <c r="S16" i="19"/>
  <c r="AX16" i="19"/>
  <c r="AB16" i="19"/>
  <c r="Y16" i="19"/>
  <c r="AB21" i="19"/>
  <c r="S21" i="19"/>
  <c r="Y21" i="19"/>
  <c r="K21" i="19"/>
  <c r="O21" i="19" s="1"/>
  <c r="AJ21" i="19"/>
  <c r="AX21" i="19"/>
  <c r="K20" i="19"/>
  <c r="O20" i="19" s="1"/>
  <c r="AX20" i="19"/>
  <c r="Y20" i="19"/>
  <c r="AJ20" i="19"/>
  <c r="S20" i="19"/>
  <c r="AB20" i="19"/>
  <c r="K14" i="19"/>
  <c r="O14" i="19" s="1"/>
  <c r="AJ14" i="19"/>
  <c r="S14" i="19"/>
  <c r="AX14" i="19"/>
  <c r="Y14" i="19"/>
  <c r="AB14" i="19"/>
  <c r="Y31" i="19"/>
  <c r="K31" i="19"/>
  <c r="O31" i="19" s="1"/>
  <c r="AX31" i="19"/>
  <c r="AB31" i="19"/>
  <c r="AB45" i="19"/>
  <c r="S45" i="19"/>
  <c r="U45" i="19" s="1"/>
  <c r="K45" i="19"/>
  <c r="AX45" i="19"/>
  <c r="K89" i="19"/>
  <c r="O89" i="19" s="1"/>
  <c r="AJ89" i="19"/>
  <c r="AB89" i="19"/>
  <c r="S89" i="19"/>
  <c r="AX89" i="19"/>
  <c r="Y89" i="19"/>
  <c r="Q29" i="19"/>
  <c r="U29" i="19" s="1"/>
  <c r="S31" i="19"/>
  <c r="Q35" i="19"/>
  <c r="U35" i="19" s="1"/>
  <c r="K40" i="19"/>
  <c r="O40" i="19" s="1"/>
  <c r="AB40" i="19"/>
  <c r="Y40" i="19"/>
  <c r="AX40" i="19"/>
  <c r="S40" i="19"/>
  <c r="AS49" i="19"/>
  <c r="BE49" i="19" s="1"/>
  <c r="S87" i="19"/>
  <c r="AJ87" i="19"/>
  <c r="Y87" i="19"/>
  <c r="K87" i="19"/>
  <c r="AB87" i="19"/>
  <c r="AX87" i="19"/>
  <c r="O87" i="19"/>
  <c r="S18" i="19"/>
  <c r="AJ18" i="19"/>
  <c r="AX18" i="19"/>
  <c r="AB18" i="19"/>
  <c r="AJ19" i="19"/>
  <c r="Y19" i="19"/>
  <c r="K19" i="19"/>
  <c r="S19" i="19"/>
  <c r="AX19" i="19"/>
  <c r="S57" i="19"/>
  <c r="Y57" i="19"/>
  <c r="K57" i="19"/>
  <c r="O57" i="19" s="1"/>
  <c r="AJ57" i="19"/>
  <c r="AX57" i="19"/>
  <c r="AJ58" i="19"/>
  <c r="S58" i="19"/>
  <c r="K58" i="19"/>
  <c r="O58" i="19" s="1"/>
  <c r="AB58" i="19"/>
  <c r="Y58" i="19"/>
  <c r="AX58" i="19"/>
  <c r="AS61" i="19"/>
  <c r="BE61" i="19" s="1"/>
  <c r="Q61" i="19"/>
  <c r="AB74" i="19"/>
  <c r="Y74" i="19"/>
  <c r="K74" i="19"/>
  <c r="O74" i="19" s="1"/>
  <c r="AJ74" i="19"/>
  <c r="S74" i="19"/>
  <c r="AB86" i="19"/>
  <c r="O86" i="19"/>
  <c r="Y86" i="19"/>
  <c r="K86" i="19"/>
  <c r="AJ86" i="19"/>
  <c r="AX86" i="19"/>
  <c r="S86" i="19"/>
  <c r="K18" i="19"/>
  <c r="O18" i="19" s="1"/>
  <c r="O19" i="19"/>
  <c r="Y27" i="19"/>
  <c r="K27" i="19"/>
  <c r="AJ27" i="19"/>
  <c r="S27" i="19"/>
  <c r="O27" i="19"/>
  <c r="AB27" i="19"/>
  <c r="AS30" i="19"/>
  <c r="AX36" i="19"/>
  <c r="Y36" i="19"/>
  <c r="O36" i="19"/>
  <c r="AJ36" i="19"/>
  <c r="S36" i="19"/>
  <c r="AB36" i="19"/>
  <c r="K36" i="19"/>
  <c r="Y45" i="19"/>
  <c r="Q52" i="19"/>
  <c r="U52" i="19" s="1"/>
  <c r="AS52" i="19"/>
  <c r="BE52" i="19" s="1"/>
  <c r="AB60" i="19"/>
  <c r="AJ60" i="19"/>
  <c r="Y60" i="19"/>
  <c r="S60" i="19"/>
  <c r="AX60" i="19"/>
  <c r="O60" i="19"/>
  <c r="F101" i="19"/>
  <c r="J12" i="19"/>
  <c r="BE31" i="19"/>
  <c r="AX37" i="19"/>
  <c r="Y37" i="19"/>
  <c r="AJ37" i="19"/>
  <c r="K37" i="19"/>
  <c r="O37" i="19" s="1"/>
  <c r="S79" i="19"/>
  <c r="AJ79" i="19"/>
  <c r="Y79" i="19"/>
  <c r="K79" i="19"/>
  <c r="AB79" i="19"/>
  <c r="AX79" i="19"/>
  <c r="O79" i="19"/>
  <c r="AS31" i="19"/>
  <c r="Q31" i="19"/>
  <c r="Q40" i="19"/>
  <c r="U40" i="19" s="1"/>
  <c r="AS40" i="19"/>
  <c r="BE40" i="19" s="1"/>
  <c r="AJ54" i="19"/>
  <c r="S54" i="19"/>
  <c r="Y54" i="19"/>
  <c r="K54" i="19"/>
  <c r="O54" i="19" s="1"/>
  <c r="AB54" i="19"/>
  <c r="AX54" i="19"/>
  <c r="AJ76" i="19"/>
  <c r="AB76" i="19"/>
  <c r="Y76" i="19"/>
  <c r="K76" i="19"/>
  <c r="O76" i="19" s="1"/>
  <c r="S76" i="19"/>
  <c r="AX76" i="19"/>
  <c r="AE39" i="19"/>
  <c r="V39" i="19" s="1"/>
  <c r="AS45" i="19"/>
  <c r="BE45" i="19" s="1"/>
  <c r="K26" i="19"/>
  <c r="O26" i="19" s="1"/>
  <c r="AX26" i="19"/>
  <c r="Y26" i="19"/>
  <c r="S26" i="19"/>
  <c r="AJ26" i="19"/>
  <c r="S37" i="19"/>
  <c r="Y38" i="19"/>
  <c r="K38" i="19"/>
  <c r="O38" i="19" s="1"/>
  <c r="S38" i="19"/>
  <c r="AJ38" i="19"/>
  <c r="AX38" i="19"/>
  <c r="AB38" i="19"/>
  <c r="AW101" i="19"/>
  <c r="AB15" i="19"/>
  <c r="Y15" i="19"/>
  <c r="K15" i="19"/>
  <c r="O15" i="19" s="1"/>
  <c r="AX15" i="19"/>
  <c r="AJ15" i="19"/>
  <c r="O45" i="19"/>
  <c r="K48" i="19"/>
  <c r="AB48" i="19"/>
  <c r="O48" i="19"/>
  <c r="AX48" i="19"/>
  <c r="AJ48" i="19"/>
  <c r="Y48" i="19"/>
  <c r="BD101" i="19"/>
  <c r="AB25" i="19"/>
  <c r="S25" i="19"/>
  <c r="Y25" i="19"/>
  <c r="K25" i="19"/>
  <c r="O25" i="19" s="1"/>
  <c r="AJ25" i="19"/>
  <c r="AX28" i="19"/>
  <c r="Y28" i="19"/>
  <c r="AJ28" i="19"/>
  <c r="AB28" i="19"/>
  <c r="AB30" i="19"/>
  <c r="Y30" i="19"/>
  <c r="K30" i="19"/>
  <c r="AX30" i="19"/>
  <c r="Q41" i="19"/>
  <c r="U41" i="19" s="1"/>
  <c r="AE41" i="19" s="1"/>
  <c r="V41" i="19" s="1"/>
  <c r="AS41" i="19"/>
  <c r="BE41" i="19" s="1"/>
  <c r="K44" i="19"/>
  <c r="AB44" i="19"/>
  <c r="O44" i="19"/>
  <c r="AJ44" i="19"/>
  <c r="Y44" i="19"/>
  <c r="AX44" i="19"/>
  <c r="AJ72" i="19"/>
  <c r="AB72" i="19"/>
  <c r="Y72" i="19"/>
  <c r="K72" i="19"/>
  <c r="O72" i="19" s="1"/>
  <c r="S72" i="19"/>
  <c r="AX72" i="19"/>
  <c r="S22" i="19"/>
  <c r="AX22" i="19"/>
  <c r="AJ22" i="19"/>
  <c r="AB22" i="19"/>
  <c r="K22" i="19"/>
  <c r="O22" i="19" s="1"/>
  <c r="K28" i="19"/>
  <c r="O28" i="19" s="1"/>
  <c r="O30" i="19"/>
  <c r="Y33" i="19"/>
  <c r="O33" i="19"/>
  <c r="AB33" i="19"/>
  <c r="AJ33" i="19"/>
  <c r="AJ84" i="19"/>
  <c r="AB84" i="19"/>
  <c r="Y84" i="19"/>
  <c r="K84" i="19"/>
  <c r="O84" i="19" s="1"/>
  <c r="S84" i="19"/>
  <c r="AX84" i="19"/>
  <c r="AB90" i="19"/>
  <c r="O90" i="19"/>
  <c r="Y90" i="19"/>
  <c r="K90" i="19"/>
  <c r="AJ90" i="19"/>
  <c r="AD99" i="19"/>
  <c r="W99" i="19" s="1"/>
  <c r="AE99" i="19"/>
  <c r="V99" i="19" s="1"/>
  <c r="AB34" i="19"/>
  <c r="K34" i="19"/>
  <c r="O34" i="19" s="1"/>
  <c r="AJ34" i="19"/>
  <c r="AB56" i="19"/>
  <c r="AJ56" i="19"/>
  <c r="S56" i="19"/>
  <c r="AB70" i="19"/>
  <c r="O70" i="19"/>
  <c r="Y70" i="19"/>
  <c r="K70" i="19"/>
  <c r="AJ70" i="19"/>
  <c r="AB78" i="19"/>
  <c r="O78" i="19"/>
  <c r="Y78" i="19"/>
  <c r="K78" i="19"/>
  <c r="AJ78" i="19"/>
  <c r="AX78" i="19"/>
  <c r="R101" i="19"/>
  <c r="AI101" i="19"/>
  <c r="AX13" i="19"/>
  <c r="BE13" i="19" s="1"/>
  <c r="AJ23" i="19"/>
  <c r="Y23" i="19"/>
  <c r="K23" i="19"/>
  <c r="AB23" i="19"/>
  <c r="K24" i="19"/>
  <c r="AX24" i="19"/>
  <c r="Y24" i="19"/>
  <c r="AJ24" i="19"/>
  <c r="AB24" i="19"/>
  <c r="Y29" i="19"/>
  <c r="O29" i="19"/>
  <c r="AB29" i="19"/>
  <c r="Y35" i="19"/>
  <c r="K35" i="19"/>
  <c r="AX35" i="19"/>
  <c r="BE35" i="19" s="1"/>
  <c r="S42" i="19"/>
  <c r="AJ42" i="19"/>
  <c r="AB42" i="19"/>
  <c r="AJ51" i="19"/>
  <c r="K51" i="19"/>
  <c r="O51" i="19"/>
  <c r="AX51" i="19"/>
  <c r="K56" i="19"/>
  <c r="Q59" i="19"/>
  <c r="U59" i="19" s="1"/>
  <c r="AS59" i="19"/>
  <c r="BE59" i="19" s="1"/>
  <c r="K81" i="19"/>
  <c r="O81" i="19" s="1"/>
  <c r="AJ81" i="19"/>
  <c r="AB81" i="19"/>
  <c r="Y81" i="19"/>
  <c r="AX81" i="19"/>
  <c r="AJ92" i="19"/>
  <c r="AB92" i="19"/>
  <c r="O92" i="19"/>
  <c r="Y92" i="19"/>
  <c r="K92" i="19"/>
  <c r="S92" i="19"/>
  <c r="T101" i="19"/>
  <c r="K13" i="19"/>
  <c r="O13" i="19" s="1"/>
  <c r="Y13" i="19"/>
  <c r="O23" i="19"/>
  <c r="O24" i="19"/>
  <c r="K29" i="19"/>
  <c r="AX32" i="19"/>
  <c r="Y32" i="19"/>
  <c r="O32" i="19"/>
  <c r="AJ32" i="19"/>
  <c r="S32" i="19"/>
  <c r="O35" i="19"/>
  <c r="AB41" i="19"/>
  <c r="S41" i="19"/>
  <c r="K42" i="19"/>
  <c r="O42" i="19" s="1"/>
  <c r="AB49" i="19"/>
  <c r="S49" i="19"/>
  <c r="U49" i="19" s="1"/>
  <c r="K49" i="19"/>
  <c r="O49" i="19" s="1"/>
  <c r="K55" i="19"/>
  <c r="O55" i="19" s="1"/>
  <c r="AB55" i="19"/>
  <c r="Y55" i="19"/>
  <c r="AX55" i="19"/>
  <c r="AJ55" i="19"/>
  <c r="O56" i="19"/>
  <c r="K59" i="19"/>
  <c r="AB59" i="19"/>
  <c r="O59" i="19"/>
  <c r="Y59" i="19"/>
  <c r="S59" i="19"/>
  <c r="S70" i="19"/>
  <c r="S75" i="19"/>
  <c r="AJ75" i="19"/>
  <c r="Y75" i="19"/>
  <c r="K75" i="19"/>
  <c r="O75" i="19" s="1"/>
  <c r="AB75" i="19"/>
  <c r="S78" i="19"/>
  <c r="K97" i="19"/>
  <c r="AJ97" i="19"/>
  <c r="AB97" i="19"/>
  <c r="O97" i="19"/>
  <c r="AX97" i="19"/>
  <c r="AB98" i="19"/>
  <c r="O98" i="19"/>
  <c r="Y98" i="19"/>
  <c r="K98" i="19"/>
  <c r="AJ98" i="19"/>
  <c r="AX98" i="19"/>
  <c r="S98" i="19"/>
  <c r="AJ47" i="19"/>
  <c r="K47" i="19"/>
  <c r="O47" i="19" s="1"/>
  <c r="AX47" i="19"/>
  <c r="AD53" i="19"/>
  <c r="W53" i="19" s="1"/>
  <c r="AE53" i="19"/>
  <c r="V53" i="19" s="1"/>
  <c r="K69" i="19"/>
  <c r="O69" i="19" s="1"/>
  <c r="AJ69" i="19"/>
  <c r="AB69" i="19"/>
  <c r="AX69" i="19"/>
  <c r="S83" i="19"/>
  <c r="AJ83" i="19"/>
  <c r="Y83" i="19"/>
  <c r="K83" i="19"/>
  <c r="O83" i="19" s="1"/>
  <c r="AX83" i="19"/>
  <c r="AB83" i="19"/>
  <c r="S97" i="19"/>
  <c r="AB94" i="19"/>
  <c r="Y94" i="19"/>
  <c r="K94" i="19"/>
  <c r="O94" i="19" s="1"/>
  <c r="AJ94" i="19"/>
  <c r="S94" i="19"/>
  <c r="AJ96" i="19"/>
  <c r="AB96" i="19"/>
  <c r="O96" i="19"/>
  <c r="Y96" i="19"/>
  <c r="K96" i="19"/>
  <c r="S96" i="19"/>
  <c r="AX96" i="19"/>
  <c r="S39" i="19"/>
  <c r="U39" i="19" s="1"/>
  <c r="AD39" i="19" s="1"/>
  <c r="W39" i="19" s="1"/>
  <c r="AJ43" i="19"/>
  <c r="K43" i="19"/>
  <c r="O43" i="19" s="1"/>
  <c r="AB43" i="19"/>
  <c r="S50" i="19"/>
  <c r="AJ50" i="19"/>
  <c r="Y50" i="19"/>
  <c r="S71" i="19"/>
  <c r="AJ71" i="19"/>
  <c r="Y71" i="19"/>
  <c r="K71" i="19"/>
  <c r="O71" i="19" s="1"/>
  <c r="K73" i="19"/>
  <c r="AJ73" i="19"/>
  <c r="AB73" i="19"/>
  <c r="O73" i="19"/>
  <c r="AJ80" i="19"/>
  <c r="AB80" i="19"/>
  <c r="O80" i="19"/>
  <c r="Y80" i="19"/>
  <c r="K80" i="19"/>
  <c r="S80" i="19"/>
  <c r="AX80" i="19"/>
  <c r="AB82" i="19"/>
  <c r="Y82" i="19"/>
  <c r="K82" i="19"/>
  <c r="O82" i="19" s="1"/>
  <c r="AJ82" i="19"/>
  <c r="K93" i="19"/>
  <c r="O93" i="19" s="1"/>
  <c r="AJ93" i="19"/>
  <c r="AB93" i="19"/>
  <c r="S95" i="19"/>
  <c r="AJ95" i="19"/>
  <c r="Y95" i="19"/>
  <c r="K95" i="19"/>
  <c r="O95" i="19" s="1"/>
  <c r="S46" i="19"/>
  <c r="AJ46" i="19"/>
  <c r="Y46" i="19"/>
  <c r="AB52" i="19"/>
  <c r="O52" i="19"/>
  <c r="AJ68" i="19"/>
  <c r="AB68" i="19"/>
  <c r="O68" i="19"/>
  <c r="Y68" i="19"/>
  <c r="S68" i="19"/>
  <c r="K68" i="19"/>
  <c r="K77" i="19"/>
  <c r="O77" i="19" s="1"/>
  <c r="AJ77" i="19"/>
  <c r="AB77" i="19"/>
  <c r="AX77" i="19"/>
  <c r="S82" i="19"/>
  <c r="AX82" i="19"/>
  <c r="AJ88" i="19"/>
  <c r="AB88" i="19"/>
  <c r="O88" i="19"/>
  <c r="Y88" i="19"/>
  <c r="K88" i="19"/>
  <c r="S88" i="19"/>
  <c r="AX88" i="19"/>
  <c r="AX95" i="19"/>
  <c r="S61" i="19"/>
  <c r="Y61" i="19"/>
  <c r="K61" i="19"/>
  <c r="O61" i="19" s="1"/>
  <c r="K85" i="19"/>
  <c r="AJ85" i="19"/>
  <c r="AB85" i="19"/>
  <c r="O85" i="19"/>
  <c r="S91" i="19"/>
  <c r="AJ91" i="19"/>
  <c r="Y91" i="19"/>
  <c r="K91" i="19"/>
  <c r="O91" i="19" s="1"/>
  <c r="AE21" i="19" l="1"/>
  <c r="V21" i="19" s="1"/>
  <c r="AD55" i="19"/>
  <c r="AD15" i="19"/>
  <c r="AD26" i="19"/>
  <c r="AE40" i="19"/>
  <c r="V40" i="19" s="1"/>
  <c r="AD40" i="19"/>
  <c r="AE31" i="19"/>
  <c r="V31" i="19" s="1"/>
  <c r="AE77" i="19"/>
  <c r="V77" i="19" s="1"/>
  <c r="AD25" i="19"/>
  <c r="AE54" i="19"/>
  <c r="V54" i="19" s="1"/>
  <c r="AE58" i="19"/>
  <c r="V58" i="19" s="1"/>
  <c r="AE84" i="19"/>
  <c r="V84" i="19" s="1"/>
  <c r="AE76" i="19"/>
  <c r="V76" i="19" s="1"/>
  <c r="AD20" i="19"/>
  <c r="AE69" i="19"/>
  <c r="V69" i="19" s="1"/>
  <c r="AE28" i="19"/>
  <c r="V28" i="19" s="1"/>
  <c r="AD83" i="19"/>
  <c r="AD22" i="19"/>
  <c r="AS81" i="19"/>
  <c r="BE81" i="19" s="1"/>
  <c r="Q81" i="19"/>
  <c r="U81" i="19" s="1"/>
  <c r="AD81" i="19" s="1"/>
  <c r="AE27" i="19"/>
  <c r="V27" i="19" s="1"/>
  <c r="AS97" i="19"/>
  <c r="BE97" i="19" s="1"/>
  <c r="Q97" i="19"/>
  <c r="U97" i="19" s="1"/>
  <c r="AE97" i="19" s="1"/>
  <c r="V97" i="19" s="1"/>
  <c r="AD29" i="19"/>
  <c r="W29" i="19" s="1"/>
  <c r="AE29" i="19"/>
  <c r="V29" i="19" s="1"/>
  <c r="Q78" i="19"/>
  <c r="U78" i="19" s="1"/>
  <c r="AS78" i="19"/>
  <c r="BE78" i="19" s="1"/>
  <c r="Q84" i="19"/>
  <c r="U84" i="19" s="1"/>
  <c r="AD84" i="19" s="1"/>
  <c r="W84" i="19" s="1"/>
  <c r="AS84" i="19"/>
  <c r="BE84" i="19" s="1"/>
  <c r="Q28" i="19"/>
  <c r="U28" i="19" s="1"/>
  <c r="AD28" i="19" s="1"/>
  <c r="W28" i="19" s="1"/>
  <c r="AS28" i="19"/>
  <c r="BE28" i="19" s="1"/>
  <c r="AS79" i="19"/>
  <c r="BE79" i="19" s="1"/>
  <c r="Q79" i="19"/>
  <c r="U79" i="19" s="1"/>
  <c r="AE79" i="19" s="1"/>
  <c r="V79" i="19" s="1"/>
  <c r="AD95" i="19"/>
  <c r="AS73" i="19"/>
  <c r="BE73" i="19" s="1"/>
  <c r="Q73" i="19"/>
  <c r="U73" i="19" s="1"/>
  <c r="Q50" i="19"/>
  <c r="U50" i="19" s="1"/>
  <c r="AS50" i="19"/>
  <c r="BE50" i="19" s="1"/>
  <c r="AS75" i="19"/>
  <c r="BE75" i="19" s="1"/>
  <c r="Q75" i="19"/>
  <c r="U75" i="19" s="1"/>
  <c r="AE75" i="19" s="1"/>
  <c r="V75" i="19" s="1"/>
  <c r="AE49" i="19"/>
  <c r="V49" i="19" s="1"/>
  <c r="AD49" i="19"/>
  <c r="W49" i="19" s="1"/>
  <c r="AS32" i="19"/>
  <c r="BE32" i="19" s="1"/>
  <c r="Q32" i="19"/>
  <c r="U32" i="19" s="1"/>
  <c r="AE13" i="19"/>
  <c r="V13" i="19" s="1"/>
  <c r="AD13" i="19"/>
  <c r="W13" i="19" s="1"/>
  <c r="Q92" i="19"/>
  <c r="U92" i="19" s="1"/>
  <c r="AS92" i="19"/>
  <c r="BE92" i="19" s="1"/>
  <c r="U31" i="19"/>
  <c r="AD31" i="19" s="1"/>
  <c r="W31" i="19" s="1"/>
  <c r="J101" i="19"/>
  <c r="S12" i="19"/>
  <c r="S101" i="19" s="1"/>
  <c r="AJ12" i="19"/>
  <c r="Y12" i="19"/>
  <c r="Y101" i="19" s="1"/>
  <c r="K12" i="19"/>
  <c r="K101" i="19" s="1"/>
  <c r="AB12" i="19"/>
  <c r="AB101" i="19" s="1"/>
  <c r="AX12" i="19"/>
  <c r="AX101" i="19" s="1"/>
  <c r="Q36" i="19"/>
  <c r="U36" i="19" s="1"/>
  <c r="AD36" i="19" s="1"/>
  <c r="W36" i="19" s="1"/>
  <c r="AS36" i="19"/>
  <c r="BE36" i="19" s="1"/>
  <c r="AS27" i="19"/>
  <c r="BE27" i="19" s="1"/>
  <c r="Q27" i="19"/>
  <c r="U27" i="19" s="1"/>
  <c r="AD27" i="19" s="1"/>
  <c r="W27" i="19" s="1"/>
  <c r="Q18" i="19"/>
  <c r="U18" i="19" s="1"/>
  <c r="AE18" i="19" s="1"/>
  <c r="V18" i="19" s="1"/>
  <c r="AS18" i="19"/>
  <c r="BE18" i="19" s="1"/>
  <c r="Q17" i="19"/>
  <c r="U17" i="19" s="1"/>
  <c r="AE17" i="19" s="1"/>
  <c r="V17" i="19" s="1"/>
  <c r="AS17" i="19"/>
  <c r="BE17" i="19" s="1"/>
  <c r="AS69" i="19"/>
  <c r="BE69" i="19" s="1"/>
  <c r="Q69" i="19"/>
  <c r="U69" i="19" s="1"/>
  <c r="AD69" i="19" s="1"/>
  <c r="W69" i="19" s="1"/>
  <c r="AE35" i="19"/>
  <c r="V35" i="19" s="1"/>
  <c r="AD35" i="19"/>
  <c r="W35" i="19" s="1"/>
  <c r="Q98" i="19"/>
  <c r="U98" i="19" s="1"/>
  <c r="AE98" i="19" s="1"/>
  <c r="V98" i="19" s="1"/>
  <c r="AS98" i="19"/>
  <c r="BE98" i="19" s="1"/>
  <c r="Q86" i="19"/>
  <c r="U86" i="19" s="1"/>
  <c r="AD86" i="19" s="1"/>
  <c r="W86" i="19" s="1"/>
  <c r="AS86" i="19"/>
  <c r="BE86" i="19" s="1"/>
  <c r="Q68" i="19"/>
  <c r="U68" i="19" s="1"/>
  <c r="AD68" i="19" s="1"/>
  <c r="AS68" i="19"/>
  <c r="BE68" i="19" s="1"/>
  <c r="AS83" i="19"/>
  <c r="BE83" i="19" s="1"/>
  <c r="Q83" i="19"/>
  <c r="U83" i="19" s="1"/>
  <c r="AE83" i="19" s="1"/>
  <c r="V83" i="19" s="1"/>
  <c r="AD32" i="19"/>
  <c r="AE32" i="19"/>
  <c r="V32" i="19" s="1"/>
  <c r="AS42" i="19"/>
  <c r="BE42" i="19" s="1"/>
  <c r="Q42" i="19"/>
  <c r="U42" i="19" s="1"/>
  <c r="AE42" i="19" s="1"/>
  <c r="V42" i="19" s="1"/>
  <c r="Q23" i="19"/>
  <c r="U23" i="19" s="1"/>
  <c r="AE23" i="19" s="1"/>
  <c r="V23" i="19" s="1"/>
  <c r="AS23" i="19"/>
  <c r="BE23" i="19" s="1"/>
  <c r="AE45" i="19"/>
  <c r="V45" i="19" s="1"/>
  <c r="AD45" i="19"/>
  <c r="Q54" i="19"/>
  <c r="U54" i="19" s="1"/>
  <c r="AD54" i="19" s="1"/>
  <c r="W54" i="19" s="1"/>
  <c r="AS54" i="19"/>
  <c r="BE54" i="19" s="1"/>
  <c r="AE36" i="19"/>
  <c r="V36" i="19" s="1"/>
  <c r="AE73" i="19"/>
  <c r="V73" i="19" s="1"/>
  <c r="AD73" i="19"/>
  <c r="Q94" i="19"/>
  <c r="U94" i="19" s="1"/>
  <c r="AE94" i="19" s="1"/>
  <c r="V94" i="19" s="1"/>
  <c r="AS94" i="19"/>
  <c r="BE94" i="19" s="1"/>
  <c r="Q34" i="19"/>
  <c r="U34" i="19" s="1"/>
  <c r="AE34" i="19" s="1"/>
  <c r="V34" i="19" s="1"/>
  <c r="AS34" i="19"/>
  <c r="BE34" i="19" s="1"/>
  <c r="AS85" i="19"/>
  <c r="BE85" i="19" s="1"/>
  <c r="Q85" i="19"/>
  <c r="U85" i="19" s="1"/>
  <c r="AS87" i="19"/>
  <c r="BE87" i="19" s="1"/>
  <c r="Q87" i="19"/>
  <c r="U87" i="19" s="1"/>
  <c r="AD88" i="19"/>
  <c r="AS77" i="19"/>
  <c r="BE77" i="19" s="1"/>
  <c r="Q77" i="19"/>
  <c r="U77" i="19" s="1"/>
  <c r="AD77" i="19" s="1"/>
  <c r="W77" i="19" s="1"/>
  <c r="AE52" i="19"/>
  <c r="V52" i="19" s="1"/>
  <c r="AD52" i="19"/>
  <c r="AS95" i="19"/>
  <c r="BE95" i="19" s="1"/>
  <c r="Q95" i="19"/>
  <c r="U95" i="19" s="1"/>
  <c r="AE95" i="19" s="1"/>
  <c r="V95" i="19" s="1"/>
  <c r="Q82" i="19"/>
  <c r="U82" i="19" s="1"/>
  <c r="AE82" i="19" s="1"/>
  <c r="V82" i="19" s="1"/>
  <c r="AS82" i="19"/>
  <c r="BE82" i="19" s="1"/>
  <c r="Q55" i="19"/>
  <c r="U55" i="19" s="1"/>
  <c r="AE55" i="19" s="1"/>
  <c r="V55" i="19" s="1"/>
  <c r="AS55" i="19"/>
  <c r="BE55" i="19" s="1"/>
  <c r="Q24" i="19"/>
  <c r="U24" i="19" s="1"/>
  <c r="AD24" i="19" s="1"/>
  <c r="AS24" i="19"/>
  <c r="BE24" i="19" s="1"/>
  <c r="AE78" i="19"/>
  <c r="V78" i="19" s="1"/>
  <c r="AD78" i="19"/>
  <c r="Q56" i="19"/>
  <c r="U56" i="19" s="1"/>
  <c r="AE56" i="19" s="1"/>
  <c r="V56" i="19" s="1"/>
  <c r="AS56" i="19"/>
  <c r="BE56" i="19" s="1"/>
  <c r="AS33" i="19"/>
  <c r="BE33" i="19" s="1"/>
  <c r="Q33" i="19"/>
  <c r="U33" i="19" s="1"/>
  <c r="Q44" i="19"/>
  <c r="U44" i="19" s="1"/>
  <c r="AE44" i="19" s="1"/>
  <c r="V44" i="19" s="1"/>
  <c r="AS44" i="19"/>
  <c r="BE44" i="19" s="1"/>
  <c r="AS26" i="19"/>
  <c r="BE26" i="19" s="1"/>
  <c r="Q26" i="19"/>
  <c r="U26" i="19" s="1"/>
  <c r="AE26" i="19" s="1"/>
  <c r="V26" i="19" s="1"/>
  <c r="Q76" i="19"/>
  <c r="U76" i="19" s="1"/>
  <c r="AD76" i="19" s="1"/>
  <c r="W76" i="19" s="1"/>
  <c r="AS76" i="19"/>
  <c r="BE76" i="19" s="1"/>
  <c r="AE60" i="19"/>
  <c r="V60" i="19" s="1"/>
  <c r="AE86" i="19"/>
  <c r="V86" i="19" s="1"/>
  <c r="U61" i="19"/>
  <c r="AE61" i="19" s="1"/>
  <c r="V61" i="19" s="1"/>
  <c r="Q58" i="19"/>
  <c r="U58" i="19" s="1"/>
  <c r="AD58" i="19" s="1"/>
  <c r="W58" i="19" s="1"/>
  <c r="AS58" i="19"/>
  <c r="BE58" i="19" s="1"/>
  <c r="AE87" i="19"/>
  <c r="V87" i="19" s="1"/>
  <c r="AD87" i="19"/>
  <c r="W87" i="19" s="1"/>
  <c r="AS89" i="19"/>
  <c r="BE89" i="19" s="1"/>
  <c r="Q89" i="19"/>
  <c r="U89" i="19" s="1"/>
  <c r="AD89" i="19" s="1"/>
  <c r="Q20" i="19"/>
  <c r="U20" i="19" s="1"/>
  <c r="AE20" i="19" s="1"/>
  <c r="V20" i="19" s="1"/>
  <c r="AS20" i="19"/>
  <c r="BE20" i="19" s="1"/>
  <c r="Q21" i="19"/>
  <c r="U21" i="19" s="1"/>
  <c r="AD21" i="19" s="1"/>
  <c r="W21" i="19" s="1"/>
  <c r="AS21" i="19"/>
  <c r="BE21" i="19" s="1"/>
  <c r="AS93" i="19"/>
  <c r="BE93" i="19" s="1"/>
  <c r="Q93" i="19"/>
  <c r="U93" i="19" s="1"/>
  <c r="AD93" i="19" s="1"/>
  <c r="AS51" i="19"/>
  <c r="BE51" i="19" s="1"/>
  <c r="Q51" i="19"/>
  <c r="U51" i="19" s="1"/>
  <c r="AD51" i="19" s="1"/>
  <c r="AE30" i="19"/>
  <c r="V30" i="19" s="1"/>
  <c r="AD30" i="19"/>
  <c r="W30" i="19" s="1"/>
  <c r="Q60" i="19"/>
  <c r="U60" i="19" s="1"/>
  <c r="AD60" i="19" s="1"/>
  <c r="W60" i="19" s="1"/>
  <c r="AS60" i="19"/>
  <c r="BE60" i="19" s="1"/>
  <c r="AS91" i="19"/>
  <c r="BE91" i="19" s="1"/>
  <c r="Q91" i="19"/>
  <c r="U91" i="19" s="1"/>
  <c r="AE91" i="19" s="1"/>
  <c r="V91" i="19" s="1"/>
  <c r="AE80" i="19"/>
  <c r="V80" i="19" s="1"/>
  <c r="AD44" i="19"/>
  <c r="Q25" i="19"/>
  <c r="U25" i="19" s="1"/>
  <c r="AE25" i="19" s="1"/>
  <c r="V25" i="19" s="1"/>
  <c r="AS25" i="19"/>
  <c r="BE25" i="19" s="1"/>
  <c r="Q15" i="19"/>
  <c r="U15" i="19" s="1"/>
  <c r="AE15" i="19" s="1"/>
  <c r="V15" i="19" s="1"/>
  <c r="AS15" i="19"/>
  <c r="BE15" i="19" s="1"/>
  <c r="Q37" i="19"/>
  <c r="U37" i="19" s="1"/>
  <c r="AD37" i="19" s="1"/>
  <c r="AS37" i="19"/>
  <c r="BE37" i="19" s="1"/>
  <c r="AD41" i="19"/>
  <c r="W41" i="19" s="1"/>
  <c r="AE19" i="19"/>
  <c r="V19" i="19" s="1"/>
  <c r="AD19" i="19"/>
  <c r="AE59" i="19"/>
  <c r="V59" i="19" s="1"/>
  <c r="AD59" i="19"/>
  <c r="Q88" i="19"/>
  <c r="U88" i="19" s="1"/>
  <c r="AE88" i="19" s="1"/>
  <c r="V88" i="19" s="1"/>
  <c r="AS88" i="19"/>
  <c r="BE88" i="19" s="1"/>
  <c r="Q43" i="19"/>
  <c r="U43" i="19" s="1"/>
  <c r="AE43" i="19" s="1"/>
  <c r="V43" i="19" s="1"/>
  <c r="AS43" i="19"/>
  <c r="BE43" i="19" s="1"/>
  <c r="Q96" i="19"/>
  <c r="U96" i="19" s="1"/>
  <c r="AE96" i="19" s="1"/>
  <c r="V96" i="19" s="1"/>
  <c r="AS96" i="19"/>
  <c r="BE96" i="19" s="1"/>
  <c r="AS47" i="19"/>
  <c r="BE47" i="19" s="1"/>
  <c r="Q47" i="19"/>
  <c r="U47" i="19" s="1"/>
  <c r="AD47" i="19" s="1"/>
  <c r="Q70" i="19"/>
  <c r="U70" i="19" s="1"/>
  <c r="AE70" i="19" s="1"/>
  <c r="V70" i="19" s="1"/>
  <c r="AS70" i="19"/>
  <c r="BE70" i="19" s="1"/>
  <c r="Q90" i="19"/>
  <c r="U90" i="19" s="1"/>
  <c r="AE90" i="19" s="1"/>
  <c r="V90" i="19" s="1"/>
  <c r="AS90" i="19"/>
  <c r="BE90" i="19" s="1"/>
  <c r="AD33" i="19"/>
  <c r="W33" i="19" s="1"/>
  <c r="AE33" i="19"/>
  <c r="V33" i="19" s="1"/>
  <c r="AS22" i="19"/>
  <c r="BE22" i="19" s="1"/>
  <c r="Q22" i="19"/>
  <c r="U22" i="19" s="1"/>
  <c r="AE22" i="19" s="1"/>
  <c r="V22" i="19" s="1"/>
  <c r="Q48" i="19"/>
  <c r="U48" i="19" s="1"/>
  <c r="AE48" i="19" s="1"/>
  <c r="V48" i="19" s="1"/>
  <c r="AS48" i="19"/>
  <c r="BE48" i="19" s="1"/>
  <c r="BE30" i="19"/>
  <c r="AS14" i="19"/>
  <c r="BE14" i="19" s="1"/>
  <c r="Q14" i="19"/>
  <c r="U14" i="19" s="1"/>
  <c r="AE14" i="19" s="1"/>
  <c r="V14" i="19" s="1"/>
  <c r="AD92" i="19"/>
  <c r="AE92" i="19"/>
  <c r="V92" i="19" s="1"/>
  <c r="AD85" i="19"/>
  <c r="AE85" i="19"/>
  <c r="V85" i="19" s="1"/>
  <c r="AS46" i="19"/>
  <c r="BE46" i="19" s="1"/>
  <c r="Q46" i="19"/>
  <c r="U46" i="19" s="1"/>
  <c r="Q80" i="19"/>
  <c r="U80" i="19" s="1"/>
  <c r="AD80" i="19" s="1"/>
  <c r="W80" i="19" s="1"/>
  <c r="AS80" i="19"/>
  <c r="BE80" i="19" s="1"/>
  <c r="AS71" i="19"/>
  <c r="BE71" i="19" s="1"/>
  <c r="Q71" i="19"/>
  <c r="U71" i="19" s="1"/>
  <c r="AE71" i="19" s="1"/>
  <c r="V71" i="19" s="1"/>
  <c r="AD97" i="19"/>
  <c r="Q72" i="19"/>
  <c r="U72" i="19" s="1"/>
  <c r="AD72" i="19" s="1"/>
  <c r="AS72" i="19"/>
  <c r="BE72" i="19" s="1"/>
  <c r="AS38" i="19"/>
  <c r="BE38" i="19" s="1"/>
  <c r="Q38" i="19"/>
  <c r="U38" i="19" s="1"/>
  <c r="AD38" i="19" s="1"/>
  <c r="Q74" i="19"/>
  <c r="U74" i="19" s="1"/>
  <c r="AE74" i="19" s="1"/>
  <c r="V74" i="19" s="1"/>
  <c r="AS74" i="19"/>
  <c r="BE74" i="19" s="1"/>
  <c r="AS57" i="19"/>
  <c r="BE57" i="19" s="1"/>
  <c r="Q57" i="19"/>
  <c r="U57" i="19" s="1"/>
  <c r="AE57" i="19" s="1"/>
  <c r="V57" i="19" s="1"/>
  <c r="AS19" i="19"/>
  <c r="BE19" i="19" s="1"/>
  <c r="Q19" i="19"/>
  <c r="U19" i="19" s="1"/>
  <c r="AS16" i="19"/>
  <c r="BE16" i="19" s="1"/>
  <c r="Q16" i="19"/>
  <c r="U16" i="19" s="1"/>
  <c r="AD16" i="19" s="1"/>
  <c r="W37" i="19" l="1"/>
  <c r="W81" i="19"/>
  <c r="W16" i="19"/>
  <c r="AD96" i="19"/>
  <c r="W96" i="19" s="1"/>
  <c r="AD70" i="19"/>
  <c r="W70" i="19" s="1"/>
  <c r="W83" i="19"/>
  <c r="AE81" i="19"/>
  <c r="V81" i="19" s="1"/>
  <c r="AE93" i="19"/>
  <c r="V93" i="19" s="1"/>
  <c r="W93" i="19" s="1"/>
  <c r="W25" i="19"/>
  <c r="AD75" i="19"/>
  <c r="W75" i="19" s="1"/>
  <c r="W26" i="19"/>
  <c r="W97" i="19"/>
  <c r="W15" i="19"/>
  <c r="W85" i="19"/>
  <c r="W19" i="19"/>
  <c r="AD48" i="19"/>
  <c r="W48" i="19" s="1"/>
  <c r="AD82" i="19"/>
  <c r="W82" i="19" s="1"/>
  <c r="W55" i="19"/>
  <c r="W92" i="19"/>
  <c r="AE51" i="19"/>
  <c r="V51" i="19" s="1"/>
  <c r="W51" i="19" s="1"/>
  <c r="AD79" i="19"/>
  <c r="W79" i="19" s="1"/>
  <c r="AD61" i="19"/>
  <c r="W61" i="19" s="1"/>
  <c r="AD23" i="19"/>
  <c r="W23" i="19" s="1"/>
  <c r="AD91" i="19"/>
  <c r="W91" i="19" s="1"/>
  <c r="AD50" i="19"/>
  <c r="AE50" i="19"/>
  <c r="V50" i="19" s="1"/>
  <c r="AE16" i="19"/>
  <c r="V16" i="19" s="1"/>
  <c r="W88" i="19"/>
  <c r="AE47" i="19"/>
  <c r="V47" i="19" s="1"/>
  <c r="W47" i="19" s="1"/>
  <c r="W32" i="19"/>
  <c r="AJ101" i="19"/>
  <c r="AS12" i="19"/>
  <c r="Q12" i="19"/>
  <c r="AD14" i="19"/>
  <c r="W14" i="19" s="1"/>
  <c r="AE72" i="19"/>
  <c r="V72" i="19" s="1"/>
  <c r="W72" i="19" s="1"/>
  <c r="AD17" i="19"/>
  <c r="W17" i="19" s="1"/>
  <c r="AD42" i="19"/>
  <c r="W42" i="19" s="1"/>
  <c r="AD74" i="19"/>
  <c r="W74" i="19" s="1"/>
  <c r="AE37" i="19"/>
  <c r="V37" i="19" s="1"/>
  <c r="W40" i="19"/>
  <c r="AE89" i="19"/>
  <c r="V89" i="19" s="1"/>
  <c r="W89" i="19" s="1"/>
  <c r="AD94" i="19"/>
  <c r="W94" i="19" s="1"/>
  <c r="AE68" i="19"/>
  <c r="V68" i="19" s="1"/>
  <c r="W68" i="19" s="1"/>
  <c r="AD98" i="19"/>
  <c r="W98" i="19" s="1"/>
  <c r="W52" i="19"/>
  <c r="W45" i="19"/>
  <c r="AD56" i="19"/>
  <c r="W56" i="19" s="1"/>
  <c r="AE24" i="19"/>
  <c r="V24" i="19" s="1"/>
  <c r="W24" i="19" s="1"/>
  <c r="AE46" i="19"/>
  <c r="V46" i="19" s="1"/>
  <c r="AD46" i="19"/>
  <c r="W46" i="19" s="1"/>
  <c r="AD18" i="19"/>
  <c r="W18" i="19" s="1"/>
  <c r="AD43" i="19"/>
  <c r="W43" i="19" s="1"/>
  <c r="W95" i="19"/>
  <c r="AD90" i="19"/>
  <c r="W90" i="19" s="1"/>
  <c r="W22" i="19"/>
  <c r="W20" i="19"/>
  <c r="AD71" i="19"/>
  <c r="W71" i="19" s="1"/>
  <c r="AD34" i="19"/>
  <c r="W34" i="19" s="1"/>
  <c r="AD57" i="19"/>
  <c r="W57" i="19" s="1"/>
  <c r="AE38" i="19"/>
  <c r="V38" i="19" s="1"/>
  <c r="W38" i="19" s="1"/>
  <c r="W44" i="19"/>
  <c r="W59" i="19"/>
  <c r="W78" i="19"/>
  <c r="W73" i="19"/>
  <c r="O12" i="19"/>
  <c r="AS101" i="19" l="1"/>
  <c r="BE12" i="19"/>
  <c r="BE101" i="19" s="1"/>
  <c r="O101" i="19"/>
  <c r="AE12" i="19"/>
  <c r="AD12" i="19"/>
  <c r="Q101" i="19"/>
  <c r="U12" i="19"/>
  <c r="U101" i="19" s="1"/>
  <c r="W50" i="19"/>
  <c r="AD101" i="19" l="1"/>
  <c r="AE101" i="19"/>
  <c r="V12" i="19"/>
  <c r="V101" i="19" s="1"/>
  <c r="W12" i="19" l="1"/>
  <c r="W101" i="19" s="1"/>
  <c r="BE106" i="18" l="1"/>
  <c r="AW106" i="18"/>
  <c r="AJ106" i="18"/>
  <c r="Q106" i="18" s="1"/>
  <c r="AI106" i="18"/>
  <c r="T106" i="18"/>
  <c r="R106" i="18"/>
  <c r="J106" i="18"/>
  <c r="F106" i="18"/>
  <c r="BE105" i="18"/>
  <c r="AW105" i="18"/>
  <c r="AI105" i="18"/>
  <c r="T105" i="18"/>
  <c r="R105" i="18"/>
  <c r="F105" i="18"/>
  <c r="J105" i="18" s="1"/>
  <c r="BD93" i="18"/>
  <c r="BC93" i="18"/>
  <c r="BB93" i="18"/>
  <c r="BA93" i="18"/>
  <c r="AZ93" i="18"/>
  <c r="AY93" i="18"/>
  <c r="AV93" i="18"/>
  <c r="AU93" i="18"/>
  <c r="AT93" i="18"/>
  <c r="AR93" i="18"/>
  <c r="AQ93" i="18"/>
  <c r="AP93" i="18"/>
  <c r="AO93" i="18"/>
  <c r="AN93" i="18"/>
  <c r="AM93" i="18"/>
  <c r="AL93" i="18"/>
  <c r="AK93" i="18"/>
  <c r="AC93" i="18"/>
  <c r="AA93" i="18"/>
  <c r="Z93" i="18"/>
  <c r="P93" i="18"/>
  <c r="N93" i="18"/>
  <c r="M93" i="18"/>
  <c r="L93" i="18"/>
  <c r="I93" i="18"/>
  <c r="H93" i="18"/>
  <c r="G93" i="18"/>
  <c r="E93" i="18"/>
  <c r="D93" i="18"/>
  <c r="AW92" i="18"/>
  <c r="BE91" i="18"/>
  <c r="AX91" i="18"/>
  <c r="AW91" i="18"/>
  <c r="AJ91" i="18"/>
  <c r="Q91" i="18" s="1"/>
  <c r="AI91" i="18"/>
  <c r="AB91" i="18"/>
  <c r="Y91" i="18"/>
  <c r="T91" i="18"/>
  <c r="S91" i="18"/>
  <c r="R91" i="18"/>
  <c r="BE90" i="18"/>
  <c r="AW90" i="18"/>
  <c r="AI90" i="18"/>
  <c r="AB90" i="18"/>
  <c r="T90" i="18"/>
  <c r="S90" i="18"/>
  <c r="R90" i="18"/>
  <c r="F90" i="18"/>
  <c r="J90" i="18" s="1"/>
  <c r="AX90" i="18" s="1"/>
  <c r="BE89" i="18"/>
  <c r="AW89" i="18"/>
  <c r="AJ89" i="18"/>
  <c r="Q89" i="18" s="1"/>
  <c r="U89" i="18" s="1"/>
  <c r="AI89" i="18"/>
  <c r="AB89" i="18"/>
  <c r="T89" i="18"/>
  <c r="S89" i="18"/>
  <c r="R89" i="18"/>
  <c r="K89" i="18"/>
  <c r="J89" i="18"/>
  <c r="F89" i="18"/>
  <c r="BE88" i="18"/>
  <c r="AW88" i="18"/>
  <c r="AI88" i="18"/>
  <c r="T88" i="18"/>
  <c r="R88" i="18"/>
  <c r="K88" i="18"/>
  <c r="F88" i="18"/>
  <c r="J88" i="18" s="1"/>
  <c r="BE87" i="18"/>
  <c r="AW87" i="18"/>
  <c r="AJ87" i="18"/>
  <c r="Q87" i="18" s="1"/>
  <c r="AI87" i="18"/>
  <c r="U87" i="18"/>
  <c r="T87" i="18"/>
  <c r="S87" i="18"/>
  <c r="R87" i="18"/>
  <c r="K87" i="18"/>
  <c r="J87" i="18"/>
  <c r="F87" i="18"/>
  <c r="BE86" i="18"/>
  <c r="AX86" i="18"/>
  <c r="AW86" i="18"/>
  <c r="AI86" i="18"/>
  <c r="T86" i="18"/>
  <c r="S86" i="18"/>
  <c r="R86" i="18"/>
  <c r="F86" i="18"/>
  <c r="J86" i="18" s="1"/>
  <c r="AJ86" i="18" s="1"/>
  <c r="AS86" i="18" s="1"/>
  <c r="BE85" i="18"/>
  <c r="AW85" i="18"/>
  <c r="AI85" i="18"/>
  <c r="T85" i="18"/>
  <c r="R85" i="18"/>
  <c r="J85" i="18"/>
  <c r="F85" i="18"/>
  <c r="BE84" i="18"/>
  <c r="AW84" i="18"/>
  <c r="AI84" i="18"/>
  <c r="T84" i="18"/>
  <c r="R84" i="18"/>
  <c r="F84" i="18"/>
  <c r="J84" i="18" s="1"/>
  <c r="BE83" i="18"/>
  <c r="AW83" i="18"/>
  <c r="AI83" i="18"/>
  <c r="AB83" i="18"/>
  <c r="T83" i="18"/>
  <c r="R83" i="18"/>
  <c r="J83" i="18"/>
  <c r="S83" i="18" s="1"/>
  <c r="F83" i="18"/>
  <c r="BE82" i="18"/>
  <c r="AW82" i="18"/>
  <c r="AJ82" i="18"/>
  <c r="AI82" i="18"/>
  <c r="T82" i="18"/>
  <c r="S82" i="18"/>
  <c r="R82" i="18"/>
  <c r="F82" i="18"/>
  <c r="J82" i="18" s="1"/>
  <c r="BE81" i="18"/>
  <c r="AW81" i="18"/>
  <c r="AS81" i="18"/>
  <c r="AJ81" i="18"/>
  <c r="AI81" i="18"/>
  <c r="T81" i="18"/>
  <c r="S81" i="18"/>
  <c r="R81" i="18"/>
  <c r="Q81" i="18"/>
  <c r="U81" i="18" s="1"/>
  <c r="J81" i="18"/>
  <c r="F81" i="18"/>
  <c r="BE80" i="18"/>
  <c r="AX80" i="18"/>
  <c r="AW80" i="18"/>
  <c r="AI80" i="18"/>
  <c r="T80" i="18"/>
  <c r="R80" i="18"/>
  <c r="K80" i="18"/>
  <c r="O80" i="18" s="1"/>
  <c r="F80" i="18"/>
  <c r="J80" i="18" s="1"/>
  <c r="BE79" i="18"/>
  <c r="AW79" i="18"/>
  <c r="AI79" i="18"/>
  <c r="AB79" i="18"/>
  <c r="T79" i="18"/>
  <c r="R79" i="18"/>
  <c r="J79" i="18"/>
  <c r="F79" i="18"/>
  <c r="BE78" i="18"/>
  <c r="AW78" i="18"/>
  <c r="AI78" i="18"/>
  <c r="AB78" i="18"/>
  <c r="T78" i="18"/>
  <c r="R78" i="18"/>
  <c r="F78" i="18"/>
  <c r="J78" i="18" s="1"/>
  <c r="AX78" i="18" s="1"/>
  <c r="BE77" i="18"/>
  <c r="AW77" i="18"/>
  <c r="AJ77" i="18"/>
  <c r="AS77" i="18" s="1"/>
  <c r="AI77" i="18"/>
  <c r="T77" i="18"/>
  <c r="S77" i="18"/>
  <c r="R77" i="18"/>
  <c r="F77" i="18"/>
  <c r="J77" i="18" s="1"/>
  <c r="BE76" i="18"/>
  <c r="AX76" i="18"/>
  <c r="AW76" i="18"/>
  <c r="AI76" i="18"/>
  <c r="AB76" i="18"/>
  <c r="T76" i="18"/>
  <c r="R76" i="18"/>
  <c r="K76" i="18"/>
  <c r="O76" i="18" s="1"/>
  <c r="F76" i="18"/>
  <c r="J76" i="18" s="1"/>
  <c r="BE75" i="18"/>
  <c r="AW75" i="18"/>
  <c r="AJ75" i="18"/>
  <c r="AI75" i="18"/>
  <c r="AB75" i="18"/>
  <c r="T75" i="18"/>
  <c r="R75" i="18"/>
  <c r="J75" i="18"/>
  <c r="F75" i="18"/>
  <c r="BE74" i="18"/>
  <c r="AW74" i="18"/>
  <c r="AI74" i="18"/>
  <c r="AB74" i="18"/>
  <c r="T74" i="18"/>
  <c r="S74" i="18"/>
  <c r="R74" i="18"/>
  <c r="F74" i="18"/>
  <c r="J74" i="18" s="1"/>
  <c r="AX74" i="18" s="1"/>
  <c r="BE73" i="18"/>
  <c r="AW73" i="18"/>
  <c r="AS73" i="18"/>
  <c r="AJ73" i="18"/>
  <c r="Q73" i="18" s="1"/>
  <c r="AI73" i="18"/>
  <c r="AB73" i="18"/>
  <c r="T73" i="18"/>
  <c r="S73" i="18"/>
  <c r="R73" i="18"/>
  <c r="K73" i="18"/>
  <c r="J73" i="18"/>
  <c r="F73" i="18"/>
  <c r="BE72" i="18"/>
  <c r="AW72" i="18"/>
  <c r="AI72" i="18"/>
  <c r="AB72" i="18"/>
  <c r="Y72" i="18"/>
  <c r="T72" i="18"/>
  <c r="R72" i="18"/>
  <c r="F72" i="18"/>
  <c r="J72" i="18" s="1"/>
  <c r="BE71" i="18"/>
  <c r="AW71" i="18"/>
  <c r="AJ71" i="18"/>
  <c r="Q71" i="18" s="1"/>
  <c r="AI71" i="18"/>
  <c r="T71" i="18"/>
  <c r="S71" i="18"/>
  <c r="R71" i="18"/>
  <c r="K71" i="18"/>
  <c r="J71" i="18"/>
  <c r="F71" i="18"/>
  <c r="BE70" i="18"/>
  <c r="AX70" i="18"/>
  <c r="AW70" i="18"/>
  <c r="AI70" i="18"/>
  <c r="T70" i="18"/>
  <c r="S70" i="18"/>
  <c r="R70" i="18"/>
  <c r="F70" i="18"/>
  <c r="J70" i="18" s="1"/>
  <c r="AJ70" i="18" s="1"/>
  <c r="AS70" i="18" s="1"/>
  <c r="BE69" i="18"/>
  <c r="AW69" i="18"/>
  <c r="AI69" i="18"/>
  <c r="T69" i="18"/>
  <c r="R69" i="18"/>
  <c r="J69" i="18"/>
  <c r="F69" i="18"/>
  <c r="BE68" i="18"/>
  <c r="AW68" i="18"/>
  <c r="AI68" i="18"/>
  <c r="Y68" i="18"/>
  <c r="T68" i="18"/>
  <c r="R68" i="18"/>
  <c r="F68" i="18"/>
  <c r="J68" i="18" s="1"/>
  <c r="BE67" i="18"/>
  <c r="AW67" i="18"/>
  <c r="AI67" i="18"/>
  <c r="AB67" i="18"/>
  <c r="T67" i="18"/>
  <c r="R67" i="18"/>
  <c r="J67" i="18"/>
  <c r="S67" i="18" s="1"/>
  <c r="F67" i="18"/>
  <c r="BE66" i="18"/>
  <c r="AW66" i="18"/>
  <c r="AJ66" i="18"/>
  <c r="AI66" i="18"/>
  <c r="T66" i="18"/>
  <c r="S66" i="18"/>
  <c r="R66" i="18"/>
  <c r="F66" i="18"/>
  <c r="J66" i="18" s="1"/>
  <c r="BE65" i="18"/>
  <c r="AW65" i="18"/>
  <c r="AJ65" i="18"/>
  <c r="AS65" i="18" s="1"/>
  <c r="AI65" i="18"/>
  <c r="T65" i="18"/>
  <c r="S65" i="18"/>
  <c r="R65" i="18"/>
  <c r="Q65" i="18"/>
  <c r="J65" i="18"/>
  <c r="F65" i="18"/>
  <c r="BE64" i="18"/>
  <c r="AX64" i="18"/>
  <c r="AW64" i="18"/>
  <c r="AI64" i="18"/>
  <c r="T64" i="18"/>
  <c r="R64" i="18"/>
  <c r="F64" i="18"/>
  <c r="J64" i="18" s="1"/>
  <c r="BE63" i="18"/>
  <c r="AW63" i="18"/>
  <c r="AI63" i="18"/>
  <c r="T63" i="18"/>
  <c r="R63" i="18"/>
  <c r="J63" i="18"/>
  <c r="F63" i="18"/>
  <c r="BE62" i="18"/>
  <c r="AW62" i="18"/>
  <c r="AI62" i="18"/>
  <c r="AB62" i="18"/>
  <c r="T62" i="18"/>
  <c r="R62" i="18"/>
  <c r="F62" i="18"/>
  <c r="J62" i="18" s="1"/>
  <c r="AX62" i="18" s="1"/>
  <c r="BE61" i="18"/>
  <c r="AW61" i="18"/>
  <c r="AJ61" i="18"/>
  <c r="AS61" i="18" s="1"/>
  <c r="AI61" i="18"/>
  <c r="T61" i="18"/>
  <c r="S61" i="18"/>
  <c r="R61" i="18"/>
  <c r="Q61" i="18"/>
  <c r="F61" i="18"/>
  <c r="J61" i="18" s="1"/>
  <c r="BE60" i="18"/>
  <c r="AX60" i="18"/>
  <c r="AW60" i="18"/>
  <c r="AI60" i="18"/>
  <c r="AB60" i="18"/>
  <c r="T60" i="18"/>
  <c r="R60" i="18"/>
  <c r="K60" i="18"/>
  <c r="O60" i="18" s="1"/>
  <c r="F60" i="18"/>
  <c r="J60" i="18" s="1"/>
  <c r="BE59" i="18"/>
  <c r="AW59" i="18"/>
  <c r="AI59" i="18"/>
  <c r="T59" i="18"/>
  <c r="R59" i="18"/>
  <c r="J59" i="18"/>
  <c r="F59" i="18"/>
  <c r="BE58" i="18"/>
  <c r="AW58" i="18"/>
  <c r="AI58" i="18"/>
  <c r="AB58" i="18"/>
  <c r="T58" i="18"/>
  <c r="S58" i="18"/>
  <c r="R58" i="18"/>
  <c r="F58" i="18"/>
  <c r="J58" i="18" s="1"/>
  <c r="AX58" i="18" s="1"/>
  <c r="BE57" i="18"/>
  <c r="AW57" i="18"/>
  <c r="AJ57" i="18"/>
  <c r="Q57" i="18" s="1"/>
  <c r="AI57" i="18"/>
  <c r="AB57" i="18"/>
  <c r="T57" i="18"/>
  <c r="S57" i="18"/>
  <c r="R57" i="18"/>
  <c r="K57" i="18"/>
  <c r="J57" i="18"/>
  <c r="F57" i="18"/>
  <c r="BE56" i="18"/>
  <c r="AW56" i="18"/>
  <c r="AI56" i="18"/>
  <c r="T56" i="18"/>
  <c r="R56" i="18"/>
  <c r="F56" i="18"/>
  <c r="J56" i="18" s="1"/>
  <c r="BE55" i="18"/>
  <c r="AW55" i="18"/>
  <c r="AJ55" i="18"/>
  <c r="Q55" i="18" s="1"/>
  <c r="AI55" i="18"/>
  <c r="T55" i="18"/>
  <c r="U55" i="18" s="1"/>
  <c r="S55" i="18"/>
  <c r="R55" i="18"/>
  <c r="K55" i="18"/>
  <c r="J55" i="18"/>
  <c r="F55" i="18"/>
  <c r="BE54" i="18"/>
  <c r="AX54" i="18"/>
  <c r="AW54" i="18"/>
  <c r="AI54" i="18"/>
  <c r="T54" i="18"/>
  <c r="S54" i="18"/>
  <c r="R54" i="18"/>
  <c r="F54" i="18"/>
  <c r="J54" i="18" s="1"/>
  <c r="AJ54" i="18" s="1"/>
  <c r="AS54" i="18" s="1"/>
  <c r="BE53" i="18"/>
  <c r="AW53" i="18"/>
  <c r="AI53" i="18"/>
  <c r="T53" i="18"/>
  <c r="R53" i="18"/>
  <c r="J53" i="18"/>
  <c r="F53" i="18"/>
  <c r="BE52" i="18"/>
  <c r="AW52" i="18"/>
  <c r="AS52" i="18"/>
  <c r="AJ52" i="18"/>
  <c r="AI52" i="18"/>
  <c r="AB52" i="18"/>
  <c r="T52" i="18"/>
  <c r="S52" i="18"/>
  <c r="R52" i="18"/>
  <c r="Q52" i="18"/>
  <c r="O52" i="18"/>
  <c r="J52" i="18"/>
  <c r="K52" i="18" s="1"/>
  <c r="BE51" i="18"/>
  <c r="AW51" i="18"/>
  <c r="AJ51" i="18"/>
  <c r="Q51" i="18" s="1"/>
  <c r="AI51" i="18"/>
  <c r="T51" i="18"/>
  <c r="R51" i="18"/>
  <c r="J51" i="18"/>
  <c r="BE50" i="18"/>
  <c r="AW50" i="18"/>
  <c r="AS50" i="18"/>
  <c r="AJ50" i="18"/>
  <c r="Q50" i="18" s="1"/>
  <c r="AI50" i="18"/>
  <c r="Y50" i="18"/>
  <c r="T50" i="18"/>
  <c r="S50" i="18"/>
  <c r="R50" i="18"/>
  <c r="U50" i="18" s="1"/>
  <c r="K50" i="18"/>
  <c r="O50" i="18" s="1"/>
  <c r="J50" i="18"/>
  <c r="AB50" i="18" s="1"/>
  <c r="BE49" i="18"/>
  <c r="AW49" i="18"/>
  <c r="AJ49" i="18"/>
  <c r="AI49" i="18"/>
  <c r="AB49" i="18"/>
  <c r="Y49" i="18"/>
  <c r="T49" i="18"/>
  <c r="S49" i="18"/>
  <c r="R49" i="18"/>
  <c r="O49" i="18"/>
  <c r="K49" i="18"/>
  <c r="F49" i="18"/>
  <c r="J49" i="18" s="1"/>
  <c r="AX49" i="18" s="1"/>
  <c r="BE48" i="18"/>
  <c r="AX48" i="18"/>
  <c r="AW48" i="18"/>
  <c r="AJ48" i="18"/>
  <c r="AS48" i="18" s="1"/>
  <c r="AI48" i="18"/>
  <c r="AB48" i="18"/>
  <c r="T48" i="18"/>
  <c r="R48" i="18"/>
  <c r="K48" i="18"/>
  <c r="F48" i="18"/>
  <c r="J48" i="18" s="1"/>
  <c r="S48" i="18" s="1"/>
  <c r="BE47" i="18"/>
  <c r="AW47" i="18"/>
  <c r="AJ47" i="18"/>
  <c r="AI47" i="18"/>
  <c r="T47" i="18"/>
  <c r="S47" i="18"/>
  <c r="R47" i="18"/>
  <c r="J47" i="18"/>
  <c r="F47" i="18"/>
  <c r="BE46" i="18"/>
  <c r="AW46" i="18"/>
  <c r="AJ46" i="18"/>
  <c r="Q46" i="18" s="1"/>
  <c r="AI46" i="18"/>
  <c r="AB46" i="18"/>
  <c r="T46" i="18"/>
  <c r="R46" i="18"/>
  <c r="K46" i="18"/>
  <c r="J46" i="18"/>
  <c r="F46" i="18"/>
  <c r="BE45" i="18"/>
  <c r="AW45" i="18"/>
  <c r="AJ45" i="18"/>
  <c r="AI45" i="18"/>
  <c r="AB45" i="18"/>
  <c r="Y45" i="18"/>
  <c r="T45" i="18"/>
  <c r="S45" i="18"/>
  <c r="R45" i="18"/>
  <c r="K45" i="18"/>
  <c r="O45" i="18" s="1"/>
  <c r="F45" i="18"/>
  <c r="J45" i="18" s="1"/>
  <c r="AX45" i="18" s="1"/>
  <c r="BE44" i="18"/>
  <c r="AX44" i="18"/>
  <c r="AW44" i="18"/>
  <c r="AJ44" i="18"/>
  <c r="AI44" i="18"/>
  <c r="T44" i="18"/>
  <c r="R44" i="18"/>
  <c r="F44" i="18"/>
  <c r="J44" i="18" s="1"/>
  <c r="S44" i="18" s="1"/>
  <c r="BE43" i="18"/>
  <c r="AW43" i="18"/>
  <c r="AJ43" i="18"/>
  <c r="Q43" i="18" s="1"/>
  <c r="AI43" i="18"/>
  <c r="T43" i="18"/>
  <c r="U43" i="18" s="1"/>
  <c r="S43" i="18"/>
  <c r="R43" i="18"/>
  <c r="F43" i="18"/>
  <c r="J43" i="18" s="1"/>
  <c r="BE42" i="18"/>
  <c r="AW42" i="18"/>
  <c r="AS42" i="18"/>
  <c r="AI42" i="18"/>
  <c r="AB42" i="18"/>
  <c r="T42" i="18"/>
  <c r="R42" i="18"/>
  <c r="J42" i="18"/>
  <c r="AJ42" i="18" s="1"/>
  <c r="Q42" i="18" s="1"/>
  <c r="F42" i="18"/>
  <c r="BE41" i="18"/>
  <c r="AW41" i="18"/>
  <c r="AI41" i="18"/>
  <c r="T41" i="18"/>
  <c r="R41" i="18"/>
  <c r="F41" i="18"/>
  <c r="J41" i="18" s="1"/>
  <c r="BE40" i="18"/>
  <c r="AW40" i="18"/>
  <c r="AI40" i="18"/>
  <c r="AB40" i="18"/>
  <c r="T40" i="18"/>
  <c r="R40" i="18"/>
  <c r="J40" i="18"/>
  <c r="BE39" i="18"/>
  <c r="AW39" i="18"/>
  <c r="AJ39" i="18"/>
  <c r="AI39" i="18"/>
  <c r="T39" i="18"/>
  <c r="S39" i="18"/>
  <c r="R39" i="18"/>
  <c r="J39" i="18"/>
  <c r="AB39" i="18" s="1"/>
  <c r="F39" i="18"/>
  <c r="BE38" i="18"/>
  <c r="AW38" i="18"/>
  <c r="AI38" i="18"/>
  <c r="Y38" i="18"/>
  <c r="T38" i="18"/>
  <c r="R38" i="18"/>
  <c r="F38" i="18"/>
  <c r="J38" i="18" s="1"/>
  <c r="BE37" i="18"/>
  <c r="AW37" i="18"/>
  <c r="AI37" i="18"/>
  <c r="T37" i="18"/>
  <c r="R37" i="18"/>
  <c r="F37" i="18"/>
  <c r="J37" i="18" s="1"/>
  <c r="BE36" i="18"/>
  <c r="AW36" i="18"/>
  <c r="AJ36" i="18"/>
  <c r="AS36" i="18" s="1"/>
  <c r="AI36" i="18"/>
  <c r="AB36" i="18"/>
  <c r="T36" i="18"/>
  <c r="S36" i="18"/>
  <c r="R36" i="18"/>
  <c r="Q36" i="18"/>
  <c r="F36" i="18"/>
  <c r="J36" i="18" s="1"/>
  <c r="Y36" i="18" s="1"/>
  <c r="BE35" i="18"/>
  <c r="AW35" i="18"/>
  <c r="AI35" i="18"/>
  <c r="AB35" i="18"/>
  <c r="T35" i="18"/>
  <c r="R35" i="18"/>
  <c r="F35" i="18"/>
  <c r="J35" i="18" s="1"/>
  <c r="BE34" i="18"/>
  <c r="AW34" i="18"/>
  <c r="AS34" i="18"/>
  <c r="AJ34" i="18"/>
  <c r="AI34" i="18"/>
  <c r="AB34" i="18"/>
  <c r="T34" i="18"/>
  <c r="S34" i="18"/>
  <c r="R34" i="18"/>
  <c r="Q34" i="18"/>
  <c r="U34" i="18" s="1"/>
  <c r="K34" i="18"/>
  <c r="F34" i="18"/>
  <c r="J34" i="18" s="1"/>
  <c r="BE33" i="18"/>
  <c r="AW33" i="18"/>
  <c r="AI33" i="18"/>
  <c r="AB33" i="18"/>
  <c r="T33" i="18"/>
  <c r="R33" i="18"/>
  <c r="K33" i="18"/>
  <c r="F33" i="18"/>
  <c r="J33" i="18" s="1"/>
  <c r="S33" i="18" s="1"/>
  <c r="BE32" i="18"/>
  <c r="AX32" i="18"/>
  <c r="AW32" i="18"/>
  <c r="AJ32" i="18"/>
  <c r="AS32" i="18" s="1"/>
  <c r="AI32" i="18"/>
  <c r="AB32" i="18"/>
  <c r="T32" i="18"/>
  <c r="S32" i="18"/>
  <c r="R32" i="18"/>
  <c r="Q32" i="18"/>
  <c r="F32" i="18"/>
  <c r="J32" i="18" s="1"/>
  <c r="BE31" i="18"/>
  <c r="AW31" i="18"/>
  <c r="AI31" i="18"/>
  <c r="T31" i="18"/>
  <c r="R31" i="18"/>
  <c r="F31" i="18"/>
  <c r="J31" i="18" s="1"/>
  <c r="BE30" i="18"/>
  <c r="AX30" i="18"/>
  <c r="AW30" i="18"/>
  <c r="AI30" i="18"/>
  <c r="AB30" i="18"/>
  <c r="T30" i="18"/>
  <c r="R30" i="18"/>
  <c r="K30" i="18"/>
  <c r="F30" i="18"/>
  <c r="J30" i="18" s="1"/>
  <c r="BE29" i="18"/>
  <c r="AW29" i="18"/>
  <c r="AI29" i="18"/>
  <c r="T29" i="18"/>
  <c r="R29" i="18"/>
  <c r="F29" i="18"/>
  <c r="J29" i="18" s="1"/>
  <c r="BE28" i="18"/>
  <c r="AW28" i="18"/>
  <c r="AJ28" i="18"/>
  <c r="AS28" i="18" s="1"/>
  <c r="AI28" i="18"/>
  <c r="AB28" i="18"/>
  <c r="T28" i="18"/>
  <c r="R28" i="18"/>
  <c r="F28" i="18"/>
  <c r="J28" i="18" s="1"/>
  <c r="BE27" i="18"/>
  <c r="AW27" i="18"/>
  <c r="AI27" i="18"/>
  <c r="AB27" i="18"/>
  <c r="Y27" i="18"/>
  <c r="T27" i="18"/>
  <c r="R27" i="18"/>
  <c r="F27" i="18"/>
  <c r="J27" i="18" s="1"/>
  <c r="S27" i="18" s="1"/>
  <c r="BE26" i="18"/>
  <c r="AX26" i="18"/>
  <c r="AW26" i="18"/>
  <c r="AS26" i="18"/>
  <c r="AJ26" i="18"/>
  <c r="Q26" i="18" s="1"/>
  <c r="AI26" i="18"/>
  <c r="T26" i="18"/>
  <c r="S26" i="18"/>
  <c r="U26" i="18" s="1"/>
  <c r="R26" i="18"/>
  <c r="F26" i="18"/>
  <c r="J26" i="18" s="1"/>
  <c r="BE25" i="18"/>
  <c r="AW25" i="18"/>
  <c r="AI25" i="18"/>
  <c r="T25" i="18"/>
  <c r="R25" i="18"/>
  <c r="F25" i="18"/>
  <c r="J25" i="18" s="1"/>
  <c r="BE24" i="18"/>
  <c r="AW24" i="18"/>
  <c r="AI24" i="18"/>
  <c r="AB24" i="18"/>
  <c r="T24" i="18"/>
  <c r="R24" i="18"/>
  <c r="F24" i="18"/>
  <c r="J24" i="18" s="1"/>
  <c r="AX24" i="18" s="1"/>
  <c r="BE23" i="18"/>
  <c r="AW23" i="18"/>
  <c r="AI23" i="18"/>
  <c r="T23" i="18"/>
  <c r="R23" i="18"/>
  <c r="F23" i="18"/>
  <c r="J23" i="18" s="1"/>
  <c r="BE22" i="18"/>
  <c r="AW22" i="18"/>
  <c r="AJ22" i="18"/>
  <c r="AS22" i="18" s="1"/>
  <c r="AI22" i="18"/>
  <c r="T22" i="18"/>
  <c r="S22" i="18"/>
  <c r="R22" i="18"/>
  <c r="Q22" i="18"/>
  <c r="F22" i="18"/>
  <c r="J22" i="18" s="1"/>
  <c r="AB22" i="18" s="1"/>
  <c r="BE21" i="18"/>
  <c r="AW21" i="18"/>
  <c r="AI21" i="18"/>
  <c r="T21" i="18"/>
  <c r="R21" i="18"/>
  <c r="F21" i="18"/>
  <c r="J21" i="18" s="1"/>
  <c r="BE20" i="18"/>
  <c r="AX20" i="18"/>
  <c r="AW20" i="18"/>
  <c r="AI20" i="18"/>
  <c r="AB20" i="18"/>
  <c r="T20" i="18"/>
  <c r="R20" i="18"/>
  <c r="F20" i="18"/>
  <c r="J20" i="18" s="1"/>
  <c r="BE19" i="18"/>
  <c r="AW19" i="18"/>
  <c r="AJ19" i="18"/>
  <c r="AS19" i="18" s="1"/>
  <c r="AI19" i="18"/>
  <c r="T19" i="18"/>
  <c r="S19" i="18"/>
  <c r="R19" i="18"/>
  <c r="Q19" i="18"/>
  <c r="F19" i="18"/>
  <c r="J19" i="18" s="1"/>
  <c r="K19" i="18" s="1"/>
  <c r="BE18" i="18"/>
  <c r="AW18" i="18"/>
  <c r="AI18" i="18"/>
  <c r="T18" i="18"/>
  <c r="R18" i="18"/>
  <c r="F18" i="18"/>
  <c r="J18" i="18" s="1"/>
  <c r="BE17" i="18"/>
  <c r="AW17" i="18"/>
  <c r="AI17" i="18"/>
  <c r="T17" i="18"/>
  <c r="R17" i="18"/>
  <c r="F17" i="18"/>
  <c r="J17" i="18" s="1"/>
  <c r="BE16" i="18"/>
  <c r="AW16" i="18"/>
  <c r="AI16" i="18"/>
  <c r="T16" i="18"/>
  <c r="R16" i="18"/>
  <c r="F16" i="18"/>
  <c r="J16" i="18" s="1"/>
  <c r="AB16" i="18" s="1"/>
  <c r="BE15" i="18"/>
  <c r="AW15" i="18"/>
  <c r="AI15" i="18"/>
  <c r="T15" i="18"/>
  <c r="R15" i="18"/>
  <c r="F15" i="18"/>
  <c r="J15" i="18" s="1"/>
  <c r="BE14" i="18"/>
  <c r="AW14" i="18"/>
  <c r="AI14" i="18"/>
  <c r="T14" i="18"/>
  <c r="R14" i="18"/>
  <c r="F14" i="18"/>
  <c r="J14" i="18" s="1"/>
  <c r="BE13" i="18"/>
  <c r="AW13" i="18"/>
  <c r="AI13" i="18"/>
  <c r="T13" i="18"/>
  <c r="R13" i="18"/>
  <c r="F13" i="18"/>
  <c r="J13" i="18" s="1"/>
  <c r="AB13" i="18" s="1"/>
  <c r="BE12" i="18"/>
  <c r="AW12" i="18"/>
  <c r="AW93" i="18" s="1"/>
  <c r="AI12" i="18"/>
  <c r="T12" i="18"/>
  <c r="R12" i="18"/>
  <c r="F12" i="18"/>
  <c r="F93" i="18" s="1"/>
  <c r="U71" i="18" l="1"/>
  <c r="U32" i="18"/>
  <c r="U61" i="18"/>
  <c r="U52" i="18"/>
  <c r="AE52" i="18" s="1"/>
  <c r="V52" i="18" s="1"/>
  <c r="U57" i="18"/>
  <c r="U19" i="18"/>
  <c r="U36" i="18"/>
  <c r="U22" i="18"/>
  <c r="BE93" i="18"/>
  <c r="AX25" i="18"/>
  <c r="Y25" i="18"/>
  <c r="AJ25" i="18"/>
  <c r="AB25" i="18"/>
  <c r="K25" i="18"/>
  <c r="O25" i="18" s="1"/>
  <c r="S25" i="18"/>
  <c r="AX21" i="18"/>
  <c r="Y21" i="18"/>
  <c r="AJ21" i="18"/>
  <c r="AB21" i="18"/>
  <c r="K21" i="18"/>
  <c r="O21" i="18" s="1"/>
  <c r="S21" i="18"/>
  <c r="AX17" i="18"/>
  <c r="Y17" i="18"/>
  <c r="AJ17" i="18"/>
  <c r="S17" i="18"/>
  <c r="K17" i="18"/>
  <c r="O17" i="18" s="1"/>
  <c r="AB17" i="18"/>
  <c r="AB31" i="18"/>
  <c r="Y31" i="18"/>
  <c r="AX31" i="18"/>
  <c r="S31" i="18"/>
  <c r="AJ31" i="18"/>
  <c r="K31" i="18"/>
  <c r="O31" i="18" s="1"/>
  <c r="AB15" i="18"/>
  <c r="K15" i="18"/>
  <c r="O15" i="18" s="1"/>
  <c r="AJ15" i="18"/>
  <c r="S15" i="18"/>
  <c r="Y15" i="18"/>
  <c r="AX15" i="18"/>
  <c r="AJ23" i="18"/>
  <c r="S23" i="18"/>
  <c r="AB23" i="18"/>
  <c r="Y23" i="18"/>
  <c r="K23" i="18"/>
  <c r="O23" i="18" s="1"/>
  <c r="AX23" i="18"/>
  <c r="AX29" i="18"/>
  <c r="Y29" i="18"/>
  <c r="O29" i="18"/>
  <c r="AJ29" i="18"/>
  <c r="S29" i="18"/>
  <c r="AB29" i="18"/>
  <c r="K29" i="18"/>
  <c r="Y14" i="18"/>
  <c r="AX14" i="18"/>
  <c r="AJ14" i="18"/>
  <c r="S14" i="18"/>
  <c r="AB14" i="18"/>
  <c r="K14" i="18"/>
  <c r="O14" i="18" s="1"/>
  <c r="Y18" i="18"/>
  <c r="O18" i="18"/>
  <c r="AX18" i="18"/>
  <c r="S18" i="18"/>
  <c r="AJ18" i="18"/>
  <c r="K18" i="18"/>
  <c r="AB18" i="18"/>
  <c r="BF28" i="18"/>
  <c r="AX41" i="18"/>
  <c r="K41" i="18"/>
  <c r="AJ41" i="18"/>
  <c r="O41" i="18"/>
  <c r="AB41" i="18"/>
  <c r="Y41" i="18"/>
  <c r="K13" i="18"/>
  <c r="Q28" i="18"/>
  <c r="U28" i="18" s="1"/>
  <c r="AS46" i="18"/>
  <c r="AJ16" i="18"/>
  <c r="AB19" i="18"/>
  <c r="BF32" i="18"/>
  <c r="AD45" i="18"/>
  <c r="AS45" i="18"/>
  <c r="BF45" i="18" s="1"/>
  <c r="Q45" i="18"/>
  <c r="U45" i="18" s="1"/>
  <c r="AE45" i="18" s="1"/>
  <c r="V45" i="18" s="1"/>
  <c r="AX59" i="18"/>
  <c r="Y59" i="18"/>
  <c r="O59" i="18"/>
  <c r="K59" i="18"/>
  <c r="S59" i="18"/>
  <c r="AB59" i="18"/>
  <c r="AS75" i="18"/>
  <c r="BF75" i="18" s="1"/>
  <c r="Q75" i="18"/>
  <c r="AX106" i="18"/>
  <c r="Y106" i="18"/>
  <c r="O106" i="18"/>
  <c r="AB106" i="18"/>
  <c r="S106" i="18"/>
  <c r="K106" i="18"/>
  <c r="O19" i="18"/>
  <c r="Y20" i="18"/>
  <c r="K20" i="18"/>
  <c r="O20" i="18" s="1"/>
  <c r="AJ20" i="18"/>
  <c r="S20" i="18"/>
  <c r="S24" i="18"/>
  <c r="Y28" i="18"/>
  <c r="K28" i="18"/>
  <c r="O28" i="18" s="1"/>
  <c r="AX28" i="18"/>
  <c r="S28" i="18"/>
  <c r="Q48" i="18"/>
  <c r="U48" i="18" s="1"/>
  <c r="AX69" i="18"/>
  <c r="Y69" i="18"/>
  <c r="O69" i="18"/>
  <c r="AB69" i="18"/>
  <c r="K69" i="18"/>
  <c r="AJ69" i="18"/>
  <c r="S69" i="18"/>
  <c r="AJ80" i="18"/>
  <c r="S80" i="18"/>
  <c r="AB80" i="18"/>
  <c r="Y80" i="18"/>
  <c r="AJ84" i="18"/>
  <c r="S84" i="18"/>
  <c r="AB84" i="18"/>
  <c r="K84" i="18"/>
  <c r="O84" i="18" s="1"/>
  <c r="AX84" i="18"/>
  <c r="Y84" i="18"/>
  <c r="AX85" i="18"/>
  <c r="Y85" i="18"/>
  <c r="AB85" i="18"/>
  <c r="K85" i="18"/>
  <c r="O85" i="18" s="1"/>
  <c r="AJ85" i="18"/>
  <c r="S85" i="18"/>
  <c r="U91" i="18"/>
  <c r="AJ105" i="18"/>
  <c r="S105" i="18"/>
  <c r="AX105" i="18"/>
  <c r="K105" i="18"/>
  <c r="O105" i="18" s="1"/>
  <c r="AB105" i="18"/>
  <c r="Y105" i="18"/>
  <c r="Y16" i="18"/>
  <c r="K16" i="18"/>
  <c r="AX16" i="18"/>
  <c r="BF49" i="18"/>
  <c r="AJ56" i="18"/>
  <c r="S56" i="18"/>
  <c r="AX56" i="18"/>
  <c r="AB56" i="18"/>
  <c r="Y56" i="18"/>
  <c r="AS57" i="18"/>
  <c r="AS82" i="18"/>
  <c r="BF82" i="18" s="1"/>
  <c r="Q82" i="18"/>
  <c r="U82" i="18" s="1"/>
  <c r="AX13" i="18"/>
  <c r="Y13" i="18"/>
  <c r="O13" i="18"/>
  <c r="AJ13" i="18"/>
  <c r="J12" i="18"/>
  <c r="O16" i="18"/>
  <c r="AX27" i="18"/>
  <c r="K27" i="18"/>
  <c r="S41" i="18"/>
  <c r="Q47" i="18"/>
  <c r="U47" i="18" s="1"/>
  <c r="AS47" i="18"/>
  <c r="BF47" i="18" s="1"/>
  <c r="K56" i="18"/>
  <c r="O56" i="18" s="1"/>
  <c r="AX63" i="18"/>
  <c r="Y63" i="18"/>
  <c r="AJ63" i="18"/>
  <c r="S63" i="18"/>
  <c r="AB63" i="18"/>
  <c r="AJ64" i="18"/>
  <c r="S64" i="18"/>
  <c r="AB64" i="18"/>
  <c r="Y64" i="18"/>
  <c r="O64" i="18"/>
  <c r="K64" i="18"/>
  <c r="BF77" i="18"/>
  <c r="U106" i="18"/>
  <c r="O27" i="18"/>
  <c r="Y30" i="18"/>
  <c r="O30" i="18"/>
  <c r="S30" i="18"/>
  <c r="AJ30" i="18"/>
  <c r="AX33" i="18"/>
  <c r="Y33" i="18"/>
  <c r="O33" i="18"/>
  <c r="AJ33" i="18"/>
  <c r="S35" i="18"/>
  <c r="Y35" i="18"/>
  <c r="K35" i="18"/>
  <c r="O35" i="18" s="1"/>
  <c r="AX35" i="18"/>
  <c r="AJ35" i="18"/>
  <c r="AJ37" i="18"/>
  <c r="AX37" i="18"/>
  <c r="Y37" i="18"/>
  <c r="O37" i="18"/>
  <c r="S37" i="18"/>
  <c r="K37" i="18"/>
  <c r="AB37" i="18"/>
  <c r="AJ59" i="18"/>
  <c r="K63" i="18"/>
  <c r="O63" i="18" s="1"/>
  <c r="AJ88" i="18"/>
  <c r="S88" i="18"/>
  <c r="O88" i="18"/>
  <c r="AX88" i="18"/>
  <c r="AB88" i="18"/>
  <c r="Y88" i="18"/>
  <c r="AS89" i="18"/>
  <c r="BF89" i="18" s="1"/>
  <c r="AS106" i="18"/>
  <c r="Q39" i="18"/>
  <c r="U39" i="18" s="1"/>
  <c r="AS39" i="18"/>
  <c r="BF39" i="18" s="1"/>
  <c r="AI93" i="18"/>
  <c r="S13" i="18"/>
  <c r="S16" i="18"/>
  <c r="AX19" i="18"/>
  <c r="BF19" i="18" s="1"/>
  <c r="Y22" i="18"/>
  <c r="AX22" i="18"/>
  <c r="Y24" i="18"/>
  <c r="K24" i="18"/>
  <c r="O24" i="18" s="1"/>
  <c r="AJ24" i="18"/>
  <c r="AJ27" i="18"/>
  <c r="BF48" i="18"/>
  <c r="U65" i="18"/>
  <c r="T93" i="18"/>
  <c r="Y19" i="18"/>
  <c r="K22" i="18"/>
  <c r="O22" i="18" s="1"/>
  <c r="BF22" i="18"/>
  <c r="K38" i="18"/>
  <c r="O38" i="18" s="1"/>
  <c r="AB38" i="18"/>
  <c r="S38" i="18"/>
  <c r="AJ38" i="18"/>
  <c r="AX38" i="18"/>
  <c r="K40" i="18"/>
  <c r="O40" i="18" s="1"/>
  <c r="S40" i="18"/>
  <c r="AJ40" i="18"/>
  <c r="Y40" i="18"/>
  <c r="AX40" i="18"/>
  <c r="AE50" i="18"/>
  <c r="V50" i="18" s="1"/>
  <c r="AD50" i="18"/>
  <c r="AS51" i="18"/>
  <c r="BF51" i="18" s="1"/>
  <c r="AX53" i="18"/>
  <c r="Y53" i="18"/>
  <c r="O53" i="18"/>
  <c r="AB53" i="18"/>
  <c r="K53" i="18"/>
  <c r="AJ53" i="18"/>
  <c r="S53" i="18"/>
  <c r="Q77" i="18"/>
  <c r="U77" i="18" s="1"/>
  <c r="Y26" i="18"/>
  <c r="AB26" i="18"/>
  <c r="AS49" i="18"/>
  <c r="Q49" i="18"/>
  <c r="U49" i="18" s="1"/>
  <c r="AE49" i="18" s="1"/>
  <c r="V49" i="18" s="1"/>
  <c r="AJ68" i="18"/>
  <c r="S68" i="18"/>
  <c r="AB68" i="18"/>
  <c r="K68" i="18"/>
  <c r="AX68" i="18"/>
  <c r="AX75" i="18"/>
  <c r="Y75" i="18"/>
  <c r="K75" i="18"/>
  <c r="O75" i="18" s="1"/>
  <c r="S75" i="18"/>
  <c r="K26" i="18"/>
  <c r="O26" i="18" s="1"/>
  <c r="Y32" i="18"/>
  <c r="K32" i="18"/>
  <c r="AS43" i="18"/>
  <c r="BF52" i="18"/>
  <c r="O68" i="18"/>
  <c r="AJ72" i="18"/>
  <c r="S72" i="18"/>
  <c r="O72" i="18"/>
  <c r="AX72" i="18"/>
  <c r="AX79" i="18"/>
  <c r="Y79" i="18"/>
  <c r="AJ79" i="18"/>
  <c r="S79" i="18"/>
  <c r="R93" i="18"/>
  <c r="BF26" i="18"/>
  <c r="O32" i="18"/>
  <c r="Y34" i="18"/>
  <c r="O34" i="18"/>
  <c r="AX34" i="18"/>
  <c r="BF34" i="18" s="1"/>
  <c r="AX43" i="18"/>
  <c r="BF43" i="18" s="1"/>
  <c r="K43" i="18"/>
  <c r="Y43" i="18"/>
  <c r="AB43" i="18"/>
  <c r="O43" i="18"/>
  <c r="AS44" i="18"/>
  <c r="BF44" i="18" s="1"/>
  <c r="Q44" i="18"/>
  <c r="U44" i="18" s="1"/>
  <c r="BF50" i="18"/>
  <c r="AD52" i="18"/>
  <c r="W52" i="18" s="1"/>
  <c r="AS66" i="18"/>
  <c r="Q66" i="18"/>
  <c r="U66" i="18" s="1"/>
  <c r="K72" i="18"/>
  <c r="U73" i="18"/>
  <c r="K79" i="18"/>
  <c r="O79" i="18" s="1"/>
  <c r="AX36" i="18"/>
  <c r="BF36" i="18" s="1"/>
  <c r="AX39" i="18"/>
  <c r="AX47" i="18"/>
  <c r="K47" i="18"/>
  <c r="Y47" i="18"/>
  <c r="AX51" i="18"/>
  <c r="Y51" i="18"/>
  <c r="O51" i="18"/>
  <c r="S51" i="18"/>
  <c r="U51" i="18" s="1"/>
  <c r="AB51" i="18"/>
  <c r="BF54" i="18"/>
  <c r="AX61" i="18"/>
  <c r="BF61" i="18" s="1"/>
  <c r="Y61" i="18"/>
  <c r="O61" i="18"/>
  <c r="AB61" i="18"/>
  <c r="AX65" i="18"/>
  <c r="BF65" i="18" s="1"/>
  <c r="Y65" i="18"/>
  <c r="AB65" i="18"/>
  <c r="Y66" i="18"/>
  <c r="K66" i="18"/>
  <c r="O66" i="18" s="1"/>
  <c r="AX66" i="18"/>
  <c r="AJ67" i="18"/>
  <c r="BF70" i="18"/>
  <c r="AX77" i="18"/>
  <c r="Y77" i="18"/>
  <c r="O77" i="18"/>
  <c r="AB77" i="18"/>
  <c r="AX81" i="18"/>
  <c r="BF81" i="18" s="1"/>
  <c r="Y81" i="18"/>
  <c r="O81" i="18"/>
  <c r="AB81" i="18"/>
  <c r="Y82" i="18"/>
  <c r="K82" i="18"/>
  <c r="O82" i="18" s="1"/>
  <c r="AX82" i="18"/>
  <c r="AJ83" i="18"/>
  <c r="BF86" i="18"/>
  <c r="K36" i="18"/>
  <c r="O36" i="18" s="1"/>
  <c r="K39" i="18"/>
  <c r="O39" i="18" s="1"/>
  <c r="Y39" i="18"/>
  <c r="O47" i="18"/>
  <c r="AB47" i="18"/>
  <c r="O48" i="18"/>
  <c r="K51" i="18"/>
  <c r="Q54" i="18"/>
  <c r="U54" i="18" s="1"/>
  <c r="AS55" i="18"/>
  <c r="BF55" i="18" s="1"/>
  <c r="AX57" i="18"/>
  <c r="Y57" i="18"/>
  <c r="O57" i="18"/>
  <c r="K61" i="18"/>
  <c r="K65" i="18"/>
  <c r="O65" i="18" s="1"/>
  <c r="Q70" i="18"/>
  <c r="U70" i="18" s="1"/>
  <c r="AS71" i="18"/>
  <c r="BF71" i="18" s="1"/>
  <c r="AX73" i="18"/>
  <c r="BF73" i="18" s="1"/>
  <c r="Y73" i="18"/>
  <c r="O73" i="18"/>
  <c r="K77" i="18"/>
  <c r="K81" i="18"/>
  <c r="Q86" i="18"/>
  <c r="U86" i="18" s="1"/>
  <c r="AS87" i="18"/>
  <c r="BF87" i="18" s="1"/>
  <c r="AX89" i="18"/>
  <c r="Y89" i="18"/>
  <c r="O89" i="18"/>
  <c r="AX42" i="18"/>
  <c r="BF42" i="18" s="1"/>
  <c r="Y42" i="18"/>
  <c r="S42" i="18"/>
  <c r="U42" i="18" s="1"/>
  <c r="Y44" i="18"/>
  <c r="Y62" i="18"/>
  <c r="K62" i="18"/>
  <c r="O62" i="18" s="1"/>
  <c r="S62" i="18"/>
  <c r="AX67" i="18"/>
  <c r="Y67" i="18"/>
  <c r="O67" i="18"/>
  <c r="Y78" i="18"/>
  <c r="K78" i="18"/>
  <c r="O78" i="18" s="1"/>
  <c r="S78" i="18"/>
  <c r="AX83" i="18"/>
  <c r="Y83" i="18"/>
  <c r="O83" i="18"/>
  <c r="K42" i="18"/>
  <c r="O42" i="18" s="1"/>
  <c r="K44" i="18"/>
  <c r="O44" i="18" s="1"/>
  <c r="AB44" i="18"/>
  <c r="AX46" i="18"/>
  <c r="Y46" i="18"/>
  <c r="O46" i="18"/>
  <c r="S46" i="18"/>
  <c r="U46" i="18" s="1"/>
  <c r="Y48" i="18"/>
  <c r="Y58" i="18"/>
  <c r="K58" i="18"/>
  <c r="O58" i="18" s="1"/>
  <c r="AJ58" i="18"/>
  <c r="AJ62" i="18"/>
  <c r="AB66" i="18"/>
  <c r="K67" i="18"/>
  <c r="Y74" i="18"/>
  <c r="K74" i="18"/>
  <c r="O74" i="18" s="1"/>
  <c r="AJ74" i="18"/>
  <c r="AJ78" i="18"/>
  <c r="AB82" i="18"/>
  <c r="K83" i="18"/>
  <c r="Y90" i="18"/>
  <c r="K90" i="18"/>
  <c r="O90" i="18" s="1"/>
  <c r="AJ90" i="18"/>
  <c r="AS91" i="18"/>
  <c r="BF91" i="18" s="1"/>
  <c r="AX50" i="18"/>
  <c r="Y52" i="18"/>
  <c r="AX52" i="18"/>
  <c r="AJ60" i="18"/>
  <c r="S60" i="18"/>
  <c r="Y60" i="18"/>
  <c r="AJ76" i="18"/>
  <c r="S76" i="18"/>
  <c r="Y76" i="18"/>
  <c r="Y54" i="18"/>
  <c r="K54" i="18"/>
  <c r="O54" i="18" s="1"/>
  <c r="AB54" i="18"/>
  <c r="AX55" i="18"/>
  <c r="Y55" i="18"/>
  <c r="O55" i="18"/>
  <c r="AB55" i="18"/>
  <c r="BF66" i="18"/>
  <c r="Y70" i="18"/>
  <c r="K70" i="18"/>
  <c r="O70" i="18" s="1"/>
  <c r="AB70" i="18"/>
  <c r="AX71" i="18"/>
  <c r="Y71" i="18"/>
  <c r="O71" i="18"/>
  <c r="AB71" i="18"/>
  <c r="Y86" i="18"/>
  <c r="K86" i="18"/>
  <c r="O86" i="18" s="1"/>
  <c r="AB86" i="18"/>
  <c r="AX87" i="18"/>
  <c r="Y87" i="18"/>
  <c r="O87" i="18"/>
  <c r="AB87" i="18"/>
  <c r="AD49" i="18" l="1"/>
  <c r="W49" i="18" s="1"/>
  <c r="AD26" i="18"/>
  <c r="AE26" i="18"/>
  <c r="V26" i="18" s="1"/>
  <c r="AE31" i="18"/>
  <c r="V31" i="18" s="1"/>
  <c r="AD85" i="18"/>
  <c r="AE105" i="18"/>
  <c r="V105" i="18" s="1"/>
  <c r="AE78" i="18"/>
  <c r="V78" i="18" s="1"/>
  <c r="AE65" i="18"/>
  <c r="V65" i="18" s="1"/>
  <c r="AD65" i="18"/>
  <c r="W65" i="18" s="1"/>
  <c r="AD22" i="18"/>
  <c r="AE22" i="18"/>
  <c r="V22" i="18" s="1"/>
  <c r="AD82" i="18"/>
  <c r="AE82" i="18"/>
  <c r="V82" i="18" s="1"/>
  <c r="AD66" i="18"/>
  <c r="AE66" i="18"/>
  <c r="V66" i="18" s="1"/>
  <c r="AE44" i="18"/>
  <c r="V44" i="18" s="1"/>
  <c r="AD44" i="18"/>
  <c r="W44" i="18" s="1"/>
  <c r="AE42" i="18"/>
  <c r="V42" i="18" s="1"/>
  <c r="AD42" i="18"/>
  <c r="W42" i="18" s="1"/>
  <c r="AE51" i="18"/>
  <c r="V51" i="18" s="1"/>
  <c r="AD51" i="18"/>
  <c r="AE89" i="18"/>
  <c r="V89" i="18" s="1"/>
  <c r="AD89" i="18"/>
  <c r="W89" i="18" s="1"/>
  <c r="AE57" i="18"/>
  <c r="V57" i="18" s="1"/>
  <c r="AD57" i="18"/>
  <c r="AE77" i="18"/>
  <c r="V77" i="18" s="1"/>
  <c r="AD77" i="18"/>
  <c r="W77" i="18" s="1"/>
  <c r="AS105" i="18"/>
  <c r="BF105" i="18" s="1"/>
  <c r="Q105" i="18"/>
  <c r="U105" i="18" s="1"/>
  <c r="AD105" i="18" s="1"/>
  <c r="W105" i="18" s="1"/>
  <c r="AD70" i="18"/>
  <c r="AE70" i="18"/>
  <c r="V70" i="18" s="1"/>
  <c r="AS60" i="18"/>
  <c r="BF60" i="18" s="1"/>
  <c r="Q60" i="18"/>
  <c r="U60" i="18" s="1"/>
  <c r="AS40" i="18"/>
  <c r="BF40" i="18" s="1"/>
  <c r="Q40" i="18"/>
  <c r="U40" i="18" s="1"/>
  <c r="AE40" i="18" s="1"/>
  <c r="V40" i="18" s="1"/>
  <c r="AS88" i="18"/>
  <c r="BF88" i="18" s="1"/>
  <c r="Q88" i="18"/>
  <c r="U88" i="18" s="1"/>
  <c r="AD88" i="18" s="1"/>
  <c r="AE91" i="18"/>
  <c r="V91" i="18" s="1"/>
  <c r="AD91" i="18"/>
  <c r="W91" i="18" s="1"/>
  <c r="AD29" i="18"/>
  <c r="AS79" i="18"/>
  <c r="BF79" i="18" s="1"/>
  <c r="Q79" i="18"/>
  <c r="U79" i="18" s="1"/>
  <c r="AE79" i="18" s="1"/>
  <c r="V79" i="18" s="1"/>
  <c r="AD86" i="18"/>
  <c r="AE86" i="18"/>
  <c r="V86" i="18" s="1"/>
  <c r="AE73" i="18"/>
  <c r="V73" i="18" s="1"/>
  <c r="AD73" i="18"/>
  <c r="W73" i="18" s="1"/>
  <c r="AD47" i="18"/>
  <c r="AE47" i="18"/>
  <c r="V47" i="18" s="1"/>
  <c r="W45" i="18"/>
  <c r="AS29" i="18"/>
  <c r="BF29" i="18" s="1"/>
  <c r="Q29" i="18"/>
  <c r="U29" i="18" s="1"/>
  <c r="AE29" i="18" s="1"/>
  <c r="V29" i="18" s="1"/>
  <c r="AD54" i="18"/>
  <c r="AE54" i="18"/>
  <c r="V54" i="18" s="1"/>
  <c r="AS72" i="18"/>
  <c r="BF72" i="18" s="1"/>
  <c r="Q72" i="18"/>
  <c r="U72" i="18" s="1"/>
  <c r="AD72" i="18" s="1"/>
  <c r="BF106" i="18"/>
  <c r="AE106" i="18"/>
  <c r="V106" i="18" s="1"/>
  <c r="AD106" i="18"/>
  <c r="W106" i="18" s="1"/>
  <c r="AE87" i="18"/>
  <c r="V87" i="18" s="1"/>
  <c r="AD87" i="18"/>
  <c r="W87" i="18" s="1"/>
  <c r="AS62" i="18"/>
  <c r="BF62" i="18" s="1"/>
  <c r="Q62" i="18"/>
  <c r="U62" i="18" s="1"/>
  <c r="AD62" i="18" s="1"/>
  <c r="AS68" i="18"/>
  <c r="BF68" i="18" s="1"/>
  <c r="Q68" i="18"/>
  <c r="U68" i="18" s="1"/>
  <c r="AD68" i="18" s="1"/>
  <c r="AS27" i="18"/>
  <c r="BF27" i="18" s="1"/>
  <c r="Q27" i="18"/>
  <c r="U27" i="18" s="1"/>
  <c r="AD27" i="18" s="1"/>
  <c r="AD33" i="18"/>
  <c r="Q85" i="18"/>
  <c r="U85" i="18" s="1"/>
  <c r="AE85" i="18" s="1"/>
  <c r="V85" i="18" s="1"/>
  <c r="AS85" i="18"/>
  <c r="BF85" i="18" s="1"/>
  <c r="Q18" i="18"/>
  <c r="U18" i="18" s="1"/>
  <c r="AD18" i="18" s="1"/>
  <c r="AS18" i="18"/>
  <c r="BF18" i="18" s="1"/>
  <c r="AS14" i="18"/>
  <c r="BF14" i="18" s="1"/>
  <c r="Q14" i="18"/>
  <c r="U14" i="18" s="1"/>
  <c r="AD14" i="18" s="1"/>
  <c r="AS23" i="18"/>
  <c r="BF23" i="18" s="1"/>
  <c r="Q23" i="18"/>
  <c r="U23" i="18" s="1"/>
  <c r="AD23" i="18" s="1"/>
  <c r="AS78" i="18"/>
  <c r="BF78" i="18" s="1"/>
  <c r="Q78" i="18"/>
  <c r="U78" i="18" s="1"/>
  <c r="AD78" i="18" s="1"/>
  <c r="W78" i="18" s="1"/>
  <c r="AD46" i="18"/>
  <c r="AE46" i="18"/>
  <c r="V46" i="18" s="1"/>
  <c r="AE81" i="18"/>
  <c r="V81" i="18" s="1"/>
  <c r="AD81" i="18"/>
  <c r="W81" i="18" s="1"/>
  <c r="Q67" i="18"/>
  <c r="U67" i="18" s="1"/>
  <c r="AE67" i="18" s="1"/>
  <c r="V67" i="18" s="1"/>
  <c r="AS67" i="18"/>
  <c r="BF67" i="18" s="1"/>
  <c r="AD34" i="18"/>
  <c r="AE34" i="18"/>
  <c r="V34" i="18" s="1"/>
  <c r="AS37" i="18"/>
  <c r="BF37" i="18" s="1"/>
  <c r="Q37" i="18"/>
  <c r="U37" i="18" s="1"/>
  <c r="AE37" i="18" s="1"/>
  <c r="V37" i="18" s="1"/>
  <c r="AS64" i="18"/>
  <c r="BF64" i="18" s="1"/>
  <c r="Q64" i="18"/>
  <c r="U64" i="18" s="1"/>
  <c r="AD64" i="18" s="1"/>
  <c r="AE16" i="18"/>
  <c r="V16" i="18" s="1"/>
  <c r="AE84" i="18"/>
  <c r="V84" i="18" s="1"/>
  <c r="AS16" i="18"/>
  <c r="BF16" i="18" s="1"/>
  <c r="Q16" i="18"/>
  <c r="U16" i="18" s="1"/>
  <c r="AD16" i="18" s="1"/>
  <c r="Q25" i="18"/>
  <c r="U25" i="18" s="1"/>
  <c r="AE25" i="18" s="1"/>
  <c r="V25" i="18" s="1"/>
  <c r="AS25" i="18"/>
  <c r="BF25" i="18" s="1"/>
  <c r="AE71" i="18"/>
  <c r="V71" i="18" s="1"/>
  <c r="AD71" i="18"/>
  <c r="W71" i="18" s="1"/>
  <c r="AE36" i="18"/>
  <c r="V36" i="18" s="1"/>
  <c r="AD36" i="18"/>
  <c r="AE61" i="18"/>
  <c r="V61" i="18" s="1"/>
  <c r="AD61" i="18"/>
  <c r="W50" i="18"/>
  <c r="Q38" i="18"/>
  <c r="U38" i="18" s="1"/>
  <c r="AD38" i="18" s="1"/>
  <c r="AS38" i="18"/>
  <c r="BF38" i="18" s="1"/>
  <c r="AS24" i="18"/>
  <c r="BF24" i="18" s="1"/>
  <c r="Q24" i="18"/>
  <c r="U24" i="18" s="1"/>
  <c r="AE24" i="18" s="1"/>
  <c r="V24" i="18" s="1"/>
  <c r="AS59" i="18"/>
  <c r="BF59" i="18" s="1"/>
  <c r="Q59" i="18"/>
  <c r="U59" i="18" s="1"/>
  <c r="AD59" i="18" s="1"/>
  <c r="Q35" i="18"/>
  <c r="U35" i="18" s="1"/>
  <c r="AD35" i="18" s="1"/>
  <c r="AS35" i="18"/>
  <c r="BF35" i="18" s="1"/>
  <c r="BF57" i="18"/>
  <c r="AS69" i="18"/>
  <c r="BF69" i="18" s="1"/>
  <c r="Q69" i="18"/>
  <c r="U69" i="18" s="1"/>
  <c r="AE69" i="18" s="1"/>
  <c r="V69" i="18" s="1"/>
  <c r="U75" i="18"/>
  <c r="AD75" i="18" s="1"/>
  <c r="BF46" i="18"/>
  <c r="AS41" i="18"/>
  <c r="BF41" i="18" s="1"/>
  <c r="Q41" i="18"/>
  <c r="U41" i="18" s="1"/>
  <c r="AD41" i="18" s="1"/>
  <c r="Q31" i="18"/>
  <c r="U31" i="18" s="1"/>
  <c r="AD31" i="18" s="1"/>
  <c r="AS31" i="18"/>
  <c r="BF31" i="18" s="1"/>
  <c r="Q21" i="18"/>
  <c r="U21" i="18" s="1"/>
  <c r="AD21" i="18" s="1"/>
  <c r="AS21" i="18"/>
  <c r="BF21" i="18" s="1"/>
  <c r="AD83" i="18"/>
  <c r="AE39" i="18"/>
  <c r="V39" i="18" s="1"/>
  <c r="AD39" i="18"/>
  <c r="AS20" i="18"/>
  <c r="BF20" i="18" s="1"/>
  <c r="Q20" i="18"/>
  <c r="U20" i="18" s="1"/>
  <c r="AE20" i="18" s="1"/>
  <c r="V20" i="18" s="1"/>
  <c r="AE55" i="18"/>
  <c r="V55" i="18" s="1"/>
  <c r="AD55" i="18"/>
  <c r="AS90" i="18"/>
  <c r="BF90" i="18" s="1"/>
  <c r="Q90" i="18"/>
  <c r="U90" i="18" s="1"/>
  <c r="AD90" i="18" s="1"/>
  <c r="AS58" i="18"/>
  <c r="BF58" i="18" s="1"/>
  <c r="Q58" i="18"/>
  <c r="U58" i="18" s="1"/>
  <c r="AD58" i="18" s="1"/>
  <c r="AE48" i="18"/>
  <c r="V48" i="18" s="1"/>
  <c r="AD48" i="18"/>
  <c r="AD43" i="18"/>
  <c r="AE43" i="18"/>
  <c r="V43" i="18" s="1"/>
  <c r="Q53" i="18"/>
  <c r="U53" i="18" s="1"/>
  <c r="AE53" i="18" s="1"/>
  <c r="V53" i="18" s="1"/>
  <c r="AS53" i="18"/>
  <c r="BF53" i="18" s="1"/>
  <c r="AE19" i="18"/>
  <c r="V19" i="18" s="1"/>
  <c r="AD19" i="18"/>
  <c r="AE18" i="18"/>
  <c r="V18" i="18" s="1"/>
  <c r="AS17" i="18"/>
  <c r="BF17" i="18" s="1"/>
  <c r="Q17" i="18"/>
  <c r="U17" i="18" s="1"/>
  <c r="AE17" i="18" s="1"/>
  <c r="V17" i="18" s="1"/>
  <c r="Q33" i="18"/>
  <c r="U33" i="18" s="1"/>
  <c r="AE33" i="18" s="1"/>
  <c r="V33" i="18" s="1"/>
  <c r="AS33" i="18"/>
  <c r="BF33" i="18" s="1"/>
  <c r="AS56" i="18"/>
  <c r="BF56" i="18" s="1"/>
  <c r="Q56" i="18"/>
  <c r="U56" i="18" s="1"/>
  <c r="AD56" i="18" s="1"/>
  <c r="AS80" i="18"/>
  <c r="BF80" i="18" s="1"/>
  <c r="Q80" i="18"/>
  <c r="U80" i="18" s="1"/>
  <c r="AS76" i="18"/>
  <c r="BF76" i="18" s="1"/>
  <c r="Q76" i="18"/>
  <c r="U76" i="18" s="1"/>
  <c r="AS74" i="18"/>
  <c r="BF74" i="18" s="1"/>
  <c r="Q74" i="18"/>
  <c r="U74" i="18" s="1"/>
  <c r="AD74" i="18" s="1"/>
  <c r="AE32" i="18"/>
  <c r="V32" i="18" s="1"/>
  <c r="AD32" i="18"/>
  <c r="Y12" i="18"/>
  <c r="Y93" i="18" s="1"/>
  <c r="AX12" i="18"/>
  <c r="AX93" i="18" s="1"/>
  <c r="S12" i="18"/>
  <c r="S93" i="18" s="1"/>
  <c r="AJ12" i="18"/>
  <c r="K12" i="18"/>
  <c r="K93" i="18" s="1"/>
  <c r="AB12" i="18"/>
  <c r="AB93" i="18" s="1"/>
  <c r="J93" i="18"/>
  <c r="Q83" i="18"/>
  <c r="U83" i="18" s="1"/>
  <c r="AE83" i="18" s="1"/>
  <c r="V83" i="18" s="1"/>
  <c r="AS83" i="18"/>
  <c r="BF83" i="18" s="1"/>
  <c r="AS30" i="18"/>
  <c r="BF30" i="18" s="1"/>
  <c r="Q30" i="18"/>
  <c r="U30" i="18" s="1"/>
  <c r="AD30" i="18" s="1"/>
  <c r="AS63" i="18"/>
  <c r="BF63" i="18" s="1"/>
  <c r="Q63" i="18"/>
  <c r="U63" i="18" s="1"/>
  <c r="AD63" i="18" s="1"/>
  <c r="AS13" i="18"/>
  <c r="BF13" i="18" s="1"/>
  <c r="Q13" i="18"/>
  <c r="U13" i="18" s="1"/>
  <c r="AE13" i="18" s="1"/>
  <c r="V13" i="18" s="1"/>
  <c r="AS84" i="18"/>
  <c r="BF84" i="18" s="1"/>
  <c r="Q84" i="18"/>
  <c r="U84" i="18" s="1"/>
  <c r="AD84" i="18" s="1"/>
  <c r="W84" i="18" s="1"/>
  <c r="AD28" i="18"/>
  <c r="AE28" i="18"/>
  <c r="V28" i="18" s="1"/>
  <c r="Q15" i="18"/>
  <c r="U15" i="18" s="1"/>
  <c r="AD15" i="18" s="1"/>
  <c r="AS15" i="18"/>
  <c r="BF15" i="18" s="1"/>
  <c r="W19" i="18" l="1"/>
  <c r="W39" i="18"/>
  <c r="W51" i="18"/>
  <c r="W32" i="18"/>
  <c r="W36" i="18"/>
  <c r="AD24" i="18"/>
  <c r="W24" i="18" s="1"/>
  <c r="W55" i="18"/>
  <c r="AD69" i="18"/>
  <c r="W69" i="18" s="1"/>
  <c r="AE15" i="18"/>
  <c r="V15" i="18" s="1"/>
  <c r="W48" i="18"/>
  <c r="AD13" i="18"/>
  <c r="W13" i="18" s="1"/>
  <c r="W15" i="18"/>
  <c r="AD40" i="18"/>
  <c r="W40" i="18" s="1"/>
  <c r="AE72" i="18"/>
  <c r="V72" i="18" s="1"/>
  <c r="W72" i="18" s="1"/>
  <c r="AE75" i="18"/>
  <c r="V75" i="18" s="1"/>
  <c r="W75" i="18" s="1"/>
  <c r="AD67" i="18"/>
  <c r="W67" i="18" s="1"/>
  <c r="AD53" i="18"/>
  <c r="W53" i="18" s="1"/>
  <c r="W28" i="18"/>
  <c r="AE59" i="18"/>
  <c r="V59" i="18" s="1"/>
  <c r="W54" i="18"/>
  <c r="AD17" i="18"/>
  <c r="W17" i="18" s="1"/>
  <c r="W31" i="18"/>
  <c r="AE30" i="18"/>
  <c r="V30" i="18" s="1"/>
  <c r="W30" i="18" s="1"/>
  <c r="AE21" i="18"/>
  <c r="V21" i="18" s="1"/>
  <c r="W21" i="18" s="1"/>
  <c r="W61" i="18"/>
  <c r="W16" i="18"/>
  <c r="AE68" i="18"/>
  <c r="V68" i="18" s="1"/>
  <c r="W68" i="18" s="1"/>
  <c r="AD37" i="18"/>
  <c r="W37" i="18" s="1"/>
  <c r="W57" i="18"/>
  <c r="AE63" i="18"/>
  <c r="V63" i="18" s="1"/>
  <c r="W63" i="18"/>
  <c r="W23" i="18"/>
  <c r="AE41" i="18"/>
  <c r="V41" i="18" s="1"/>
  <c r="W41" i="18" s="1"/>
  <c r="AE60" i="18"/>
  <c r="V60" i="18" s="1"/>
  <c r="AD60" i="18"/>
  <c r="AE23" i="18"/>
  <c r="V23" i="18" s="1"/>
  <c r="AE56" i="18"/>
  <c r="V56" i="18" s="1"/>
  <c r="W56" i="18" s="1"/>
  <c r="AE35" i="18"/>
  <c r="V35" i="18" s="1"/>
  <c r="W35" i="18" s="1"/>
  <c r="AJ93" i="18"/>
  <c r="AS12" i="18"/>
  <c r="Q12" i="18"/>
  <c r="W83" i="18"/>
  <c r="W33" i="18"/>
  <c r="W29" i="18"/>
  <c r="AD79" i="18"/>
  <c r="W79" i="18" s="1"/>
  <c r="W85" i="18"/>
  <c r="AE88" i="18"/>
  <c r="V88" i="18" s="1"/>
  <c r="W88" i="18" s="1"/>
  <c r="W59" i="18"/>
  <c r="W47" i="18"/>
  <c r="W70" i="18"/>
  <c r="W66" i="18"/>
  <c r="AD76" i="18"/>
  <c r="AE76" i="18"/>
  <c r="V76" i="18" s="1"/>
  <c r="AD20" i="18"/>
  <c r="W20" i="18" s="1"/>
  <c r="AE27" i="18"/>
  <c r="V27" i="18" s="1"/>
  <c r="W27" i="18" s="1"/>
  <c r="AE14" i="18"/>
  <c r="V14" i="18" s="1"/>
  <c r="W14" i="18" s="1"/>
  <c r="AE90" i="18"/>
  <c r="V90" i="18" s="1"/>
  <c r="W90" i="18" s="1"/>
  <c r="AD25" i="18"/>
  <c r="W25" i="18" s="1"/>
  <c r="AE38" i="18"/>
  <c r="V38" i="18" s="1"/>
  <c r="W38" i="18" s="1"/>
  <c r="O12" i="18"/>
  <c r="W43" i="18"/>
  <c r="W46" i="18"/>
  <c r="W82" i="18"/>
  <c r="W26" i="18"/>
  <c r="AE80" i="18"/>
  <c r="V80" i="18" s="1"/>
  <c r="AD80" i="18"/>
  <c r="W80" i="18" s="1"/>
  <c r="AE64" i="18"/>
  <c r="V64" i="18" s="1"/>
  <c r="W64" i="18" s="1"/>
  <c r="AE58" i="18"/>
  <c r="V58" i="18" s="1"/>
  <c r="W58" i="18" s="1"/>
  <c r="AE62" i="18"/>
  <c r="V62" i="18" s="1"/>
  <c r="W62" i="18" s="1"/>
  <c r="AE74" i="18"/>
  <c r="V74" i="18" s="1"/>
  <c r="W74" i="18" s="1"/>
  <c r="W18" i="18"/>
  <c r="W34" i="18"/>
  <c r="W86" i="18"/>
  <c r="W22" i="18"/>
  <c r="O93" i="18" l="1"/>
  <c r="W76" i="18"/>
  <c r="Q93" i="18"/>
  <c r="U12" i="18"/>
  <c r="U93" i="18" s="1"/>
  <c r="W60" i="18"/>
  <c r="AS93" i="18"/>
  <c r="BF12" i="18"/>
  <c r="BF93" i="18" s="1"/>
  <c r="AD12" i="18" l="1"/>
  <c r="AE12" i="18"/>
  <c r="AE93" i="18" l="1"/>
  <c r="V12" i="18"/>
  <c r="V93" i="18" s="1"/>
  <c r="AD93" i="18"/>
  <c r="W12" i="18"/>
  <c r="W93" i="18" s="1"/>
  <c r="BD95" i="17" l="1"/>
  <c r="BC95" i="17"/>
  <c r="BB95" i="17"/>
  <c r="BA95" i="17"/>
  <c r="AZ95" i="17"/>
  <c r="AY95" i="17"/>
  <c r="AV95" i="17"/>
  <c r="AU95" i="17"/>
  <c r="AT95" i="17"/>
  <c r="AR95" i="17"/>
  <c r="AQ95" i="17"/>
  <c r="AP95" i="17"/>
  <c r="AO95" i="17"/>
  <c r="AN95" i="17"/>
  <c r="AM95" i="17"/>
  <c r="AL95" i="17"/>
  <c r="AK95" i="17"/>
  <c r="AC95" i="17"/>
  <c r="AA95" i="17"/>
  <c r="Z95" i="17"/>
  <c r="P95" i="17"/>
  <c r="N95" i="17"/>
  <c r="M95" i="17"/>
  <c r="L95" i="17"/>
  <c r="I95" i="17"/>
  <c r="H95" i="17"/>
  <c r="G95" i="17"/>
  <c r="E95" i="17"/>
  <c r="D95" i="17"/>
  <c r="AW94" i="17"/>
  <c r="BE93" i="17"/>
  <c r="AX93" i="17"/>
  <c r="BF93" i="17" s="1"/>
  <c r="AW93" i="17"/>
  <c r="AJ93" i="17"/>
  <c r="AS93" i="17" s="1"/>
  <c r="AI93" i="17"/>
  <c r="AD93" i="17"/>
  <c r="W93" i="17" s="1"/>
  <c r="AB93" i="17"/>
  <c r="Y93" i="17"/>
  <c r="T93" i="17"/>
  <c r="S93" i="17"/>
  <c r="R93" i="17"/>
  <c r="Q93" i="17"/>
  <c r="U93" i="17" s="1"/>
  <c r="AE93" i="17" s="1"/>
  <c r="V93" i="17" s="1"/>
  <c r="BE92" i="17"/>
  <c r="AW92" i="17"/>
  <c r="AI92" i="17"/>
  <c r="T92" i="17"/>
  <c r="S92" i="17"/>
  <c r="R92" i="17"/>
  <c r="F92" i="17"/>
  <c r="J92" i="17" s="1"/>
  <c r="BE91" i="17"/>
  <c r="AW91" i="17"/>
  <c r="AI91" i="17"/>
  <c r="AB91" i="17"/>
  <c r="T91" i="17"/>
  <c r="R91" i="17"/>
  <c r="F91" i="17"/>
  <c r="J91" i="17" s="1"/>
  <c r="S91" i="17" s="1"/>
  <c r="BE90" i="17"/>
  <c r="AX90" i="17"/>
  <c r="AW90" i="17"/>
  <c r="AI90" i="17"/>
  <c r="AB90" i="17"/>
  <c r="Y90" i="17"/>
  <c r="T90" i="17"/>
  <c r="S90" i="17"/>
  <c r="R90" i="17"/>
  <c r="J90" i="17"/>
  <c r="AJ90" i="17" s="1"/>
  <c r="AS90" i="17" s="1"/>
  <c r="BF90" i="17" s="1"/>
  <c r="F90" i="17"/>
  <c r="BE89" i="17"/>
  <c r="AW89" i="17"/>
  <c r="AI89" i="17"/>
  <c r="T89" i="17"/>
  <c r="R89" i="17"/>
  <c r="J89" i="17"/>
  <c r="F89" i="17"/>
  <c r="BE88" i="17"/>
  <c r="AW88" i="17"/>
  <c r="AI88" i="17"/>
  <c r="T88" i="17"/>
  <c r="R88" i="17"/>
  <c r="J88" i="17"/>
  <c r="F88" i="17"/>
  <c r="BE87" i="17"/>
  <c r="AW87" i="17"/>
  <c r="AI87" i="17"/>
  <c r="T87" i="17"/>
  <c r="R87" i="17"/>
  <c r="F87" i="17"/>
  <c r="J87" i="17" s="1"/>
  <c r="S87" i="17" s="1"/>
  <c r="BE86" i="17"/>
  <c r="AX86" i="17"/>
  <c r="AW86" i="17"/>
  <c r="AI86" i="17"/>
  <c r="AB86" i="17"/>
  <c r="Y86" i="17"/>
  <c r="T86" i="17"/>
  <c r="S86" i="17"/>
  <c r="R86" i="17"/>
  <c r="F86" i="17"/>
  <c r="J86" i="17" s="1"/>
  <c r="BE85" i="17"/>
  <c r="AX85" i="17"/>
  <c r="AW85" i="17"/>
  <c r="AI85" i="17"/>
  <c r="Y85" i="17"/>
  <c r="T85" i="17"/>
  <c r="R85" i="17"/>
  <c r="K85" i="17"/>
  <c r="O85" i="17" s="1"/>
  <c r="F85" i="17"/>
  <c r="J85" i="17" s="1"/>
  <c r="BE84" i="17"/>
  <c r="AW84" i="17"/>
  <c r="AJ84" i="17"/>
  <c r="AI84" i="17"/>
  <c r="T84" i="17"/>
  <c r="R84" i="17"/>
  <c r="K84" i="17"/>
  <c r="J84" i="17"/>
  <c r="F84" i="17"/>
  <c r="BE83" i="17"/>
  <c r="AW83" i="17"/>
  <c r="AI83" i="17"/>
  <c r="T83" i="17"/>
  <c r="R83" i="17"/>
  <c r="F83" i="17"/>
  <c r="J83" i="17" s="1"/>
  <c r="BE82" i="17"/>
  <c r="AW82" i="17"/>
  <c r="AI82" i="17"/>
  <c r="T82" i="17"/>
  <c r="S82" i="17"/>
  <c r="R82" i="17"/>
  <c r="F82" i="17"/>
  <c r="J82" i="17" s="1"/>
  <c r="BE81" i="17"/>
  <c r="AX81" i="17"/>
  <c r="AW81" i="17"/>
  <c r="AI81" i="17"/>
  <c r="AB81" i="17"/>
  <c r="T81" i="17"/>
  <c r="R81" i="17"/>
  <c r="F81" i="17"/>
  <c r="J81" i="17" s="1"/>
  <c r="Y81" i="17" s="1"/>
  <c r="BE80" i="17"/>
  <c r="AX80" i="17"/>
  <c r="AW80" i="17"/>
  <c r="AI80" i="17"/>
  <c r="T80" i="17"/>
  <c r="R80" i="17"/>
  <c r="F80" i="17"/>
  <c r="J80" i="17" s="1"/>
  <c r="BE79" i="17"/>
  <c r="AW79" i="17"/>
  <c r="AJ79" i="17"/>
  <c r="Q79" i="17" s="1"/>
  <c r="AI79" i="17"/>
  <c r="T79" i="17"/>
  <c r="R79" i="17"/>
  <c r="K79" i="17"/>
  <c r="J79" i="17"/>
  <c r="F79" i="17"/>
  <c r="BE78" i="17"/>
  <c r="AW78" i="17"/>
  <c r="AI78" i="17"/>
  <c r="T78" i="17"/>
  <c r="R78" i="17"/>
  <c r="F78" i="17"/>
  <c r="J78" i="17" s="1"/>
  <c r="BE77" i="17"/>
  <c r="AW77" i="17"/>
  <c r="AI77" i="17"/>
  <c r="T77" i="17"/>
  <c r="S77" i="17"/>
  <c r="R77" i="17"/>
  <c r="F77" i="17"/>
  <c r="J77" i="17" s="1"/>
  <c r="BE76" i="17"/>
  <c r="AX76" i="17"/>
  <c r="AW76" i="17"/>
  <c r="AI76" i="17"/>
  <c r="AB76" i="17"/>
  <c r="Y76" i="17"/>
  <c r="T76" i="17"/>
  <c r="S76" i="17"/>
  <c r="R76" i="17"/>
  <c r="J76" i="17"/>
  <c r="AJ76" i="17" s="1"/>
  <c r="F76" i="17"/>
  <c r="BE75" i="17"/>
  <c r="AX75" i="17"/>
  <c r="AW75" i="17"/>
  <c r="AI75" i="17"/>
  <c r="Y75" i="17"/>
  <c r="T75" i="17"/>
  <c r="R75" i="17"/>
  <c r="K75" i="17"/>
  <c r="J75" i="17"/>
  <c r="O75" i="17" s="1"/>
  <c r="F75" i="17"/>
  <c r="BE74" i="17"/>
  <c r="AW74" i="17"/>
  <c r="AJ74" i="17"/>
  <c r="AI74" i="17"/>
  <c r="T74" i="17"/>
  <c r="R74" i="17"/>
  <c r="F74" i="17"/>
  <c r="J74" i="17" s="1"/>
  <c r="K74" i="17" s="1"/>
  <c r="BE73" i="17"/>
  <c r="AW73" i="17"/>
  <c r="AJ73" i="17"/>
  <c r="AI73" i="17"/>
  <c r="T73" i="17"/>
  <c r="S73" i="17"/>
  <c r="R73" i="17"/>
  <c r="F73" i="17"/>
  <c r="J73" i="17" s="1"/>
  <c r="BE72" i="17"/>
  <c r="AW72" i="17"/>
  <c r="AI72" i="17"/>
  <c r="T72" i="17"/>
  <c r="R72" i="17"/>
  <c r="F72" i="17"/>
  <c r="J72" i="17" s="1"/>
  <c r="BE71" i="17"/>
  <c r="AX71" i="17"/>
  <c r="AW71" i="17"/>
  <c r="AI71" i="17"/>
  <c r="AB71" i="17"/>
  <c r="Y71" i="17"/>
  <c r="T71" i="17"/>
  <c r="S71" i="17"/>
  <c r="R71" i="17"/>
  <c r="J71" i="17"/>
  <c r="AJ71" i="17" s="1"/>
  <c r="F71" i="17"/>
  <c r="BE70" i="17"/>
  <c r="AW70" i="17"/>
  <c r="AI70" i="17"/>
  <c r="Y70" i="17"/>
  <c r="T70" i="17"/>
  <c r="R70" i="17"/>
  <c r="J70" i="17"/>
  <c r="AX70" i="17" s="1"/>
  <c r="F70" i="17"/>
  <c r="BE69" i="17"/>
  <c r="AW69" i="17"/>
  <c r="AI69" i="17"/>
  <c r="T69" i="17"/>
  <c r="R69" i="17"/>
  <c r="F69" i="17"/>
  <c r="J69" i="17" s="1"/>
  <c r="BE68" i="17"/>
  <c r="AW68" i="17"/>
  <c r="AI68" i="17"/>
  <c r="T68" i="17"/>
  <c r="S68" i="17"/>
  <c r="R68" i="17"/>
  <c r="F68" i="17"/>
  <c r="J68" i="17" s="1"/>
  <c r="BE67" i="17"/>
  <c r="AW67" i="17"/>
  <c r="AI67" i="17"/>
  <c r="T67" i="17"/>
  <c r="S67" i="17"/>
  <c r="R67" i="17"/>
  <c r="F67" i="17"/>
  <c r="J67" i="17" s="1"/>
  <c r="BE66" i="17"/>
  <c r="AX66" i="17"/>
  <c r="AW66" i="17"/>
  <c r="AI66" i="17"/>
  <c r="AB66" i="17"/>
  <c r="Y66" i="17"/>
  <c r="T66" i="17"/>
  <c r="R66" i="17"/>
  <c r="F66" i="17"/>
  <c r="J66" i="17" s="1"/>
  <c r="BE65" i="17"/>
  <c r="AX65" i="17"/>
  <c r="AW65" i="17"/>
  <c r="AI65" i="17"/>
  <c r="Y65" i="17"/>
  <c r="T65" i="17"/>
  <c r="R65" i="17"/>
  <c r="K65" i="17"/>
  <c r="O65" i="17" s="1"/>
  <c r="J65" i="17"/>
  <c r="F65" i="17"/>
  <c r="BE64" i="17"/>
  <c r="AW64" i="17"/>
  <c r="AI64" i="17"/>
  <c r="T64" i="17"/>
  <c r="R64" i="17"/>
  <c r="F64" i="17"/>
  <c r="J64" i="17" s="1"/>
  <c r="AJ64" i="17" s="1"/>
  <c r="BE63" i="17"/>
  <c r="AW63" i="17"/>
  <c r="AI63" i="17"/>
  <c r="T63" i="17"/>
  <c r="R63" i="17"/>
  <c r="F63" i="17"/>
  <c r="J63" i="17" s="1"/>
  <c r="BE62" i="17"/>
  <c r="AW62" i="17"/>
  <c r="AI62" i="17"/>
  <c r="AB62" i="17"/>
  <c r="Y62" i="17"/>
  <c r="T62" i="17"/>
  <c r="R62" i="17"/>
  <c r="F62" i="17"/>
  <c r="J62" i="17" s="1"/>
  <c r="BE61" i="17"/>
  <c r="AX61" i="17"/>
  <c r="AW61" i="17"/>
  <c r="AI61" i="17"/>
  <c r="T61" i="17"/>
  <c r="R61" i="17"/>
  <c r="F61" i="17"/>
  <c r="J61" i="17" s="1"/>
  <c r="BE60" i="17"/>
  <c r="AW60" i="17"/>
  <c r="AI60" i="17"/>
  <c r="T60" i="17"/>
  <c r="R60" i="17"/>
  <c r="K60" i="17"/>
  <c r="O60" i="17" s="1"/>
  <c r="J60" i="17"/>
  <c r="F60" i="17"/>
  <c r="BE59" i="17"/>
  <c r="AW59" i="17"/>
  <c r="AI59" i="17"/>
  <c r="T59" i="17"/>
  <c r="R59" i="17"/>
  <c r="J59" i="17"/>
  <c r="F59" i="17"/>
  <c r="BE58" i="17"/>
  <c r="AW58" i="17"/>
  <c r="AI58" i="17"/>
  <c r="T58" i="17"/>
  <c r="R58" i="17"/>
  <c r="F58" i="17"/>
  <c r="J58" i="17" s="1"/>
  <c r="BE57" i="17"/>
  <c r="AX57" i="17"/>
  <c r="BF57" i="17" s="1"/>
  <c r="AW57" i="17"/>
  <c r="AI57" i="17"/>
  <c r="AB57" i="17"/>
  <c r="Y57" i="17"/>
  <c r="T57" i="17"/>
  <c r="S57" i="17"/>
  <c r="R57" i="17"/>
  <c r="J57" i="17"/>
  <c r="AJ57" i="17" s="1"/>
  <c r="AS57" i="17" s="1"/>
  <c r="F57" i="17"/>
  <c r="BE56" i="17"/>
  <c r="BF56" i="17" s="1"/>
  <c r="AW56" i="17"/>
  <c r="AI56" i="17"/>
  <c r="Y56" i="17"/>
  <c r="T56" i="17"/>
  <c r="R56" i="17"/>
  <c r="F56" i="17"/>
  <c r="J56" i="17" s="1"/>
  <c r="AX56" i="17" s="1"/>
  <c r="BE55" i="17"/>
  <c r="AW55" i="17"/>
  <c r="AJ55" i="17"/>
  <c r="AI55" i="17"/>
  <c r="T55" i="17"/>
  <c r="R55" i="17"/>
  <c r="F55" i="17"/>
  <c r="J55" i="17" s="1"/>
  <c r="BE54" i="17"/>
  <c r="AW54" i="17"/>
  <c r="AI54" i="17"/>
  <c r="T54" i="17"/>
  <c r="R54" i="17"/>
  <c r="J54" i="17"/>
  <c r="BE53" i="17"/>
  <c r="AW53" i="17"/>
  <c r="AI53" i="17"/>
  <c r="AB53" i="17"/>
  <c r="T53" i="17"/>
  <c r="S53" i="17"/>
  <c r="R53" i="17"/>
  <c r="Q53" i="17"/>
  <c r="K53" i="17"/>
  <c r="O53" i="17" s="1"/>
  <c r="J53" i="17"/>
  <c r="AJ53" i="17" s="1"/>
  <c r="AS53" i="17" s="1"/>
  <c r="BE52" i="17"/>
  <c r="AW52" i="17"/>
  <c r="AI52" i="17"/>
  <c r="AB52" i="17"/>
  <c r="Y52" i="17"/>
  <c r="T52" i="17"/>
  <c r="R52" i="17"/>
  <c r="J52" i="17"/>
  <c r="BE51" i="17"/>
  <c r="AW51" i="17"/>
  <c r="AI51" i="17"/>
  <c r="Y51" i="17"/>
  <c r="T51" i="17"/>
  <c r="R51" i="17"/>
  <c r="K51" i="17"/>
  <c r="F51" i="17"/>
  <c r="J51" i="17" s="1"/>
  <c r="BE50" i="17"/>
  <c r="AW50" i="17"/>
  <c r="AI50" i="17"/>
  <c r="AB50" i="17"/>
  <c r="T50" i="17"/>
  <c r="R50" i="17"/>
  <c r="K50" i="17"/>
  <c r="F50" i="17"/>
  <c r="J50" i="17" s="1"/>
  <c r="BE49" i="17"/>
  <c r="AX49" i="17"/>
  <c r="AW49" i="17"/>
  <c r="AI49" i="17"/>
  <c r="T49" i="17"/>
  <c r="S49" i="17"/>
  <c r="R49" i="17"/>
  <c r="F49" i="17"/>
  <c r="J49" i="17" s="1"/>
  <c r="BE48" i="17"/>
  <c r="AX48" i="17"/>
  <c r="AW48" i="17"/>
  <c r="AI48" i="17"/>
  <c r="Y48" i="17"/>
  <c r="T48" i="17"/>
  <c r="S48" i="17"/>
  <c r="R48" i="17"/>
  <c r="J48" i="17"/>
  <c r="F48" i="17"/>
  <c r="BE47" i="17"/>
  <c r="AW47" i="17"/>
  <c r="AI47" i="17"/>
  <c r="Y47" i="17"/>
  <c r="T47" i="17"/>
  <c r="R47" i="17"/>
  <c r="J47" i="17"/>
  <c r="F47" i="17"/>
  <c r="BE46" i="17"/>
  <c r="AW46" i="17"/>
  <c r="AI46" i="17"/>
  <c r="T46" i="17"/>
  <c r="R46" i="17"/>
  <c r="J46" i="17"/>
  <c r="S46" i="17" s="1"/>
  <c r="F46" i="17"/>
  <c r="BE45" i="17"/>
  <c r="AW45" i="17"/>
  <c r="AI45" i="17"/>
  <c r="AB45" i="17"/>
  <c r="Y45" i="17"/>
  <c r="T45" i="17"/>
  <c r="R45" i="17"/>
  <c r="J45" i="17"/>
  <c r="AX45" i="17" s="1"/>
  <c r="F45" i="17"/>
  <c r="BE44" i="17"/>
  <c r="AX44" i="17"/>
  <c r="AW44" i="17"/>
  <c r="AS44" i="17"/>
  <c r="AI44" i="17"/>
  <c r="AB44" i="17"/>
  <c r="T44" i="17"/>
  <c r="S44" i="17"/>
  <c r="R44" i="17"/>
  <c r="Q44" i="17"/>
  <c r="U44" i="17" s="1"/>
  <c r="K44" i="17"/>
  <c r="F44" i="17"/>
  <c r="J44" i="17" s="1"/>
  <c r="AJ44" i="17" s="1"/>
  <c r="BE43" i="17"/>
  <c r="AX43" i="17"/>
  <c r="AW43" i="17"/>
  <c r="AI43" i="17"/>
  <c r="AB43" i="17"/>
  <c r="T43" i="17"/>
  <c r="R43" i="17"/>
  <c r="J43" i="17"/>
  <c r="Y43" i="17" s="1"/>
  <c r="F43" i="17"/>
  <c r="BE42" i="17"/>
  <c r="AW42" i="17"/>
  <c r="AI42" i="17"/>
  <c r="T42" i="17"/>
  <c r="R42" i="17"/>
  <c r="F42" i="17"/>
  <c r="J42" i="17" s="1"/>
  <c r="Y42" i="17" s="1"/>
  <c r="BE41" i="17"/>
  <c r="AW41" i="17"/>
  <c r="AI41" i="17"/>
  <c r="T41" i="17"/>
  <c r="R41" i="17"/>
  <c r="J41" i="17"/>
  <c r="AX41" i="17" s="1"/>
  <c r="F41" i="17"/>
  <c r="BE40" i="17"/>
  <c r="AW40" i="17"/>
  <c r="AI40" i="17"/>
  <c r="T40" i="17"/>
  <c r="S40" i="17"/>
  <c r="R40" i="17"/>
  <c r="J40" i="17"/>
  <c r="K40" i="17" s="1"/>
  <c r="BE39" i="17"/>
  <c r="AW39" i="17"/>
  <c r="AI39" i="17"/>
  <c r="T39" i="17"/>
  <c r="R39" i="17"/>
  <c r="F39" i="17"/>
  <c r="J39" i="17" s="1"/>
  <c r="AJ39" i="17" s="1"/>
  <c r="BE38" i="17"/>
  <c r="AW38" i="17"/>
  <c r="AI38" i="17"/>
  <c r="T38" i="17"/>
  <c r="R38" i="17"/>
  <c r="J38" i="17"/>
  <c r="AB38" i="17" s="1"/>
  <c r="F38" i="17"/>
  <c r="BE37" i="17"/>
  <c r="AW37" i="17"/>
  <c r="AI37" i="17"/>
  <c r="T37" i="17"/>
  <c r="R37" i="17"/>
  <c r="F37" i="17"/>
  <c r="J37" i="17" s="1"/>
  <c r="S37" i="17" s="1"/>
  <c r="BE36" i="17"/>
  <c r="AW36" i="17"/>
  <c r="AI36" i="17"/>
  <c r="T36" i="17"/>
  <c r="R36" i="17"/>
  <c r="F36" i="17"/>
  <c r="J36" i="17" s="1"/>
  <c r="Y36" i="17" s="1"/>
  <c r="BE35" i="17"/>
  <c r="AW35" i="17"/>
  <c r="AJ35" i="17"/>
  <c r="AS35" i="17" s="1"/>
  <c r="AI35" i="17"/>
  <c r="Y35" i="17"/>
  <c r="T35" i="17"/>
  <c r="S35" i="17"/>
  <c r="R35" i="17"/>
  <c r="Q35" i="17"/>
  <c r="U35" i="17" s="1"/>
  <c r="K35" i="17"/>
  <c r="F35" i="17"/>
  <c r="J35" i="17" s="1"/>
  <c r="AB35" i="17" s="1"/>
  <c r="BE34" i="17"/>
  <c r="AX34" i="17"/>
  <c r="AW34" i="17"/>
  <c r="AI34" i="17"/>
  <c r="AB34" i="17"/>
  <c r="T34" i="17"/>
  <c r="R34" i="17"/>
  <c r="J34" i="17"/>
  <c r="Y34" i="17" s="1"/>
  <c r="F34" i="17"/>
  <c r="BE33" i="17"/>
  <c r="AW33" i="17"/>
  <c r="AI33" i="17"/>
  <c r="T33" i="17"/>
  <c r="R33" i="17"/>
  <c r="F33" i="17"/>
  <c r="J33" i="17" s="1"/>
  <c r="Y33" i="17" s="1"/>
  <c r="BE32" i="17"/>
  <c r="AW32" i="17"/>
  <c r="AJ32" i="17"/>
  <c r="AI32" i="17"/>
  <c r="AB32" i="17"/>
  <c r="T32" i="17"/>
  <c r="R32" i="17"/>
  <c r="J32" i="17"/>
  <c r="F32" i="17"/>
  <c r="BE31" i="17"/>
  <c r="AW31" i="17"/>
  <c r="AI31" i="17"/>
  <c r="T31" i="17"/>
  <c r="R31" i="17"/>
  <c r="F31" i="17"/>
  <c r="J31" i="17" s="1"/>
  <c r="S31" i="17" s="1"/>
  <c r="BE30" i="17"/>
  <c r="AX30" i="17"/>
  <c r="AW30" i="17"/>
  <c r="AS30" i="17"/>
  <c r="BF30" i="17" s="1"/>
  <c r="AI30" i="17"/>
  <c r="AB30" i="17"/>
  <c r="T30" i="17"/>
  <c r="S30" i="17"/>
  <c r="R30" i="17"/>
  <c r="Q30" i="17"/>
  <c r="K30" i="17"/>
  <c r="F30" i="17"/>
  <c r="J30" i="17" s="1"/>
  <c r="AJ30" i="17" s="1"/>
  <c r="BE29" i="17"/>
  <c r="AW29" i="17"/>
  <c r="AI29" i="17"/>
  <c r="T29" i="17"/>
  <c r="R29" i="17"/>
  <c r="J29" i="17"/>
  <c r="F29" i="17"/>
  <c r="BE28" i="17"/>
  <c r="AW28" i="17"/>
  <c r="AI28" i="17"/>
  <c r="T28" i="17"/>
  <c r="R28" i="17"/>
  <c r="J28" i="17"/>
  <c r="F28" i="17"/>
  <c r="BE27" i="17"/>
  <c r="AW27" i="17"/>
  <c r="AI27" i="17"/>
  <c r="T27" i="17"/>
  <c r="R27" i="17"/>
  <c r="J27" i="17"/>
  <c r="Y27" i="17" s="1"/>
  <c r="F27" i="17"/>
  <c r="BF26" i="17"/>
  <c r="BE26" i="17"/>
  <c r="AX26" i="17"/>
  <c r="AW26" i="17"/>
  <c r="AJ26" i="17"/>
  <c r="AS26" i="17" s="1"/>
  <c r="AI26" i="17"/>
  <c r="T26" i="17"/>
  <c r="S26" i="17"/>
  <c r="R26" i="17"/>
  <c r="Q26" i="17"/>
  <c r="U26" i="17" s="1"/>
  <c r="F26" i="17"/>
  <c r="J26" i="17" s="1"/>
  <c r="BE25" i="17"/>
  <c r="AW25" i="17"/>
  <c r="AJ25" i="17"/>
  <c r="AS25" i="17" s="1"/>
  <c r="AI25" i="17"/>
  <c r="T25" i="17"/>
  <c r="R25" i="17"/>
  <c r="F25" i="17"/>
  <c r="J25" i="17" s="1"/>
  <c r="AB25" i="17" s="1"/>
  <c r="BE24" i="17"/>
  <c r="AW24" i="17"/>
  <c r="AI24" i="17"/>
  <c r="T24" i="17"/>
  <c r="R24" i="17"/>
  <c r="F24" i="17"/>
  <c r="J24" i="17" s="1"/>
  <c r="BE23" i="17"/>
  <c r="AX23" i="17"/>
  <c r="AW23" i="17"/>
  <c r="AI23" i="17"/>
  <c r="AB23" i="17"/>
  <c r="T23" i="17"/>
  <c r="R23" i="17"/>
  <c r="F23" i="17"/>
  <c r="J23" i="17" s="1"/>
  <c r="K23" i="17" s="1"/>
  <c r="BE22" i="17"/>
  <c r="AW22" i="17"/>
  <c r="AI22" i="17"/>
  <c r="T22" i="17"/>
  <c r="R22" i="17"/>
  <c r="F22" i="17"/>
  <c r="J22" i="17" s="1"/>
  <c r="BE21" i="17"/>
  <c r="AW21" i="17"/>
  <c r="AI21" i="17"/>
  <c r="T21" i="17"/>
  <c r="R21" i="17"/>
  <c r="J21" i="17"/>
  <c r="AB21" i="17" s="1"/>
  <c r="F21" i="17"/>
  <c r="BE20" i="17"/>
  <c r="AW20" i="17"/>
  <c r="AI20" i="17"/>
  <c r="AB20" i="17"/>
  <c r="T20" i="17"/>
  <c r="R20" i="17"/>
  <c r="F20" i="17"/>
  <c r="J20" i="17" s="1"/>
  <c r="BE19" i="17"/>
  <c r="AX19" i="17"/>
  <c r="AW19" i="17"/>
  <c r="AI19" i="17"/>
  <c r="Y19" i="17"/>
  <c r="T19" i="17"/>
  <c r="S19" i="17"/>
  <c r="R19" i="17"/>
  <c r="J19" i="17"/>
  <c r="F19" i="17"/>
  <c r="BE18" i="17"/>
  <c r="AX18" i="17"/>
  <c r="AW18" i="17"/>
  <c r="AI18" i="17"/>
  <c r="AB18" i="17"/>
  <c r="T18" i="17"/>
  <c r="R18" i="17"/>
  <c r="K18" i="17"/>
  <c r="F18" i="17"/>
  <c r="J18" i="17" s="1"/>
  <c r="BE17" i="17"/>
  <c r="AW17" i="17"/>
  <c r="AI17" i="17"/>
  <c r="T17" i="17"/>
  <c r="R17" i="17"/>
  <c r="F17" i="17"/>
  <c r="J17" i="17" s="1"/>
  <c r="AB17" i="17" s="1"/>
  <c r="BE16" i="17"/>
  <c r="AW16" i="17"/>
  <c r="AI16" i="17"/>
  <c r="T16" i="17"/>
  <c r="R16" i="17"/>
  <c r="J16" i="17"/>
  <c r="AB16" i="17" s="1"/>
  <c r="F16" i="17"/>
  <c r="BE15" i="17"/>
  <c r="AW15" i="17"/>
  <c r="AI15" i="17"/>
  <c r="T15" i="17"/>
  <c r="R15" i="17"/>
  <c r="F15" i="17"/>
  <c r="J15" i="17" s="1"/>
  <c r="Y15" i="17" s="1"/>
  <c r="BE14" i="17"/>
  <c r="AW14" i="17"/>
  <c r="AI14" i="17"/>
  <c r="T14" i="17"/>
  <c r="R14" i="17"/>
  <c r="F14" i="17"/>
  <c r="J14" i="17" s="1"/>
  <c r="BE13" i="17"/>
  <c r="AW13" i="17"/>
  <c r="AI13" i="17"/>
  <c r="T13" i="17"/>
  <c r="R13" i="17"/>
  <c r="F13" i="17"/>
  <c r="J13" i="17" s="1"/>
  <c r="BE12" i="17"/>
  <c r="AW12" i="17"/>
  <c r="AI12" i="17"/>
  <c r="T12" i="17"/>
  <c r="R12" i="17"/>
  <c r="J12" i="17"/>
  <c r="S12" i="17" s="1"/>
  <c r="F12" i="17"/>
  <c r="J44" i="15"/>
  <c r="BD95" i="16"/>
  <c r="BC95" i="16"/>
  <c r="BB95" i="16"/>
  <c r="BA95" i="16"/>
  <c r="AZ95" i="16"/>
  <c r="AY95" i="16"/>
  <c r="AV95" i="16"/>
  <c r="AU95" i="16"/>
  <c r="AT95" i="16"/>
  <c r="AR95" i="16"/>
  <c r="AQ95" i="16"/>
  <c r="AP95" i="16"/>
  <c r="AO95" i="16"/>
  <c r="AN95" i="16"/>
  <c r="AM95" i="16"/>
  <c r="AL95" i="16"/>
  <c r="AK95" i="16"/>
  <c r="AC95" i="16"/>
  <c r="AA95" i="16"/>
  <c r="Z95" i="16"/>
  <c r="P95" i="16"/>
  <c r="N95" i="16"/>
  <c r="M95" i="16"/>
  <c r="L95" i="16"/>
  <c r="I95" i="16"/>
  <c r="H95" i="16"/>
  <c r="G95" i="16"/>
  <c r="E95" i="16"/>
  <c r="D95" i="16"/>
  <c r="AW94" i="16"/>
  <c r="BF93" i="16"/>
  <c r="BE93" i="16"/>
  <c r="AX93" i="16"/>
  <c r="AW93" i="16"/>
  <c r="AJ93" i="16"/>
  <c r="AS93" i="16" s="1"/>
  <c r="AI93" i="16"/>
  <c r="AB93" i="16"/>
  <c r="Y93" i="16"/>
  <c r="T93" i="16"/>
  <c r="S93" i="16"/>
  <c r="R93" i="16"/>
  <c r="Q93" i="16"/>
  <c r="BE92" i="16"/>
  <c r="AW92" i="16"/>
  <c r="AI92" i="16"/>
  <c r="AB92" i="16"/>
  <c r="X92" i="16"/>
  <c r="T92" i="16"/>
  <c r="R92" i="16"/>
  <c r="F92" i="16"/>
  <c r="J92" i="16" s="1"/>
  <c r="BE91" i="16"/>
  <c r="AX91" i="16"/>
  <c r="AW91" i="16"/>
  <c r="AI91" i="16"/>
  <c r="AB91" i="16"/>
  <c r="Y91" i="16"/>
  <c r="T91" i="16"/>
  <c r="S91" i="16"/>
  <c r="R91" i="16"/>
  <c r="O91" i="16"/>
  <c r="J91" i="16"/>
  <c r="K91" i="16" s="1"/>
  <c r="F91" i="16"/>
  <c r="BE90" i="16"/>
  <c r="AW90" i="16"/>
  <c r="AI90" i="16"/>
  <c r="AB90" i="16"/>
  <c r="X90" i="16"/>
  <c r="T90" i="16"/>
  <c r="R90" i="16"/>
  <c r="F90" i="16"/>
  <c r="J90" i="16" s="1"/>
  <c r="BE89" i="16"/>
  <c r="AX89" i="16"/>
  <c r="AW89" i="16"/>
  <c r="AJ89" i="16"/>
  <c r="AI89" i="16"/>
  <c r="Y89" i="16"/>
  <c r="T89" i="16"/>
  <c r="R89" i="16"/>
  <c r="K89" i="16"/>
  <c r="O89" i="16" s="1"/>
  <c r="F89" i="16"/>
  <c r="J89" i="16" s="1"/>
  <c r="BE88" i="16"/>
  <c r="AW88" i="16"/>
  <c r="AI88" i="16"/>
  <c r="T88" i="16"/>
  <c r="R88" i="16"/>
  <c r="F88" i="16"/>
  <c r="J88" i="16" s="1"/>
  <c r="BE87" i="16"/>
  <c r="AW87" i="16"/>
  <c r="AI87" i="16"/>
  <c r="T87" i="16"/>
  <c r="R87" i="16"/>
  <c r="F87" i="16"/>
  <c r="J87" i="16" s="1"/>
  <c r="BE86" i="16"/>
  <c r="AX86" i="16"/>
  <c r="AW86" i="16"/>
  <c r="AI86" i="16"/>
  <c r="AB86" i="16"/>
  <c r="Y86" i="16"/>
  <c r="X86" i="16"/>
  <c r="T86" i="16"/>
  <c r="S86" i="16"/>
  <c r="R86" i="16"/>
  <c r="J86" i="16"/>
  <c r="K86" i="16" s="1"/>
  <c r="O86" i="16" s="1"/>
  <c r="F86" i="16"/>
  <c r="BE85" i="16"/>
  <c r="AW85" i="16"/>
  <c r="AI85" i="16"/>
  <c r="T85" i="16"/>
  <c r="R85" i="16"/>
  <c r="J85" i="16"/>
  <c r="F85" i="16"/>
  <c r="BE84" i="16"/>
  <c r="AW84" i="16"/>
  <c r="AI84" i="16"/>
  <c r="X84" i="16"/>
  <c r="T84" i="16"/>
  <c r="R84" i="16"/>
  <c r="K84" i="16"/>
  <c r="O84" i="16" s="1"/>
  <c r="F84" i="16"/>
  <c r="J84" i="16" s="1"/>
  <c r="BE83" i="16"/>
  <c r="AW83" i="16"/>
  <c r="AI83" i="16"/>
  <c r="T83" i="16"/>
  <c r="R83" i="16"/>
  <c r="F83" i="16"/>
  <c r="J83" i="16" s="1"/>
  <c r="S83" i="16" s="1"/>
  <c r="BE82" i="16"/>
  <c r="AW82" i="16"/>
  <c r="AI82" i="16"/>
  <c r="T82" i="16"/>
  <c r="R82" i="16"/>
  <c r="F82" i="16"/>
  <c r="J82" i="16" s="1"/>
  <c r="AB82" i="16" s="1"/>
  <c r="BE81" i="16"/>
  <c r="AW81" i="16"/>
  <c r="AI81" i="16"/>
  <c r="T81" i="16"/>
  <c r="R81" i="16"/>
  <c r="F81" i="16"/>
  <c r="J81" i="16" s="1"/>
  <c r="BE80" i="16"/>
  <c r="AX80" i="16"/>
  <c r="AW80" i="16"/>
  <c r="AJ80" i="16"/>
  <c r="AS80" i="16" s="1"/>
  <c r="AI80" i="16"/>
  <c r="Y80" i="16"/>
  <c r="X80" i="16"/>
  <c r="T80" i="16"/>
  <c r="R80" i="16"/>
  <c r="J80" i="16"/>
  <c r="F80" i="16"/>
  <c r="BE79" i="16"/>
  <c r="AW79" i="16"/>
  <c r="AI79" i="16"/>
  <c r="T79" i="16"/>
  <c r="R79" i="16"/>
  <c r="J79" i="16"/>
  <c r="K79" i="16" s="1"/>
  <c r="F79" i="16"/>
  <c r="BE78" i="16"/>
  <c r="AW78" i="16"/>
  <c r="AI78" i="16"/>
  <c r="X78" i="16"/>
  <c r="T78" i="16"/>
  <c r="R78" i="16"/>
  <c r="F78" i="16"/>
  <c r="J78" i="16" s="1"/>
  <c r="BE77" i="16"/>
  <c r="AW77" i="16"/>
  <c r="AI77" i="16"/>
  <c r="AB77" i="16"/>
  <c r="T77" i="16"/>
  <c r="S77" i="16"/>
  <c r="R77" i="16"/>
  <c r="F77" i="16"/>
  <c r="J77" i="16" s="1"/>
  <c r="BE76" i="16"/>
  <c r="AW76" i="16"/>
  <c r="AI76" i="16"/>
  <c r="AB76" i="16"/>
  <c r="T76" i="16"/>
  <c r="R76" i="16"/>
  <c r="K76" i="16"/>
  <c r="F76" i="16"/>
  <c r="J76" i="16" s="1"/>
  <c r="BE75" i="16"/>
  <c r="AW75" i="16"/>
  <c r="AI75" i="16"/>
  <c r="T75" i="16"/>
  <c r="R75" i="16"/>
  <c r="F75" i="16"/>
  <c r="J75" i="16" s="1"/>
  <c r="Y75" i="16" s="1"/>
  <c r="BE74" i="16"/>
  <c r="AW74" i="16"/>
  <c r="AI74" i="16"/>
  <c r="Y74" i="16"/>
  <c r="X74" i="16"/>
  <c r="T74" i="16"/>
  <c r="R74" i="16"/>
  <c r="J74" i="16"/>
  <c r="F74" i="16"/>
  <c r="BE73" i="16"/>
  <c r="AW73" i="16"/>
  <c r="AJ73" i="16"/>
  <c r="AI73" i="16"/>
  <c r="T73" i="16"/>
  <c r="R73" i="16"/>
  <c r="F73" i="16"/>
  <c r="J73" i="16" s="1"/>
  <c r="K73" i="16" s="1"/>
  <c r="BE72" i="16"/>
  <c r="AW72" i="16"/>
  <c r="AI72" i="16"/>
  <c r="X72" i="16"/>
  <c r="T72" i="16"/>
  <c r="R72" i="16"/>
  <c r="J72" i="16"/>
  <c r="F72" i="16"/>
  <c r="BE71" i="16"/>
  <c r="AW71" i="16"/>
  <c r="AI71" i="16"/>
  <c r="AB71" i="16"/>
  <c r="T71" i="16"/>
  <c r="R71" i="16"/>
  <c r="K71" i="16"/>
  <c r="F71" i="16"/>
  <c r="J71" i="16" s="1"/>
  <c r="BE70" i="16"/>
  <c r="AW70" i="16"/>
  <c r="AI70" i="16"/>
  <c r="T70" i="16"/>
  <c r="R70" i="16"/>
  <c r="F70" i="16"/>
  <c r="J70" i="16" s="1"/>
  <c r="BE69" i="16"/>
  <c r="AW69" i="16"/>
  <c r="AI69" i="16"/>
  <c r="T69" i="16"/>
  <c r="R69" i="16"/>
  <c r="J69" i="16"/>
  <c r="F69" i="16"/>
  <c r="BE68" i="16"/>
  <c r="AW68" i="16"/>
  <c r="AI68" i="16"/>
  <c r="AB68" i="16"/>
  <c r="X68" i="16"/>
  <c r="T68" i="16"/>
  <c r="R68" i="16"/>
  <c r="K68" i="16"/>
  <c r="F68" i="16"/>
  <c r="J68" i="16" s="1"/>
  <c r="BE67" i="16"/>
  <c r="AW67" i="16"/>
  <c r="AI67" i="16"/>
  <c r="T67" i="16"/>
  <c r="R67" i="16"/>
  <c r="F67" i="16"/>
  <c r="J67" i="16" s="1"/>
  <c r="BE66" i="16"/>
  <c r="AW66" i="16"/>
  <c r="AI66" i="16"/>
  <c r="AB66" i="16"/>
  <c r="X66" i="16"/>
  <c r="T66" i="16"/>
  <c r="R66" i="16"/>
  <c r="F66" i="16"/>
  <c r="J66" i="16" s="1"/>
  <c r="Y66" i="16" s="1"/>
  <c r="BE65" i="16"/>
  <c r="AW65" i="16"/>
  <c r="AI65" i="16"/>
  <c r="T65" i="16"/>
  <c r="R65" i="16"/>
  <c r="F65" i="16"/>
  <c r="J65" i="16" s="1"/>
  <c r="BE64" i="16"/>
  <c r="AX64" i="16"/>
  <c r="AW64" i="16"/>
  <c r="AI64" i="16"/>
  <c r="Y64" i="16"/>
  <c r="T64" i="16"/>
  <c r="R64" i="16"/>
  <c r="F64" i="16"/>
  <c r="J64" i="16" s="1"/>
  <c r="BE63" i="16"/>
  <c r="AW63" i="16"/>
  <c r="AI63" i="16"/>
  <c r="AB63" i="16"/>
  <c r="T63" i="16"/>
  <c r="S63" i="16"/>
  <c r="R63" i="16"/>
  <c r="J63" i="16"/>
  <c r="F63" i="16"/>
  <c r="BE62" i="16"/>
  <c r="AW62" i="16"/>
  <c r="AI62" i="16"/>
  <c r="X62" i="16"/>
  <c r="T62" i="16"/>
  <c r="R62" i="16"/>
  <c r="F62" i="16"/>
  <c r="J62" i="16" s="1"/>
  <c r="BE61" i="16"/>
  <c r="AW61" i="16"/>
  <c r="AI61" i="16"/>
  <c r="Y61" i="16"/>
  <c r="T61" i="16"/>
  <c r="R61" i="16"/>
  <c r="J61" i="16"/>
  <c r="F61" i="16"/>
  <c r="BE60" i="16"/>
  <c r="AW60" i="16"/>
  <c r="AI60" i="16"/>
  <c r="X60" i="16"/>
  <c r="T60" i="16"/>
  <c r="R60" i="16"/>
  <c r="K60" i="16"/>
  <c r="O60" i="16" s="1"/>
  <c r="F60" i="16"/>
  <c r="J60" i="16" s="1"/>
  <c r="BE59" i="16"/>
  <c r="AW59" i="16"/>
  <c r="AI59" i="16"/>
  <c r="T59" i="16"/>
  <c r="R59" i="16"/>
  <c r="J59" i="16"/>
  <c r="F59" i="16"/>
  <c r="BE58" i="16"/>
  <c r="AW58" i="16"/>
  <c r="AI58" i="16"/>
  <c r="AB58" i="16"/>
  <c r="T58" i="16"/>
  <c r="S58" i="16"/>
  <c r="R58" i="16"/>
  <c r="J58" i="16"/>
  <c r="F58" i="16"/>
  <c r="BE57" i="16"/>
  <c r="AW57" i="16"/>
  <c r="AI57" i="16"/>
  <c r="AB57" i="16"/>
  <c r="T57" i="16"/>
  <c r="R57" i="16"/>
  <c r="F57" i="16"/>
  <c r="J57" i="16" s="1"/>
  <c r="BE56" i="16"/>
  <c r="AW56" i="16"/>
  <c r="AJ56" i="16"/>
  <c r="AI56" i="16"/>
  <c r="X56" i="16"/>
  <c r="T56" i="16"/>
  <c r="R56" i="16"/>
  <c r="J56" i="16"/>
  <c r="F56" i="16"/>
  <c r="BE55" i="16"/>
  <c r="AW55" i="16"/>
  <c r="AI55" i="16"/>
  <c r="T55" i="16"/>
  <c r="R55" i="16"/>
  <c r="J55" i="16"/>
  <c r="AB55" i="16" s="1"/>
  <c r="F55" i="16"/>
  <c r="BE54" i="16"/>
  <c r="AW54" i="16"/>
  <c r="AJ54" i="16"/>
  <c r="AI54" i="16"/>
  <c r="AB54" i="16"/>
  <c r="X54" i="16"/>
  <c r="T54" i="16"/>
  <c r="S54" i="16"/>
  <c r="R54" i="16"/>
  <c r="K54" i="16"/>
  <c r="O54" i="16" s="1"/>
  <c r="J54" i="16"/>
  <c r="BE53" i="16"/>
  <c r="AX53" i="16"/>
  <c r="BF53" i="16" s="1"/>
  <c r="AW53" i="16"/>
  <c r="AJ53" i="16"/>
  <c r="AS53" i="16" s="1"/>
  <c r="AI53" i="16"/>
  <c r="AB53" i="16"/>
  <c r="Y53" i="16"/>
  <c r="T53" i="16"/>
  <c r="R53" i="16"/>
  <c r="Q53" i="16"/>
  <c r="J53" i="16"/>
  <c r="K53" i="16" s="1"/>
  <c r="O53" i="16" s="1"/>
  <c r="BE52" i="16"/>
  <c r="AW52" i="16"/>
  <c r="AI52" i="16"/>
  <c r="T52" i="16"/>
  <c r="R52" i="16"/>
  <c r="J52" i="16"/>
  <c r="BE51" i="16"/>
  <c r="AW51" i="16"/>
  <c r="AI51" i="16"/>
  <c r="T51" i="16"/>
  <c r="S51" i="16"/>
  <c r="R51" i="16"/>
  <c r="J51" i="16"/>
  <c r="F51" i="16"/>
  <c r="BE50" i="16"/>
  <c r="AX50" i="16"/>
  <c r="AW50" i="16"/>
  <c r="AJ50" i="16"/>
  <c r="AS50" i="16" s="1"/>
  <c r="BF50" i="16" s="1"/>
  <c r="AI50" i="16"/>
  <c r="X50" i="16"/>
  <c r="T50" i="16"/>
  <c r="R50" i="16"/>
  <c r="Q50" i="16"/>
  <c r="J50" i="16"/>
  <c r="Y50" i="16" s="1"/>
  <c r="F50" i="16"/>
  <c r="BE49" i="16"/>
  <c r="AW49" i="16"/>
  <c r="AI49" i="16"/>
  <c r="AB49" i="16"/>
  <c r="Y49" i="16"/>
  <c r="T49" i="16"/>
  <c r="R49" i="16"/>
  <c r="F49" i="16"/>
  <c r="J49" i="16" s="1"/>
  <c r="BE48" i="16"/>
  <c r="AW48" i="16"/>
  <c r="AS48" i="16"/>
  <c r="AJ48" i="16"/>
  <c r="Q48" i="16" s="1"/>
  <c r="AI48" i="16"/>
  <c r="AB48" i="16"/>
  <c r="X48" i="16"/>
  <c r="T48" i="16"/>
  <c r="S48" i="16"/>
  <c r="R48" i="16"/>
  <c r="K48" i="16"/>
  <c r="O48" i="16" s="1"/>
  <c r="J48" i="16"/>
  <c r="F48" i="16"/>
  <c r="BE47" i="16"/>
  <c r="AX47" i="16"/>
  <c r="AW47" i="16"/>
  <c r="AI47" i="16"/>
  <c r="Y47" i="16"/>
  <c r="T47" i="16"/>
  <c r="R47" i="16"/>
  <c r="F47" i="16"/>
  <c r="J47" i="16" s="1"/>
  <c r="BE46" i="16"/>
  <c r="AW46" i="16"/>
  <c r="AI46" i="16"/>
  <c r="T46" i="16"/>
  <c r="R46" i="16"/>
  <c r="J46" i="16"/>
  <c r="F46" i="16"/>
  <c r="BE45" i="16"/>
  <c r="AW45" i="16"/>
  <c r="AI45" i="16"/>
  <c r="Y45" i="16"/>
  <c r="T45" i="16"/>
  <c r="R45" i="16"/>
  <c r="F45" i="16"/>
  <c r="J45" i="16" s="1"/>
  <c r="BE44" i="16"/>
  <c r="AW44" i="16"/>
  <c r="AI44" i="16"/>
  <c r="X44" i="16"/>
  <c r="T44" i="16"/>
  <c r="R44" i="16"/>
  <c r="F44" i="16"/>
  <c r="J44" i="16" s="1"/>
  <c r="BE43" i="16"/>
  <c r="AW43" i="16"/>
  <c r="AI43" i="16"/>
  <c r="T43" i="16"/>
  <c r="R43" i="16"/>
  <c r="F43" i="16"/>
  <c r="J43" i="16" s="1"/>
  <c r="BE42" i="16"/>
  <c r="AW42" i="16"/>
  <c r="AI42" i="16"/>
  <c r="X42" i="16"/>
  <c r="T42" i="16"/>
  <c r="R42" i="16"/>
  <c r="J42" i="16"/>
  <c r="AJ42" i="16" s="1"/>
  <c r="F42" i="16"/>
  <c r="BE41" i="16"/>
  <c r="AW41" i="16"/>
  <c r="AI41" i="16"/>
  <c r="T41" i="16"/>
  <c r="S41" i="16"/>
  <c r="R41" i="16"/>
  <c r="K41" i="16"/>
  <c r="J41" i="16"/>
  <c r="F41" i="16"/>
  <c r="BF40" i="16"/>
  <c r="BE40" i="16"/>
  <c r="AX40" i="16"/>
  <c r="AW40" i="16"/>
  <c r="AJ40" i="16"/>
  <c r="AS40" i="16" s="1"/>
  <c r="AI40" i="16"/>
  <c r="AB40" i="16"/>
  <c r="Y40" i="16"/>
  <c r="T40" i="16"/>
  <c r="R40" i="16"/>
  <c r="O40" i="16"/>
  <c r="J40" i="16"/>
  <c r="K40" i="16" s="1"/>
  <c r="BE39" i="16"/>
  <c r="AW39" i="16"/>
  <c r="AI39" i="16"/>
  <c r="T39" i="16"/>
  <c r="R39" i="16"/>
  <c r="K39" i="16"/>
  <c r="F39" i="16"/>
  <c r="J39" i="16" s="1"/>
  <c r="BE38" i="16"/>
  <c r="AW38" i="16"/>
  <c r="AI38" i="16"/>
  <c r="X38" i="16"/>
  <c r="T38" i="16"/>
  <c r="R38" i="16"/>
  <c r="F38" i="16"/>
  <c r="J38" i="16" s="1"/>
  <c r="BE37" i="16"/>
  <c r="AW37" i="16"/>
  <c r="AI37" i="16"/>
  <c r="T37" i="16"/>
  <c r="R37" i="16"/>
  <c r="K37" i="16"/>
  <c r="J37" i="16"/>
  <c r="F37" i="16"/>
  <c r="BE36" i="16"/>
  <c r="AW36" i="16"/>
  <c r="AI36" i="16"/>
  <c r="X36" i="16"/>
  <c r="T36" i="16"/>
  <c r="R36" i="16"/>
  <c r="J36" i="16"/>
  <c r="F36" i="16"/>
  <c r="BE35" i="16"/>
  <c r="AX35" i="16"/>
  <c r="AW35" i="16"/>
  <c r="AI35" i="16"/>
  <c r="AB35" i="16"/>
  <c r="Y35" i="16"/>
  <c r="T35" i="16"/>
  <c r="S35" i="16"/>
  <c r="R35" i="16"/>
  <c r="O35" i="16"/>
  <c r="K35" i="16"/>
  <c r="J35" i="16"/>
  <c r="AJ35" i="16" s="1"/>
  <c r="F35" i="16"/>
  <c r="BE34" i="16"/>
  <c r="AW34" i="16"/>
  <c r="AJ34" i="16"/>
  <c r="Q34" i="16" s="1"/>
  <c r="AI34" i="16"/>
  <c r="T34" i="16"/>
  <c r="R34" i="16"/>
  <c r="K34" i="16"/>
  <c r="O34" i="16" s="1"/>
  <c r="F34" i="16"/>
  <c r="J34" i="16" s="1"/>
  <c r="Y34" i="16" s="1"/>
  <c r="BE33" i="16"/>
  <c r="AW33" i="16"/>
  <c r="AJ33" i="16"/>
  <c r="AS33" i="16" s="1"/>
  <c r="AI33" i="16"/>
  <c r="T33" i="16"/>
  <c r="R33" i="16"/>
  <c r="Q33" i="16"/>
  <c r="K33" i="16"/>
  <c r="J33" i="16"/>
  <c r="F33" i="16"/>
  <c r="BE32" i="16"/>
  <c r="AX32" i="16"/>
  <c r="AW32" i="16"/>
  <c r="AJ32" i="16"/>
  <c r="AS32" i="16" s="1"/>
  <c r="AI32" i="16"/>
  <c r="BF32" i="16" s="1"/>
  <c r="X32" i="16"/>
  <c r="T32" i="16"/>
  <c r="R32" i="16"/>
  <c r="Q32" i="16"/>
  <c r="J32" i="16"/>
  <c r="F32" i="16"/>
  <c r="BE31" i="16"/>
  <c r="AW31" i="16"/>
  <c r="AI31" i="16"/>
  <c r="T31" i="16"/>
  <c r="R31" i="16"/>
  <c r="J31" i="16"/>
  <c r="F31" i="16"/>
  <c r="BE30" i="16"/>
  <c r="AW30" i="16"/>
  <c r="AI30" i="16"/>
  <c r="X30" i="16"/>
  <c r="T30" i="16"/>
  <c r="R30" i="16"/>
  <c r="F30" i="16"/>
  <c r="J30" i="16" s="1"/>
  <c r="BE29" i="16"/>
  <c r="AX29" i="16"/>
  <c r="AW29" i="16"/>
  <c r="AI29" i="16"/>
  <c r="BF29" i="16" s="1"/>
  <c r="AB29" i="16"/>
  <c r="T29" i="16"/>
  <c r="S29" i="16"/>
  <c r="R29" i="16"/>
  <c r="Q29" i="16"/>
  <c r="U29" i="16" s="1"/>
  <c r="O29" i="16"/>
  <c r="AD29" i="16" s="1"/>
  <c r="K29" i="16"/>
  <c r="F29" i="16"/>
  <c r="J29" i="16" s="1"/>
  <c r="AJ29" i="16" s="1"/>
  <c r="AS29" i="16" s="1"/>
  <c r="BE28" i="16"/>
  <c r="AW28" i="16"/>
  <c r="AJ28" i="16"/>
  <c r="Q28" i="16" s="1"/>
  <c r="AI28" i="16"/>
  <c r="X28" i="16"/>
  <c r="T28" i="16"/>
  <c r="S28" i="16"/>
  <c r="R28" i="16"/>
  <c r="J28" i="16"/>
  <c r="F28" i="16"/>
  <c r="BE27" i="16"/>
  <c r="AW27" i="16"/>
  <c r="AI27" i="16"/>
  <c r="T27" i="16"/>
  <c r="R27" i="16"/>
  <c r="F27" i="16"/>
  <c r="J27" i="16" s="1"/>
  <c r="BE26" i="16"/>
  <c r="AW26" i="16"/>
  <c r="AI26" i="16"/>
  <c r="X26" i="16"/>
  <c r="T26" i="16"/>
  <c r="S26" i="16"/>
  <c r="R26" i="16"/>
  <c r="F26" i="16"/>
  <c r="J26" i="16" s="1"/>
  <c r="BE25" i="16"/>
  <c r="AW25" i="16"/>
  <c r="AI25" i="16"/>
  <c r="T25" i="16"/>
  <c r="R25" i="16"/>
  <c r="F25" i="16"/>
  <c r="J25" i="16" s="1"/>
  <c r="BE24" i="16"/>
  <c r="AX24" i="16"/>
  <c r="AW24" i="16"/>
  <c r="AI24" i="16"/>
  <c r="T24" i="16"/>
  <c r="S24" i="16"/>
  <c r="R24" i="16"/>
  <c r="F24" i="16"/>
  <c r="J24" i="16" s="1"/>
  <c r="AJ24" i="16" s="1"/>
  <c r="AS24" i="16" s="1"/>
  <c r="BE23" i="16"/>
  <c r="AW23" i="16"/>
  <c r="AI23" i="16"/>
  <c r="T23" i="16"/>
  <c r="R23" i="16"/>
  <c r="F23" i="16"/>
  <c r="J23" i="16" s="1"/>
  <c r="BE22" i="16"/>
  <c r="AW22" i="16"/>
  <c r="AI22" i="16"/>
  <c r="X22" i="16"/>
  <c r="T22" i="16"/>
  <c r="R22" i="16"/>
  <c r="F22" i="16"/>
  <c r="J22" i="16" s="1"/>
  <c r="AX22" i="16" s="1"/>
  <c r="BE21" i="16"/>
  <c r="AW21" i="16"/>
  <c r="AI21" i="16"/>
  <c r="T21" i="16"/>
  <c r="S21" i="16"/>
  <c r="R21" i="16"/>
  <c r="J21" i="16"/>
  <c r="F21" i="16"/>
  <c r="BE20" i="16"/>
  <c r="AW20" i="16"/>
  <c r="AI20" i="16"/>
  <c r="X20" i="16"/>
  <c r="T20" i="16"/>
  <c r="R20" i="16"/>
  <c r="F20" i="16"/>
  <c r="J20" i="16" s="1"/>
  <c r="BE19" i="16"/>
  <c r="AX19" i="16"/>
  <c r="AW19" i="16"/>
  <c r="AI19" i="16"/>
  <c r="T19" i="16"/>
  <c r="S19" i="16"/>
  <c r="R19" i="16"/>
  <c r="F19" i="16"/>
  <c r="J19" i="16" s="1"/>
  <c r="AJ19" i="16" s="1"/>
  <c r="AS19" i="16" s="1"/>
  <c r="BE18" i="16"/>
  <c r="AW18" i="16"/>
  <c r="AI18" i="16"/>
  <c r="X18" i="16"/>
  <c r="T18" i="16"/>
  <c r="R18" i="16"/>
  <c r="J18" i="16"/>
  <c r="F18" i="16"/>
  <c r="BE17" i="16"/>
  <c r="AW17" i="16"/>
  <c r="AI17" i="16"/>
  <c r="T17" i="16"/>
  <c r="R17" i="16"/>
  <c r="F17" i="16"/>
  <c r="J17" i="16" s="1"/>
  <c r="BE16" i="16"/>
  <c r="AW16" i="16"/>
  <c r="AI16" i="16"/>
  <c r="X16" i="16"/>
  <c r="T16" i="16"/>
  <c r="R16" i="16"/>
  <c r="F16" i="16"/>
  <c r="J16" i="16" s="1"/>
  <c r="BE15" i="16"/>
  <c r="AW15" i="16"/>
  <c r="AI15" i="16"/>
  <c r="T15" i="16"/>
  <c r="R15" i="16"/>
  <c r="F15" i="16"/>
  <c r="J15" i="16" s="1"/>
  <c r="BE14" i="16"/>
  <c r="AW14" i="16"/>
  <c r="AI14" i="16"/>
  <c r="Y14" i="16"/>
  <c r="T14" i="16"/>
  <c r="R14" i="16"/>
  <c r="F14" i="16"/>
  <c r="J14" i="16" s="1"/>
  <c r="BE13" i="16"/>
  <c r="AW13" i="16"/>
  <c r="AI13" i="16"/>
  <c r="AB13" i="16"/>
  <c r="T13" i="16"/>
  <c r="R13" i="16"/>
  <c r="J13" i="16"/>
  <c r="F13" i="16"/>
  <c r="BE12" i="16"/>
  <c r="AW12" i="16"/>
  <c r="AI12" i="16"/>
  <c r="X12" i="16"/>
  <c r="T12" i="16"/>
  <c r="R12" i="16"/>
  <c r="J12" i="16"/>
  <c r="F12" i="16"/>
  <c r="AO95" i="15"/>
  <c r="AP95" i="15"/>
  <c r="AQ95" i="15"/>
  <c r="BD95" i="15"/>
  <c r="BC95" i="15"/>
  <c r="BB95" i="15"/>
  <c r="BA95" i="15"/>
  <c r="AZ95" i="15"/>
  <c r="AY95" i="15"/>
  <c r="AV95" i="15"/>
  <c r="AU95" i="15"/>
  <c r="AT95" i="15"/>
  <c r="AR95" i="15"/>
  <c r="AN95" i="15"/>
  <c r="AM95" i="15"/>
  <c r="AL95" i="15"/>
  <c r="AK95" i="15"/>
  <c r="AC95" i="15"/>
  <c r="AA95" i="15"/>
  <c r="Z95" i="15"/>
  <c r="P95" i="15"/>
  <c r="N95" i="15"/>
  <c r="M95" i="15"/>
  <c r="L95" i="15"/>
  <c r="I95" i="15"/>
  <c r="H95" i="15"/>
  <c r="G95" i="15"/>
  <c r="E95" i="15"/>
  <c r="D95" i="15"/>
  <c r="AW94" i="15"/>
  <c r="BE93" i="15"/>
  <c r="AX93" i="15"/>
  <c r="AW93" i="15"/>
  <c r="AS93" i="15"/>
  <c r="AJ93" i="15"/>
  <c r="AI93" i="15"/>
  <c r="AB93" i="15"/>
  <c r="Y93" i="15"/>
  <c r="T93" i="15"/>
  <c r="S93" i="15"/>
  <c r="R93" i="15"/>
  <c r="Q93" i="15"/>
  <c r="BE92" i="15"/>
  <c r="AW92" i="15"/>
  <c r="AI92" i="15"/>
  <c r="X92" i="15"/>
  <c r="T92" i="15"/>
  <c r="R92" i="15"/>
  <c r="F92" i="15"/>
  <c r="J92" i="15" s="1"/>
  <c r="BE91" i="15"/>
  <c r="AW91" i="15"/>
  <c r="AI91" i="15"/>
  <c r="T91" i="15"/>
  <c r="R91" i="15"/>
  <c r="F91" i="15"/>
  <c r="J91" i="15" s="1"/>
  <c r="BE90" i="15"/>
  <c r="AW90" i="15"/>
  <c r="AI90" i="15"/>
  <c r="X90" i="15"/>
  <c r="T90" i="15"/>
  <c r="R90" i="15"/>
  <c r="F90" i="15"/>
  <c r="J90" i="15" s="1"/>
  <c r="AJ90" i="15" s="1"/>
  <c r="BE89" i="15"/>
  <c r="AW89" i="15"/>
  <c r="AI89" i="15"/>
  <c r="T89" i="15"/>
  <c r="R89" i="15"/>
  <c r="F89" i="15"/>
  <c r="J89" i="15" s="1"/>
  <c r="S89" i="15" s="1"/>
  <c r="BE88" i="15"/>
  <c r="AW88" i="15"/>
  <c r="AI88" i="15"/>
  <c r="T88" i="15"/>
  <c r="R88" i="15"/>
  <c r="F88" i="15"/>
  <c r="J88" i="15" s="1"/>
  <c r="BE87" i="15"/>
  <c r="AX87" i="15"/>
  <c r="AW87" i="15"/>
  <c r="AI87" i="15"/>
  <c r="T87" i="15"/>
  <c r="R87" i="15"/>
  <c r="F87" i="15"/>
  <c r="J87" i="15" s="1"/>
  <c r="BE86" i="15"/>
  <c r="AW86" i="15"/>
  <c r="AI86" i="15"/>
  <c r="X86" i="15"/>
  <c r="T86" i="15"/>
  <c r="R86" i="15"/>
  <c r="F86" i="15"/>
  <c r="J86" i="15" s="1"/>
  <c r="BE85" i="15"/>
  <c r="AW85" i="15"/>
  <c r="AI85" i="15"/>
  <c r="T85" i="15"/>
  <c r="R85" i="15"/>
  <c r="F85" i="15"/>
  <c r="J85" i="15" s="1"/>
  <c r="AJ85" i="15" s="1"/>
  <c r="BE84" i="15"/>
  <c r="AW84" i="15"/>
  <c r="AI84" i="15"/>
  <c r="X84" i="15"/>
  <c r="T84" i="15"/>
  <c r="R84" i="15"/>
  <c r="F84" i="15"/>
  <c r="J84" i="15" s="1"/>
  <c r="S84" i="15" s="1"/>
  <c r="BE83" i="15"/>
  <c r="AW83" i="15"/>
  <c r="AI83" i="15"/>
  <c r="T83" i="15"/>
  <c r="R83" i="15"/>
  <c r="F83" i="15"/>
  <c r="J83" i="15" s="1"/>
  <c r="BE82" i="15"/>
  <c r="AX82" i="15"/>
  <c r="AW82" i="15"/>
  <c r="AI82" i="15"/>
  <c r="T82" i="15"/>
  <c r="R82" i="15"/>
  <c r="F82" i="15"/>
  <c r="J82" i="15" s="1"/>
  <c r="BE81" i="15"/>
  <c r="AW81" i="15"/>
  <c r="AI81" i="15"/>
  <c r="T81" i="15"/>
  <c r="R81" i="15"/>
  <c r="J81" i="15"/>
  <c r="F81" i="15"/>
  <c r="BE80" i="15"/>
  <c r="AW80" i="15"/>
  <c r="AI80" i="15"/>
  <c r="X80" i="15"/>
  <c r="T80" i="15"/>
  <c r="R80" i="15"/>
  <c r="F80" i="15"/>
  <c r="J80" i="15" s="1"/>
  <c r="BE79" i="15"/>
  <c r="AW79" i="15"/>
  <c r="AI79" i="15"/>
  <c r="T79" i="15"/>
  <c r="R79" i="15"/>
  <c r="F79" i="15"/>
  <c r="J79" i="15" s="1"/>
  <c r="BE78" i="15"/>
  <c r="AW78" i="15"/>
  <c r="AI78" i="15"/>
  <c r="X78" i="15"/>
  <c r="T78" i="15"/>
  <c r="R78" i="15"/>
  <c r="F78" i="15"/>
  <c r="J78" i="15" s="1"/>
  <c r="BE77" i="15"/>
  <c r="AW77" i="15"/>
  <c r="AI77" i="15"/>
  <c r="T77" i="15"/>
  <c r="R77" i="15"/>
  <c r="F77" i="15"/>
  <c r="J77" i="15" s="1"/>
  <c r="Y77" i="15" s="1"/>
  <c r="BE76" i="15"/>
  <c r="AW76" i="15"/>
  <c r="AI76" i="15"/>
  <c r="T76" i="15"/>
  <c r="R76" i="15"/>
  <c r="F76" i="15"/>
  <c r="J76" i="15" s="1"/>
  <c r="BE75" i="15"/>
  <c r="AW75" i="15"/>
  <c r="AI75" i="15"/>
  <c r="T75" i="15"/>
  <c r="R75" i="15"/>
  <c r="F75" i="15"/>
  <c r="J75" i="15" s="1"/>
  <c r="S75" i="15" s="1"/>
  <c r="BE74" i="15"/>
  <c r="AW74" i="15"/>
  <c r="AI74" i="15"/>
  <c r="X74" i="15"/>
  <c r="T74" i="15"/>
  <c r="R74" i="15"/>
  <c r="F74" i="15"/>
  <c r="J74" i="15" s="1"/>
  <c r="S74" i="15" s="1"/>
  <c r="BE73" i="15"/>
  <c r="AW73" i="15"/>
  <c r="AI73" i="15"/>
  <c r="T73" i="15"/>
  <c r="R73" i="15"/>
  <c r="F73" i="15"/>
  <c r="J73" i="15" s="1"/>
  <c r="BE72" i="15"/>
  <c r="AW72" i="15"/>
  <c r="AI72" i="15"/>
  <c r="X72" i="15"/>
  <c r="T72" i="15"/>
  <c r="R72" i="15"/>
  <c r="F72" i="15"/>
  <c r="J72" i="15" s="1"/>
  <c r="BE71" i="15"/>
  <c r="AW71" i="15"/>
  <c r="AI71" i="15"/>
  <c r="T71" i="15"/>
  <c r="R71" i="15"/>
  <c r="F71" i="15"/>
  <c r="J71" i="15" s="1"/>
  <c r="BE70" i="15"/>
  <c r="AW70" i="15"/>
  <c r="AI70" i="15"/>
  <c r="T70" i="15"/>
  <c r="R70" i="15"/>
  <c r="F70" i="15"/>
  <c r="J70" i="15" s="1"/>
  <c r="S70" i="15" s="1"/>
  <c r="BE69" i="15"/>
  <c r="AW69" i="15"/>
  <c r="AI69" i="15"/>
  <c r="T69" i="15"/>
  <c r="R69" i="15"/>
  <c r="F69" i="15"/>
  <c r="J69" i="15" s="1"/>
  <c r="BE68" i="15"/>
  <c r="AW68" i="15"/>
  <c r="AI68" i="15"/>
  <c r="X68" i="15"/>
  <c r="T68" i="15"/>
  <c r="R68" i="15"/>
  <c r="F68" i="15"/>
  <c r="J68" i="15" s="1"/>
  <c r="Y68" i="15" s="1"/>
  <c r="BE67" i="15"/>
  <c r="AW67" i="15"/>
  <c r="AI67" i="15"/>
  <c r="T67" i="15"/>
  <c r="R67" i="15"/>
  <c r="F67" i="15"/>
  <c r="J67" i="15" s="1"/>
  <c r="BE66" i="15"/>
  <c r="AW66" i="15"/>
  <c r="AI66" i="15"/>
  <c r="X66" i="15"/>
  <c r="T66" i="15"/>
  <c r="R66" i="15"/>
  <c r="F66" i="15"/>
  <c r="J66" i="15" s="1"/>
  <c r="AJ66" i="15" s="1"/>
  <c r="BE65" i="15"/>
  <c r="AW65" i="15"/>
  <c r="AI65" i="15"/>
  <c r="T65" i="15"/>
  <c r="R65" i="15"/>
  <c r="F65" i="15"/>
  <c r="J65" i="15" s="1"/>
  <c r="S65" i="15" s="1"/>
  <c r="BE64" i="15"/>
  <c r="AW64" i="15"/>
  <c r="AI64" i="15"/>
  <c r="T64" i="15"/>
  <c r="R64" i="15"/>
  <c r="F64" i="15"/>
  <c r="J64" i="15" s="1"/>
  <c r="BE63" i="15"/>
  <c r="AW63" i="15"/>
  <c r="AI63" i="15"/>
  <c r="T63" i="15"/>
  <c r="R63" i="15"/>
  <c r="F63" i="15"/>
  <c r="J63" i="15" s="1"/>
  <c r="AX63" i="15" s="1"/>
  <c r="BE62" i="15"/>
  <c r="AW62" i="15"/>
  <c r="AI62" i="15"/>
  <c r="X62" i="15"/>
  <c r="T62" i="15"/>
  <c r="R62" i="15"/>
  <c r="F62" i="15"/>
  <c r="J62" i="15" s="1"/>
  <c r="K62" i="15" s="1"/>
  <c r="BE61" i="15"/>
  <c r="AW61" i="15"/>
  <c r="AI61" i="15"/>
  <c r="T61" i="15"/>
  <c r="R61" i="15"/>
  <c r="F61" i="15"/>
  <c r="J61" i="15" s="1"/>
  <c r="AJ61" i="15" s="1"/>
  <c r="BE60" i="15"/>
  <c r="AW60" i="15"/>
  <c r="AI60" i="15"/>
  <c r="X60" i="15"/>
  <c r="T60" i="15"/>
  <c r="R60" i="15"/>
  <c r="F60" i="15"/>
  <c r="J60" i="15" s="1"/>
  <c r="S60" i="15" s="1"/>
  <c r="BE59" i="15"/>
  <c r="AW59" i="15"/>
  <c r="AI59" i="15"/>
  <c r="T59" i="15"/>
  <c r="R59" i="15"/>
  <c r="F59" i="15"/>
  <c r="J59" i="15" s="1"/>
  <c r="BE58" i="15"/>
  <c r="AW58" i="15"/>
  <c r="AI58" i="15"/>
  <c r="T58" i="15"/>
  <c r="R58" i="15"/>
  <c r="F58" i="15"/>
  <c r="J58" i="15" s="1"/>
  <c r="Y58" i="15" s="1"/>
  <c r="BE57" i="15"/>
  <c r="AW57" i="15"/>
  <c r="AI57" i="15"/>
  <c r="T57" i="15"/>
  <c r="R57" i="15"/>
  <c r="F57" i="15"/>
  <c r="J57" i="15" s="1"/>
  <c r="BE56" i="15"/>
  <c r="AW56" i="15"/>
  <c r="AI56" i="15"/>
  <c r="X56" i="15"/>
  <c r="T56" i="15"/>
  <c r="R56" i="15"/>
  <c r="F56" i="15"/>
  <c r="J56" i="15" s="1"/>
  <c r="BE55" i="15"/>
  <c r="AW55" i="15"/>
  <c r="AI55" i="15"/>
  <c r="T55" i="15"/>
  <c r="R55" i="15"/>
  <c r="F55" i="15"/>
  <c r="J55" i="15" s="1"/>
  <c r="S55" i="15" s="1"/>
  <c r="BE54" i="15"/>
  <c r="AW54" i="15"/>
  <c r="AI54" i="15"/>
  <c r="X54" i="15"/>
  <c r="T54" i="15"/>
  <c r="R54" i="15"/>
  <c r="J54" i="15"/>
  <c r="AX54" i="15" s="1"/>
  <c r="BE53" i="15"/>
  <c r="AW53" i="15"/>
  <c r="AI53" i="15"/>
  <c r="T53" i="15"/>
  <c r="R53" i="15"/>
  <c r="J53" i="15"/>
  <c r="AJ53" i="15" s="1"/>
  <c r="AS53" i="15" s="1"/>
  <c r="BE52" i="15"/>
  <c r="AW52" i="15"/>
  <c r="AI52" i="15"/>
  <c r="T52" i="15"/>
  <c r="R52" i="15"/>
  <c r="J52" i="15"/>
  <c r="AJ52" i="15" s="1"/>
  <c r="BE51" i="15"/>
  <c r="AW51" i="15"/>
  <c r="AI51" i="15"/>
  <c r="T51" i="15"/>
  <c r="R51" i="15"/>
  <c r="F51" i="15"/>
  <c r="J51" i="15" s="1"/>
  <c r="BE50" i="15"/>
  <c r="AW50" i="15"/>
  <c r="AI50" i="15"/>
  <c r="AB50" i="15"/>
  <c r="X50" i="15"/>
  <c r="T50" i="15"/>
  <c r="R50" i="15"/>
  <c r="F50" i="15"/>
  <c r="J50" i="15" s="1"/>
  <c r="AJ50" i="15" s="1"/>
  <c r="AS50" i="15" s="1"/>
  <c r="BE49" i="15"/>
  <c r="AW49" i="15"/>
  <c r="AI49" i="15"/>
  <c r="T49" i="15"/>
  <c r="R49" i="15"/>
  <c r="F49" i="15"/>
  <c r="J49" i="15" s="1"/>
  <c r="BE48" i="15"/>
  <c r="AW48" i="15"/>
  <c r="AI48" i="15"/>
  <c r="X48" i="15"/>
  <c r="T48" i="15"/>
  <c r="R48" i="15"/>
  <c r="F48" i="15"/>
  <c r="J48" i="15" s="1"/>
  <c r="BE47" i="15"/>
  <c r="AW47" i="15"/>
  <c r="AI47" i="15"/>
  <c r="T47" i="15"/>
  <c r="R47" i="15"/>
  <c r="F47" i="15"/>
  <c r="J47" i="15" s="1"/>
  <c r="BE46" i="15"/>
  <c r="AW46" i="15"/>
  <c r="AI46" i="15"/>
  <c r="T46" i="15"/>
  <c r="R46" i="15"/>
  <c r="F46" i="15"/>
  <c r="J46" i="15" s="1"/>
  <c r="BE45" i="15"/>
  <c r="AW45" i="15"/>
  <c r="AI45" i="15"/>
  <c r="T45" i="15"/>
  <c r="R45" i="15"/>
  <c r="J45" i="15"/>
  <c r="AJ45" i="15" s="1"/>
  <c r="AS45" i="15" s="1"/>
  <c r="F45" i="15"/>
  <c r="BE44" i="15"/>
  <c r="AW44" i="15"/>
  <c r="AI44" i="15"/>
  <c r="X44" i="15"/>
  <c r="T44" i="15"/>
  <c r="R44" i="15"/>
  <c r="F44" i="15"/>
  <c r="BE43" i="15"/>
  <c r="AW43" i="15"/>
  <c r="AI43" i="15"/>
  <c r="T43" i="15"/>
  <c r="R43" i="15"/>
  <c r="F43" i="15"/>
  <c r="J43" i="15" s="1"/>
  <c r="BE42" i="15"/>
  <c r="AW42" i="15"/>
  <c r="AI42" i="15"/>
  <c r="X42" i="15"/>
  <c r="T42" i="15"/>
  <c r="R42" i="15"/>
  <c r="F42" i="15"/>
  <c r="J42" i="15" s="1"/>
  <c r="BE41" i="15"/>
  <c r="AW41" i="15"/>
  <c r="AI41" i="15"/>
  <c r="T41" i="15"/>
  <c r="R41" i="15"/>
  <c r="F41" i="15"/>
  <c r="J41" i="15" s="1"/>
  <c r="AJ41" i="15" s="1"/>
  <c r="BE40" i="15"/>
  <c r="AW40" i="15"/>
  <c r="AI40" i="15"/>
  <c r="T40" i="15"/>
  <c r="R40" i="15"/>
  <c r="J40" i="15"/>
  <c r="AJ40" i="15" s="1"/>
  <c r="AS40" i="15" s="1"/>
  <c r="BE39" i="15"/>
  <c r="AW39" i="15"/>
  <c r="AI39" i="15"/>
  <c r="T39" i="15"/>
  <c r="R39" i="15"/>
  <c r="F39" i="15"/>
  <c r="J39" i="15" s="1"/>
  <c r="BE38" i="15"/>
  <c r="AW38" i="15"/>
  <c r="AI38" i="15"/>
  <c r="X38" i="15"/>
  <c r="T38" i="15"/>
  <c r="R38" i="15"/>
  <c r="F38" i="15"/>
  <c r="J38" i="15" s="1"/>
  <c r="BE37" i="15"/>
  <c r="AW37" i="15"/>
  <c r="AI37" i="15"/>
  <c r="T37" i="15"/>
  <c r="R37" i="15"/>
  <c r="F37" i="15"/>
  <c r="J37" i="15" s="1"/>
  <c r="K37" i="15" s="1"/>
  <c r="BE36" i="15"/>
  <c r="AW36" i="15"/>
  <c r="AI36" i="15"/>
  <c r="X36" i="15"/>
  <c r="T36" i="15"/>
  <c r="R36" i="15"/>
  <c r="F36" i="15"/>
  <c r="J36" i="15" s="1"/>
  <c r="S36" i="15" s="1"/>
  <c r="BE35" i="15"/>
  <c r="AW35" i="15"/>
  <c r="AI35" i="15"/>
  <c r="T35" i="15"/>
  <c r="R35" i="15"/>
  <c r="F35" i="15"/>
  <c r="J35" i="15" s="1"/>
  <c r="S35" i="15" s="1"/>
  <c r="BE34" i="15"/>
  <c r="AX34" i="15"/>
  <c r="AW34" i="15"/>
  <c r="AI34" i="15"/>
  <c r="T34" i="15"/>
  <c r="R34" i="15"/>
  <c r="F34" i="15"/>
  <c r="J34" i="15" s="1"/>
  <c r="Y34" i="15" s="1"/>
  <c r="BE33" i="15"/>
  <c r="AW33" i="15"/>
  <c r="AI33" i="15"/>
  <c r="T33" i="15"/>
  <c r="R33" i="15"/>
  <c r="F33" i="15"/>
  <c r="J33" i="15" s="1"/>
  <c r="AB33" i="15" s="1"/>
  <c r="BE32" i="15"/>
  <c r="AW32" i="15"/>
  <c r="AI32" i="15"/>
  <c r="Y32" i="15"/>
  <c r="X32" i="15"/>
  <c r="T32" i="15"/>
  <c r="R32" i="15"/>
  <c r="J32" i="15"/>
  <c r="F32" i="15"/>
  <c r="BE31" i="15"/>
  <c r="AW31" i="15"/>
  <c r="AI31" i="15"/>
  <c r="T31" i="15"/>
  <c r="R31" i="15"/>
  <c r="F31" i="15"/>
  <c r="J31" i="15" s="1"/>
  <c r="BE30" i="15"/>
  <c r="AW30" i="15"/>
  <c r="AI30" i="15"/>
  <c r="X30" i="15"/>
  <c r="T30" i="15"/>
  <c r="R30" i="15"/>
  <c r="F30" i="15"/>
  <c r="J30" i="15" s="1"/>
  <c r="BE29" i="15"/>
  <c r="AW29" i="15"/>
  <c r="AI29" i="15"/>
  <c r="T29" i="15"/>
  <c r="R29" i="15"/>
  <c r="F29" i="15"/>
  <c r="J29" i="15" s="1"/>
  <c r="BE28" i="15"/>
  <c r="AW28" i="15"/>
  <c r="AI28" i="15"/>
  <c r="X28" i="15"/>
  <c r="T28" i="15"/>
  <c r="R28" i="15"/>
  <c r="F28" i="15"/>
  <c r="J28" i="15" s="1"/>
  <c r="BE27" i="15"/>
  <c r="AW27" i="15"/>
  <c r="AI27" i="15"/>
  <c r="T27" i="15"/>
  <c r="R27" i="15"/>
  <c r="F27" i="15"/>
  <c r="J27" i="15" s="1"/>
  <c r="BE26" i="15"/>
  <c r="AW26" i="15"/>
  <c r="AI26" i="15"/>
  <c r="X26" i="15"/>
  <c r="T26" i="15"/>
  <c r="R26" i="15"/>
  <c r="F26" i="15"/>
  <c r="J26" i="15" s="1"/>
  <c r="S26" i="15" s="1"/>
  <c r="BE25" i="15"/>
  <c r="AW25" i="15"/>
  <c r="AI25" i="15"/>
  <c r="T25" i="15"/>
  <c r="R25" i="15"/>
  <c r="J25" i="15"/>
  <c r="AX25" i="15" s="1"/>
  <c r="F25" i="15"/>
  <c r="BE24" i="15"/>
  <c r="AW24" i="15"/>
  <c r="AI24" i="15"/>
  <c r="Y24" i="15"/>
  <c r="T24" i="15"/>
  <c r="R24" i="15"/>
  <c r="F24" i="15"/>
  <c r="J24" i="15" s="1"/>
  <c r="AB24" i="15" s="1"/>
  <c r="BE23" i="15"/>
  <c r="AW23" i="15"/>
  <c r="AI23" i="15"/>
  <c r="T23" i="15"/>
  <c r="R23" i="15"/>
  <c r="F23" i="15"/>
  <c r="J23" i="15" s="1"/>
  <c r="AB23" i="15" s="1"/>
  <c r="BE22" i="15"/>
  <c r="AW22" i="15"/>
  <c r="AI22" i="15"/>
  <c r="X22" i="15"/>
  <c r="T22" i="15"/>
  <c r="R22" i="15"/>
  <c r="F22" i="15"/>
  <c r="J22" i="15" s="1"/>
  <c r="BE21" i="15"/>
  <c r="AW21" i="15"/>
  <c r="AI21" i="15"/>
  <c r="T21" i="15"/>
  <c r="R21" i="15"/>
  <c r="F21" i="15"/>
  <c r="J21" i="15" s="1"/>
  <c r="Y21" i="15" s="1"/>
  <c r="BE20" i="15"/>
  <c r="AW20" i="15"/>
  <c r="AI20" i="15"/>
  <c r="X20" i="15"/>
  <c r="T20" i="15"/>
  <c r="R20" i="15"/>
  <c r="F20" i="15"/>
  <c r="J20" i="15" s="1"/>
  <c r="AJ20" i="15" s="1"/>
  <c r="AS20" i="15" s="1"/>
  <c r="BE19" i="15"/>
  <c r="AW19" i="15"/>
  <c r="AJ19" i="15"/>
  <c r="Q19" i="15" s="1"/>
  <c r="U19" i="15" s="1"/>
  <c r="AI19" i="15"/>
  <c r="T19" i="15"/>
  <c r="R19" i="15"/>
  <c r="F19" i="15"/>
  <c r="J19" i="15" s="1"/>
  <c r="S19" i="15" s="1"/>
  <c r="BE18" i="15"/>
  <c r="AW18" i="15"/>
  <c r="AI18" i="15"/>
  <c r="X18" i="15"/>
  <c r="T18" i="15"/>
  <c r="R18" i="15"/>
  <c r="F18" i="15"/>
  <c r="J18" i="15" s="1"/>
  <c r="BE17" i="15"/>
  <c r="AW17" i="15"/>
  <c r="AI17" i="15"/>
  <c r="T17" i="15"/>
  <c r="S17" i="15"/>
  <c r="R17" i="15"/>
  <c r="F17" i="15"/>
  <c r="J17" i="15" s="1"/>
  <c r="K17" i="15" s="1"/>
  <c r="BE16" i="15"/>
  <c r="AW16" i="15"/>
  <c r="AI16" i="15"/>
  <c r="X16" i="15"/>
  <c r="T16" i="15"/>
  <c r="R16" i="15"/>
  <c r="F16" i="15"/>
  <c r="J16" i="15" s="1"/>
  <c r="S16" i="15" s="1"/>
  <c r="BE15" i="15"/>
  <c r="AW15" i="15"/>
  <c r="AI15" i="15"/>
  <c r="T15" i="15"/>
  <c r="R15" i="15"/>
  <c r="F15" i="15"/>
  <c r="J15" i="15" s="1"/>
  <c r="BE14" i="15"/>
  <c r="AW14" i="15"/>
  <c r="AI14" i="15"/>
  <c r="T14" i="15"/>
  <c r="R14" i="15"/>
  <c r="F14" i="15"/>
  <c r="J14" i="15" s="1"/>
  <c r="BE13" i="15"/>
  <c r="AW13" i="15"/>
  <c r="AI13" i="15"/>
  <c r="T13" i="15"/>
  <c r="R13" i="15"/>
  <c r="F13" i="15"/>
  <c r="J13" i="15" s="1"/>
  <c r="BE12" i="15"/>
  <c r="AW12" i="15"/>
  <c r="AI12" i="15"/>
  <c r="X12" i="15"/>
  <c r="T12" i="15"/>
  <c r="R12" i="15"/>
  <c r="F12" i="15"/>
  <c r="U53" i="17" l="1"/>
  <c r="AD53" i="17" s="1"/>
  <c r="U30" i="17"/>
  <c r="BF44" i="17"/>
  <c r="T95" i="17"/>
  <c r="AJ14" i="17"/>
  <c r="S14" i="17"/>
  <c r="K14" i="17"/>
  <c r="AB14" i="17"/>
  <c r="AX14" i="17"/>
  <c r="Y14" i="17"/>
  <c r="O14" i="17"/>
  <c r="Q64" i="17"/>
  <c r="AS64" i="17"/>
  <c r="K24" i="17"/>
  <c r="AX24" i="17"/>
  <c r="Y24" i="17"/>
  <c r="O24" i="17"/>
  <c r="AB24" i="17"/>
  <c r="S24" i="17"/>
  <c r="AJ24" i="17"/>
  <c r="S13" i="17"/>
  <c r="S95" i="17" s="1"/>
  <c r="AB13" i="17"/>
  <c r="AX13" i="17"/>
  <c r="Y13" i="17"/>
  <c r="O13" i="17"/>
  <c r="K13" i="17"/>
  <c r="AJ13" i="17"/>
  <c r="O20" i="17"/>
  <c r="AS39" i="17"/>
  <c r="Q39" i="17"/>
  <c r="U39" i="17" s="1"/>
  <c r="S28" i="17"/>
  <c r="AJ28" i="17"/>
  <c r="AB28" i="17"/>
  <c r="AX28" i="17"/>
  <c r="K28" i="17"/>
  <c r="S18" i="17"/>
  <c r="O18" i="17"/>
  <c r="AJ18" i="17"/>
  <c r="Y18" i="17"/>
  <c r="AB19" i="17"/>
  <c r="K19" i="17"/>
  <c r="O19" i="17" s="1"/>
  <c r="AJ19" i="17"/>
  <c r="AB39" i="17"/>
  <c r="O45" i="17"/>
  <c r="AB48" i="17"/>
  <c r="K48" i="17"/>
  <c r="O48" i="17" s="1"/>
  <c r="AJ48" i="17"/>
  <c r="Y49" i="17"/>
  <c r="K49" i="17"/>
  <c r="AJ49" i="17"/>
  <c r="AB49" i="17"/>
  <c r="O49" i="17"/>
  <c r="AB69" i="17"/>
  <c r="AX69" i="17"/>
  <c r="Y69" i="17"/>
  <c r="O69" i="17"/>
  <c r="K69" i="17"/>
  <c r="S69" i="17"/>
  <c r="AJ69" i="17"/>
  <c r="AX22" i="17"/>
  <c r="Y22" i="17"/>
  <c r="AJ22" i="17"/>
  <c r="AB22" i="17"/>
  <c r="F95" i="17"/>
  <c r="AI95" i="17"/>
  <c r="K17" i="17"/>
  <c r="K22" i="17"/>
  <c r="AB26" i="17"/>
  <c r="K26" i="17"/>
  <c r="O26" i="17" s="1"/>
  <c r="Y26" i="17"/>
  <c r="O28" i="17"/>
  <c r="K34" i="17"/>
  <c r="O34" i="17" s="1"/>
  <c r="AJ34" i="17"/>
  <c r="S34" i="17"/>
  <c r="K37" i="17"/>
  <c r="K39" i="17"/>
  <c r="K43" i="17"/>
  <c r="O43" i="17" s="1"/>
  <c r="AJ43" i="17"/>
  <c r="S43" i="17"/>
  <c r="S45" i="17"/>
  <c r="AB51" i="17"/>
  <c r="S51" i="17"/>
  <c r="O51" i="17"/>
  <c r="AX51" i="17"/>
  <c r="AJ51" i="17"/>
  <c r="AB59" i="17"/>
  <c r="AX59" i="17"/>
  <c r="Y59" i="17"/>
  <c r="K59" i="17"/>
  <c r="O59" i="17" s="1"/>
  <c r="S59" i="17"/>
  <c r="AJ59" i="17"/>
  <c r="J95" i="17"/>
  <c r="AJ12" i="17"/>
  <c r="O16" i="17"/>
  <c r="S16" i="17"/>
  <c r="AX16" i="17"/>
  <c r="Y16" i="17"/>
  <c r="O17" i="17"/>
  <c r="K21" i="17"/>
  <c r="O21" i="17" s="1"/>
  <c r="AX21" i="17"/>
  <c r="Y21" i="17"/>
  <c r="O22" i="17"/>
  <c r="AB27" i="17"/>
  <c r="O27" i="17"/>
  <c r="AJ27" i="17"/>
  <c r="AB36" i="17"/>
  <c r="S36" i="17"/>
  <c r="S42" i="17"/>
  <c r="AB42" i="17"/>
  <c r="AX42" i="17"/>
  <c r="K42" i="17"/>
  <c r="O42" i="17" s="1"/>
  <c r="S47" i="17"/>
  <c r="AB47" i="17"/>
  <c r="AJ47" i="17"/>
  <c r="Q55" i="17"/>
  <c r="U55" i="17" s="1"/>
  <c r="AS55" i="17"/>
  <c r="AX58" i="17"/>
  <c r="Y58" i="17"/>
  <c r="K58" i="17"/>
  <c r="O58" i="17" s="1"/>
  <c r="AJ58" i="17"/>
  <c r="AB58" i="17"/>
  <c r="S58" i="17"/>
  <c r="AJ61" i="17"/>
  <c r="S61" i="17"/>
  <c r="Y61" i="17"/>
  <c r="K61" i="17"/>
  <c r="O61" i="17"/>
  <c r="AB64" i="17"/>
  <c r="AX64" i="17"/>
  <c r="Y64" i="17"/>
  <c r="O64" i="17"/>
  <c r="K64" i="17"/>
  <c r="S64" i="17"/>
  <c r="K72" i="17"/>
  <c r="O72" i="17" s="1"/>
  <c r="AJ72" i="17"/>
  <c r="AX72" i="17"/>
  <c r="Y72" i="17"/>
  <c r="AB72" i="17"/>
  <c r="S72" i="17"/>
  <c r="K12" i="17"/>
  <c r="O12" i="17" s="1"/>
  <c r="K16" i="17"/>
  <c r="AJ17" i="17"/>
  <c r="Y25" i="17"/>
  <c r="K25" i="17"/>
  <c r="O25" i="17" s="1"/>
  <c r="S25" i="17"/>
  <c r="K27" i="17"/>
  <c r="K36" i="17"/>
  <c r="O36" i="17" s="1"/>
  <c r="K47" i="17"/>
  <c r="O47" i="17" s="1"/>
  <c r="O50" i="17"/>
  <c r="AX50" i="17"/>
  <c r="Y50" i="17"/>
  <c r="Y17" i="17"/>
  <c r="AW95" i="17"/>
  <c r="S15" i="17"/>
  <c r="AB15" i="17"/>
  <c r="K15" i="17"/>
  <c r="O15" i="17" s="1"/>
  <c r="AJ15" i="17"/>
  <c r="AJ16" i="17"/>
  <c r="S17" i="17"/>
  <c r="AJ21" i="17"/>
  <c r="S22" i="17"/>
  <c r="AX29" i="17"/>
  <c r="Y29" i="17"/>
  <c r="O29" i="17"/>
  <c r="AJ29" i="17"/>
  <c r="S29" i="17"/>
  <c r="AB29" i="17"/>
  <c r="S33" i="17"/>
  <c r="AB33" i="17"/>
  <c r="AX33" i="17"/>
  <c r="K33" i="17"/>
  <c r="AJ33" i="17"/>
  <c r="AJ36" i="17"/>
  <c r="S38" i="17"/>
  <c r="AX38" i="17"/>
  <c r="K38" i="17"/>
  <c r="AJ38" i="17"/>
  <c r="Y38" i="17"/>
  <c r="O38" i="17"/>
  <c r="AB41" i="17"/>
  <c r="S41" i="17"/>
  <c r="Y41" i="17"/>
  <c r="K41" i="17"/>
  <c r="AJ41" i="17"/>
  <c r="AJ42" i="17"/>
  <c r="AB46" i="17"/>
  <c r="Y46" i="17"/>
  <c r="K46" i="17"/>
  <c r="O46" i="17" s="1"/>
  <c r="AJ46" i="17"/>
  <c r="AX47" i="17"/>
  <c r="S55" i="17"/>
  <c r="AB55" i="17"/>
  <c r="AX55" i="17"/>
  <c r="Y55" i="17"/>
  <c r="K31" i="17"/>
  <c r="AX31" i="17"/>
  <c r="Y31" i="17"/>
  <c r="AJ31" i="17"/>
  <c r="AB31" i="17"/>
  <c r="O31" i="17"/>
  <c r="S39" i="17"/>
  <c r="AX39" i="17"/>
  <c r="Y39" i="17"/>
  <c r="O39" i="17"/>
  <c r="Q74" i="17"/>
  <c r="AS74" i="17"/>
  <c r="BF74" i="17" s="1"/>
  <c r="Y12" i="17"/>
  <c r="AX12" i="17"/>
  <c r="AX17" i="17"/>
  <c r="S21" i="17"/>
  <c r="Q25" i="17"/>
  <c r="U25" i="17" s="1"/>
  <c r="S27" i="17"/>
  <c r="AX27" i="17"/>
  <c r="K29" i="17"/>
  <c r="O33" i="17"/>
  <c r="O41" i="17"/>
  <c r="AJ50" i="17"/>
  <c r="K52" i="17"/>
  <c r="AX52" i="17"/>
  <c r="AJ52" i="17"/>
  <c r="S52" i="17"/>
  <c r="K55" i="17"/>
  <c r="O55" i="17" s="1"/>
  <c r="AB61" i="17"/>
  <c r="Q32" i="17"/>
  <c r="AS32" i="17"/>
  <c r="BF32" i="17" s="1"/>
  <c r="AB37" i="17"/>
  <c r="AJ37" i="17"/>
  <c r="O37" i="17"/>
  <c r="AX37" i="17"/>
  <c r="R95" i="17"/>
  <c r="AB12" i="17"/>
  <c r="BE95" i="17"/>
  <c r="AX15" i="17"/>
  <c r="AJ20" i="17"/>
  <c r="S20" i="17"/>
  <c r="AX20" i="17"/>
  <c r="Y20" i="17"/>
  <c r="K20" i="17"/>
  <c r="S23" i="17"/>
  <c r="Y23" i="17"/>
  <c r="O23" i="17"/>
  <c r="AJ23" i="17"/>
  <c r="AX25" i="17"/>
  <c r="BF25" i="17" s="1"/>
  <c r="Y28" i="17"/>
  <c r="AX32" i="17"/>
  <c r="Y32" i="17"/>
  <c r="S32" i="17"/>
  <c r="K32" i="17"/>
  <c r="O32" i="17" s="1"/>
  <c r="BF35" i="17"/>
  <c r="AX36" i="17"/>
  <c r="Y37" i="17"/>
  <c r="K45" i="17"/>
  <c r="AJ45" i="17"/>
  <c r="AX46" i="17"/>
  <c r="S50" i="17"/>
  <c r="O52" i="17"/>
  <c r="K67" i="17"/>
  <c r="O67" i="17" s="1"/>
  <c r="AJ67" i="17"/>
  <c r="AX67" i="17"/>
  <c r="Y67" i="17"/>
  <c r="AB67" i="17"/>
  <c r="AX35" i="17"/>
  <c r="O40" i="17"/>
  <c r="AB40" i="17"/>
  <c r="AB54" i="17"/>
  <c r="AX54" i="17"/>
  <c r="Y54" i="17"/>
  <c r="O54" i="17"/>
  <c r="K54" i="17"/>
  <c r="S54" i="17"/>
  <c r="AJ54" i="17"/>
  <c r="K62" i="17"/>
  <c r="AJ62" i="17"/>
  <c r="O62" i="17"/>
  <c r="AS76" i="17"/>
  <c r="BF76" i="17" s="1"/>
  <c r="Q76" i="17"/>
  <c r="U76" i="17" s="1"/>
  <c r="O35" i="17"/>
  <c r="O44" i="17"/>
  <c r="Y44" i="17"/>
  <c r="BF55" i="17"/>
  <c r="S60" i="17"/>
  <c r="AB60" i="17"/>
  <c r="AX60" i="17"/>
  <c r="Y60" i="17"/>
  <c r="AJ60" i="17"/>
  <c r="S62" i="17"/>
  <c r="AX62" i="17"/>
  <c r="BF64" i="17"/>
  <c r="S89" i="17"/>
  <c r="AB89" i="17"/>
  <c r="AJ89" i="17"/>
  <c r="AX89" i="17"/>
  <c r="K89" i="17"/>
  <c r="O89" i="17" s="1"/>
  <c r="Y89" i="17"/>
  <c r="O30" i="17"/>
  <c r="Y30" i="17"/>
  <c r="AJ40" i="17"/>
  <c r="BF53" i="17"/>
  <c r="Q73" i="17"/>
  <c r="U73" i="17" s="1"/>
  <c r="AS73" i="17"/>
  <c r="BF73" i="17" s="1"/>
  <c r="AX77" i="17"/>
  <c r="Y77" i="17"/>
  <c r="O77" i="17"/>
  <c r="K77" i="17"/>
  <c r="AJ77" i="17"/>
  <c r="AB77" i="17"/>
  <c r="AB78" i="17"/>
  <c r="AX78" i="17"/>
  <c r="Y78" i="17"/>
  <c r="K78" i="17"/>
  <c r="O78" i="17" s="1"/>
  <c r="S78" i="17"/>
  <c r="AJ78" i="17"/>
  <c r="AS79" i="17"/>
  <c r="AB83" i="17"/>
  <c r="AX83" i="17"/>
  <c r="Y83" i="17"/>
  <c r="K83" i="17"/>
  <c r="O83" i="17" s="1"/>
  <c r="S83" i="17"/>
  <c r="AJ83" i="17"/>
  <c r="Q84" i="17"/>
  <c r="U84" i="17" s="1"/>
  <c r="AS84" i="17"/>
  <c r="BF84" i="17" s="1"/>
  <c r="Q90" i="17"/>
  <c r="U90" i="17" s="1"/>
  <c r="AX63" i="17"/>
  <c r="Y63" i="17"/>
  <c r="O63" i="17"/>
  <c r="K63" i="17"/>
  <c r="AJ63" i="17"/>
  <c r="AB63" i="17"/>
  <c r="S79" i="17"/>
  <c r="U79" i="17" s="1"/>
  <c r="AB79" i="17"/>
  <c r="AX79" i="17"/>
  <c r="Y79" i="17"/>
  <c r="O79" i="17"/>
  <c r="O84" i="17"/>
  <c r="Y40" i="17"/>
  <c r="AX40" i="17"/>
  <c r="S56" i="17"/>
  <c r="AB56" i="17"/>
  <c r="AJ56" i="17"/>
  <c r="K56" i="17"/>
  <c r="O56" i="17" s="1"/>
  <c r="S63" i="17"/>
  <c r="AS71" i="17"/>
  <c r="BF71" i="17" s="1"/>
  <c r="Q71" i="17"/>
  <c r="U71" i="17" s="1"/>
  <c r="S74" i="17"/>
  <c r="AB74" i="17"/>
  <c r="AX74" i="17"/>
  <c r="Y74" i="17"/>
  <c r="O74" i="17"/>
  <c r="Q57" i="17"/>
  <c r="U57" i="17" s="1"/>
  <c r="S65" i="17"/>
  <c r="AB65" i="17"/>
  <c r="AJ65" i="17"/>
  <c r="AX82" i="17"/>
  <c r="Y82" i="17"/>
  <c r="O82" i="17"/>
  <c r="K82" i="17"/>
  <c r="AJ82" i="17"/>
  <c r="AB82" i="17"/>
  <c r="K86" i="17"/>
  <c r="AJ86" i="17"/>
  <c r="O86" i="17"/>
  <c r="AB88" i="17"/>
  <c r="AX88" i="17"/>
  <c r="Y88" i="17"/>
  <c r="K88" i="17"/>
  <c r="O88" i="17" s="1"/>
  <c r="S88" i="17"/>
  <c r="AJ81" i="17"/>
  <c r="S81" i="17"/>
  <c r="K81" i="17"/>
  <c r="O81" i="17" s="1"/>
  <c r="AJ85" i="17"/>
  <c r="S85" i="17"/>
  <c r="AB85" i="17"/>
  <c r="AX92" i="17"/>
  <c r="Y92" i="17"/>
  <c r="O92" i="17"/>
  <c r="K92" i="17"/>
  <c r="AJ92" i="17"/>
  <c r="AB92" i="17"/>
  <c r="AJ66" i="17"/>
  <c r="S66" i="17"/>
  <c r="K66" i="17"/>
  <c r="O66" i="17" s="1"/>
  <c r="AX68" i="17"/>
  <c r="Y68" i="17"/>
  <c r="K68" i="17"/>
  <c r="O68" i="17" s="1"/>
  <c r="AJ68" i="17"/>
  <c r="AB68" i="17"/>
  <c r="S70" i="17"/>
  <c r="AB70" i="17"/>
  <c r="AJ70" i="17"/>
  <c r="AB73" i="17"/>
  <c r="AX73" i="17"/>
  <c r="Y73" i="17"/>
  <c r="O73" i="17"/>
  <c r="K73" i="17"/>
  <c r="S80" i="17"/>
  <c r="AB80" i="17"/>
  <c r="AJ80" i="17"/>
  <c r="Y80" i="17"/>
  <c r="K70" i="17"/>
  <c r="O70" i="17" s="1"/>
  <c r="S75" i="17"/>
  <c r="AB75" i="17"/>
  <c r="AJ75" i="17"/>
  <c r="K80" i="17"/>
  <c r="O80" i="17" s="1"/>
  <c r="S84" i="17"/>
  <c r="AB84" i="17"/>
  <c r="AX84" i="17"/>
  <c r="Y84" i="17"/>
  <c r="AX87" i="17"/>
  <c r="Y87" i="17"/>
  <c r="O87" i="17"/>
  <c r="K87" i="17"/>
  <c r="AJ87" i="17"/>
  <c r="AB87" i="17"/>
  <c r="AJ88" i="17"/>
  <c r="K91" i="17"/>
  <c r="AJ91" i="17"/>
  <c r="AX91" i="17"/>
  <c r="Y91" i="17"/>
  <c r="O91" i="17"/>
  <c r="Y53" i="17"/>
  <c r="AX53" i="17"/>
  <c r="K57" i="17"/>
  <c r="O57" i="17" s="1"/>
  <c r="K71" i="17"/>
  <c r="O71" i="17" s="1"/>
  <c r="K76" i="17"/>
  <c r="O76" i="17" s="1"/>
  <c r="K90" i="17"/>
  <c r="O90" i="17" s="1"/>
  <c r="AS42" i="16"/>
  <c r="BF42" i="16" s="1"/>
  <c r="Q42" i="16"/>
  <c r="AX15" i="16"/>
  <c r="Y15" i="16"/>
  <c r="K15" i="16"/>
  <c r="O15" i="16" s="1"/>
  <c r="AJ15" i="16"/>
  <c r="S15" i="16"/>
  <c r="AB15" i="16"/>
  <c r="AJ44" i="16"/>
  <c r="AB44" i="16"/>
  <c r="S44" i="16"/>
  <c r="Y44" i="16"/>
  <c r="K44" i="16"/>
  <c r="O44" i="16" s="1"/>
  <c r="AX44" i="16"/>
  <c r="AJ81" i="16"/>
  <c r="S81" i="16"/>
  <c r="AX81" i="16"/>
  <c r="Y81" i="16"/>
  <c r="AB81" i="16"/>
  <c r="K81" i="16"/>
  <c r="O81" i="16" s="1"/>
  <c r="J95" i="16"/>
  <c r="S12" i="16"/>
  <c r="K12" i="16"/>
  <c r="AX12" i="16"/>
  <c r="AJ12" i="16"/>
  <c r="O12" i="16"/>
  <c r="O20" i="16"/>
  <c r="K20" i="16"/>
  <c r="AJ20" i="16"/>
  <c r="S20" i="16"/>
  <c r="AB20" i="16"/>
  <c r="Y20" i="16"/>
  <c r="AX20" i="16"/>
  <c r="O36" i="16"/>
  <c r="K36" i="16"/>
  <c r="AJ36" i="16"/>
  <c r="AB36" i="16"/>
  <c r="Y36" i="16"/>
  <c r="S36" i="16"/>
  <c r="AX36" i="16"/>
  <c r="AD48" i="16"/>
  <c r="R95" i="16"/>
  <c r="K30" i="16"/>
  <c r="O30" i="16" s="1"/>
  <c r="AB30" i="16"/>
  <c r="Y30" i="16"/>
  <c r="S30" i="16"/>
  <c r="AJ30" i="16"/>
  <c r="AX30" i="16"/>
  <c r="AE54" i="16"/>
  <c r="V54" i="16" s="1"/>
  <c r="AD54" i="16"/>
  <c r="W54" i="16" s="1"/>
  <c r="Q73" i="16"/>
  <c r="AS73" i="16"/>
  <c r="BF73" i="16" s="1"/>
  <c r="S17" i="16"/>
  <c r="K17" i="16"/>
  <c r="AX17" i="16"/>
  <c r="AJ17" i="16"/>
  <c r="O17" i="16"/>
  <c r="AB17" i="16"/>
  <c r="S13" i="16"/>
  <c r="AX13" i="16"/>
  <c r="Y13" i="16"/>
  <c r="O13" i="16"/>
  <c r="K13" i="16"/>
  <c r="AJ13" i="16"/>
  <c r="Y17" i="16"/>
  <c r="AX25" i="16"/>
  <c r="Y25" i="16"/>
  <c r="O25" i="16"/>
  <c r="K25" i="16"/>
  <c r="AJ25" i="16"/>
  <c r="S25" i="16"/>
  <c r="AB25" i="16"/>
  <c r="AS35" i="16"/>
  <c r="BF35" i="16" s="1"/>
  <c r="Q35" i="16"/>
  <c r="U35" i="16" s="1"/>
  <c r="Y12" i="16"/>
  <c r="AE29" i="16"/>
  <c r="V29" i="16" s="1"/>
  <c r="W29" i="16" s="1"/>
  <c r="U32" i="16"/>
  <c r="AB59" i="16"/>
  <c r="K59" i="16"/>
  <c r="O59" i="16" s="1"/>
  <c r="S59" i="16"/>
  <c r="AJ59" i="16"/>
  <c r="Y59" i="16"/>
  <c r="AX59" i="16"/>
  <c r="AB78" i="16"/>
  <c r="AX78" i="16"/>
  <c r="Y78" i="16"/>
  <c r="O78" i="16"/>
  <c r="K78" i="16"/>
  <c r="AJ78" i="16"/>
  <c r="S78" i="16"/>
  <c r="S22" i="16"/>
  <c r="AB22" i="16"/>
  <c r="K22" i="16"/>
  <c r="AJ22" i="16"/>
  <c r="O22" i="16"/>
  <c r="Y22" i="16"/>
  <c r="AB31" i="16"/>
  <c r="AX31" i="16"/>
  <c r="Y31" i="16"/>
  <c r="AJ31" i="16"/>
  <c r="K31" i="16"/>
  <c r="O31" i="16" s="1"/>
  <c r="S31" i="16"/>
  <c r="AJ14" i="16"/>
  <c r="K14" i="16"/>
  <c r="O14" i="16" s="1"/>
  <c r="AX14" i="16"/>
  <c r="S14" i="16"/>
  <c r="AB14" i="16"/>
  <c r="S23" i="16"/>
  <c r="AX23" i="16"/>
  <c r="Y23" i="16"/>
  <c r="O23" i="16"/>
  <c r="AJ23" i="16"/>
  <c r="K23" i="16"/>
  <c r="AB23" i="16"/>
  <c r="S27" i="16"/>
  <c r="K27" i="16"/>
  <c r="O27" i="16" s="1"/>
  <c r="AJ27" i="16"/>
  <c r="AX27" i="16"/>
  <c r="AB27" i="16"/>
  <c r="Y27" i="16"/>
  <c r="AB12" i="16"/>
  <c r="AB16" i="16"/>
  <c r="AX16" i="16"/>
  <c r="Y16" i="16"/>
  <c r="AJ16" i="16"/>
  <c r="S16" i="16"/>
  <c r="K16" i="16"/>
  <c r="O16" i="16"/>
  <c r="AE35" i="16"/>
  <c r="V35" i="16" s="1"/>
  <c r="AE53" i="16"/>
  <c r="V53" i="16" s="1"/>
  <c r="Q89" i="16"/>
  <c r="AS89" i="16"/>
  <c r="BF89" i="16" s="1"/>
  <c r="S42" i="16"/>
  <c r="AB42" i="16"/>
  <c r="K42" i="16"/>
  <c r="AX42" i="16"/>
  <c r="O42" i="16"/>
  <c r="Y42" i="16"/>
  <c r="S43" i="16"/>
  <c r="AX43" i="16"/>
  <c r="Y43" i="16"/>
  <c r="O43" i="16"/>
  <c r="K43" i="16"/>
  <c r="AB43" i="16"/>
  <c r="AJ43" i="16"/>
  <c r="S38" i="16"/>
  <c r="AB38" i="16"/>
  <c r="K38" i="16"/>
  <c r="AJ38" i="16"/>
  <c r="Y38" i="16"/>
  <c r="S52" i="16"/>
  <c r="AX52" i="16"/>
  <c r="Y52" i="16"/>
  <c r="O52" i="16"/>
  <c r="AJ52" i="16"/>
  <c r="AS28" i="16"/>
  <c r="AB46" i="16"/>
  <c r="AX46" i="16"/>
  <c r="Y46" i="16"/>
  <c r="O46" i="16"/>
  <c r="AJ46" i="16"/>
  <c r="S46" i="16"/>
  <c r="K52" i="16"/>
  <c r="AI95" i="16"/>
  <c r="K18" i="16"/>
  <c r="O18" i="16" s="1"/>
  <c r="AB18" i="16"/>
  <c r="Y19" i="16"/>
  <c r="AS34" i="16"/>
  <c r="BF34" i="16" s="1"/>
  <c r="K46" i="16"/>
  <c r="AJ49" i="16"/>
  <c r="O49" i="16"/>
  <c r="AB56" i="16"/>
  <c r="K56" i="16"/>
  <c r="O56" i="16" s="1"/>
  <c r="AX56" i="16"/>
  <c r="S56" i="16"/>
  <c r="K67" i="16"/>
  <c r="AB67" i="16"/>
  <c r="Y67" i="16"/>
  <c r="S67" i="16"/>
  <c r="AX67" i="16"/>
  <c r="O67" i="16"/>
  <c r="AB83" i="16"/>
  <c r="AX83" i="16"/>
  <c r="Y83" i="16"/>
  <c r="K83" i="16"/>
  <c r="O83" i="16" s="1"/>
  <c r="AJ83" i="16"/>
  <c r="O38" i="16"/>
  <c r="T95" i="16"/>
  <c r="K19" i="16"/>
  <c r="O19" i="16" s="1"/>
  <c r="AB19" i="16"/>
  <c r="Y24" i="16"/>
  <c r="AB26" i="16"/>
  <c r="AX26" i="16"/>
  <c r="Y26" i="16"/>
  <c r="AJ26" i="16"/>
  <c r="AX38" i="16"/>
  <c r="K49" i="16"/>
  <c r="AX49" i="16"/>
  <c r="AJ61" i="16"/>
  <c r="K61" i="16"/>
  <c r="O61" i="16" s="1"/>
  <c r="AX61" i="16"/>
  <c r="AB61" i="16"/>
  <c r="S74" i="16"/>
  <c r="AB74" i="16"/>
  <c r="O74" i="16"/>
  <c r="K74" i="16"/>
  <c r="AX74" i="16"/>
  <c r="AJ74" i="16"/>
  <c r="AJ90" i="16"/>
  <c r="S90" i="16"/>
  <c r="O90" i="16"/>
  <c r="K90" i="16"/>
  <c r="Y90" i="16"/>
  <c r="AX90" i="16"/>
  <c r="AX92" i="16"/>
  <c r="Y92" i="16"/>
  <c r="K92" i="16"/>
  <c r="O92" i="16" s="1"/>
  <c r="AJ92" i="16"/>
  <c r="S92" i="16"/>
  <c r="S65" i="16"/>
  <c r="AB65" i="16"/>
  <c r="AX65" i="16"/>
  <c r="K65" i="16"/>
  <c r="Y65" i="16"/>
  <c r="O65" i="16"/>
  <c r="AX18" i="16"/>
  <c r="Y18" i="16"/>
  <c r="AD35" i="16"/>
  <c r="AB73" i="16"/>
  <c r="AX73" i="16"/>
  <c r="Y73" i="16"/>
  <c r="O73" i="16"/>
  <c r="S73" i="16"/>
  <c r="S79" i="16"/>
  <c r="AB79" i="16"/>
  <c r="AX79" i="16"/>
  <c r="Y79" i="16"/>
  <c r="O79" i="16"/>
  <c r="AJ79" i="16"/>
  <c r="AW95" i="16"/>
  <c r="AB21" i="16"/>
  <c r="AX21" i="16"/>
  <c r="Y21" i="16"/>
  <c r="AJ21" i="16"/>
  <c r="K24" i="16"/>
  <c r="O24" i="16" s="1"/>
  <c r="AB24" i="16"/>
  <c r="K26" i="16"/>
  <c r="AX28" i="16"/>
  <c r="Y28" i="16"/>
  <c r="Q40" i="16"/>
  <c r="K45" i="16"/>
  <c r="S45" i="16"/>
  <c r="AJ45" i="16"/>
  <c r="AB45" i="16"/>
  <c r="S47" i="16"/>
  <c r="K47" i="16"/>
  <c r="O47" i="16" s="1"/>
  <c r="AB47" i="16"/>
  <c r="K62" i="16"/>
  <c r="O62" i="16" s="1"/>
  <c r="AJ62" i="16"/>
  <c r="AX62" i="16"/>
  <c r="Y62" i="16"/>
  <c r="AB62" i="16"/>
  <c r="S62" i="16"/>
  <c r="Q80" i="16"/>
  <c r="AJ85" i="16"/>
  <c r="S85" i="16"/>
  <c r="K85" i="16"/>
  <c r="AB85" i="16"/>
  <c r="Y85" i="16"/>
  <c r="AX85" i="16"/>
  <c r="U28" i="16"/>
  <c r="AS56" i="16"/>
  <c r="BF56" i="16" s="1"/>
  <c r="Q56" i="16"/>
  <c r="O72" i="16"/>
  <c r="K72" i="16"/>
  <c r="AB72" i="16"/>
  <c r="Y72" i="16"/>
  <c r="AJ72" i="16"/>
  <c r="S72" i="16"/>
  <c r="AX72" i="16"/>
  <c r="AX82" i="16"/>
  <c r="Y82" i="16"/>
  <c r="K82" i="16"/>
  <c r="O82" i="16" s="1"/>
  <c r="AJ82" i="16"/>
  <c r="S82" i="16"/>
  <c r="S18" i="16"/>
  <c r="AJ18" i="16"/>
  <c r="Q19" i="16"/>
  <c r="U19" i="16" s="1"/>
  <c r="BF19" i="16"/>
  <c r="K21" i="16"/>
  <c r="O21" i="16" s="1"/>
  <c r="O26" i="16"/>
  <c r="K28" i="16"/>
  <c r="O28" i="16" s="1"/>
  <c r="AB28" i="16"/>
  <c r="Y29" i="16"/>
  <c r="AB37" i="16"/>
  <c r="AX37" i="16"/>
  <c r="Y37" i="16"/>
  <c r="O37" i="16"/>
  <c r="AJ37" i="16"/>
  <c r="S37" i="16"/>
  <c r="S39" i="16"/>
  <c r="AX39" i="16"/>
  <c r="Y39" i="16"/>
  <c r="O39" i="16"/>
  <c r="AJ39" i="16"/>
  <c r="AB39" i="16"/>
  <c r="O45" i="16"/>
  <c r="AX45" i="16"/>
  <c r="AJ47" i="16"/>
  <c r="S49" i="16"/>
  <c r="AS54" i="16"/>
  <c r="BF54" i="16" s="1"/>
  <c r="Q54" i="16"/>
  <c r="U54" i="16" s="1"/>
  <c r="S61" i="16"/>
  <c r="AJ65" i="16"/>
  <c r="AB69" i="16"/>
  <c r="K69" i="16"/>
  <c r="O69" i="16" s="1"/>
  <c r="AJ69" i="16"/>
  <c r="Y69" i="16"/>
  <c r="AX69" i="16"/>
  <c r="S69" i="16"/>
  <c r="S70" i="16"/>
  <c r="AB70" i="16"/>
  <c r="AJ70" i="16"/>
  <c r="O70" i="16"/>
  <c r="Y70" i="16"/>
  <c r="AX70" i="16"/>
  <c r="K70" i="16"/>
  <c r="O85" i="16"/>
  <c r="S55" i="16"/>
  <c r="AX55" i="16"/>
  <c r="Y55" i="16"/>
  <c r="O55" i="16"/>
  <c r="AJ55" i="16"/>
  <c r="K55" i="16"/>
  <c r="F95" i="16"/>
  <c r="Q24" i="16"/>
  <c r="U24" i="16" s="1"/>
  <c r="BF24" i="16"/>
  <c r="S32" i="16"/>
  <c r="AB32" i="16"/>
  <c r="K32" i="16"/>
  <c r="O32" i="16" s="1"/>
  <c r="Y32" i="16"/>
  <c r="S33" i="16"/>
  <c r="U33" i="16" s="1"/>
  <c r="AX33" i="16"/>
  <c r="BF33" i="16" s="1"/>
  <c r="Y33" i="16"/>
  <c r="O33" i="16"/>
  <c r="AB33" i="16"/>
  <c r="S34" i="16"/>
  <c r="U34" i="16" s="1"/>
  <c r="AX34" i="16"/>
  <c r="AB34" i="16"/>
  <c r="K50" i="16"/>
  <c r="O50" i="16" s="1"/>
  <c r="S50" i="16"/>
  <c r="U50" i="16" s="1"/>
  <c r="AB50" i="16"/>
  <c r="AB52" i="16"/>
  <c r="Y56" i="16"/>
  <c r="AJ67" i="16"/>
  <c r="AB41" i="16"/>
  <c r="AX41" i="16"/>
  <c r="Y41" i="16"/>
  <c r="O41" i="16"/>
  <c r="AJ41" i="16"/>
  <c r="AX48" i="16"/>
  <c r="BF48" i="16" s="1"/>
  <c r="Y48" i="16"/>
  <c r="BE95" i="16"/>
  <c r="AB51" i="16"/>
  <c r="AX51" i="16"/>
  <c r="Y51" i="16"/>
  <c r="O51" i="16"/>
  <c r="AJ51" i="16"/>
  <c r="AJ57" i="16"/>
  <c r="S57" i="16"/>
  <c r="AX57" i="16"/>
  <c r="Y57" i="16"/>
  <c r="K57" i="16"/>
  <c r="O57" i="16" s="1"/>
  <c r="AB64" i="16"/>
  <c r="K64" i="16"/>
  <c r="O64" i="16" s="1"/>
  <c r="S64" i="16"/>
  <c r="AJ64" i="16"/>
  <c r="AJ66" i="16"/>
  <c r="S66" i="16"/>
  <c r="AX66" i="16"/>
  <c r="U48" i="16"/>
  <c r="AE48" i="16" s="1"/>
  <c r="V48" i="16" s="1"/>
  <c r="K51" i="16"/>
  <c r="K66" i="16"/>
  <c r="O66" i="16" s="1"/>
  <c r="S75" i="16"/>
  <c r="AB75" i="16"/>
  <c r="AJ75" i="16"/>
  <c r="O75" i="16"/>
  <c r="K75" i="16"/>
  <c r="AX75" i="16"/>
  <c r="AX87" i="16"/>
  <c r="Y87" i="16"/>
  <c r="O87" i="16"/>
  <c r="K87" i="16"/>
  <c r="AJ87" i="16"/>
  <c r="AB87" i="16"/>
  <c r="S87" i="16"/>
  <c r="AB88" i="16"/>
  <c r="AX88" i="16"/>
  <c r="Y88" i="16"/>
  <c r="O88" i="16"/>
  <c r="K88" i="16"/>
  <c r="S88" i="16"/>
  <c r="AJ88" i="16"/>
  <c r="S40" i="16"/>
  <c r="S53" i="16"/>
  <c r="U53" i="16" s="1"/>
  <c r="AD53" i="16" s="1"/>
  <c r="W53" i="16" s="1"/>
  <c r="AX54" i="16"/>
  <c r="Y54" i="16"/>
  <c r="S60" i="16"/>
  <c r="AX60" i="16"/>
  <c r="Y60" i="16"/>
  <c r="AJ60" i="16"/>
  <c r="AB60" i="16"/>
  <c r="AJ71" i="16"/>
  <c r="S71" i="16"/>
  <c r="AX71" i="16"/>
  <c r="Y71" i="16"/>
  <c r="O71" i="16"/>
  <c r="AJ76" i="16"/>
  <c r="S76" i="16"/>
  <c r="AX76" i="16"/>
  <c r="Y76" i="16"/>
  <c r="O76" i="16"/>
  <c r="S80" i="16"/>
  <c r="AB80" i="16"/>
  <c r="K80" i="16"/>
  <c r="O80" i="16" s="1"/>
  <c r="BF80" i="16"/>
  <c r="S84" i="16"/>
  <c r="AB84" i="16"/>
  <c r="AX84" i="16"/>
  <c r="Y84" i="16"/>
  <c r="AJ84" i="16"/>
  <c r="S89" i="16"/>
  <c r="AB89" i="16"/>
  <c r="AX63" i="16"/>
  <c r="Y63" i="16"/>
  <c r="K63" i="16"/>
  <c r="O63" i="16" s="1"/>
  <c r="AJ63" i="16"/>
  <c r="AX58" i="16"/>
  <c r="Y58" i="16"/>
  <c r="O58" i="16"/>
  <c r="K58" i="16"/>
  <c r="AJ58" i="16"/>
  <c r="AX68" i="16"/>
  <c r="Y68" i="16"/>
  <c r="O68" i="16"/>
  <c r="AJ68" i="16"/>
  <c r="S68" i="16"/>
  <c r="AX77" i="16"/>
  <c r="Y77" i="16"/>
  <c r="O77" i="16"/>
  <c r="K77" i="16"/>
  <c r="AJ77" i="16"/>
  <c r="U93" i="16"/>
  <c r="AJ91" i="16"/>
  <c r="AJ86" i="16"/>
  <c r="S14" i="15"/>
  <c r="AX14" i="15"/>
  <c r="S54" i="15"/>
  <c r="AX17" i="15"/>
  <c r="Y35" i="15"/>
  <c r="AB54" i="15"/>
  <c r="AJ55" i="15"/>
  <c r="K54" i="15"/>
  <c r="O54" i="15" s="1"/>
  <c r="S92" i="15"/>
  <c r="AX92" i="15"/>
  <c r="Y92" i="15"/>
  <c r="AJ31" i="15"/>
  <c r="K31" i="15"/>
  <c r="O31" i="15" s="1"/>
  <c r="S31" i="15"/>
  <c r="AB31" i="15"/>
  <c r="Y31" i="15"/>
  <c r="Y39" i="15"/>
  <c r="AB39" i="15"/>
  <c r="AJ86" i="15"/>
  <c r="Y86" i="15"/>
  <c r="K86" i="15"/>
  <c r="O86" i="15" s="1"/>
  <c r="AX86" i="15"/>
  <c r="AB86" i="15"/>
  <c r="AJ42" i="15"/>
  <c r="Q42" i="15" s="1"/>
  <c r="K42" i="15"/>
  <c r="K51" i="15"/>
  <c r="O51" i="15" s="1"/>
  <c r="AB51" i="15"/>
  <c r="AX22" i="15"/>
  <c r="Y22" i="15"/>
  <c r="AJ91" i="15"/>
  <c r="AS91" i="15" s="1"/>
  <c r="K91" i="15"/>
  <c r="O91" i="15" s="1"/>
  <c r="AB91" i="15"/>
  <c r="AJ67" i="15"/>
  <c r="AB67" i="15"/>
  <c r="K67" i="15"/>
  <c r="AX73" i="15"/>
  <c r="AB73" i="15"/>
  <c r="S73" i="15"/>
  <c r="AS52" i="15"/>
  <c r="BF52" i="15" s="1"/>
  <c r="Q52" i="15"/>
  <c r="AB16" i="15"/>
  <c r="Y17" i="15"/>
  <c r="S25" i="15"/>
  <c r="S37" i="15"/>
  <c r="Y40" i="15"/>
  <c r="K53" i="15"/>
  <c r="O53" i="15" s="1"/>
  <c r="AX77" i="15"/>
  <c r="AX53" i="15"/>
  <c r="BF53" i="15" s="1"/>
  <c r="AX68" i="15"/>
  <c r="S20" i="15"/>
  <c r="AX21" i="15"/>
  <c r="AJ24" i="15"/>
  <c r="Y50" i="15"/>
  <c r="S68" i="15"/>
  <c r="AX20" i="15"/>
  <c r="AS19" i="15"/>
  <c r="BF19" i="15" s="1"/>
  <c r="AX24" i="15"/>
  <c r="AX36" i="15"/>
  <c r="Q45" i="15"/>
  <c r="Y53" i="15"/>
  <c r="S21" i="15"/>
  <c r="AX26" i="15"/>
  <c r="K36" i="15"/>
  <c r="Q50" i="15"/>
  <c r="U50" i="15" s="1"/>
  <c r="AB53" i="15"/>
  <c r="BF93" i="15"/>
  <c r="AX19" i="15"/>
  <c r="S24" i="15"/>
  <c r="K40" i="15"/>
  <c r="O40" i="15" s="1"/>
  <c r="AB45" i="15"/>
  <c r="S50" i="15"/>
  <c r="U93" i="15"/>
  <c r="AD93" i="15" s="1"/>
  <c r="K30" i="15"/>
  <c r="O30" i="15" s="1"/>
  <c r="S30" i="15"/>
  <c r="AB30" i="15"/>
  <c r="Y30" i="15"/>
  <c r="AX30" i="15"/>
  <c r="AJ30" i="15"/>
  <c r="S29" i="15"/>
  <c r="Y29" i="15"/>
  <c r="AX29" i="15"/>
  <c r="K29" i="15"/>
  <c r="O29" i="15" s="1"/>
  <c r="AB29" i="15"/>
  <c r="AJ29" i="15"/>
  <c r="AX28" i="15"/>
  <c r="Y28" i="15"/>
  <c r="K28" i="15"/>
  <c r="O28" i="15" s="1"/>
  <c r="AJ28" i="15"/>
  <c r="AB28" i="15"/>
  <c r="S28" i="15"/>
  <c r="AS41" i="15"/>
  <c r="Q41" i="15"/>
  <c r="K15" i="15"/>
  <c r="O15" i="15" s="1"/>
  <c r="S15" i="15"/>
  <c r="AB15" i="15"/>
  <c r="AX15" i="15"/>
  <c r="AJ15" i="15"/>
  <c r="Y15" i="15"/>
  <c r="AX18" i="15"/>
  <c r="Y18" i="15"/>
  <c r="AJ18" i="15"/>
  <c r="S18" i="15"/>
  <c r="AB18" i="15"/>
  <c r="K18" i="15"/>
  <c r="O18" i="15" s="1"/>
  <c r="AX38" i="15"/>
  <c r="Y38" i="15"/>
  <c r="K38" i="15"/>
  <c r="O38" i="15" s="1"/>
  <c r="AJ38" i="15"/>
  <c r="S38" i="15"/>
  <c r="AB38" i="15"/>
  <c r="K27" i="15"/>
  <c r="O27" i="15" s="1"/>
  <c r="AJ27" i="15"/>
  <c r="AB27" i="15"/>
  <c r="Y27" i="15"/>
  <c r="AX27" i="15"/>
  <c r="S27" i="15"/>
  <c r="S13" i="15"/>
  <c r="AX13" i="15"/>
  <c r="Y13" i="15"/>
  <c r="K13" i="15"/>
  <c r="O13" i="15" s="1"/>
  <c r="AJ13" i="15"/>
  <c r="AB13" i="15"/>
  <c r="AB26" i="15"/>
  <c r="K32" i="15"/>
  <c r="AB32" i="15"/>
  <c r="S32" i="15"/>
  <c r="K16" i="15"/>
  <c r="O16" i="15" s="1"/>
  <c r="O17" i="15"/>
  <c r="Y19" i="15"/>
  <c r="Y20" i="15"/>
  <c r="AJ21" i="15"/>
  <c r="AB21" i="15"/>
  <c r="AJ25" i="15"/>
  <c r="AB25" i="15"/>
  <c r="Y25" i="15"/>
  <c r="O32" i="15"/>
  <c r="AJ32" i="15"/>
  <c r="S33" i="15"/>
  <c r="S48" i="15"/>
  <c r="AJ48" i="15"/>
  <c r="AB48" i="15"/>
  <c r="Y48" i="15"/>
  <c r="O48" i="15"/>
  <c r="AX48" i="15"/>
  <c r="K48" i="15"/>
  <c r="AI95" i="15"/>
  <c r="K19" i="15"/>
  <c r="O19" i="15" s="1"/>
  <c r="AB19" i="15"/>
  <c r="K21" i="15"/>
  <c r="O21" i="15" s="1"/>
  <c r="S22" i="15"/>
  <c r="K25" i="15"/>
  <c r="O25" i="15" s="1"/>
  <c r="AB34" i="15"/>
  <c r="S34" i="15"/>
  <c r="AX35" i="15"/>
  <c r="AW95" i="15"/>
  <c r="AJ17" i="15"/>
  <c r="Q20" i="15"/>
  <c r="U20" i="15" s="1"/>
  <c r="BF20" i="15"/>
  <c r="K24" i="15"/>
  <c r="O24" i="15" s="1"/>
  <c r="AX32" i="15"/>
  <c r="K34" i="15"/>
  <c r="O34" i="15" s="1"/>
  <c r="AJ34" i="15"/>
  <c r="AB47" i="15"/>
  <c r="S47" i="15"/>
  <c r="Y47" i="15"/>
  <c r="K47" i="15"/>
  <c r="O47" i="15" s="1"/>
  <c r="AX47" i="15"/>
  <c r="AJ47" i="15"/>
  <c r="T95" i="15"/>
  <c r="Q24" i="15"/>
  <c r="U24" i="15" s="1"/>
  <c r="AS24" i="15"/>
  <c r="BF24" i="15" s="1"/>
  <c r="AJ36" i="15"/>
  <c r="O36" i="15"/>
  <c r="AB36" i="15"/>
  <c r="Y36" i="15"/>
  <c r="AX23" i="15"/>
  <c r="Y23" i="15"/>
  <c r="AX33" i="15"/>
  <c r="Y33" i="15"/>
  <c r="K46" i="15"/>
  <c r="O46" i="15" s="1"/>
  <c r="AX46" i="15"/>
  <c r="Y46" i="15"/>
  <c r="AJ46" i="15"/>
  <c r="S46" i="15"/>
  <c r="AB46" i="15"/>
  <c r="Q85" i="15"/>
  <c r="AS85" i="15"/>
  <c r="K23" i="15"/>
  <c r="O23" i="15" s="1"/>
  <c r="AJ23" i="15"/>
  <c r="K33" i="15"/>
  <c r="O33" i="15" s="1"/>
  <c r="AJ33" i="15"/>
  <c r="K41" i="15"/>
  <c r="O41" i="15" s="1"/>
  <c r="S41" i="15"/>
  <c r="AB41" i="15"/>
  <c r="AX41" i="15"/>
  <c r="Y41" i="15"/>
  <c r="AJ43" i="15"/>
  <c r="S43" i="15"/>
  <c r="AB43" i="15"/>
  <c r="Y43" i="15"/>
  <c r="AX43" i="15"/>
  <c r="K43" i="15"/>
  <c r="O43" i="15" s="1"/>
  <c r="AJ14" i="15"/>
  <c r="AB14" i="15"/>
  <c r="K22" i="15"/>
  <c r="O22" i="15" s="1"/>
  <c r="AB22" i="15"/>
  <c r="AJ22" i="15"/>
  <c r="Q61" i="15"/>
  <c r="AS61" i="15"/>
  <c r="AJ26" i="15"/>
  <c r="Y26" i="15"/>
  <c r="AB49" i="15"/>
  <c r="AX49" i="15"/>
  <c r="Y49" i="15"/>
  <c r="K49" i="15"/>
  <c r="O49" i="15" s="1"/>
  <c r="AJ49" i="15"/>
  <c r="S49" i="15"/>
  <c r="F95" i="15"/>
  <c r="J12" i="15"/>
  <c r="Y14" i="15"/>
  <c r="K14" i="15"/>
  <c r="O14" i="15" s="1"/>
  <c r="AX16" i="15"/>
  <c r="Y16" i="15"/>
  <c r="AJ16" i="15"/>
  <c r="AB17" i="15"/>
  <c r="S23" i="15"/>
  <c r="AB35" i="15"/>
  <c r="K35" i="15"/>
  <c r="O35" i="15" s="1"/>
  <c r="AJ35" i="15"/>
  <c r="AB20" i="15"/>
  <c r="K20" i="15"/>
  <c r="O20" i="15" s="1"/>
  <c r="K26" i="15"/>
  <c r="O26" i="15" s="1"/>
  <c r="Q66" i="15"/>
  <c r="AS66" i="15"/>
  <c r="BF66" i="15" s="1"/>
  <c r="S39" i="15"/>
  <c r="AB42" i="15"/>
  <c r="AX44" i="15"/>
  <c r="AJ39" i="15"/>
  <c r="Q40" i="15"/>
  <c r="Y44" i="15"/>
  <c r="S45" i="15"/>
  <c r="S52" i="15"/>
  <c r="AX52" i="15"/>
  <c r="Y52" i="15"/>
  <c r="AB52" i="15"/>
  <c r="AB59" i="15"/>
  <c r="AX59" i="15"/>
  <c r="Y59" i="15"/>
  <c r="K59" i="15"/>
  <c r="O59" i="15" s="1"/>
  <c r="AJ59" i="15"/>
  <c r="S59" i="15"/>
  <c r="K63" i="15"/>
  <c r="O63" i="15" s="1"/>
  <c r="AJ63" i="15"/>
  <c r="S63" i="15"/>
  <c r="AB63" i="15"/>
  <c r="Y63" i="15"/>
  <c r="AB64" i="15"/>
  <c r="AX64" i="15"/>
  <c r="Y64" i="15"/>
  <c r="K64" i="15"/>
  <c r="O64" i="15" s="1"/>
  <c r="AJ64" i="15"/>
  <c r="S64" i="15"/>
  <c r="AS67" i="15"/>
  <c r="Q67" i="15"/>
  <c r="AX31" i="15"/>
  <c r="S42" i="15"/>
  <c r="AB44" i="15"/>
  <c r="K50" i="15"/>
  <c r="O50" i="15" s="1"/>
  <c r="AX50" i="15"/>
  <c r="BF50" i="15" s="1"/>
  <c r="S51" i="15"/>
  <c r="K52" i="15"/>
  <c r="O52" i="15" s="1"/>
  <c r="Q53" i="15"/>
  <c r="S56" i="15"/>
  <c r="AB56" i="15"/>
  <c r="AX56" i="15"/>
  <c r="Y56" i="15"/>
  <c r="AJ56" i="15"/>
  <c r="K56" i="15"/>
  <c r="O56" i="15" s="1"/>
  <c r="S80" i="15"/>
  <c r="AB80" i="15"/>
  <c r="AX80" i="15"/>
  <c r="Y80" i="15"/>
  <c r="K80" i="15"/>
  <c r="O80" i="15" s="1"/>
  <c r="AJ80" i="15"/>
  <c r="K82" i="15"/>
  <c r="O82" i="15" s="1"/>
  <c r="AJ82" i="15"/>
  <c r="S82" i="15"/>
  <c r="AB82" i="15"/>
  <c r="Y82" i="15"/>
  <c r="Y37" i="15"/>
  <c r="AX37" i="15"/>
  <c r="S40" i="15"/>
  <c r="S44" i="15"/>
  <c r="AJ51" i="15"/>
  <c r="AJ81" i="15"/>
  <c r="S81" i="15"/>
  <c r="AB81" i="15"/>
  <c r="AX81" i="15"/>
  <c r="Y81" i="15"/>
  <c r="K81" i="15"/>
  <c r="O81" i="15" s="1"/>
  <c r="O37" i="15"/>
  <c r="AX39" i="15"/>
  <c r="AX45" i="15"/>
  <c r="BF45" i="15" s="1"/>
  <c r="AB79" i="15"/>
  <c r="AX79" i="15"/>
  <c r="Y79" i="15"/>
  <c r="K79" i="15"/>
  <c r="O79" i="15" s="1"/>
  <c r="AJ79" i="15"/>
  <c r="S79" i="15"/>
  <c r="AB37" i="15"/>
  <c r="K39" i="15"/>
  <c r="O39" i="15" s="1"/>
  <c r="R95" i="15"/>
  <c r="BE95" i="15"/>
  <c r="AJ44" i="15"/>
  <c r="K45" i="15"/>
  <c r="O45" i="15" s="1"/>
  <c r="Y45" i="15"/>
  <c r="AJ57" i="15"/>
  <c r="S57" i="15"/>
  <c r="AB57" i="15"/>
  <c r="K57" i="15"/>
  <c r="O57" i="15" s="1"/>
  <c r="Y57" i="15"/>
  <c r="AX57" i="15"/>
  <c r="AX78" i="15"/>
  <c r="Y78" i="15"/>
  <c r="K78" i="15"/>
  <c r="O78" i="15" s="1"/>
  <c r="AJ78" i="15"/>
  <c r="S78" i="15"/>
  <c r="AB78" i="15"/>
  <c r="AX40" i="15"/>
  <c r="BF40" i="15" s="1"/>
  <c r="AX42" i="15"/>
  <c r="Y42" i="15"/>
  <c r="Y51" i="15"/>
  <c r="AX51" i="15"/>
  <c r="AB69" i="15"/>
  <c r="AX69" i="15"/>
  <c r="Y69" i="15"/>
  <c r="K69" i="15"/>
  <c r="O69" i="15" s="1"/>
  <c r="AJ69" i="15"/>
  <c r="S69" i="15"/>
  <c r="AJ71" i="15"/>
  <c r="S71" i="15"/>
  <c r="AB71" i="15"/>
  <c r="AX71" i="15"/>
  <c r="Y71" i="15"/>
  <c r="K71" i="15"/>
  <c r="O71" i="15" s="1"/>
  <c r="K72" i="15"/>
  <c r="O72" i="15" s="1"/>
  <c r="AJ72" i="15"/>
  <c r="S72" i="15"/>
  <c r="AB72" i="15"/>
  <c r="AX72" i="15"/>
  <c r="Y72" i="15"/>
  <c r="K44" i="15"/>
  <c r="O44" i="15" s="1"/>
  <c r="Q55" i="15"/>
  <c r="U55" i="15" s="1"/>
  <c r="AS55" i="15"/>
  <c r="K58" i="15"/>
  <c r="O58" i="15" s="1"/>
  <c r="AJ58" i="15"/>
  <c r="S58" i="15"/>
  <c r="AB58" i="15"/>
  <c r="AX58" i="15"/>
  <c r="AJ37" i="15"/>
  <c r="AB40" i="15"/>
  <c r="O42" i="15"/>
  <c r="AB55" i="15"/>
  <c r="AX55" i="15"/>
  <c r="Y55" i="15"/>
  <c r="K55" i="15"/>
  <c r="O55" i="15" s="1"/>
  <c r="S61" i="15"/>
  <c r="AB61" i="15"/>
  <c r="AX61" i="15"/>
  <c r="Y61" i="15"/>
  <c r="K61" i="15"/>
  <c r="O61" i="15" s="1"/>
  <c r="AJ62" i="15"/>
  <c r="S62" i="15"/>
  <c r="AB62" i="15"/>
  <c r="AX62" i="15"/>
  <c r="Y62" i="15"/>
  <c r="O62" i="15"/>
  <c r="S66" i="15"/>
  <c r="AB66" i="15"/>
  <c r="AX66" i="15"/>
  <c r="Y66" i="15"/>
  <c r="K66" i="15"/>
  <c r="O66" i="15" s="1"/>
  <c r="S85" i="15"/>
  <c r="AB85" i="15"/>
  <c r="AX85" i="15"/>
  <c r="Y85" i="15"/>
  <c r="K85" i="15"/>
  <c r="O85" i="15" s="1"/>
  <c r="Q90" i="15"/>
  <c r="AS90" i="15"/>
  <c r="AJ76" i="15"/>
  <c r="S76" i="15"/>
  <c r="AB76" i="15"/>
  <c r="AX76" i="15"/>
  <c r="Y76" i="15"/>
  <c r="K76" i="15"/>
  <c r="O76" i="15" s="1"/>
  <c r="K77" i="15"/>
  <c r="O77" i="15" s="1"/>
  <c r="AJ77" i="15"/>
  <c r="S77" i="15"/>
  <c r="AB77" i="15"/>
  <c r="K87" i="15"/>
  <c r="O87" i="15" s="1"/>
  <c r="AJ87" i="15"/>
  <c r="S87" i="15"/>
  <c r="AB87" i="15"/>
  <c r="AB83" i="15"/>
  <c r="AX83" i="15"/>
  <c r="Y83" i="15"/>
  <c r="K83" i="15"/>
  <c r="O83" i="15" s="1"/>
  <c r="AJ83" i="15"/>
  <c r="S83" i="15"/>
  <c r="AB88" i="15"/>
  <c r="AX88" i="15"/>
  <c r="Y88" i="15"/>
  <c r="K88" i="15"/>
  <c r="O88" i="15" s="1"/>
  <c r="AJ88" i="15"/>
  <c r="S88" i="15"/>
  <c r="S90" i="15"/>
  <c r="AB90" i="15"/>
  <c r="AX90" i="15"/>
  <c r="Y90" i="15"/>
  <c r="K90" i="15"/>
  <c r="O90" i="15" s="1"/>
  <c r="Q91" i="15"/>
  <c r="AB74" i="15"/>
  <c r="AX74" i="15"/>
  <c r="Y74" i="15"/>
  <c r="K74" i="15"/>
  <c r="O74" i="15" s="1"/>
  <c r="AJ74" i="15"/>
  <c r="Y87" i="15"/>
  <c r="AJ65" i="15"/>
  <c r="O67" i="15"/>
  <c r="Y67" i="15"/>
  <c r="AX67" i="15"/>
  <c r="AB68" i="15"/>
  <c r="AJ70" i="15"/>
  <c r="AJ75" i="15"/>
  <c r="AJ89" i="15"/>
  <c r="Y91" i="15"/>
  <c r="AX91" i="15"/>
  <c r="AB92" i="15"/>
  <c r="AJ60" i="15"/>
  <c r="AJ84" i="15"/>
  <c r="K60" i="15"/>
  <c r="K65" i="15"/>
  <c r="K70" i="15"/>
  <c r="O70" i="15" s="1"/>
  <c r="K75" i="15"/>
  <c r="O75" i="15" s="1"/>
  <c r="K84" i="15"/>
  <c r="O84" i="15" s="1"/>
  <c r="K89" i="15"/>
  <c r="O89" i="15" s="1"/>
  <c r="S53" i="15"/>
  <c r="AJ54" i="15"/>
  <c r="O60" i="15"/>
  <c r="O65" i="15"/>
  <c r="Y65" i="15"/>
  <c r="AX65" i="15"/>
  <c r="S67" i="15"/>
  <c r="Y70" i="15"/>
  <c r="AX70" i="15"/>
  <c r="AJ73" i="15"/>
  <c r="Y75" i="15"/>
  <c r="AX75" i="15"/>
  <c r="S86" i="15"/>
  <c r="Y89" i="15"/>
  <c r="AX89" i="15"/>
  <c r="S91" i="15"/>
  <c r="Y60" i="15"/>
  <c r="AX60" i="15"/>
  <c r="AB65" i="15"/>
  <c r="AJ68" i="15"/>
  <c r="AB70" i="15"/>
  <c r="AB75" i="15"/>
  <c r="Y84" i="15"/>
  <c r="AX84" i="15"/>
  <c r="AB89" i="15"/>
  <c r="AJ92" i="15"/>
  <c r="AB60" i="15"/>
  <c r="K68" i="15"/>
  <c r="O68" i="15" s="1"/>
  <c r="K73" i="15"/>
  <c r="O73" i="15" s="1"/>
  <c r="AB84" i="15"/>
  <c r="K92" i="15"/>
  <c r="O92" i="15" s="1"/>
  <c r="Y54" i="15"/>
  <c r="Y73" i="15"/>
  <c r="BC95" i="14"/>
  <c r="BB95" i="14"/>
  <c r="BA95" i="14"/>
  <c r="AZ95" i="14"/>
  <c r="AY95" i="14"/>
  <c r="AX95" i="14"/>
  <c r="AU95" i="14"/>
  <c r="AT95" i="14"/>
  <c r="AS95" i="14"/>
  <c r="AQ95" i="14"/>
  <c r="AP95" i="14"/>
  <c r="AO95" i="14"/>
  <c r="AN95" i="14"/>
  <c r="AM95" i="14"/>
  <c r="AL95" i="14"/>
  <c r="AK95" i="14"/>
  <c r="AC95" i="14"/>
  <c r="AA95" i="14"/>
  <c r="Z95" i="14"/>
  <c r="P95" i="14"/>
  <c r="N95" i="14"/>
  <c r="M95" i="14"/>
  <c r="L95" i="14"/>
  <c r="I95" i="14"/>
  <c r="H95" i="14"/>
  <c r="G95" i="14"/>
  <c r="E95" i="14"/>
  <c r="D95" i="14"/>
  <c r="AV94" i="14"/>
  <c r="BD93" i="14"/>
  <c r="AW93" i="14"/>
  <c r="AV93" i="14"/>
  <c r="AJ93" i="14"/>
  <c r="Q93" i="14" s="1"/>
  <c r="AI93" i="14"/>
  <c r="AB93" i="14"/>
  <c r="Y93" i="14"/>
  <c r="T93" i="14"/>
  <c r="S93" i="14"/>
  <c r="R93" i="14"/>
  <c r="BD92" i="14"/>
  <c r="AV92" i="14"/>
  <c r="AI92" i="14"/>
  <c r="X92" i="14"/>
  <c r="T92" i="14"/>
  <c r="R92" i="14"/>
  <c r="F92" i="14"/>
  <c r="J92" i="14" s="1"/>
  <c r="Y92" i="14" s="1"/>
  <c r="BD91" i="14"/>
  <c r="AV91" i="14"/>
  <c r="AI91" i="14"/>
  <c r="T91" i="14"/>
  <c r="R91" i="14"/>
  <c r="F91" i="14"/>
  <c r="J91" i="14" s="1"/>
  <c r="BD90" i="14"/>
  <c r="AV90" i="14"/>
  <c r="AI90" i="14"/>
  <c r="X90" i="14"/>
  <c r="T90" i="14"/>
  <c r="R90" i="14"/>
  <c r="F90" i="14"/>
  <c r="J90" i="14" s="1"/>
  <c r="AB90" i="14" s="1"/>
  <c r="BD89" i="14"/>
  <c r="AV89" i="14"/>
  <c r="AI89" i="14"/>
  <c r="T89" i="14"/>
  <c r="R89" i="14"/>
  <c r="F89" i="14"/>
  <c r="J89" i="14" s="1"/>
  <c r="BD88" i="14"/>
  <c r="AV88" i="14"/>
  <c r="AI88" i="14"/>
  <c r="T88" i="14"/>
  <c r="R88" i="14"/>
  <c r="F88" i="14"/>
  <c r="J88" i="14" s="1"/>
  <c r="BD87" i="14"/>
  <c r="AV87" i="14"/>
  <c r="AI87" i="14"/>
  <c r="T87" i="14"/>
  <c r="R87" i="14"/>
  <c r="F87" i="14"/>
  <c r="J87" i="14" s="1"/>
  <c r="Y87" i="14" s="1"/>
  <c r="BD86" i="14"/>
  <c r="AV86" i="14"/>
  <c r="AI86" i="14"/>
  <c r="X86" i="14"/>
  <c r="T86" i="14"/>
  <c r="R86" i="14"/>
  <c r="F86" i="14"/>
  <c r="J86" i="14" s="1"/>
  <c r="AJ86" i="14" s="1"/>
  <c r="Q86" i="14" s="1"/>
  <c r="BD85" i="14"/>
  <c r="AV85" i="14"/>
  <c r="AI85" i="14"/>
  <c r="T85" i="14"/>
  <c r="R85" i="14"/>
  <c r="K85" i="14"/>
  <c r="F85" i="14"/>
  <c r="J85" i="14" s="1"/>
  <c r="AB85" i="14" s="1"/>
  <c r="BD84" i="14"/>
  <c r="AV84" i="14"/>
  <c r="AI84" i="14"/>
  <c r="X84" i="14"/>
  <c r="T84" i="14"/>
  <c r="R84" i="14"/>
  <c r="J84" i="14"/>
  <c r="F84" i="14"/>
  <c r="BD83" i="14"/>
  <c r="AV83" i="14"/>
  <c r="AI83" i="14"/>
  <c r="T83" i="14"/>
  <c r="R83" i="14"/>
  <c r="F83" i="14"/>
  <c r="J83" i="14" s="1"/>
  <c r="BD82" i="14"/>
  <c r="AV82" i="14"/>
  <c r="AI82" i="14"/>
  <c r="T82" i="14"/>
  <c r="R82" i="14"/>
  <c r="F82" i="14"/>
  <c r="J82" i="14" s="1"/>
  <c r="Y82" i="14" s="1"/>
  <c r="BD81" i="14"/>
  <c r="AV81" i="14"/>
  <c r="AI81" i="14"/>
  <c r="T81" i="14"/>
  <c r="R81" i="14"/>
  <c r="F81" i="14"/>
  <c r="J81" i="14" s="1"/>
  <c r="Y81" i="14" s="1"/>
  <c r="BD80" i="14"/>
  <c r="AW80" i="14"/>
  <c r="AV80" i="14"/>
  <c r="AI80" i="14"/>
  <c r="X80" i="14"/>
  <c r="T80" i="14"/>
  <c r="R80" i="14"/>
  <c r="K80" i="14"/>
  <c r="F80" i="14"/>
  <c r="J80" i="14" s="1"/>
  <c r="BD79" i="14"/>
  <c r="AV79" i="14"/>
  <c r="AI79" i="14"/>
  <c r="T79" i="14"/>
  <c r="R79" i="14"/>
  <c r="F79" i="14"/>
  <c r="J79" i="14" s="1"/>
  <c r="BD78" i="14"/>
  <c r="AV78" i="14"/>
  <c r="AI78" i="14"/>
  <c r="X78" i="14"/>
  <c r="T78" i="14"/>
  <c r="R78" i="14"/>
  <c r="F78" i="14"/>
  <c r="J78" i="14" s="1"/>
  <c r="AB78" i="14" s="1"/>
  <c r="BD77" i="14"/>
  <c r="AV77" i="14"/>
  <c r="AI77" i="14"/>
  <c r="T77" i="14"/>
  <c r="R77" i="14"/>
  <c r="F77" i="14"/>
  <c r="J77" i="14" s="1"/>
  <c r="Y77" i="14" s="1"/>
  <c r="BD76" i="14"/>
  <c r="AV76" i="14"/>
  <c r="AI76" i="14"/>
  <c r="T76" i="14"/>
  <c r="R76" i="14"/>
  <c r="J76" i="14"/>
  <c r="Y76" i="14" s="1"/>
  <c r="F76" i="14"/>
  <c r="BD75" i="14"/>
  <c r="AV75" i="14"/>
  <c r="AI75" i="14"/>
  <c r="T75" i="14"/>
  <c r="R75" i="14"/>
  <c r="J75" i="14"/>
  <c r="Y75" i="14" s="1"/>
  <c r="F75" i="14"/>
  <c r="BD74" i="14"/>
  <c r="AV74" i="14"/>
  <c r="AI74" i="14"/>
  <c r="X74" i="14"/>
  <c r="T74" i="14"/>
  <c r="R74" i="14"/>
  <c r="F74" i="14"/>
  <c r="J74" i="14" s="1"/>
  <c r="S74" i="14" s="1"/>
  <c r="BD73" i="14"/>
  <c r="AV73" i="14"/>
  <c r="AI73" i="14"/>
  <c r="T73" i="14"/>
  <c r="R73" i="14"/>
  <c r="F73" i="14"/>
  <c r="J73" i="14" s="1"/>
  <c r="BD72" i="14"/>
  <c r="AV72" i="14"/>
  <c r="AI72" i="14"/>
  <c r="X72" i="14"/>
  <c r="T72" i="14"/>
  <c r="R72" i="14"/>
  <c r="F72" i="14"/>
  <c r="J72" i="14" s="1"/>
  <c r="AB72" i="14" s="1"/>
  <c r="BD71" i="14"/>
  <c r="AV71" i="14"/>
  <c r="AI71" i="14"/>
  <c r="T71" i="14"/>
  <c r="R71" i="14"/>
  <c r="F71" i="14"/>
  <c r="J71" i="14" s="1"/>
  <c r="BD70" i="14"/>
  <c r="AV70" i="14"/>
  <c r="AI70" i="14"/>
  <c r="T70" i="14"/>
  <c r="R70" i="14"/>
  <c r="F70" i="14"/>
  <c r="J70" i="14" s="1"/>
  <c r="AJ70" i="14" s="1"/>
  <c r="BD69" i="14"/>
  <c r="AV69" i="14"/>
  <c r="AI69" i="14"/>
  <c r="T69" i="14"/>
  <c r="R69" i="14"/>
  <c r="J69" i="14"/>
  <c r="F69" i="14"/>
  <c r="BD68" i="14"/>
  <c r="AV68" i="14"/>
  <c r="AI68" i="14"/>
  <c r="X68" i="14"/>
  <c r="T68" i="14"/>
  <c r="R68" i="14"/>
  <c r="F68" i="14"/>
  <c r="J68" i="14" s="1"/>
  <c r="AB68" i="14" s="1"/>
  <c r="BD67" i="14"/>
  <c r="AV67" i="14"/>
  <c r="AI67" i="14"/>
  <c r="T67" i="14"/>
  <c r="R67" i="14"/>
  <c r="F67" i="14"/>
  <c r="J67" i="14" s="1"/>
  <c r="BD66" i="14"/>
  <c r="AV66" i="14"/>
  <c r="AI66" i="14"/>
  <c r="X66" i="14"/>
  <c r="T66" i="14"/>
  <c r="R66" i="14"/>
  <c r="F66" i="14"/>
  <c r="J66" i="14" s="1"/>
  <c r="AJ66" i="14" s="1"/>
  <c r="Q66" i="14" s="1"/>
  <c r="BD65" i="14"/>
  <c r="AV65" i="14"/>
  <c r="AI65" i="14"/>
  <c r="T65" i="14"/>
  <c r="R65" i="14"/>
  <c r="F65" i="14"/>
  <c r="J65" i="14" s="1"/>
  <c r="BD64" i="14"/>
  <c r="AV64" i="14"/>
  <c r="AI64" i="14"/>
  <c r="T64" i="14"/>
  <c r="R64" i="14"/>
  <c r="F64" i="14"/>
  <c r="J64" i="14" s="1"/>
  <c r="BD63" i="14"/>
  <c r="AW63" i="14"/>
  <c r="AV63" i="14"/>
  <c r="AI63" i="14"/>
  <c r="T63" i="14"/>
  <c r="R63" i="14"/>
  <c r="F63" i="14"/>
  <c r="J63" i="14" s="1"/>
  <c r="AB63" i="14" s="1"/>
  <c r="BD62" i="14"/>
  <c r="AV62" i="14"/>
  <c r="AI62" i="14"/>
  <c r="X62" i="14"/>
  <c r="T62" i="14"/>
  <c r="R62" i="14"/>
  <c r="F62" i="14"/>
  <c r="J62" i="14" s="1"/>
  <c r="Y62" i="14" s="1"/>
  <c r="BD61" i="14"/>
  <c r="AV61" i="14"/>
  <c r="AI61" i="14"/>
  <c r="T61" i="14"/>
  <c r="R61" i="14"/>
  <c r="F61" i="14"/>
  <c r="J61" i="14" s="1"/>
  <c r="BD60" i="14"/>
  <c r="AV60" i="14"/>
  <c r="AI60" i="14"/>
  <c r="X60" i="14"/>
  <c r="T60" i="14"/>
  <c r="R60" i="14"/>
  <c r="F60" i="14"/>
  <c r="J60" i="14" s="1"/>
  <c r="BD59" i="14"/>
  <c r="AV59" i="14"/>
  <c r="AI59" i="14"/>
  <c r="T59" i="14"/>
  <c r="R59" i="14"/>
  <c r="J59" i="14"/>
  <c r="S59" i="14" s="1"/>
  <c r="F59" i="14"/>
  <c r="BD58" i="14"/>
  <c r="AV58" i="14"/>
  <c r="AI58" i="14"/>
  <c r="T58" i="14"/>
  <c r="R58" i="14"/>
  <c r="F58" i="14"/>
  <c r="J58" i="14" s="1"/>
  <c r="BD57" i="14"/>
  <c r="AV57" i="14"/>
  <c r="AI57" i="14"/>
  <c r="T57" i="14"/>
  <c r="R57" i="14"/>
  <c r="F57" i="14"/>
  <c r="J57" i="14" s="1"/>
  <c r="Y57" i="14" s="1"/>
  <c r="BD56" i="14"/>
  <c r="AV56" i="14"/>
  <c r="AI56" i="14"/>
  <c r="X56" i="14"/>
  <c r="T56" i="14"/>
  <c r="R56" i="14"/>
  <c r="F56" i="14"/>
  <c r="J56" i="14" s="1"/>
  <c r="BD55" i="14"/>
  <c r="AV55" i="14"/>
  <c r="AI55" i="14"/>
  <c r="T55" i="14"/>
  <c r="R55" i="14"/>
  <c r="F55" i="14"/>
  <c r="J55" i="14" s="1"/>
  <c r="S55" i="14" s="1"/>
  <c r="BD54" i="14"/>
  <c r="AV54" i="14"/>
  <c r="AI54" i="14"/>
  <c r="X54" i="14"/>
  <c r="T54" i="14"/>
  <c r="R54" i="14"/>
  <c r="J54" i="14"/>
  <c r="AB54" i="14" s="1"/>
  <c r="BD53" i="14"/>
  <c r="AV53" i="14"/>
  <c r="AI53" i="14"/>
  <c r="T53" i="14"/>
  <c r="R53" i="14"/>
  <c r="J53" i="14"/>
  <c r="AB53" i="14" s="1"/>
  <c r="BD52" i="14"/>
  <c r="AV52" i="14"/>
  <c r="AI52" i="14"/>
  <c r="T52" i="14"/>
  <c r="R52" i="14"/>
  <c r="J52" i="14"/>
  <c r="Y52" i="14" s="1"/>
  <c r="BD51" i="14"/>
  <c r="AV51" i="14"/>
  <c r="AI51" i="14"/>
  <c r="T51" i="14"/>
  <c r="R51" i="14"/>
  <c r="F51" i="14"/>
  <c r="J51" i="14" s="1"/>
  <c r="AW51" i="14" s="1"/>
  <c r="BD50" i="14"/>
  <c r="AV50" i="14"/>
  <c r="AI50" i="14"/>
  <c r="X50" i="14"/>
  <c r="T50" i="14"/>
  <c r="R50" i="14"/>
  <c r="F50" i="14"/>
  <c r="J50" i="14" s="1"/>
  <c r="BD49" i="14"/>
  <c r="AV49" i="14"/>
  <c r="AI49" i="14"/>
  <c r="T49" i="14"/>
  <c r="R49" i="14"/>
  <c r="F49" i="14"/>
  <c r="J49" i="14" s="1"/>
  <c r="BD48" i="14"/>
  <c r="AV48" i="14"/>
  <c r="AI48" i="14"/>
  <c r="X48" i="14"/>
  <c r="T48" i="14"/>
  <c r="R48" i="14"/>
  <c r="F48" i="14"/>
  <c r="J48" i="14" s="1"/>
  <c r="BD47" i="14"/>
  <c r="AV47" i="14"/>
  <c r="AI47" i="14"/>
  <c r="T47" i="14"/>
  <c r="R47" i="14"/>
  <c r="F47" i="14"/>
  <c r="J47" i="14" s="1"/>
  <c r="BD46" i="14"/>
  <c r="AV46" i="14"/>
  <c r="AJ46" i="14"/>
  <c r="AR46" i="14" s="1"/>
  <c r="AI46" i="14"/>
  <c r="T46" i="14"/>
  <c r="R46" i="14"/>
  <c r="F46" i="14"/>
  <c r="J46" i="14" s="1"/>
  <c r="AW46" i="14" s="1"/>
  <c r="BD45" i="14"/>
  <c r="AV45" i="14"/>
  <c r="AI45" i="14"/>
  <c r="T45" i="14"/>
  <c r="R45" i="14"/>
  <c r="F45" i="14"/>
  <c r="J45" i="14" s="1"/>
  <c r="AJ45" i="14" s="1"/>
  <c r="BD44" i="14"/>
  <c r="AV44" i="14"/>
  <c r="AI44" i="14"/>
  <c r="Y44" i="14"/>
  <c r="X44" i="14"/>
  <c r="T44" i="14"/>
  <c r="R44" i="14"/>
  <c r="F44" i="14"/>
  <c r="J44" i="14" s="1"/>
  <c r="AB44" i="14" s="1"/>
  <c r="BD43" i="14"/>
  <c r="AV43" i="14"/>
  <c r="AI43" i="14"/>
  <c r="T43" i="14"/>
  <c r="R43" i="14"/>
  <c r="F43" i="14"/>
  <c r="J43" i="14" s="1"/>
  <c r="BD42" i="14"/>
  <c r="AV42" i="14"/>
  <c r="AI42" i="14"/>
  <c r="X42" i="14"/>
  <c r="T42" i="14"/>
  <c r="R42" i="14"/>
  <c r="F42" i="14"/>
  <c r="J42" i="14" s="1"/>
  <c r="BD41" i="14"/>
  <c r="AV41" i="14"/>
  <c r="AI41" i="14"/>
  <c r="T41" i="14"/>
  <c r="R41" i="14"/>
  <c r="F41" i="14"/>
  <c r="J41" i="14" s="1"/>
  <c r="Y41" i="14" s="1"/>
  <c r="BD40" i="14"/>
  <c r="AV40" i="14"/>
  <c r="AI40" i="14"/>
  <c r="T40" i="14"/>
  <c r="R40" i="14"/>
  <c r="J40" i="14"/>
  <c r="BD39" i="14"/>
  <c r="AV39" i="14"/>
  <c r="AI39" i="14"/>
  <c r="T39" i="14"/>
  <c r="R39" i="14"/>
  <c r="F39" i="14"/>
  <c r="J39" i="14" s="1"/>
  <c r="Y39" i="14" s="1"/>
  <c r="BD38" i="14"/>
  <c r="AV38" i="14"/>
  <c r="AI38" i="14"/>
  <c r="X38" i="14"/>
  <c r="T38" i="14"/>
  <c r="R38" i="14"/>
  <c r="F38" i="14"/>
  <c r="J38" i="14" s="1"/>
  <c r="AJ38" i="14" s="1"/>
  <c r="BD37" i="14"/>
  <c r="AV37" i="14"/>
  <c r="AI37" i="14"/>
  <c r="AB37" i="14"/>
  <c r="T37" i="14"/>
  <c r="R37" i="14"/>
  <c r="F37" i="14"/>
  <c r="J37" i="14" s="1"/>
  <c r="BD36" i="14"/>
  <c r="AV36" i="14"/>
  <c r="AI36" i="14"/>
  <c r="X36" i="14"/>
  <c r="T36" i="14"/>
  <c r="R36" i="14"/>
  <c r="F36" i="14"/>
  <c r="J36" i="14" s="1"/>
  <c r="AJ36" i="14" s="1"/>
  <c r="Q36" i="14" s="1"/>
  <c r="BD35" i="14"/>
  <c r="AV35" i="14"/>
  <c r="AI35" i="14"/>
  <c r="T35" i="14"/>
  <c r="R35" i="14"/>
  <c r="F35" i="14"/>
  <c r="J35" i="14" s="1"/>
  <c r="AB35" i="14" s="1"/>
  <c r="BD34" i="14"/>
  <c r="AV34" i="14"/>
  <c r="AI34" i="14"/>
  <c r="T34" i="14"/>
  <c r="R34" i="14"/>
  <c r="F34" i="14"/>
  <c r="J34" i="14" s="1"/>
  <c r="BD33" i="14"/>
  <c r="AV33" i="14"/>
  <c r="AI33" i="14"/>
  <c r="T33" i="14"/>
  <c r="R33" i="14"/>
  <c r="F33" i="14"/>
  <c r="J33" i="14" s="1"/>
  <c r="BD32" i="14"/>
  <c r="AV32" i="14"/>
  <c r="AJ32" i="14"/>
  <c r="AI32" i="14"/>
  <c r="X32" i="14"/>
  <c r="T32" i="14"/>
  <c r="R32" i="14"/>
  <c r="F32" i="14"/>
  <c r="J32" i="14" s="1"/>
  <c r="BD31" i="14"/>
  <c r="AV31" i="14"/>
  <c r="AI31" i="14"/>
  <c r="T31" i="14"/>
  <c r="R31" i="14"/>
  <c r="F31" i="14"/>
  <c r="J31" i="14" s="1"/>
  <c r="AJ31" i="14" s="1"/>
  <c r="AR31" i="14" s="1"/>
  <c r="BD30" i="14"/>
  <c r="AV30" i="14"/>
  <c r="AI30" i="14"/>
  <c r="X30" i="14"/>
  <c r="T30" i="14"/>
  <c r="R30" i="14"/>
  <c r="J30" i="14"/>
  <c r="F30" i="14"/>
  <c r="BD29" i="14"/>
  <c r="AV29" i="14"/>
  <c r="AI29" i="14"/>
  <c r="T29" i="14"/>
  <c r="R29" i="14"/>
  <c r="J29" i="14"/>
  <c r="AB29" i="14" s="1"/>
  <c r="F29" i="14"/>
  <c r="BD28" i="14"/>
  <c r="AV28" i="14"/>
  <c r="AI28" i="14"/>
  <c r="X28" i="14"/>
  <c r="T28" i="14"/>
  <c r="R28" i="14"/>
  <c r="F28" i="14"/>
  <c r="J28" i="14" s="1"/>
  <c r="AB28" i="14" s="1"/>
  <c r="BD27" i="14"/>
  <c r="AV27" i="14"/>
  <c r="AI27" i="14"/>
  <c r="T27" i="14"/>
  <c r="R27" i="14"/>
  <c r="J27" i="14"/>
  <c r="K27" i="14" s="1"/>
  <c r="F27" i="14"/>
  <c r="BD26" i="14"/>
  <c r="AV26" i="14"/>
  <c r="AI26" i="14"/>
  <c r="X26" i="14"/>
  <c r="T26" i="14"/>
  <c r="R26" i="14"/>
  <c r="F26" i="14"/>
  <c r="J26" i="14" s="1"/>
  <c r="AW26" i="14" s="1"/>
  <c r="BD25" i="14"/>
  <c r="AW25" i="14"/>
  <c r="AV25" i="14"/>
  <c r="AI25" i="14"/>
  <c r="T25" i="14"/>
  <c r="R25" i="14"/>
  <c r="Q25" i="14"/>
  <c r="F25" i="14"/>
  <c r="J25" i="14" s="1"/>
  <c r="AJ25" i="14" s="1"/>
  <c r="AR25" i="14" s="1"/>
  <c r="BD24" i="14"/>
  <c r="AV24" i="14"/>
  <c r="AI24" i="14"/>
  <c r="T24" i="14"/>
  <c r="R24" i="14"/>
  <c r="F24" i="14"/>
  <c r="J24" i="14" s="1"/>
  <c r="BD23" i="14"/>
  <c r="AV23" i="14"/>
  <c r="AI23" i="14"/>
  <c r="T23" i="14"/>
  <c r="R23" i="14"/>
  <c r="F23" i="14"/>
  <c r="J23" i="14" s="1"/>
  <c r="S23" i="14" s="1"/>
  <c r="BD22" i="14"/>
  <c r="AV22" i="14"/>
  <c r="AI22" i="14"/>
  <c r="X22" i="14"/>
  <c r="T22" i="14"/>
  <c r="R22" i="14"/>
  <c r="F22" i="14"/>
  <c r="J22" i="14" s="1"/>
  <c r="BD21" i="14"/>
  <c r="AV21" i="14"/>
  <c r="AI21" i="14"/>
  <c r="AB21" i="14"/>
  <c r="T21" i="14"/>
  <c r="R21" i="14"/>
  <c r="F21" i="14"/>
  <c r="J21" i="14" s="1"/>
  <c r="AW21" i="14" s="1"/>
  <c r="BD20" i="14"/>
  <c r="AV20" i="14"/>
  <c r="AI20" i="14"/>
  <c r="X20" i="14"/>
  <c r="T20" i="14"/>
  <c r="R20" i="14"/>
  <c r="F20" i="14"/>
  <c r="J20" i="14" s="1"/>
  <c r="S20" i="14" s="1"/>
  <c r="BD19" i="14"/>
  <c r="AV19" i="14"/>
  <c r="AI19" i="14"/>
  <c r="T19" i="14"/>
  <c r="R19" i="14"/>
  <c r="F19" i="14"/>
  <c r="J19" i="14" s="1"/>
  <c r="BD18" i="14"/>
  <c r="AV18" i="14"/>
  <c r="AI18" i="14"/>
  <c r="Y18" i="14"/>
  <c r="X18" i="14"/>
  <c r="T18" i="14"/>
  <c r="R18" i="14"/>
  <c r="F18" i="14"/>
  <c r="J18" i="14" s="1"/>
  <c r="AW18" i="14" s="1"/>
  <c r="BD17" i="14"/>
  <c r="AV17" i="14"/>
  <c r="AI17" i="14"/>
  <c r="T17" i="14"/>
  <c r="R17" i="14"/>
  <c r="J17" i="14"/>
  <c r="Y17" i="14" s="1"/>
  <c r="F17" i="14"/>
  <c r="BD16" i="14"/>
  <c r="AV16" i="14"/>
  <c r="AI16" i="14"/>
  <c r="X16" i="14"/>
  <c r="T16" i="14"/>
  <c r="R16" i="14"/>
  <c r="F16" i="14"/>
  <c r="J16" i="14" s="1"/>
  <c r="BD15" i="14"/>
  <c r="AV15" i="14"/>
  <c r="AI15" i="14"/>
  <c r="T15" i="14"/>
  <c r="R15" i="14"/>
  <c r="F15" i="14"/>
  <c r="J15" i="14" s="1"/>
  <c r="S15" i="14" s="1"/>
  <c r="BD14" i="14"/>
  <c r="AV14" i="14"/>
  <c r="AI14" i="14"/>
  <c r="T14" i="14"/>
  <c r="R14" i="14"/>
  <c r="F14" i="14"/>
  <c r="J14" i="14" s="1"/>
  <c r="BD13" i="14"/>
  <c r="AV13" i="14"/>
  <c r="AI13" i="14"/>
  <c r="T13" i="14"/>
  <c r="R13" i="14"/>
  <c r="F13" i="14"/>
  <c r="J13" i="14" s="1"/>
  <c r="AJ13" i="14" s="1"/>
  <c r="AR13" i="14" s="1"/>
  <c r="BD12" i="14"/>
  <c r="AV12" i="14"/>
  <c r="AI12" i="14"/>
  <c r="X12" i="14"/>
  <c r="T12" i="14"/>
  <c r="R12" i="14"/>
  <c r="F12" i="14"/>
  <c r="J12" i="14" s="1"/>
  <c r="G97" i="13"/>
  <c r="J16" i="13"/>
  <c r="J18" i="13"/>
  <c r="AW18" i="13" s="1"/>
  <c r="J24" i="13"/>
  <c r="AJ24" i="13" s="1"/>
  <c r="J26" i="13"/>
  <c r="Y26" i="13" s="1"/>
  <c r="J32" i="13"/>
  <c r="J34" i="13"/>
  <c r="S34" i="13" s="1"/>
  <c r="J40" i="13"/>
  <c r="J42" i="13"/>
  <c r="K42" i="13" s="1"/>
  <c r="J48" i="13"/>
  <c r="J50" i="13"/>
  <c r="J56" i="13"/>
  <c r="S56" i="13" s="1"/>
  <c r="J58" i="13"/>
  <c r="AW58" i="13" s="1"/>
  <c r="J64" i="13"/>
  <c r="AJ64" i="13" s="1"/>
  <c r="AR64" i="13" s="1"/>
  <c r="J66" i="13"/>
  <c r="AJ66" i="13" s="1"/>
  <c r="AR66" i="13" s="1"/>
  <c r="J72" i="13"/>
  <c r="AJ72" i="13" s="1"/>
  <c r="J74" i="13"/>
  <c r="AW74" i="13" s="1"/>
  <c r="J80" i="13"/>
  <c r="AW80" i="13" s="1"/>
  <c r="J82" i="13"/>
  <c r="AJ82" i="13" s="1"/>
  <c r="AR82" i="13" s="1"/>
  <c r="J88" i="13"/>
  <c r="AJ88" i="13" s="1"/>
  <c r="J90" i="13"/>
  <c r="AJ90" i="13" s="1"/>
  <c r="F13" i="13"/>
  <c r="J13" i="13" s="1"/>
  <c r="AB13" i="13" s="1"/>
  <c r="F14" i="13"/>
  <c r="J14" i="13" s="1"/>
  <c r="AB14" i="13" s="1"/>
  <c r="F15" i="13"/>
  <c r="J15" i="13" s="1"/>
  <c r="AJ15" i="13" s="1"/>
  <c r="F16" i="13"/>
  <c r="F17" i="13"/>
  <c r="J17" i="13" s="1"/>
  <c r="K17" i="13" s="1"/>
  <c r="F18" i="13"/>
  <c r="F19" i="13"/>
  <c r="J19" i="13" s="1"/>
  <c r="F20" i="13"/>
  <c r="J20" i="13" s="1"/>
  <c r="F21" i="13"/>
  <c r="J21" i="13" s="1"/>
  <c r="AB21" i="13" s="1"/>
  <c r="F22" i="13"/>
  <c r="J22" i="13" s="1"/>
  <c r="S22" i="13" s="1"/>
  <c r="F23" i="13"/>
  <c r="J23" i="13" s="1"/>
  <c r="AJ23" i="13" s="1"/>
  <c r="AR23" i="13" s="1"/>
  <c r="F24" i="13"/>
  <c r="F25" i="13"/>
  <c r="J25" i="13" s="1"/>
  <c r="AJ25" i="13" s="1"/>
  <c r="F26" i="13"/>
  <c r="F27" i="13"/>
  <c r="J27" i="13" s="1"/>
  <c r="AB27" i="13" s="1"/>
  <c r="F28" i="13"/>
  <c r="J28" i="13" s="1"/>
  <c r="F29" i="13"/>
  <c r="J29" i="13" s="1"/>
  <c r="AW29" i="13" s="1"/>
  <c r="F30" i="13"/>
  <c r="J30" i="13" s="1"/>
  <c r="AB30" i="13" s="1"/>
  <c r="F31" i="13"/>
  <c r="J31" i="13" s="1"/>
  <c r="AB31" i="13" s="1"/>
  <c r="F32" i="13"/>
  <c r="F33" i="13"/>
  <c r="J33" i="13" s="1"/>
  <c r="Y33" i="13" s="1"/>
  <c r="F34" i="13"/>
  <c r="F35" i="13"/>
  <c r="J35" i="13" s="1"/>
  <c r="F36" i="13"/>
  <c r="J36" i="13" s="1"/>
  <c r="F37" i="13"/>
  <c r="J37" i="13" s="1"/>
  <c r="AJ37" i="13" s="1"/>
  <c r="F38" i="13"/>
  <c r="J38" i="13" s="1"/>
  <c r="AJ38" i="13" s="1"/>
  <c r="F39" i="13"/>
  <c r="J39" i="13" s="1"/>
  <c r="F40" i="13"/>
  <c r="F41" i="13"/>
  <c r="J41" i="13" s="1"/>
  <c r="AW41" i="13" s="1"/>
  <c r="F42" i="13"/>
  <c r="F43" i="13"/>
  <c r="J43" i="13" s="1"/>
  <c r="F44" i="13"/>
  <c r="J44" i="13" s="1"/>
  <c r="F45" i="13"/>
  <c r="J45" i="13" s="1"/>
  <c r="S45" i="13" s="1"/>
  <c r="F46" i="13"/>
  <c r="J46" i="13" s="1"/>
  <c r="F47" i="13"/>
  <c r="J47" i="13" s="1"/>
  <c r="AJ47" i="13" s="1"/>
  <c r="AR47" i="13" s="1"/>
  <c r="F48" i="13"/>
  <c r="F49" i="13"/>
  <c r="J49" i="13" s="1"/>
  <c r="F50" i="13"/>
  <c r="F51" i="13"/>
  <c r="J51" i="13" s="1"/>
  <c r="F52" i="13"/>
  <c r="J52" i="13" s="1"/>
  <c r="F53" i="13"/>
  <c r="J53" i="13" s="1"/>
  <c r="Y53" i="13" s="1"/>
  <c r="F54" i="13"/>
  <c r="J54" i="13" s="1"/>
  <c r="F55" i="13"/>
  <c r="J55" i="13" s="1"/>
  <c r="AJ55" i="13" s="1"/>
  <c r="F56" i="13"/>
  <c r="F57" i="13"/>
  <c r="F58" i="13"/>
  <c r="F59" i="13"/>
  <c r="J59" i="13" s="1"/>
  <c r="F60" i="13"/>
  <c r="J60" i="13" s="1"/>
  <c r="F61" i="13"/>
  <c r="J61" i="13" s="1"/>
  <c r="AJ61" i="13" s="1"/>
  <c r="Q61" i="13" s="1"/>
  <c r="F62" i="13"/>
  <c r="J62" i="13" s="1"/>
  <c r="AB62" i="13" s="1"/>
  <c r="F63" i="13"/>
  <c r="J63" i="13" s="1"/>
  <c r="AJ63" i="13" s="1"/>
  <c r="F64" i="13"/>
  <c r="F65" i="13"/>
  <c r="J65" i="13" s="1"/>
  <c r="F66" i="13"/>
  <c r="F67" i="13"/>
  <c r="J67" i="13" s="1"/>
  <c r="AJ67" i="13" s="1"/>
  <c r="F68" i="13"/>
  <c r="J68" i="13" s="1"/>
  <c r="F69" i="13"/>
  <c r="J69" i="13" s="1"/>
  <c r="F70" i="13"/>
  <c r="J70" i="13" s="1"/>
  <c r="AJ70" i="13" s="1"/>
  <c r="AR70" i="13" s="1"/>
  <c r="F71" i="13"/>
  <c r="J71" i="13" s="1"/>
  <c r="AW71" i="13" s="1"/>
  <c r="F72" i="13"/>
  <c r="F73" i="13"/>
  <c r="F74" i="13"/>
  <c r="F75" i="13"/>
  <c r="J75" i="13" s="1"/>
  <c r="F76" i="13"/>
  <c r="J76" i="13" s="1"/>
  <c r="F77" i="13"/>
  <c r="J77" i="13" s="1"/>
  <c r="AW77" i="13" s="1"/>
  <c r="F78" i="13"/>
  <c r="J78" i="13" s="1"/>
  <c r="F79" i="13"/>
  <c r="J79" i="13" s="1"/>
  <c r="AJ79" i="13" s="1"/>
  <c r="AR79" i="13" s="1"/>
  <c r="F80" i="13"/>
  <c r="F81" i="13"/>
  <c r="J81" i="13" s="1"/>
  <c r="F82" i="13"/>
  <c r="F83" i="13"/>
  <c r="J83" i="13" s="1"/>
  <c r="AW83" i="13" s="1"/>
  <c r="F84" i="13"/>
  <c r="J84" i="13" s="1"/>
  <c r="F85" i="13"/>
  <c r="J85" i="13" s="1"/>
  <c r="AJ85" i="13" s="1"/>
  <c r="F86" i="13"/>
  <c r="J86" i="13" s="1"/>
  <c r="AW86" i="13" s="1"/>
  <c r="F87" i="13"/>
  <c r="J87" i="13" s="1"/>
  <c r="F88" i="13"/>
  <c r="F89" i="13"/>
  <c r="F90" i="13"/>
  <c r="F91" i="13"/>
  <c r="J91" i="13" s="1"/>
  <c r="F92" i="13"/>
  <c r="J92" i="13" s="1"/>
  <c r="F93" i="13"/>
  <c r="J93" i="13" s="1"/>
  <c r="AJ93" i="13" s="1"/>
  <c r="F94" i="13"/>
  <c r="J94" i="13" s="1"/>
  <c r="AJ94" i="13" s="1"/>
  <c r="AR94" i="13" s="1"/>
  <c r="F12" i="13"/>
  <c r="J12" i="13" s="1"/>
  <c r="AW12" i="13" s="1"/>
  <c r="BA97" i="13"/>
  <c r="BC97" i="13"/>
  <c r="BB97" i="13"/>
  <c r="AZ97" i="13"/>
  <c r="AY97" i="13"/>
  <c r="AX97" i="13"/>
  <c r="AU97" i="13"/>
  <c r="AT97" i="13"/>
  <c r="AS97" i="13"/>
  <c r="AQ97" i="13"/>
  <c r="AP97" i="13"/>
  <c r="AO97" i="13"/>
  <c r="AN97" i="13"/>
  <c r="AM97" i="13"/>
  <c r="AL97" i="13"/>
  <c r="AK97" i="13"/>
  <c r="AC97" i="13"/>
  <c r="AA97" i="13"/>
  <c r="Z97" i="13"/>
  <c r="P97" i="13"/>
  <c r="N97" i="13"/>
  <c r="M97" i="13"/>
  <c r="L97" i="13"/>
  <c r="I97" i="13"/>
  <c r="H97" i="13"/>
  <c r="E97" i="13"/>
  <c r="D97" i="13"/>
  <c r="AV96" i="13"/>
  <c r="BD95" i="13"/>
  <c r="AW95" i="13"/>
  <c r="AV95" i="13"/>
  <c r="AJ95" i="13"/>
  <c r="Q95" i="13" s="1"/>
  <c r="AI95" i="13"/>
  <c r="AB95" i="13"/>
  <c r="Y95" i="13"/>
  <c r="T95" i="13"/>
  <c r="S95" i="13"/>
  <c r="R95" i="13"/>
  <c r="BD94" i="13"/>
  <c r="AV94" i="13"/>
  <c r="AI94" i="13"/>
  <c r="X94" i="13"/>
  <c r="T94" i="13"/>
  <c r="R94" i="13"/>
  <c r="BD93" i="13"/>
  <c r="AV93" i="13"/>
  <c r="AI93" i="13"/>
  <c r="T93" i="13"/>
  <c r="R93" i="13"/>
  <c r="BD92" i="13"/>
  <c r="AV92" i="13"/>
  <c r="AI92" i="13"/>
  <c r="X92" i="13"/>
  <c r="T92" i="13"/>
  <c r="R92" i="13"/>
  <c r="BD91" i="13"/>
  <c r="AV91" i="13"/>
  <c r="AI91" i="13"/>
  <c r="T91" i="13"/>
  <c r="R91" i="13"/>
  <c r="BD90" i="13"/>
  <c r="AV90" i="13"/>
  <c r="AI90" i="13"/>
  <c r="T90" i="13"/>
  <c r="R90" i="13"/>
  <c r="BD89" i="13"/>
  <c r="AV89" i="13"/>
  <c r="AI89" i="13"/>
  <c r="T89" i="13"/>
  <c r="R89" i="13"/>
  <c r="BD88" i="13"/>
  <c r="AV88" i="13"/>
  <c r="AI88" i="13"/>
  <c r="X88" i="13"/>
  <c r="T88" i="13"/>
  <c r="R88" i="13"/>
  <c r="BD87" i="13"/>
  <c r="AV87" i="13"/>
  <c r="AI87" i="13"/>
  <c r="T87" i="13"/>
  <c r="R87" i="13"/>
  <c r="BD86" i="13"/>
  <c r="AV86" i="13"/>
  <c r="AI86" i="13"/>
  <c r="X86" i="13"/>
  <c r="T86" i="13"/>
  <c r="R86" i="13"/>
  <c r="BD85" i="13"/>
  <c r="AV85" i="13"/>
  <c r="AI85" i="13"/>
  <c r="T85" i="13"/>
  <c r="R85" i="13"/>
  <c r="BD84" i="13"/>
  <c r="AV84" i="13"/>
  <c r="AI84" i="13"/>
  <c r="T84" i="13"/>
  <c r="R84" i="13"/>
  <c r="BD83" i="13"/>
  <c r="AV83" i="13"/>
  <c r="AI83" i="13"/>
  <c r="T83" i="13"/>
  <c r="R83" i="13"/>
  <c r="BD82" i="13"/>
  <c r="AV82" i="13"/>
  <c r="AI82" i="13"/>
  <c r="X82" i="13"/>
  <c r="T82" i="13"/>
  <c r="R82" i="13"/>
  <c r="BD81" i="13"/>
  <c r="AV81" i="13"/>
  <c r="AI81" i="13"/>
  <c r="T81" i="13"/>
  <c r="R81" i="13"/>
  <c r="BD80" i="13"/>
  <c r="AV80" i="13"/>
  <c r="AI80" i="13"/>
  <c r="X80" i="13"/>
  <c r="T80" i="13"/>
  <c r="R80" i="13"/>
  <c r="BD79" i="13"/>
  <c r="AV79" i="13"/>
  <c r="AI79" i="13"/>
  <c r="T79" i="13"/>
  <c r="R79" i="13"/>
  <c r="BD78" i="13"/>
  <c r="AV78" i="13"/>
  <c r="AI78" i="13"/>
  <c r="T78" i="13"/>
  <c r="R78" i="13"/>
  <c r="BD77" i="13"/>
  <c r="AV77" i="13"/>
  <c r="AI77" i="13"/>
  <c r="T77" i="13"/>
  <c r="R77" i="13"/>
  <c r="BD76" i="13"/>
  <c r="AV76" i="13"/>
  <c r="AI76" i="13"/>
  <c r="X76" i="13"/>
  <c r="T76" i="13"/>
  <c r="R76" i="13"/>
  <c r="BD75" i="13"/>
  <c r="AV75" i="13"/>
  <c r="AI75" i="13"/>
  <c r="T75" i="13"/>
  <c r="R75" i="13"/>
  <c r="BD74" i="13"/>
  <c r="AV74" i="13"/>
  <c r="AI74" i="13"/>
  <c r="X74" i="13"/>
  <c r="T74" i="13"/>
  <c r="R74" i="13"/>
  <c r="BD73" i="13"/>
  <c r="AV73" i="13"/>
  <c r="AI73" i="13"/>
  <c r="T73" i="13"/>
  <c r="R73" i="13"/>
  <c r="BD72" i="13"/>
  <c r="AV72" i="13"/>
  <c r="AI72" i="13"/>
  <c r="T72" i="13"/>
  <c r="R72" i="13"/>
  <c r="BD71" i="13"/>
  <c r="AV71" i="13"/>
  <c r="AI71" i="13"/>
  <c r="T71" i="13"/>
  <c r="R71" i="13"/>
  <c r="BD70" i="13"/>
  <c r="AV70" i="13"/>
  <c r="AI70" i="13"/>
  <c r="X70" i="13"/>
  <c r="T70" i="13"/>
  <c r="R70" i="13"/>
  <c r="BD69" i="13"/>
  <c r="AV69" i="13"/>
  <c r="AI69" i="13"/>
  <c r="T69" i="13"/>
  <c r="R69" i="13"/>
  <c r="BD68" i="13"/>
  <c r="AV68" i="13"/>
  <c r="AI68" i="13"/>
  <c r="X68" i="13"/>
  <c r="T68" i="13"/>
  <c r="R68" i="13"/>
  <c r="BD67" i="13"/>
  <c r="AV67" i="13"/>
  <c r="AI67" i="13"/>
  <c r="T67" i="13"/>
  <c r="R67" i="13"/>
  <c r="BD66" i="13"/>
  <c r="AV66" i="13"/>
  <c r="AI66" i="13"/>
  <c r="T66" i="13"/>
  <c r="R66" i="13"/>
  <c r="BD65" i="13"/>
  <c r="AV65" i="13"/>
  <c r="AI65" i="13"/>
  <c r="T65" i="13"/>
  <c r="R65" i="13"/>
  <c r="BD64" i="13"/>
  <c r="AV64" i="13"/>
  <c r="AI64" i="13"/>
  <c r="X64" i="13"/>
  <c r="T64" i="13"/>
  <c r="R64" i="13"/>
  <c r="BD63" i="13"/>
  <c r="AV63" i="13"/>
  <c r="AI63" i="13"/>
  <c r="T63" i="13"/>
  <c r="R63" i="13"/>
  <c r="BD62" i="13"/>
  <c r="AV62" i="13"/>
  <c r="AI62" i="13"/>
  <c r="X62" i="13"/>
  <c r="T62" i="13"/>
  <c r="R62" i="13"/>
  <c r="BD61" i="13"/>
  <c r="AV61" i="13"/>
  <c r="AI61" i="13"/>
  <c r="T61" i="13"/>
  <c r="R61" i="13"/>
  <c r="BD60" i="13"/>
  <c r="AV60" i="13"/>
  <c r="AI60" i="13"/>
  <c r="T60" i="13"/>
  <c r="R60" i="13"/>
  <c r="BD59" i="13"/>
  <c r="AV59" i="13"/>
  <c r="AI59" i="13"/>
  <c r="T59" i="13"/>
  <c r="R59" i="13"/>
  <c r="BD58" i="13"/>
  <c r="AV58" i="13"/>
  <c r="AI58" i="13"/>
  <c r="X58" i="13"/>
  <c r="T58" i="13"/>
  <c r="R58" i="13"/>
  <c r="BD57" i="13"/>
  <c r="AV57" i="13"/>
  <c r="AI57" i="13"/>
  <c r="T57" i="13"/>
  <c r="R57" i="13"/>
  <c r="BD56" i="13"/>
  <c r="AV56" i="13"/>
  <c r="AI56" i="13"/>
  <c r="X56" i="13"/>
  <c r="T56" i="13"/>
  <c r="R56" i="13"/>
  <c r="BD55" i="13"/>
  <c r="AV55" i="13"/>
  <c r="AI55" i="13"/>
  <c r="T55" i="13"/>
  <c r="R55" i="13"/>
  <c r="BD54" i="13"/>
  <c r="AV54" i="13"/>
  <c r="AI54" i="13"/>
  <c r="T54" i="13"/>
  <c r="R54" i="13"/>
  <c r="BD53" i="13"/>
  <c r="AV53" i="13"/>
  <c r="AI53" i="13"/>
  <c r="T53" i="13"/>
  <c r="R53" i="13"/>
  <c r="BD52" i="13"/>
  <c r="AV52" i="13"/>
  <c r="AI52" i="13"/>
  <c r="X52" i="13"/>
  <c r="T52" i="13"/>
  <c r="R52" i="13"/>
  <c r="BD51" i="13"/>
  <c r="AV51" i="13"/>
  <c r="AI51" i="13"/>
  <c r="T51" i="13"/>
  <c r="R51" i="13"/>
  <c r="BD50" i="13"/>
  <c r="AV50" i="13"/>
  <c r="AI50" i="13"/>
  <c r="X50" i="13"/>
  <c r="T50" i="13"/>
  <c r="R50" i="13"/>
  <c r="BD49" i="13"/>
  <c r="AV49" i="13"/>
  <c r="AI49" i="13"/>
  <c r="T49" i="13"/>
  <c r="R49" i="13"/>
  <c r="BD48" i="13"/>
  <c r="AV48" i="13"/>
  <c r="AI48" i="13"/>
  <c r="T48" i="13"/>
  <c r="R48" i="13"/>
  <c r="BD47" i="13"/>
  <c r="AV47" i="13"/>
  <c r="AI47" i="13"/>
  <c r="T47" i="13"/>
  <c r="R47" i="13"/>
  <c r="BD46" i="13"/>
  <c r="AV46" i="13"/>
  <c r="AI46" i="13"/>
  <c r="X46" i="13"/>
  <c r="T46" i="13"/>
  <c r="R46" i="13"/>
  <c r="BD45" i="13"/>
  <c r="AV45" i="13"/>
  <c r="AI45" i="13"/>
  <c r="T45" i="13"/>
  <c r="R45" i="13"/>
  <c r="BD44" i="13"/>
  <c r="AV44" i="13"/>
  <c r="AI44" i="13"/>
  <c r="X44" i="13"/>
  <c r="T44" i="13"/>
  <c r="R44" i="13"/>
  <c r="BD43" i="13"/>
  <c r="AV43" i="13"/>
  <c r="AI43" i="13"/>
  <c r="T43" i="13"/>
  <c r="R43" i="13"/>
  <c r="BD42" i="13"/>
  <c r="AV42" i="13"/>
  <c r="AI42" i="13"/>
  <c r="T42" i="13"/>
  <c r="R42" i="13"/>
  <c r="BD41" i="13"/>
  <c r="AV41" i="13"/>
  <c r="AI41" i="13"/>
  <c r="T41" i="13"/>
  <c r="R41" i="13"/>
  <c r="BD40" i="13"/>
  <c r="AV40" i="13"/>
  <c r="AI40" i="13"/>
  <c r="X40" i="13"/>
  <c r="T40" i="13"/>
  <c r="R40" i="13"/>
  <c r="Y40" i="13"/>
  <c r="BD39" i="13"/>
  <c r="AV39" i="13"/>
  <c r="AI39" i="13"/>
  <c r="T39" i="13"/>
  <c r="R39" i="13"/>
  <c r="BD38" i="13"/>
  <c r="AV38" i="13"/>
  <c r="AI38" i="13"/>
  <c r="X38" i="13"/>
  <c r="T38" i="13"/>
  <c r="R38" i="13"/>
  <c r="BD37" i="13"/>
  <c r="AV37" i="13"/>
  <c r="AI37" i="13"/>
  <c r="T37" i="13"/>
  <c r="R37" i="13"/>
  <c r="BD36" i="13"/>
  <c r="AV36" i="13"/>
  <c r="AI36" i="13"/>
  <c r="T36" i="13"/>
  <c r="R36" i="13"/>
  <c r="BD35" i="13"/>
  <c r="AV35" i="13"/>
  <c r="AI35" i="13"/>
  <c r="T35" i="13"/>
  <c r="R35" i="13"/>
  <c r="BD34" i="13"/>
  <c r="AV34" i="13"/>
  <c r="AI34" i="13"/>
  <c r="X34" i="13"/>
  <c r="T34" i="13"/>
  <c r="R34" i="13"/>
  <c r="BD33" i="13"/>
  <c r="AV33" i="13"/>
  <c r="AI33" i="13"/>
  <c r="T33" i="13"/>
  <c r="R33" i="13"/>
  <c r="BD32" i="13"/>
  <c r="AV32" i="13"/>
  <c r="AI32" i="13"/>
  <c r="X32" i="13"/>
  <c r="T32" i="13"/>
  <c r="R32" i="13"/>
  <c r="AJ32" i="13"/>
  <c r="BD31" i="13"/>
  <c r="AV31" i="13"/>
  <c r="AI31" i="13"/>
  <c r="T31" i="13"/>
  <c r="R31" i="13"/>
  <c r="BD30" i="13"/>
  <c r="AV30" i="13"/>
  <c r="AI30" i="13"/>
  <c r="X30" i="13"/>
  <c r="T30" i="13"/>
  <c r="R30" i="13"/>
  <c r="BD29" i="13"/>
  <c r="AV29" i="13"/>
  <c r="AI29" i="13"/>
  <c r="T29" i="13"/>
  <c r="R29" i="13"/>
  <c r="BD28" i="13"/>
  <c r="AV28" i="13"/>
  <c r="AI28" i="13"/>
  <c r="X28" i="13"/>
  <c r="T28" i="13"/>
  <c r="R28" i="13"/>
  <c r="BD27" i="13"/>
  <c r="AV27" i="13"/>
  <c r="AI27" i="13"/>
  <c r="T27" i="13"/>
  <c r="R27" i="13"/>
  <c r="BD26" i="13"/>
  <c r="AV26" i="13"/>
  <c r="AI26" i="13"/>
  <c r="T26" i="13"/>
  <c r="R26" i="13"/>
  <c r="BD25" i="13"/>
  <c r="AV25" i="13"/>
  <c r="AI25" i="13"/>
  <c r="T25" i="13"/>
  <c r="R25" i="13"/>
  <c r="BD24" i="13"/>
  <c r="AV24" i="13"/>
  <c r="AI24" i="13"/>
  <c r="X24" i="13"/>
  <c r="T24" i="13"/>
  <c r="R24" i="13"/>
  <c r="BD23" i="13"/>
  <c r="AV23" i="13"/>
  <c r="AI23" i="13"/>
  <c r="T23" i="13"/>
  <c r="R23" i="13"/>
  <c r="BD22" i="13"/>
  <c r="AV22" i="13"/>
  <c r="AI22" i="13"/>
  <c r="X22" i="13"/>
  <c r="T22" i="13"/>
  <c r="R22" i="13"/>
  <c r="BD21" i="13"/>
  <c r="AV21" i="13"/>
  <c r="AI21" i="13"/>
  <c r="T21" i="13"/>
  <c r="R21" i="13"/>
  <c r="BD20" i="13"/>
  <c r="AV20" i="13"/>
  <c r="AI20" i="13"/>
  <c r="T20" i="13"/>
  <c r="R20" i="13"/>
  <c r="BD19" i="13"/>
  <c r="AV19" i="13"/>
  <c r="AI19" i="13"/>
  <c r="T19" i="13"/>
  <c r="R19" i="13"/>
  <c r="BD18" i="13"/>
  <c r="AV18" i="13"/>
  <c r="AI18" i="13"/>
  <c r="X18" i="13"/>
  <c r="T18" i="13"/>
  <c r="R18" i="13"/>
  <c r="BD17" i="13"/>
  <c r="AV17" i="13"/>
  <c r="AI17" i="13"/>
  <c r="T17" i="13"/>
  <c r="R17" i="13"/>
  <c r="BD16" i="13"/>
  <c r="AV16" i="13"/>
  <c r="AI16" i="13"/>
  <c r="X16" i="13"/>
  <c r="T16" i="13"/>
  <c r="R16" i="13"/>
  <c r="AJ16" i="13"/>
  <c r="Q16" i="13" s="1"/>
  <c r="BD15" i="13"/>
  <c r="AV15" i="13"/>
  <c r="AI15" i="13"/>
  <c r="T15" i="13"/>
  <c r="R15" i="13"/>
  <c r="BD14" i="13"/>
  <c r="AV14" i="13"/>
  <c r="AI14" i="13"/>
  <c r="T14" i="13"/>
  <c r="R14" i="13"/>
  <c r="BD13" i="13"/>
  <c r="AV13" i="13"/>
  <c r="AI13" i="13"/>
  <c r="T13" i="13"/>
  <c r="R13" i="13"/>
  <c r="BD12" i="13"/>
  <c r="AV12" i="13"/>
  <c r="AI12" i="13"/>
  <c r="X12" i="13"/>
  <c r="T12" i="13"/>
  <c r="R12" i="13"/>
  <c r="AE53" i="17" l="1"/>
  <c r="V53" i="17" s="1"/>
  <c r="W53" i="17" s="1"/>
  <c r="BF79" i="17"/>
  <c r="AE36" i="17"/>
  <c r="V36" i="17" s="1"/>
  <c r="AE32" i="17"/>
  <c r="V32" i="17" s="1"/>
  <c r="AE55" i="17"/>
  <c r="V55" i="17" s="1"/>
  <c r="AD55" i="17"/>
  <c r="AD83" i="17"/>
  <c r="AE83" i="17"/>
  <c r="V83" i="17" s="1"/>
  <c r="AE46" i="17"/>
  <c r="V46" i="17" s="1"/>
  <c r="O95" i="17"/>
  <c r="AE26" i="17"/>
  <c r="V26" i="17" s="1"/>
  <c r="AD26" i="17"/>
  <c r="AS56" i="17"/>
  <c r="Q56" i="17"/>
  <c r="U56" i="17" s="1"/>
  <c r="AE56" i="17" s="1"/>
  <c r="V56" i="17" s="1"/>
  <c r="AX95" i="17"/>
  <c r="AE49" i="17"/>
  <c r="V49" i="17" s="1"/>
  <c r="AE84" i="17"/>
  <c r="V84" i="17" s="1"/>
  <c r="AD84" i="17"/>
  <c r="W84" i="17" s="1"/>
  <c r="AS40" i="17"/>
  <c r="BF40" i="17" s="1"/>
  <c r="Q40" i="17"/>
  <c r="U40" i="17" s="1"/>
  <c r="AD40" i="17" s="1"/>
  <c r="Q89" i="17"/>
  <c r="U89" i="17" s="1"/>
  <c r="AE89" i="17" s="1"/>
  <c r="V89" i="17" s="1"/>
  <c r="AS89" i="17"/>
  <c r="BF89" i="17" s="1"/>
  <c r="AS67" i="17"/>
  <c r="BF67" i="17" s="1"/>
  <c r="Q67" i="17"/>
  <c r="U67" i="17" s="1"/>
  <c r="AD67" i="17" s="1"/>
  <c r="AS21" i="17"/>
  <c r="BF21" i="17" s="1"/>
  <c r="Q21" i="17"/>
  <c r="U21" i="17" s="1"/>
  <c r="AD21" i="17" s="1"/>
  <c r="AS58" i="17"/>
  <c r="BF58" i="17" s="1"/>
  <c r="Q58" i="17"/>
  <c r="U58" i="17" s="1"/>
  <c r="AE58" i="17" s="1"/>
  <c r="V58" i="17" s="1"/>
  <c r="Q54" i="17"/>
  <c r="U54" i="17" s="1"/>
  <c r="AE54" i="17" s="1"/>
  <c r="V54" i="17" s="1"/>
  <c r="AS54" i="17"/>
  <c r="BF54" i="17" s="1"/>
  <c r="Q68" i="17"/>
  <c r="U68" i="17" s="1"/>
  <c r="AD68" i="17" s="1"/>
  <c r="AS68" i="17"/>
  <c r="BF68" i="17" s="1"/>
  <c r="AS85" i="17"/>
  <c r="BF85" i="17" s="1"/>
  <c r="Q85" i="17"/>
  <c r="U85" i="17" s="1"/>
  <c r="AS23" i="17"/>
  <c r="BF23" i="17" s="1"/>
  <c r="Q23" i="17"/>
  <c r="U23" i="17" s="1"/>
  <c r="AD23" i="17" s="1"/>
  <c r="W23" i="17" s="1"/>
  <c r="Q37" i="17"/>
  <c r="U37" i="17" s="1"/>
  <c r="AD37" i="17" s="1"/>
  <c r="AS37" i="17"/>
  <c r="BF37" i="17" s="1"/>
  <c r="Y95" i="17"/>
  <c r="Q46" i="17"/>
  <c r="U46" i="17" s="1"/>
  <c r="AD46" i="17" s="1"/>
  <c r="AS46" i="17"/>
  <c r="BF46" i="17" s="1"/>
  <c r="Q16" i="17"/>
  <c r="U16" i="17" s="1"/>
  <c r="AD16" i="17" s="1"/>
  <c r="AS16" i="17"/>
  <c r="BF16" i="17" s="1"/>
  <c r="AJ95" i="17"/>
  <c r="Q12" i="17"/>
  <c r="AS12" i="17"/>
  <c r="BF39" i="17"/>
  <c r="AE91" i="17"/>
  <c r="V91" i="17" s="1"/>
  <c r="AD91" i="17"/>
  <c r="K95" i="17"/>
  <c r="AE90" i="17"/>
  <c r="V90" i="17" s="1"/>
  <c r="AD90" i="17"/>
  <c r="W90" i="17" s="1"/>
  <c r="Q92" i="17"/>
  <c r="U92" i="17" s="1"/>
  <c r="AD92" i="17" s="1"/>
  <c r="AS92" i="17"/>
  <c r="BF92" i="17" s="1"/>
  <c r="AE81" i="17"/>
  <c r="V81" i="17" s="1"/>
  <c r="AE30" i="17"/>
  <c r="V30" i="17" s="1"/>
  <c r="AD30" i="17"/>
  <c r="AE23" i="17"/>
  <c r="V23" i="17" s="1"/>
  <c r="Q20" i="17"/>
  <c r="U20" i="17" s="1"/>
  <c r="AD20" i="17" s="1"/>
  <c r="AS20" i="17"/>
  <c r="BF20" i="17" s="1"/>
  <c r="AS52" i="17"/>
  <c r="BF52" i="17" s="1"/>
  <c r="Q52" i="17"/>
  <c r="U52" i="17" s="1"/>
  <c r="AE52" i="17" s="1"/>
  <c r="V52" i="17" s="1"/>
  <c r="AS31" i="17"/>
  <c r="BF31" i="17" s="1"/>
  <c r="Q31" i="17"/>
  <c r="U31" i="17" s="1"/>
  <c r="AS36" i="17"/>
  <c r="BF36" i="17" s="1"/>
  <c r="Q36" i="17"/>
  <c r="U36" i="17" s="1"/>
  <c r="AD36" i="17" s="1"/>
  <c r="Q29" i="17"/>
  <c r="U29" i="17" s="1"/>
  <c r="AE29" i="17" s="1"/>
  <c r="V29" i="17" s="1"/>
  <c r="AS29" i="17"/>
  <c r="BF29" i="17" s="1"/>
  <c r="AS15" i="17"/>
  <c r="BF15" i="17" s="1"/>
  <c r="Q15" i="17"/>
  <c r="U15" i="17" s="1"/>
  <c r="AE15" i="17" s="1"/>
  <c r="V15" i="17" s="1"/>
  <c r="AS61" i="17"/>
  <c r="BF61" i="17" s="1"/>
  <c r="Q61" i="17"/>
  <c r="U61" i="17" s="1"/>
  <c r="Q27" i="17"/>
  <c r="U27" i="17" s="1"/>
  <c r="AE27" i="17" s="1"/>
  <c r="V27" i="17" s="1"/>
  <c r="AS27" i="17"/>
  <c r="BF27" i="17" s="1"/>
  <c r="AS49" i="17"/>
  <c r="BF49" i="17" s="1"/>
  <c r="Q49" i="17"/>
  <c r="U49" i="17" s="1"/>
  <c r="AD49" i="17" s="1"/>
  <c r="Q19" i="17"/>
  <c r="U19" i="17" s="1"/>
  <c r="AD19" i="17" s="1"/>
  <c r="AS19" i="17"/>
  <c r="BF19" i="17" s="1"/>
  <c r="AS82" i="17"/>
  <c r="BF82" i="17" s="1"/>
  <c r="Q82" i="17"/>
  <c r="U82" i="17" s="1"/>
  <c r="AE82" i="17" s="1"/>
  <c r="V82" i="17" s="1"/>
  <c r="AE79" i="17"/>
  <c r="V79" i="17" s="1"/>
  <c r="AD79" i="17"/>
  <c r="AE40" i="17"/>
  <c r="V40" i="17" s="1"/>
  <c r="Q34" i="17"/>
  <c r="U34" i="17" s="1"/>
  <c r="AD34" i="17" s="1"/>
  <c r="AS34" i="17"/>
  <c r="BF34" i="17" s="1"/>
  <c r="AE76" i="17"/>
  <c r="V76" i="17" s="1"/>
  <c r="AD76" i="17"/>
  <c r="AS91" i="17"/>
  <c r="BF91" i="17" s="1"/>
  <c r="Q91" i="17"/>
  <c r="U91" i="17" s="1"/>
  <c r="AE80" i="17"/>
  <c r="V80" i="17" s="1"/>
  <c r="AD54" i="17"/>
  <c r="U74" i="17"/>
  <c r="AE74" i="17" s="1"/>
  <c r="V74" i="17" s="1"/>
  <c r="Q33" i="17"/>
  <c r="U33" i="17" s="1"/>
  <c r="AD33" i="17" s="1"/>
  <c r="AS33" i="17"/>
  <c r="BF33" i="17" s="1"/>
  <c r="AE25" i="17"/>
  <c r="V25" i="17" s="1"/>
  <c r="AD25" i="17"/>
  <c r="W25" i="17" s="1"/>
  <c r="AD27" i="17"/>
  <c r="Q59" i="17"/>
  <c r="U59" i="17" s="1"/>
  <c r="AD59" i="17" s="1"/>
  <c r="AS59" i="17"/>
  <c r="BF59" i="17" s="1"/>
  <c r="Q51" i="17"/>
  <c r="U51" i="17" s="1"/>
  <c r="AS51" i="17"/>
  <c r="BF51" i="17" s="1"/>
  <c r="Q43" i="17"/>
  <c r="U43" i="17" s="1"/>
  <c r="AD43" i="17" s="1"/>
  <c r="AS43" i="17"/>
  <c r="BF43" i="17" s="1"/>
  <c r="AD69" i="17"/>
  <c r="AE19" i="17"/>
  <c r="V19" i="17" s="1"/>
  <c r="AE33" i="17"/>
  <c r="V33" i="17" s="1"/>
  <c r="AE71" i="17"/>
  <c r="V71" i="17" s="1"/>
  <c r="AD71" i="17"/>
  <c r="Q80" i="17"/>
  <c r="U80" i="17" s="1"/>
  <c r="AD80" i="17" s="1"/>
  <c r="W80" i="17" s="1"/>
  <c r="AS80" i="17"/>
  <c r="BF80" i="17" s="1"/>
  <c r="AS81" i="17"/>
  <c r="BF81" i="17" s="1"/>
  <c r="Q81" i="17"/>
  <c r="U81" i="17" s="1"/>
  <c r="AD81" i="17" s="1"/>
  <c r="W81" i="17" s="1"/>
  <c r="AS86" i="17"/>
  <c r="BF86" i="17" s="1"/>
  <c r="Q86" i="17"/>
  <c r="U86" i="17" s="1"/>
  <c r="AD86" i="17" s="1"/>
  <c r="U32" i="17"/>
  <c r="AD32" i="17" s="1"/>
  <c r="AE39" i="17"/>
  <c r="V39" i="17" s="1"/>
  <c r="AD39" i="17"/>
  <c r="AD38" i="17"/>
  <c r="AE20" i="17"/>
  <c r="V20" i="17" s="1"/>
  <c r="AD73" i="17"/>
  <c r="AE73" i="17"/>
  <c r="V73" i="17" s="1"/>
  <c r="AD77" i="17"/>
  <c r="Q69" i="17"/>
  <c r="U69" i="17" s="1"/>
  <c r="AE69" i="17" s="1"/>
  <c r="V69" i="17" s="1"/>
  <c r="AS69" i="17"/>
  <c r="BF69" i="17" s="1"/>
  <c r="AE57" i="17"/>
  <c r="V57" i="17" s="1"/>
  <c r="AD57" i="17"/>
  <c r="Q88" i="17"/>
  <c r="U88" i="17" s="1"/>
  <c r="AD88" i="17" s="1"/>
  <c r="AS88" i="17"/>
  <c r="BF88" i="17" s="1"/>
  <c r="Q75" i="17"/>
  <c r="U75" i="17" s="1"/>
  <c r="AS75" i="17"/>
  <c r="BF75" i="17" s="1"/>
  <c r="Q70" i="17"/>
  <c r="U70" i="17" s="1"/>
  <c r="AE70" i="17" s="1"/>
  <c r="V70" i="17" s="1"/>
  <c r="AS70" i="17"/>
  <c r="BF70" i="17" s="1"/>
  <c r="AD44" i="17"/>
  <c r="AE44" i="17"/>
  <c r="V44" i="17" s="1"/>
  <c r="AS62" i="17"/>
  <c r="BF62" i="17" s="1"/>
  <c r="Q62" i="17"/>
  <c r="U62" i="17" s="1"/>
  <c r="AE62" i="17" s="1"/>
  <c r="V62" i="17" s="1"/>
  <c r="AB95" i="17"/>
  <c r="Q50" i="17"/>
  <c r="U50" i="17" s="1"/>
  <c r="AD50" i="17" s="1"/>
  <c r="AS50" i="17"/>
  <c r="BF50" i="17" s="1"/>
  <c r="Q42" i="17"/>
  <c r="U42" i="17" s="1"/>
  <c r="AD42" i="17" s="1"/>
  <c r="AS42" i="17"/>
  <c r="BF42" i="17" s="1"/>
  <c r="Q17" i="17"/>
  <c r="U17" i="17" s="1"/>
  <c r="AE17" i="17" s="1"/>
  <c r="V17" i="17" s="1"/>
  <c r="AS17" i="17"/>
  <c r="BF17" i="17" s="1"/>
  <c r="AS72" i="17"/>
  <c r="BF72" i="17" s="1"/>
  <c r="Q72" i="17"/>
  <c r="U72" i="17" s="1"/>
  <c r="AD72" i="17" s="1"/>
  <c r="AD51" i="17"/>
  <c r="AE51" i="17"/>
  <c r="V51" i="17" s="1"/>
  <c r="Q22" i="17"/>
  <c r="U22" i="17" s="1"/>
  <c r="AE22" i="17" s="1"/>
  <c r="V22" i="17" s="1"/>
  <c r="AS22" i="17"/>
  <c r="BF22" i="17" s="1"/>
  <c r="Q48" i="17"/>
  <c r="U48" i="17" s="1"/>
  <c r="AD48" i="17" s="1"/>
  <c r="AS48" i="17"/>
  <c r="BF48" i="17" s="1"/>
  <c r="Q24" i="17"/>
  <c r="U24" i="17" s="1"/>
  <c r="AE24" i="17" s="1"/>
  <c r="V24" i="17" s="1"/>
  <c r="AS24" i="17"/>
  <c r="BF24" i="17" s="1"/>
  <c r="U64" i="17"/>
  <c r="AE64" i="17" s="1"/>
  <c r="V64" i="17" s="1"/>
  <c r="AS87" i="17"/>
  <c r="BF87" i="17" s="1"/>
  <c r="Q87" i="17"/>
  <c r="U87" i="17" s="1"/>
  <c r="AD87" i="17" s="1"/>
  <c r="AS66" i="17"/>
  <c r="BF66" i="17" s="1"/>
  <c r="Q66" i="17"/>
  <c r="U66" i="17" s="1"/>
  <c r="AD66" i="17" s="1"/>
  <c r="Q65" i="17"/>
  <c r="U65" i="17" s="1"/>
  <c r="AS65" i="17"/>
  <c r="BF65" i="17" s="1"/>
  <c r="AE63" i="17"/>
  <c r="V63" i="17" s="1"/>
  <c r="AE31" i="17"/>
  <c r="V31" i="17" s="1"/>
  <c r="AD31" i="17"/>
  <c r="AS63" i="17"/>
  <c r="BF63" i="17" s="1"/>
  <c r="Q63" i="17"/>
  <c r="U63" i="17" s="1"/>
  <c r="AD63" i="17" s="1"/>
  <c r="Q83" i="17"/>
  <c r="U83" i="17" s="1"/>
  <c r="AS83" i="17"/>
  <c r="BF83" i="17" s="1"/>
  <c r="Q78" i="17"/>
  <c r="U78" i="17" s="1"/>
  <c r="AD78" i="17" s="1"/>
  <c r="AS78" i="17"/>
  <c r="BF78" i="17" s="1"/>
  <c r="AS77" i="17"/>
  <c r="BF77" i="17" s="1"/>
  <c r="Q77" i="17"/>
  <c r="U77" i="17" s="1"/>
  <c r="AE77" i="17" s="1"/>
  <c r="V77" i="17" s="1"/>
  <c r="Q60" i="17"/>
  <c r="U60" i="17" s="1"/>
  <c r="AS60" i="17"/>
  <c r="BF60" i="17" s="1"/>
  <c r="AE35" i="17"/>
  <c r="V35" i="17" s="1"/>
  <c r="AD35" i="17"/>
  <c r="Q45" i="17"/>
  <c r="U45" i="17" s="1"/>
  <c r="AD45" i="17" s="1"/>
  <c r="AS45" i="17"/>
  <c r="BF45" i="17" s="1"/>
  <c r="Q41" i="17"/>
  <c r="U41" i="17" s="1"/>
  <c r="AD41" i="17" s="1"/>
  <c r="AS41" i="17"/>
  <c r="BF41" i="17" s="1"/>
  <c r="AS38" i="17"/>
  <c r="BF38" i="17" s="1"/>
  <c r="Q38" i="17"/>
  <c r="U38" i="17" s="1"/>
  <c r="AE38" i="17" s="1"/>
  <c r="V38" i="17" s="1"/>
  <c r="AE61" i="17"/>
  <c r="V61" i="17" s="1"/>
  <c r="AD61" i="17"/>
  <c r="Q47" i="17"/>
  <c r="U47" i="17" s="1"/>
  <c r="AE47" i="17" s="1"/>
  <c r="V47" i="17" s="1"/>
  <c r="AS47" i="17"/>
  <c r="BF47" i="17" s="1"/>
  <c r="AS18" i="17"/>
  <c r="BF18" i="17" s="1"/>
  <c r="Q18" i="17"/>
  <c r="U18" i="17" s="1"/>
  <c r="AE18" i="17" s="1"/>
  <c r="V18" i="17" s="1"/>
  <c r="Q28" i="17"/>
  <c r="U28" i="17" s="1"/>
  <c r="AD28" i="17" s="1"/>
  <c r="AS28" i="17"/>
  <c r="BF28" i="17" s="1"/>
  <c r="Q13" i="17"/>
  <c r="U13" i="17" s="1"/>
  <c r="AD13" i="17" s="1"/>
  <c r="AS13" i="17"/>
  <c r="BF13" i="17" s="1"/>
  <c r="Q14" i="17"/>
  <c r="U14" i="17" s="1"/>
  <c r="AE14" i="17" s="1"/>
  <c r="V14" i="17" s="1"/>
  <c r="AS14" i="17"/>
  <c r="BF14" i="17" s="1"/>
  <c r="U45" i="15"/>
  <c r="AD45" i="15" s="1"/>
  <c r="AE61" i="16"/>
  <c r="V61" i="16" s="1"/>
  <c r="AE66" i="16"/>
  <c r="V66" i="16" s="1"/>
  <c r="AE59" i="16"/>
  <c r="V59" i="16" s="1"/>
  <c r="AE57" i="16"/>
  <c r="V57" i="16" s="1"/>
  <c r="AD57" i="16"/>
  <c r="W57" i="16" s="1"/>
  <c r="AD24" i="16"/>
  <c r="AE24" i="16"/>
  <c r="V24" i="16" s="1"/>
  <c r="AD19" i="16"/>
  <c r="W19" i="16" s="1"/>
  <c r="AE19" i="16"/>
  <c r="V19" i="16" s="1"/>
  <c r="AE18" i="16"/>
  <c r="V18" i="16" s="1"/>
  <c r="AD18" i="16"/>
  <c r="W18" i="16" s="1"/>
  <c r="AD15" i="16"/>
  <c r="AE63" i="16"/>
  <c r="V63" i="16" s="1"/>
  <c r="AD81" i="16"/>
  <c r="AE34" i="16"/>
  <c r="V34" i="16" s="1"/>
  <c r="AD34" i="16"/>
  <c r="W34" i="16" s="1"/>
  <c r="AE50" i="16"/>
  <c r="V50" i="16" s="1"/>
  <c r="AD50" i="16"/>
  <c r="W50" i="16" s="1"/>
  <c r="AE21" i="16"/>
  <c r="V21" i="16" s="1"/>
  <c r="AD21" i="16"/>
  <c r="W21" i="16" s="1"/>
  <c r="AS77" i="16"/>
  <c r="BF77" i="16" s="1"/>
  <c r="Q77" i="16"/>
  <c r="U77" i="16" s="1"/>
  <c r="AE77" i="16" s="1"/>
  <c r="V77" i="16" s="1"/>
  <c r="AD68" i="16"/>
  <c r="AE68" i="16"/>
  <c r="V68" i="16" s="1"/>
  <c r="Q84" i="16"/>
  <c r="U84" i="16" s="1"/>
  <c r="AS84" i="16"/>
  <c r="BF84" i="16" s="1"/>
  <c r="AS87" i="16"/>
  <c r="BF87" i="16" s="1"/>
  <c r="Q87" i="16"/>
  <c r="U87" i="16" s="1"/>
  <c r="Q75" i="16"/>
  <c r="U75" i="16" s="1"/>
  <c r="AS75" i="16"/>
  <c r="BF75" i="16" s="1"/>
  <c r="AE51" i="16"/>
  <c r="V51" i="16" s="1"/>
  <c r="AD51" i="16"/>
  <c r="W51" i="16" s="1"/>
  <c r="Q41" i="16"/>
  <c r="U41" i="16" s="1"/>
  <c r="AS41" i="16"/>
  <c r="BF41" i="16" s="1"/>
  <c r="AE39" i="16"/>
  <c r="V39" i="16" s="1"/>
  <c r="AE67" i="16"/>
  <c r="V67" i="16" s="1"/>
  <c r="AE23" i="16"/>
  <c r="V23" i="16" s="1"/>
  <c r="Q78" i="16"/>
  <c r="U78" i="16" s="1"/>
  <c r="AS78" i="16"/>
  <c r="BF78" i="16" s="1"/>
  <c r="Y95" i="16"/>
  <c r="W48" i="16"/>
  <c r="AD36" i="16"/>
  <c r="O95" i="16"/>
  <c r="AE41" i="16"/>
  <c r="V41" i="16" s="1"/>
  <c r="AD41" i="16"/>
  <c r="W41" i="16" s="1"/>
  <c r="Q83" i="16"/>
  <c r="U83" i="16" s="1"/>
  <c r="AD83" i="16" s="1"/>
  <c r="AS83" i="16"/>
  <c r="BF83" i="16" s="1"/>
  <c r="Q46" i="16"/>
  <c r="U46" i="16" s="1"/>
  <c r="AE46" i="16" s="1"/>
  <c r="V46" i="16" s="1"/>
  <c r="AS46" i="16"/>
  <c r="BF46" i="16" s="1"/>
  <c r="Q52" i="16"/>
  <c r="U52" i="16" s="1"/>
  <c r="AS52" i="16"/>
  <c r="BF52" i="16" s="1"/>
  <c r="AB95" i="16"/>
  <c r="AS14" i="16"/>
  <c r="BF14" i="16" s="1"/>
  <c r="Q14" i="16"/>
  <c r="U14" i="16" s="1"/>
  <c r="AD14" i="16" s="1"/>
  <c r="Q59" i="16"/>
  <c r="U59" i="16" s="1"/>
  <c r="AD59" i="16" s="1"/>
  <c r="W59" i="16" s="1"/>
  <c r="AS59" i="16"/>
  <c r="BF59" i="16" s="1"/>
  <c r="U73" i="16"/>
  <c r="AE73" i="16" s="1"/>
  <c r="V73" i="16" s="1"/>
  <c r="AS15" i="16"/>
  <c r="BF15" i="16" s="1"/>
  <c r="Q15" i="16"/>
  <c r="U15" i="16" s="1"/>
  <c r="AE15" i="16" s="1"/>
  <c r="V15" i="16" s="1"/>
  <c r="AD87" i="16"/>
  <c r="AE87" i="16"/>
  <c r="V87" i="16" s="1"/>
  <c r="AE33" i="16"/>
  <c r="V33" i="16" s="1"/>
  <c r="AD33" i="16"/>
  <c r="AS62" i="16"/>
  <c r="BF62" i="16" s="1"/>
  <c r="Q62" i="16"/>
  <c r="U62" i="16" s="1"/>
  <c r="AD62" i="16" s="1"/>
  <c r="W62" i="16" s="1"/>
  <c r="AE52" i="16"/>
  <c r="V52" i="16" s="1"/>
  <c r="AD52" i="16"/>
  <c r="W52" i="16" s="1"/>
  <c r="Q27" i="16"/>
  <c r="U27" i="16" s="1"/>
  <c r="AE27" i="16" s="1"/>
  <c r="V27" i="16" s="1"/>
  <c r="AS27" i="16"/>
  <c r="BF27" i="16" s="1"/>
  <c r="AD22" i="16"/>
  <c r="W22" i="16" s="1"/>
  <c r="AE22" i="16"/>
  <c r="V22" i="16" s="1"/>
  <c r="Q66" i="16"/>
  <c r="U66" i="16" s="1"/>
  <c r="AD66" i="16" s="1"/>
  <c r="W66" i="16" s="1"/>
  <c r="AS66" i="16"/>
  <c r="BF66" i="16" s="1"/>
  <c r="Q70" i="16"/>
  <c r="U70" i="16" s="1"/>
  <c r="AS70" i="16"/>
  <c r="BF70" i="16" s="1"/>
  <c r="AE62" i="16"/>
  <c r="V62" i="16" s="1"/>
  <c r="Q79" i="16"/>
  <c r="U79" i="16" s="1"/>
  <c r="AE79" i="16" s="1"/>
  <c r="V79" i="16" s="1"/>
  <c r="AS79" i="16"/>
  <c r="BF79" i="16" s="1"/>
  <c r="Q58" i="16"/>
  <c r="U58" i="16" s="1"/>
  <c r="AD58" i="16" s="1"/>
  <c r="AS58" i="16"/>
  <c r="BF58" i="16" s="1"/>
  <c r="Q64" i="16"/>
  <c r="U64" i="16" s="1"/>
  <c r="AD64" i="16" s="1"/>
  <c r="AS64" i="16"/>
  <c r="BF64" i="16" s="1"/>
  <c r="AE28" i="16"/>
  <c r="V28" i="16" s="1"/>
  <c r="AD28" i="16"/>
  <c r="Q18" i="16"/>
  <c r="U18" i="16" s="1"/>
  <c r="AS18" i="16"/>
  <c r="BF18" i="16" s="1"/>
  <c r="U80" i="16"/>
  <c r="AD80" i="16" s="1"/>
  <c r="W80" i="16" s="1"/>
  <c r="Q21" i="16"/>
  <c r="U21" i="16" s="1"/>
  <c r="AS21" i="16"/>
  <c r="BF21" i="16" s="1"/>
  <c r="Q90" i="16"/>
  <c r="U90" i="16" s="1"/>
  <c r="AS90" i="16"/>
  <c r="BF90" i="16" s="1"/>
  <c r="AD49" i="16"/>
  <c r="AE49" i="16"/>
  <c r="V49" i="16" s="1"/>
  <c r="U89" i="16"/>
  <c r="Q31" i="16"/>
  <c r="U31" i="16" s="1"/>
  <c r="AD31" i="16" s="1"/>
  <c r="AS31" i="16"/>
  <c r="BF31" i="16" s="1"/>
  <c r="AS13" i="16"/>
  <c r="BF13" i="16" s="1"/>
  <c r="Q13" i="16"/>
  <c r="U13" i="16" s="1"/>
  <c r="AS17" i="16"/>
  <c r="BF17" i="16" s="1"/>
  <c r="Q17" i="16"/>
  <c r="U17" i="16" s="1"/>
  <c r="AE17" i="16" s="1"/>
  <c r="V17" i="16" s="1"/>
  <c r="K95" i="16"/>
  <c r="AS44" i="16"/>
  <c r="BF44" i="16" s="1"/>
  <c r="Q44" i="16"/>
  <c r="U44" i="16" s="1"/>
  <c r="AD44" i="16" s="1"/>
  <c r="AD77" i="16"/>
  <c r="AE70" i="16"/>
  <c r="V70" i="16" s="1"/>
  <c r="AD70" i="16"/>
  <c r="W70" i="16" s="1"/>
  <c r="AS47" i="16"/>
  <c r="BF47" i="16" s="1"/>
  <c r="Q47" i="16"/>
  <c r="U47" i="16" s="1"/>
  <c r="AE47" i="16" s="1"/>
  <c r="V47" i="16" s="1"/>
  <c r="U56" i="16"/>
  <c r="AE56" i="16" s="1"/>
  <c r="V56" i="16" s="1"/>
  <c r="AS45" i="16"/>
  <c r="BF45" i="16" s="1"/>
  <c r="Q45" i="16"/>
  <c r="U45" i="16" s="1"/>
  <c r="AS43" i="16"/>
  <c r="BF43" i="16" s="1"/>
  <c r="Q43" i="16"/>
  <c r="U43" i="16" s="1"/>
  <c r="AD43" i="16" s="1"/>
  <c r="AS86" i="16"/>
  <c r="BF86" i="16" s="1"/>
  <c r="Q86" i="16"/>
  <c r="U86" i="16" s="1"/>
  <c r="AS57" i="16"/>
  <c r="BF57" i="16" s="1"/>
  <c r="Q57" i="16"/>
  <c r="U57" i="16" s="1"/>
  <c r="AS67" i="16"/>
  <c r="BF67" i="16" s="1"/>
  <c r="Q67" i="16"/>
  <c r="U67" i="16" s="1"/>
  <c r="AD67" i="16" s="1"/>
  <c r="W67" i="16" s="1"/>
  <c r="AD85" i="16"/>
  <c r="Q65" i="16"/>
  <c r="U65" i="16" s="1"/>
  <c r="AE65" i="16" s="1"/>
  <c r="V65" i="16" s="1"/>
  <c r="AS65" i="16"/>
  <c r="BF65" i="16" s="1"/>
  <c r="AE45" i="16"/>
  <c r="V45" i="16" s="1"/>
  <c r="AD45" i="16"/>
  <c r="Q37" i="16"/>
  <c r="U37" i="16" s="1"/>
  <c r="AS37" i="16"/>
  <c r="BF37" i="16" s="1"/>
  <c r="Q74" i="16"/>
  <c r="U74" i="16" s="1"/>
  <c r="AE74" i="16" s="1"/>
  <c r="V74" i="16" s="1"/>
  <c r="AS74" i="16"/>
  <c r="BF74" i="16" s="1"/>
  <c r="Q26" i="16"/>
  <c r="U26" i="16" s="1"/>
  <c r="AE26" i="16" s="1"/>
  <c r="V26" i="16" s="1"/>
  <c r="AS26" i="16"/>
  <c r="BF26" i="16" s="1"/>
  <c r="AS49" i="16"/>
  <c r="BF49" i="16" s="1"/>
  <c r="Q49" i="16"/>
  <c r="U49" i="16" s="1"/>
  <c r="Q16" i="16"/>
  <c r="U16" i="16" s="1"/>
  <c r="AS16" i="16"/>
  <c r="BF16" i="16" s="1"/>
  <c r="Q25" i="16"/>
  <c r="U25" i="16" s="1"/>
  <c r="AD25" i="16" s="1"/>
  <c r="W25" i="16" s="1"/>
  <c r="AS25" i="16"/>
  <c r="BF25" i="16" s="1"/>
  <c r="AS20" i="16"/>
  <c r="BF20" i="16" s="1"/>
  <c r="Q20" i="16"/>
  <c r="U20" i="16" s="1"/>
  <c r="S95" i="16"/>
  <c r="AS81" i="16"/>
  <c r="BF81" i="16" s="1"/>
  <c r="Q81" i="16"/>
  <c r="U81" i="16" s="1"/>
  <c r="AE81" i="16" s="1"/>
  <c r="V81" i="16" s="1"/>
  <c r="Q69" i="16"/>
  <c r="U69" i="16" s="1"/>
  <c r="AD69" i="16" s="1"/>
  <c r="AS69" i="16"/>
  <c r="BF69" i="16" s="1"/>
  <c r="Q92" i="16"/>
  <c r="U92" i="16" s="1"/>
  <c r="AD92" i="16" s="1"/>
  <c r="AS92" i="16"/>
  <c r="BF92" i="16" s="1"/>
  <c r="AE78" i="16"/>
  <c r="V78" i="16" s="1"/>
  <c r="AD78" i="16"/>
  <c r="W78" i="16" s="1"/>
  <c r="AJ95" i="16"/>
  <c r="AS12" i="16"/>
  <c r="Q12" i="16"/>
  <c r="Q85" i="16"/>
  <c r="U85" i="16" s="1"/>
  <c r="AE85" i="16" s="1"/>
  <c r="V85" i="16" s="1"/>
  <c r="AS85" i="16"/>
  <c r="BF85" i="16" s="1"/>
  <c r="AX95" i="16"/>
  <c r="AS91" i="16"/>
  <c r="BF91" i="16" s="1"/>
  <c r="Q91" i="16"/>
  <c r="U91" i="16" s="1"/>
  <c r="AS76" i="16"/>
  <c r="BF76" i="16" s="1"/>
  <c r="Q76" i="16"/>
  <c r="U76" i="16" s="1"/>
  <c r="AE76" i="16" s="1"/>
  <c r="V76" i="16" s="1"/>
  <c r="Q55" i="16"/>
  <c r="U55" i="16" s="1"/>
  <c r="AE55" i="16" s="1"/>
  <c r="V55" i="16" s="1"/>
  <c r="AS55" i="16"/>
  <c r="BF55" i="16" s="1"/>
  <c r="AD37" i="16"/>
  <c r="AE37" i="16"/>
  <c r="V37" i="16" s="1"/>
  <c r="AD26" i="16"/>
  <c r="AS72" i="16"/>
  <c r="BF72" i="16" s="1"/>
  <c r="Q72" i="16"/>
  <c r="U72" i="16" s="1"/>
  <c r="AD72" i="16" s="1"/>
  <c r="U40" i="16"/>
  <c r="W35" i="16"/>
  <c r="AE13" i="16"/>
  <c r="V13" i="16" s="1"/>
  <c r="AD13" i="16"/>
  <c r="W13" i="16" s="1"/>
  <c r="AS30" i="16"/>
  <c r="BF30" i="16" s="1"/>
  <c r="Q30" i="16"/>
  <c r="U30" i="16" s="1"/>
  <c r="AE30" i="16" s="1"/>
  <c r="V30" i="16" s="1"/>
  <c r="AS36" i="16"/>
  <c r="BF36" i="16" s="1"/>
  <c r="Q36" i="16"/>
  <c r="U36" i="16" s="1"/>
  <c r="AE36" i="16" s="1"/>
  <c r="V36" i="16" s="1"/>
  <c r="U42" i="16"/>
  <c r="AE90" i="16"/>
  <c r="V90" i="16" s="1"/>
  <c r="AD90" i="16"/>
  <c r="W90" i="16" s="1"/>
  <c r="AD46" i="16"/>
  <c r="AD16" i="16"/>
  <c r="W16" i="16" s="1"/>
  <c r="AE16" i="16"/>
  <c r="V16" i="16" s="1"/>
  <c r="AS71" i="16"/>
  <c r="BF71" i="16" s="1"/>
  <c r="Q71" i="16"/>
  <c r="U71" i="16" s="1"/>
  <c r="AD42" i="16"/>
  <c r="AE42" i="16"/>
  <c r="V42" i="16" s="1"/>
  <c r="AS22" i="16"/>
  <c r="BF22" i="16" s="1"/>
  <c r="Q22" i="16"/>
  <c r="U22" i="16" s="1"/>
  <c r="AE93" i="16"/>
  <c r="V93" i="16" s="1"/>
  <c r="AD93" i="16"/>
  <c r="Q68" i="16"/>
  <c r="U68" i="16" s="1"/>
  <c r="AS68" i="16"/>
  <c r="BF68" i="16" s="1"/>
  <c r="AS63" i="16"/>
  <c r="BF63" i="16" s="1"/>
  <c r="Q63" i="16"/>
  <c r="U63" i="16" s="1"/>
  <c r="AD63" i="16" s="1"/>
  <c r="W63" i="16" s="1"/>
  <c r="AE80" i="16"/>
  <c r="V80" i="16" s="1"/>
  <c r="AE71" i="16"/>
  <c r="V71" i="16" s="1"/>
  <c r="AD71" i="16"/>
  <c r="Q60" i="16"/>
  <c r="U60" i="16" s="1"/>
  <c r="AS60" i="16"/>
  <c r="BF60" i="16" s="1"/>
  <c r="Q88" i="16"/>
  <c r="U88" i="16" s="1"/>
  <c r="AE88" i="16" s="1"/>
  <c r="V88" i="16" s="1"/>
  <c r="AS88" i="16"/>
  <c r="BF88" i="16" s="1"/>
  <c r="AE75" i="16"/>
  <c r="V75" i="16" s="1"/>
  <c r="AD75" i="16"/>
  <c r="Q51" i="16"/>
  <c r="U51" i="16" s="1"/>
  <c r="AS51" i="16"/>
  <c r="BF51" i="16" s="1"/>
  <c r="AD32" i="16"/>
  <c r="AE32" i="16"/>
  <c r="V32" i="16" s="1"/>
  <c r="AD55" i="16"/>
  <c r="AS39" i="16"/>
  <c r="BF39" i="16" s="1"/>
  <c r="Q39" i="16"/>
  <c r="U39" i="16" s="1"/>
  <c r="AD39" i="16" s="1"/>
  <c r="W39" i="16" s="1"/>
  <c r="AS82" i="16"/>
  <c r="BF82" i="16" s="1"/>
  <c r="Q82" i="16"/>
  <c r="U82" i="16" s="1"/>
  <c r="AD82" i="16" s="1"/>
  <c r="Q61" i="16"/>
  <c r="U61" i="16" s="1"/>
  <c r="AD61" i="16" s="1"/>
  <c r="W61" i="16" s="1"/>
  <c r="AS61" i="16"/>
  <c r="BF61" i="16" s="1"/>
  <c r="BF28" i="16"/>
  <c r="AS38" i="16"/>
  <c r="BF38" i="16" s="1"/>
  <c r="Q38" i="16"/>
  <c r="U38" i="16" s="1"/>
  <c r="AD38" i="16" s="1"/>
  <c r="Q23" i="16"/>
  <c r="U23" i="16" s="1"/>
  <c r="AD23" i="16" s="1"/>
  <c r="W23" i="16" s="1"/>
  <c r="AS23" i="16"/>
  <c r="BF23" i="16" s="1"/>
  <c r="AE25" i="16"/>
  <c r="V25" i="16" s="1"/>
  <c r="AE20" i="16"/>
  <c r="V20" i="16" s="1"/>
  <c r="AD20" i="16"/>
  <c r="W20" i="16" s="1"/>
  <c r="U52" i="15"/>
  <c r="W93" i="15"/>
  <c r="AS42" i="15"/>
  <c r="BF42" i="15" s="1"/>
  <c r="AE93" i="15"/>
  <c r="V93" i="15" s="1"/>
  <c r="U90" i="15"/>
  <c r="AE90" i="15" s="1"/>
  <c r="V90" i="15" s="1"/>
  <c r="BF55" i="15"/>
  <c r="AJ91" i="14"/>
  <c r="AR91" i="14" s="1"/>
  <c r="S91" i="14"/>
  <c r="AJ67" i="14"/>
  <c r="AR67" i="14" s="1"/>
  <c r="Y67" i="14"/>
  <c r="S67" i="14"/>
  <c r="AW67" i="14"/>
  <c r="S49" i="13"/>
  <c r="AJ49" i="13"/>
  <c r="Q49" i="13" s="1"/>
  <c r="AB54" i="13"/>
  <c r="K54" i="13"/>
  <c r="AJ18" i="13"/>
  <c r="Q18" i="13" s="1"/>
  <c r="S46" i="14"/>
  <c r="BF41" i="15"/>
  <c r="Q13" i="14"/>
  <c r="U13" i="14" s="1"/>
  <c r="AW17" i="14"/>
  <c r="J89" i="13"/>
  <c r="AW89" i="13" s="1"/>
  <c r="J73" i="13"/>
  <c r="AJ73" i="13" s="1"/>
  <c r="J57" i="13"/>
  <c r="K57" i="13" s="1"/>
  <c r="O57" i="13" s="1"/>
  <c r="S13" i="14"/>
  <c r="Y21" i="14"/>
  <c r="AS31" i="15"/>
  <c r="Q31" i="15"/>
  <c r="U31" i="15" s="1"/>
  <c r="AE31" i="15" s="1"/>
  <c r="V31" i="15" s="1"/>
  <c r="AW92" i="13"/>
  <c r="AJ84" i="13"/>
  <c r="Q84" i="13" s="1"/>
  <c r="AJ76" i="13"/>
  <c r="AW68" i="13"/>
  <c r="K60" i="13"/>
  <c r="O60" i="13" s="1"/>
  <c r="AJ44" i="13"/>
  <c r="K36" i="13"/>
  <c r="S28" i="13"/>
  <c r="AB20" i="13"/>
  <c r="F97" i="13"/>
  <c r="U25" i="14"/>
  <c r="BE46" i="14"/>
  <c r="Q86" i="15"/>
  <c r="U86" i="15" s="1"/>
  <c r="AE86" i="15" s="1"/>
  <c r="V86" i="15" s="1"/>
  <c r="AS86" i="15"/>
  <c r="BF86" i="15" s="1"/>
  <c r="AJ91" i="13"/>
  <c r="AR91" i="13" s="1"/>
  <c r="AJ75" i="13"/>
  <c r="Q75" i="13" s="1"/>
  <c r="K59" i="13"/>
  <c r="AB51" i="13"/>
  <c r="Y43" i="13"/>
  <c r="AJ35" i="13"/>
  <c r="K46" i="14"/>
  <c r="O46" i="14" s="1"/>
  <c r="S25" i="14"/>
  <c r="U53" i="15"/>
  <c r="AE53" i="15" s="1"/>
  <c r="V53" i="15" s="1"/>
  <c r="BF31" i="15"/>
  <c r="AD19" i="15"/>
  <c r="AE19" i="15"/>
  <c r="V19" i="15" s="1"/>
  <c r="AD90" i="15"/>
  <c r="AD55" i="15"/>
  <c r="AE55" i="15"/>
  <c r="V55" i="15" s="1"/>
  <c r="AE52" i="15"/>
  <c r="V52" i="15" s="1"/>
  <c r="AD52" i="15"/>
  <c r="AE20" i="15"/>
  <c r="V20" i="15" s="1"/>
  <c r="AD20" i="15"/>
  <c r="AE92" i="15"/>
  <c r="V92" i="15" s="1"/>
  <c r="AS68" i="15"/>
  <c r="BF68" i="15" s="1"/>
  <c r="Q68" i="15"/>
  <c r="U68" i="15" s="1"/>
  <c r="AE68" i="15" s="1"/>
  <c r="V68" i="15" s="1"/>
  <c r="BF91" i="15"/>
  <c r="Q62" i="15"/>
  <c r="U62" i="15" s="1"/>
  <c r="AD62" i="15" s="1"/>
  <c r="AS62" i="15"/>
  <c r="BF62" i="15" s="1"/>
  <c r="AS58" i="15"/>
  <c r="BF58" i="15" s="1"/>
  <c r="Q58" i="15"/>
  <c r="U58" i="15" s="1"/>
  <c r="AD58" i="15" s="1"/>
  <c r="Q57" i="15"/>
  <c r="U57" i="15" s="1"/>
  <c r="AE57" i="15" s="1"/>
  <c r="V57" i="15" s="1"/>
  <c r="AS57" i="15"/>
  <c r="BF57" i="15" s="1"/>
  <c r="Q51" i="15"/>
  <c r="U51" i="15" s="1"/>
  <c r="AS51" i="15"/>
  <c r="BF51" i="15" s="1"/>
  <c r="U67" i="15"/>
  <c r="AE67" i="15" s="1"/>
  <c r="V67" i="15" s="1"/>
  <c r="U61" i="15"/>
  <c r="AE61" i="15" s="1"/>
  <c r="V61" i="15" s="1"/>
  <c r="AS46" i="15"/>
  <c r="BF46" i="15" s="1"/>
  <c r="Q46" i="15"/>
  <c r="U46" i="15" s="1"/>
  <c r="AE46" i="15" s="1"/>
  <c r="V46" i="15" s="1"/>
  <c r="AS36" i="15"/>
  <c r="BF36" i="15" s="1"/>
  <c r="Q36" i="15"/>
  <c r="U36" i="15" s="1"/>
  <c r="AE36" i="15" s="1"/>
  <c r="V36" i="15" s="1"/>
  <c r="Q25" i="15"/>
  <c r="U25" i="15" s="1"/>
  <c r="AE25" i="15" s="1"/>
  <c r="V25" i="15" s="1"/>
  <c r="AS25" i="15"/>
  <c r="BF25" i="15" s="1"/>
  <c r="AS30" i="15"/>
  <c r="BF30" i="15" s="1"/>
  <c r="Q30" i="15"/>
  <c r="U30" i="15" s="1"/>
  <c r="AE30" i="15" s="1"/>
  <c r="V30" i="15" s="1"/>
  <c r="Q74" i="15"/>
  <c r="U74" i="15" s="1"/>
  <c r="AE74" i="15" s="1"/>
  <c r="V74" i="15" s="1"/>
  <c r="AS74" i="15"/>
  <c r="BF74" i="15" s="1"/>
  <c r="AS77" i="15"/>
  <c r="BF77" i="15" s="1"/>
  <c r="Q77" i="15"/>
  <c r="U77" i="15" s="1"/>
  <c r="AE77" i="15" s="1"/>
  <c r="V77" i="15" s="1"/>
  <c r="Q76" i="15"/>
  <c r="U76" i="15" s="1"/>
  <c r="AD76" i="15" s="1"/>
  <c r="AS76" i="15"/>
  <c r="BF76" i="15" s="1"/>
  <c r="AS82" i="15"/>
  <c r="BF82" i="15" s="1"/>
  <c r="Q82" i="15"/>
  <c r="U82" i="15" s="1"/>
  <c r="AE82" i="15" s="1"/>
  <c r="V82" i="15" s="1"/>
  <c r="AE50" i="15"/>
  <c r="V50" i="15" s="1"/>
  <c r="AD50" i="15"/>
  <c r="BF67" i="15"/>
  <c r="AS22" i="15"/>
  <c r="BF22" i="15" s="1"/>
  <c r="Q22" i="15"/>
  <c r="U22" i="15" s="1"/>
  <c r="AE22" i="15" s="1"/>
  <c r="V22" i="15" s="1"/>
  <c r="AS23" i="15"/>
  <c r="BF23" i="15" s="1"/>
  <c r="Q23" i="15"/>
  <c r="U23" i="15" s="1"/>
  <c r="AE23" i="15" s="1"/>
  <c r="V23" i="15" s="1"/>
  <c r="Q47" i="15"/>
  <c r="U47" i="15" s="1"/>
  <c r="AE47" i="15" s="1"/>
  <c r="V47" i="15" s="1"/>
  <c r="AS47" i="15"/>
  <c r="BF47" i="15" s="1"/>
  <c r="Q18" i="15"/>
  <c r="U18" i="15" s="1"/>
  <c r="AE18" i="15" s="1"/>
  <c r="V18" i="15" s="1"/>
  <c r="AS18" i="15"/>
  <c r="BF18" i="15" s="1"/>
  <c r="Q28" i="15"/>
  <c r="U28" i="15" s="1"/>
  <c r="AD28" i="15" s="1"/>
  <c r="AS28" i="15"/>
  <c r="BF28" i="15" s="1"/>
  <c r="AS92" i="15"/>
  <c r="BF92" i="15" s="1"/>
  <c r="Q92" i="15"/>
  <c r="U92" i="15" s="1"/>
  <c r="AD92" i="15" s="1"/>
  <c r="Q88" i="15"/>
  <c r="U88" i="15" s="1"/>
  <c r="AE88" i="15" s="1"/>
  <c r="V88" i="15" s="1"/>
  <c r="AS88" i="15"/>
  <c r="BF88" i="15" s="1"/>
  <c r="Q83" i="15"/>
  <c r="U83" i="15" s="1"/>
  <c r="AD83" i="15" s="1"/>
  <c r="AS83" i="15"/>
  <c r="BF83" i="15" s="1"/>
  <c r="U66" i="15"/>
  <c r="AE66" i="15" s="1"/>
  <c r="V66" i="15" s="1"/>
  <c r="J95" i="15"/>
  <c r="AB12" i="15"/>
  <c r="AB95" i="15" s="1"/>
  <c r="K12" i="15"/>
  <c r="K95" i="15" s="1"/>
  <c r="AJ12" i="15"/>
  <c r="O12" i="15"/>
  <c r="Y12" i="15"/>
  <c r="Y95" i="15" s="1"/>
  <c r="AX12" i="15"/>
  <c r="AX95" i="15" s="1"/>
  <c r="S12" i="15"/>
  <c r="S95" i="15" s="1"/>
  <c r="Q34" i="15"/>
  <c r="U34" i="15" s="1"/>
  <c r="AE34" i="15" s="1"/>
  <c r="V34" i="15" s="1"/>
  <c r="AS34" i="15"/>
  <c r="BF34" i="15" s="1"/>
  <c r="AS13" i="15"/>
  <c r="BF13" i="15" s="1"/>
  <c r="Q13" i="15"/>
  <c r="U13" i="15" s="1"/>
  <c r="AE13" i="15" s="1"/>
  <c r="V13" i="15" s="1"/>
  <c r="Q38" i="15"/>
  <c r="U38" i="15" s="1"/>
  <c r="AE38" i="15" s="1"/>
  <c r="V38" i="15" s="1"/>
  <c r="AS38" i="15"/>
  <c r="BF38" i="15" s="1"/>
  <c r="Q37" i="15"/>
  <c r="U37" i="15" s="1"/>
  <c r="AD37" i="15" s="1"/>
  <c r="AS37" i="15"/>
  <c r="BF37" i="15" s="1"/>
  <c r="Q80" i="15"/>
  <c r="U80" i="15" s="1"/>
  <c r="AE80" i="15" s="1"/>
  <c r="V80" i="15" s="1"/>
  <c r="AS80" i="15"/>
  <c r="BF80" i="15" s="1"/>
  <c r="Q64" i="15"/>
  <c r="U64" i="15" s="1"/>
  <c r="AD64" i="15" s="1"/>
  <c r="AS64" i="15"/>
  <c r="BF64" i="15" s="1"/>
  <c r="BF85" i="15"/>
  <c r="AS17" i="15"/>
  <c r="BF17" i="15" s="1"/>
  <c r="Q17" i="15"/>
  <c r="U17" i="15" s="1"/>
  <c r="AD17" i="15" s="1"/>
  <c r="AS32" i="15"/>
  <c r="BF32" i="15" s="1"/>
  <c r="Q32" i="15"/>
  <c r="U32" i="15" s="1"/>
  <c r="AE32" i="15" s="1"/>
  <c r="V32" i="15" s="1"/>
  <c r="AS21" i="15"/>
  <c r="BF21" i="15" s="1"/>
  <c r="Q21" i="15"/>
  <c r="U21" i="15" s="1"/>
  <c r="AE21" i="15" s="1"/>
  <c r="V21" i="15" s="1"/>
  <c r="Q89" i="15"/>
  <c r="U89" i="15" s="1"/>
  <c r="AE89" i="15" s="1"/>
  <c r="V89" i="15" s="1"/>
  <c r="AS89" i="15"/>
  <c r="BF89" i="15" s="1"/>
  <c r="Q65" i="15"/>
  <c r="U65" i="15" s="1"/>
  <c r="AD65" i="15" s="1"/>
  <c r="AS65" i="15"/>
  <c r="BF65" i="15" s="1"/>
  <c r="AE45" i="15"/>
  <c r="V45" i="15" s="1"/>
  <c r="AS63" i="15"/>
  <c r="BF63" i="15" s="1"/>
  <c r="Q63" i="15"/>
  <c r="U63" i="15" s="1"/>
  <c r="AE63" i="15" s="1"/>
  <c r="V63" i="15" s="1"/>
  <c r="U40" i="15"/>
  <c r="AE40" i="15" s="1"/>
  <c r="V40" i="15" s="1"/>
  <c r="U85" i="15"/>
  <c r="AE85" i="15" s="1"/>
  <c r="V85" i="15" s="1"/>
  <c r="U41" i="15"/>
  <c r="AE41" i="15" s="1"/>
  <c r="V41" i="15" s="1"/>
  <c r="AS73" i="15"/>
  <c r="BF73" i="15" s="1"/>
  <c r="Q73" i="15"/>
  <c r="U73" i="15" s="1"/>
  <c r="AE73" i="15" s="1"/>
  <c r="V73" i="15" s="1"/>
  <c r="AS87" i="15"/>
  <c r="BF87" i="15" s="1"/>
  <c r="Q87" i="15"/>
  <c r="U87" i="15" s="1"/>
  <c r="AD87" i="15" s="1"/>
  <c r="BF90" i="15"/>
  <c r="AS72" i="15"/>
  <c r="BF72" i="15" s="1"/>
  <c r="Q72" i="15"/>
  <c r="U72" i="15" s="1"/>
  <c r="AE72" i="15" s="1"/>
  <c r="V72" i="15" s="1"/>
  <c r="Q71" i="15"/>
  <c r="U71" i="15" s="1"/>
  <c r="AD71" i="15" s="1"/>
  <c r="AS71" i="15"/>
  <c r="BF71" i="15" s="1"/>
  <c r="Q78" i="15"/>
  <c r="U78" i="15" s="1"/>
  <c r="AE78" i="15" s="1"/>
  <c r="V78" i="15" s="1"/>
  <c r="AS78" i="15"/>
  <c r="BF78" i="15" s="1"/>
  <c r="AS44" i="15"/>
  <c r="BF44" i="15" s="1"/>
  <c r="Q44" i="15"/>
  <c r="U44" i="15" s="1"/>
  <c r="AE44" i="15" s="1"/>
  <c r="V44" i="15" s="1"/>
  <c r="AD82" i="15"/>
  <c r="AS39" i="15"/>
  <c r="BF39" i="15" s="1"/>
  <c r="Q39" i="15"/>
  <c r="U39" i="15" s="1"/>
  <c r="AE39" i="15" s="1"/>
  <c r="V39" i="15" s="1"/>
  <c r="Q16" i="15"/>
  <c r="U16" i="15" s="1"/>
  <c r="AD16" i="15" s="1"/>
  <c r="AS16" i="15"/>
  <c r="BF16" i="15" s="1"/>
  <c r="Q49" i="15"/>
  <c r="U49" i="15" s="1"/>
  <c r="AE49" i="15" s="1"/>
  <c r="V49" i="15" s="1"/>
  <c r="AS49" i="15"/>
  <c r="BF49" i="15" s="1"/>
  <c r="Q14" i="15"/>
  <c r="U14" i="15" s="1"/>
  <c r="AD14" i="15" s="1"/>
  <c r="AS14" i="15"/>
  <c r="BF14" i="15" s="1"/>
  <c r="Q43" i="15"/>
  <c r="U43" i="15" s="1"/>
  <c r="AE43" i="15" s="1"/>
  <c r="V43" i="15" s="1"/>
  <c r="AS43" i="15"/>
  <c r="BF43" i="15" s="1"/>
  <c r="AD25" i="15"/>
  <c r="AS48" i="15"/>
  <c r="BF48" i="15" s="1"/>
  <c r="Q48" i="15"/>
  <c r="U48" i="15" s="1"/>
  <c r="AD48" i="15" s="1"/>
  <c r="Q27" i="15"/>
  <c r="U27" i="15" s="1"/>
  <c r="AD27" i="15" s="1"/>
  <c r="AS27" i="15"/>
  <c r="BF27" i="15" s="1"/>
  <c r="AS29" i="15"/>
  <c r="BF29" i="15" s="1"/>
  <c r="Q29" i="15"/>
  <c r="U29" i="15" s="1"/>
  <c r="AD29" i="15" s="1"/>
  <c r="Q54" i="15"/>
  <c r="U54" i="15" s="1"/>
  <c r="AD54" i="15" s="1"/>
  <c r="AS54" i="15"/>
  <c r="BF54" i="15" s="1"/>
  <c r="Q84" i="15"/>
  <c r="U84" i="15" s="1"/>
  <c r="AD84" i="15" s="1"/>
  <c r="AS84" i="15"/>
  <c r="BF84" i="15" s="1"/>
  <c r="Q75" i="15"/>
  <c r="U75" i="15" s="1"/>
  <c r="AD75" i="15" s="1"/>
  <c r="AS75" i="15"/>
  <c r="BF75" i="15" s="1"/>
  <c r="Q79" i="15"/>
  <c r="U79" i="15" s="1"/>
  <c r="AE79" i="15" s="1"/>
  <c r="V79" i="15" s="1"/>
  <c r="AS79" i="15"/>
  <c r="BF79" i="15" s="1"/>
  <c r="Q81" i="15"/>
  <c r="U81" i="15" s="1"/>
  <c r="AE81" i="15" s="1"/>
  <c r="V81" i="15" s="1"/>
  <c r="AS81" i="15"/>
  <c r="BF81" i="15" s="1"/>
  <c r="Q56" i="15"/>
  <c r="U56" i="15" s="1"/>
  <c r="AE56" i="15" s="1"/>
  <c r="V56" i="15" s="1"/>
  <c r="AS56" i="15"/>
  <c r="BF56" i="15" s="1"/>
  <c r="AS26" i="15"/>
  <c r="BF26" i="15" s="1"/>
  <c r="Q26" i="15"/>
  <c r="U26" i="15" s="1"/>
  <c r="AE26" i="15" s="1"/>
  <c r="V26" i="15" s="1"/>
  <c r="AS15" i="15"/>
  <c r="BF15" i="15" s="1"/>
  <c r="Q15" i="15"/>
  <c r="U15" i="15" s="1"/>
  <c r="AE15" i="15" s="1"/>
  <c r="V15" i="15" s="1"/>
  <c r="AE28" i="15"/>
  <c r="V28" i="15" s="1"/>
  <c r="Q60" i="15"/>
  <c r="U60" i="15" s="1"/>
  <c r="AD60" i="15" s="1"/>
  <c r="AS60" i="15"/>
  <c r="BF60" i="15" s="1"/>
  <c r="Q70" i="15"/>
  <c r="U70" i="15" s="1"/>
  <c r="AD70" i="15" s="1"/>
  <c r="AS70" i="15"/>
  <c r="BF70" i="15" s="1"/>
  <c r="U91" i="15"/>
  <c r="AE91" i="15" s="1"/>
  <c r="V91" i="15" s="1"/>
  <c r="Q69" i="15"/>
  <c r="U69" i="15" s="1"/>
  <c r="AE69" i="15" s="1"/>
  <c r="V69" i="15" s="1"/>
  <c r="AS69" i="15"/>
  <c r="BF69" i="15" s="1"/>
  <c r="Q59" i="15"/>
  <c r="U59" i="15" s="1"/>
  <c r="AD59" i="15" s="1"/>
  <c r="AS59" i="15"/>
  <c r="BF59" i="15" s="1"/>
  <c r="AS35" i="15"/>
  <c r="BF35" i="15" s="1"/>
  <c r="Q35" i="15"/>
  <c r="U35" i="15" s="1"/>
  <c r="AD35" i="15" s="1"/>
  <c r="BF61" i="15"/>
  <c r="U42" i="15"/>
  <c r="AE42" i="15" s="1"/>
  <c r="V42" i="15" s="1"/>
  <c r="AS33" i="15"/>
  <c r="BF33" i="15" s="1"/>
  <c r="Q33" i="15"/>
  <c r="U33" i="15" s="1"/>
  <c r="AE33" i="15" s="1"/>
  <c r="V33" i="15" s="1"/>
  <c r="AD24" i="15"/>
  <c r="AE24" i="15"/>
  <c r="V24" i="15" s="1"/>
  <c r="S49" i="14"/>
  <c r="AJ49" i="14"/>
  <c r="O12" i="14"/>
  <c r="K12" i="14"/>
  <c r="AJ12" i="14"/>
  <c r="AJ42" i="14"/>
  <c r="Q42" i="14" s="1"/>
  <c r="U42" i="14" s="1"/>
  <c r="S42" i="14"/>
  <c r="AB18" i="14"/>
  <c r="AJ27" i="14"/>
  <c r="S29" i="14"/>
  <c r="Q31" i="14"/>
  <c r="AR36" i="14"/>
  <c r="S52" i="14"/>
  <c r="K62" i="14"/>
  <c r="O62" i="14" s="1"/>
  <c r="K66" i="14"/>
  <c r="O66" i="14" s="1"/>
  <c r="AB67" i="14"/>
  <c r="AW76" i="14"/>
  <c r="K86" i="14"/>
  <c r="O86" i="14" s="1"/>
  <c r="AR86" i="14"/>
  <c r="Y46" i="14"/>
  <c r="AJ51" i="14"/>
  <c r="Y68" i="14"/>
  <c r="Y70" i="14"/>
  <c r="Y91" i="14"/>
  <c r="AB46" i="14"/>
  <c r="S62" i="14"/>
  <c r="K67" i="14"/>
  <c r="O67" i="14" s="1"/>
  <c r="AW86" i="14"/>
  <c r="AB91" i="14"/>
  <c r="AJ29" i="14"/>
  <c r="Q29" i="14" s="1"/>
  <c r="U29" i="14" s="1"/>
  <c r="AB31" i="14"/>
  <c r="S86" i="14"/>
  <c r="U86" i="14" s="1"/>
  <c r="AD86" i="14" s="1"/>
  <c r="K17" i="14"/>
  <c r="K91" i="14"/>
  <c r="O91" i="14" s="1"/>
  <c r="BD95" i="14"/>
  <c r="AW13" i="14"/>
  <c r="Y26" i="14"/>
  <c r="S27" i="14"/>
  <c r="Q46" i="14"/>
  <c r="Q91" i="14"/>
  <c r="U91" i="14" s="1"/>
  <c r="AE91" i="14" s="1"/>
  <c r="V91" i="14" s="1"/>
  <c r="AW91" i="14"/>
  <c r="BE91" i="14" s="1"/>
  <c r="AB26" i="14"/>
  <c r="Y86" i="14"/>
  <c r="AR93" i="14"/>
  <c r="BE93" i="14" s="1"/>
  <c r="S24" i="14"/>
  <c r="AW24" i="14"/>
  <c r="Y24" i="14"/>
  <c r="O24" i="14"/>
  <c r="AJ24" i="14"/>
  <c r="K24" i="14"/>
  <c r="AB24" i="14"/>
  <c r="Q38" i="14"/>
  <c r="AR38" i="14"/>
  <c r="S16" i="14"/>
  <c r="AB16" i="14"/>
  <c r="AJ16" i="14"/>
  <c r="Y16" i="14"/>
  <c r="K16" i="14"/>
  <c r="O16" i="14" s="1"/>
  <c r="AW16" i="14"/>
  <c r="AW14" i="14"/>
  <c r="Y14" i="14"/>
  <c r="K14" i="14"/>
  <c r="O14" i="14" s="1"/>
  <c r="AW19" i="14"/>
  <c r="Y19" i="14"/>
  <c r="K19" i="14"/>
  <c r="O19" i="14" s="1"/>
  <c r="AW22" i="14"/>
  <c r="Y22" i="14"/>
  <c r="K22" i="14"/>
  <c r="O22" i="14" s="1"/>
  <c r="AJ30" i="14"/>
  <c r="S30" i="14"/>
  <c r="AB30" i="14"/>
  <c r="Y30" i="14"/>
  <c r="AW30" i="14"/>
  <c r="AR32" i="14"/>
  <c r="Q32" i="14"/>
  <c r="AB40" i="14"/>
  <c r="AW40" i="14"/>
  <c r="Y40" i="14"/>
  <c r="K40" i="14"/>
  <c r="O40" i="14" s="1"/>
  <c r="AJ40" i="14"/>
  <c r="AJ41" i="14"/>
  <c r="S41" i="14"/>
  <c r="AB41" i="14"/>
  <c r="AW41" i="14"/>
  <c r="AW47" i="14"/>
  <c r="Y47" i="14"/>
  <c r="S47" i="14"/>
  <c r="AB47" i="14"/>
  <c r="K47" i="14"/>
  <c r="O47" i="14" s="1"/>
  <c r="Y13" i="14"/>
  <c r="AJ20" i="14"/>
  <c r="AB20" i="14"/>
  <c r="Y25" i="14"/>
  <c r="AW28" i="14"/>
  <c r="Y28" i="14"/>
  <c r="AJ28" i="14"/>
  <c r="S28" i="14"/>
  <c r="K30" i="14"/>
  <c r="O30" i="14" s="1"/>
  <c r="K32" i="14"/>
  <c r="O32" i="14" s="1"/>
  <c r="S32" i="14"/>
  <c r="AB32" i="14"/>
  <c r="Y32" i="14"/>
  <c r="AW32" i="14"/>
  <c r="K37" i="14"/>
  <c r="O37" i="14" s="1"/>
  <c r="AW37" i="14"/>
  <c r="Y37" i="14"/>
  <c r="AJ37" i="14"/>
  <c r="S37" i="14"/>
  <c r="K41" i="14"/>
  <c r="O41" i="14" s="1"/>
  <c r="AB48" i="14"/>
  <c r="K48" i="14"/>
  <c r="O48" i="14" s="1"/>
  <c r="AJ48" i="14"/>
  <c r="S48" i="14"/>
  <c r="Q49" i="14"/>
  <c r="AR49" i="14"/>
  <c r="S65" i="14"/>
  <c r="AB65" i="14"/>
  <c r="K65" i="14"/>
  <c r="O65" i="14"/>
  <c r="AJ65" i="14"/>
  <c r="Y65" i="14"/>
  <c r="F95" i="14"/>
  <c r="K13" i="14"/>
  <c r="O13" i="14" s="1"/>
  <c r="AB13" i="14"/>
  <c r="AJ14" i="14"/>
  <c r="AJ19" i="14"/>
  <c r="K20" i="14"/>
  <c r="O20" i="14" s="1"/>
  <c r="Y20" i="14"/>
  <c r="K21" i="14"/>
  <c r="O21" i="14" s="1"/>
  <c r="AJ21" i="14"/>
  <c r="S21" i="14"/>
  <c r="S22" i="14"/>
  <c r="AJ22" i="14"/>
  <c r="K25" i="14"/>
  <c r="O25" i="14" s="1"/>
  <c r="AB25" i="14"/>
  <c r="S26" i="14"/>
  <c r="K28" i="14"/>
  <c r="O28" i="14" s="1"/>
  <c r="S40" i="14"/>
  <c r="S45" i="14"/>
  <c r="AB45" i="14"/>
  <c r="AW45" i="14"/>
  <c r="Y45" i="14"/>
  <c r="K45" i="14"/>
  <c r="O45" i="14" s="1"/>
  <c r="AW48" i="14"/>
  <c r="AB64" i="14"/>
  <c r="AW64" i="14"/>
  <c r="Y64" i="14"/>
  <c r="K64" i="14"/>
  <c r="O64" i="14" s="1"/>
  <c r="AJ64" i="14"/>
  <c r="S64" i="14"/>
  <c r="S89" i="14"/>
  <c r="AB89" i="14"/>
  <c r="K89" i="14"/>
  <c r="AJ89" i="14"/>
  <c r="AW89" i="14"/>
  <c r="O89" i="14"/>
  <c r="Y89" i="14"/>
  <c r="J95" i="14"/>
  <c r="S12" i="14"/>
  <c r="AW12" i="14"/>
  <c r="Y12" i="14"/>
  <c r="AB12" i="14"/>
  <c r="S14" i="14"/>
  <c r="K18" i="14"/>
  <c r="O18" i="14" s="1"/>
  <c r="AJ18" i="14"/>
  <c r="S18" i="14"/>
  <c r="S19" i="14"/>
  <c r="BE25" i="14"/>
  <c r="AW33" i="14"/>
  <c r="Y33" i="14"/>
  <c r="AB33" i="14"/>
  <c r="K33" i="14"/>
  <c r="O33" i="14" s="1"/>
  <c r="AJ33" i="14"/>
  <c r="S33" i="14"/>
  <c r="K68" i="14"/>
  <c r="O68" i="14" s="1"/>
  <c r="AJ68" i="14"/>
  <c r="AW68" i="14"/>
  <c r="S68" i="14"/>
  <c r="BE13" i="14"/>
  <c r="AJ17" i="14"/>
  <c r="S17" i="14"/>
  <c r="AB17" i="14"/>
  <c r="AW38" i="14"/>
  <c r="BE38" i="14" s="1"/>
  <c r="Y38" i="14"/>
  <c r="S38" i="14"/>
  <c r="AB38" i="14"/>
  <c r="K38" i="14"/>
  <c r="O38" i="14" s="1"/>
  <c r="S56" i="14"/>
  <c r="AB56" i="14"/>
  <c r="AW56" i="14"/>
  <c r="AJ56" i="14"/>
  <c r="Y56" i="14"/>
  <c r="K56" i="14"/>
  <c r="O56" i="14" s="1"/>
  <c r="Q70" i="14"/>
  <c r="AR70" i="14"/>
  <c r="Q12" i="14"/>
  <c r="AJ34" i="14"/>
  <c r="S34" i="14"/>
  <c r="AB34" i="14"/>
  <c r="Y34" i="14"/>
  <c r="AW34" i="14"/>
  <c r="K34" i="14"/>
  <c r="O34" i="14" s="1"/>
  <c r="AJ39" i="14"/>
  <c r="S39" i="14"/>
  <c r="AB39" i="14"/>
  <c r="AJ47" i="14"/>
  <c r="AJ50" i="14"/>
  <c r="S50" i="14"/>
  <c r="AB50" i="14"/>
  <c r="AW50" i="14"/>
  <c r="Y50" i="14"/>
  <c r="AB69" i="14"/>
  <c r="AW69" i="14"/>
  <c r="Y69" i="14"/>
  <c r="K69" i="14"/>
  <c r="O69" i="14" s="1"/>
  <c r="AJ69" i="14"/>
  <c r="S69" i="14"/>
  <c r="AJ71" i="14"/>
  <c r="S71" i="14"/>
  <c r="AB71" i="14"/>
  <c r="Y71" i="14"/>
  <c r="AW71" i="14"/>
  <c r="AR12" i="14"/>
  <c r="AB15" i="14"/>
  <c r="AW15" i="14"/>
  <c r="Y15" i="14"/>
  <c r="AB23" i="14"/>
  <c r="AW23" i="14"/>
  <c r="Y23" i="14"/>
  <c r="K50" i="14"/>
  <c r="O50" i="14" s="1"/>
  <c r="AW73" i="14"/>
  <c r="Y73" i="14"/>
  <c r="K73" i="14"/>
  <c r="O73" i="14" s="1"/>
  <c r="AB73" i="14"/>
  <c r="S73" i="14"/>
  <c r="AJ73" i="14"/>
  <c r="R95" i="14"/>
  <c r="AB14" i="14"/>
  <c r="O17" i="14"/>
  <c r="AB19" i="14"/>
  <c r="AB22" i="14"/>
  <c r="AW35" i="14"/>
  <c r="Y35" i="14"/>
  <c r="K35" i="14"/>
  <c r="O35" i="14" s="1"/>
  <c r="AJ35" i="14"/>
  <c r="S35" i="14"/>
  <c r="K39" i="14"/>
  <c r="O39" i="14" s="1"/>
  <c r="AW39" i="14"/>
  <c r="AB43" i="14"/>
  <c r="AJ43" i="14"/>
  <c r="S43" i="14"/>
  <c r="Y43" i="14"/>
  <c r="K43" i="14"/>
  <c r="O43" i="14" s="1"/>
  <c r="AW43" i="14"/>
  <c r="K71" i="14"/>
  <c r="O71" i="14" s="1"/>
  <c r="AV95" i="14"/>
  <c r="K15" i="14"/>
  <c r="O15" i="14" s="1"/>
  <c r="AJ15" i="14"/>
  <c r="AW20" i="14"/>
  <c r="K23" i="14"/>
  <c r="O23" i="14" s="1"/>
  <c r="AJ23" i="14"/>
  <c r="K26" i="14"/>
  <c r="O26" i="14" s="1"/>
  <c r="AJ26" i="14"/>
  <c r="S44" i="14"/>
  <c r="AW44" i="14"/>
  <c r="K44" i="14"/>
  <c r="O44" i="14" s="1"/>
  <c r="AJ44" i="14"/>
  <c r="Q45" i="14"/>
  <c r="U45" i="14" s="1"/>
  <c r="AR45" i="14"/>
  <c r="Y48" i="14"/>
  <c r="K58" i="14"/>
  <c r="O58" i="14" s="1"/>
  <c r="AJ58" i="14"/>
  <c r="S58" i="14"/>
  <c r="AB58" i="14"/>
  <c r="Y58" i="14"/>
  <c r="AW58" i="14"/>
  <c r="S60" i="14"/>
  <c r="AB60" i="14"/>
  <c r="AW60" i="14"/>
  <c r="Y60" i="14"/>
  <c r="K60" i="14"/>
  <c r="O60" i="14" s="1"/>
  <c r="AJ60" i="14"/>
  <c r="S61" i="14"/>
  <c r="AW61" i="14"/>
  <c r="Y61" i="14"/>
  <c r="AJ61" i="14"/>
  <c r="K61" i="14"/>
  <c r="O61" i="14" s="1"/>
  <c r="AB61" i="14"/>
  <c r="AW65" i="14"/>
  <c r="AW54" i="14"/>
  <c r="Y54" i="14"/>
  <c r="K54" i="14"/>
  <c r="O54" i="14" s="1"/>
  <c r="AJ57" i="14"/>
  <c r="S57" i="14"/>
  <c r="AB57" i="14"/>
  <c r="AB79" i="14"/>
  <c r="AW79" i="14"/>
  <c r="Y79" i="14"/>
  <c r="AJ79" i="14"/>
  <c r="S90" i="14"/>
  <c r="AW90" i="14"/>
  <c r="Y90" i="14"/>
  <c r="K90" i="14"/>
  <c r="O90" i="14" s="1"/>
  <c r="AJ90" i="14"/>
  <c r="S31" i="14"/>
  <c r="U31" i="14" s="1"/>
  <c r="K36" i="14"/>
  <c r="O36" i="14" s="1"/>
  <c r="AW36" i="14"/>
  <c r="AJ54" i="14"/>
  <c r="K57" i="14"/>
  <c r="O57" i="14" s="1"/>
  <c r="AJ62" i="14"/>
  <c r="AB62" i="14"/>
  <c r="AW62" i="14"/>
  <c r="K63" i="14"/>
  <c r="O63" i="14" s="1"/>
  <c r="AJ63" i="14"/>
  <c r="S63" i="14"/>
  <c r="Y63" i="14"/>
  <c r="S66" i="14"/>
  <c r="AW66" i="14"/>
  <c r="Y66" i="14"/>
  <c r="AB66" i="14"/>
  <c r="S75" i="14"/>
  <c r="AB75" i="14"/>
  <c r="K75" i="14"/>
  <c r="O75" i="14" s="1"/>
  <c r="AJ75" i="14"/>
  <c r="AW75" i="14"/>
  <c r="K77" i="14"/>
  <c r="O77" i="14" s="1"/>
  <c r="AJ77" i="14"/>
  <c r="S77" i="14"/>
  <c r="AB77" i="14"/>
  <c r="AW77" i="14"/>
  <c r="K79" i="14"/>
  <c r="O79" i="14" s="1"/>
  <c r="AB83" i="14"/>
  <c r="AW83" i="14"/>
  <c r="Y83" i="14"/>
  <c r="K83" i="14"/>
  <c r="O83" i="14" s="1"/>
  <c r="AJ83" i="14"/>
  <c r="S83" i="14"/>
  <c r="K92" i="14"/>
  <c r="O92" i="14" s="1"/>
  <c r="AJ92" i="14"/>
  <c r="AB92" i="14"/>
  <c r="AW92" i="14"/>
  <c r="S92" i="14"/>
  <c r="Y27" i="14"/>
  <c r="AW27" i="14"/>
  <c r="Y36" i="14"/>
  <c r="AW49" i="14"/>
  <c r="S54" i="14"/>
  <c r="S70" i="14"/>
  <c r="AB70" i="14"/>
  <c r="K70" i="14"/>
  <c r="O70" i="14" s="1"/>
  <c r="AJ81" i="14"/>
  <c r="S81" i="14"/>
  <c r="AB81" i="14"/>
  <c r="K81" i="14"/>
  <c r="O81" i="14" s="1"/>
  <c r="O27" i="14"/>
  <c r="AB27" i="14"/>
  <c r="K29" i="14"/>
  <c r="AW29" i="14"/>
  <c r="AB36" i="14"/>
  <c r="K42" i="14"/>
  <c r="O42" i="14" s="1"/>
  <c r="K49" i="14"/>
  <c r="O49" i="14" s="1"/>
  <c r="Y49" i="14"/>
  <c r="S51" i="14"/>
  <c r="Y51" i="14"/>
  <c r="AB51" i="14"/>
  <c r="K53" i="14"/>
  <c r="O53" i="14" s="1"/>
  <c r="AJ53" i="14"/>
  <c r="S53" i="14"/>
  <c r="Y53" i="14"/>
  <c r="U66" i="14"/>
  <c r="AE66" i="14" s="1"/>
  <c r="V66" i="14" s="1"/>
  <c r="BE67" i="14"/>
  <c r="AW70" i="14"/>
  <c r="AB74" i="14"/>
  <c r="AW74" i="14"/>
  <c r="Y74" i="14"/>
  <c r="AJ74" i="14"/>
  <c r="S79" i="14"/>
  <c r="S80" i="14"/>
  <c r="AB80" i="14"/>
  <c r="O80" i="14"/>
  <c r="AJ80" i="14"/>
  <c r="Y80" i="14"/>
  <c r="AW81" i="14"/>
  <c r="Y29" i="14"/>
  <c r="AW31" i="14"/>
  <c r="BE31" i="14" s="1"/>
  <c r="Y42" i="14"/>
  <c r="AB49" i="14"/>
  <c r="K51" i="14"/>
  <c r="O51" i="14" s="1"/>
  <c r="AJ52" i="14"/>
  <c r="AB52" i="14"/>
  <c r="AW52" i="14"/>
  <c r="AW53" i="14"/>
  <c r="AW57" i="14"/>
  <c r="AB59" i="14"/>
  <c r="AW59" i="14"/>
  <c r="Y59" i="14"/>
  <c r="K59" i="14"/>
  <c r="O59" i="14" s="1"/>
  <c r="AJ59" i="14"/>
  <c r="AR66" i="14"/>
  <c r="K74" i="14"/>
  <c r="O74" i="14" s="1"/>
  <c r="AJ76" i="14"/>
  <c r="S76" i="14"/>
  <c r="AB76" i="14"/>
  <c r="K76" i="14"/>
  <c r="O76" i="14" s="1"/>
  <c r="AB88" i="14"/>
  <c r="AW88" i="14"/>
  <c r="Y88" i="14"/>
  <c r="K88" i="14"/>
  <c r="O88" i="14" s="1"/>
  <c r="AJ88" i="14"/>
  <c r="S88" i="14"/>
  <c r="T95" i="14"/>
  <c r="O29" i="14"/>
  <c r="AW42" i="14"/>
  <c r="AI95" i="14"/>
  <c r="K31" i="14"/>
  <c r="O31" i="14" s="1"/>
  <c r="Y31" i="14"/>
  <c r="S36" i="14"/>
  <c r="U36" i="14" s="1"/>
  <c r="AB42" i="14"/>
  <c r="K52" i="14"/>
  <c r="O52" i="14" s="1"/>
  <c r="AB55" i="14"/>
  <c r="AW55" i="14"/>
  <c r="Y55" i="14"/>
  <c r="AJ55" i="14"/>
  <c r="K55" i="14"/>
  <c r="O55" i="14" s="1"/>
  <c r="K72" i="14"/>
  <c r="O72" i="14" s="1"/>
  <c r="AJ72" i="14"/>
  <c r="S72" i="14"/>
  <c r="AW72" i="14"/>
  <c r="Y72" i="14"/>
  <c r="AW78" i="14"/>
  <c r="Y78" i="14"/>
  <c r="K78" i="14"/>
  <c r="O78" i="14" s="1"/>
  <c r="S78" i="14"/>
  <c r="AJ78" i="14"/>
  <c r="K82" i="14"/>
  <c r="O82" i="14" s="1"/>
  <c r="AJ82" i="14"/>
  <c r="S82" i="14"/>
  <c r="AB82" i="14"/>
  <c r="AW82" i="14"/>
  <c r="S85" i="14"/>
  <c r="AW85" i="14"/>
  <c r="Y85" i="14"/>
  <c r="O85" i="14"/>
  <c r="AJ85" i="14"/>
  <c r="U93" i="14"/>
  <c r="S84" i="14"/>
  <c r="AB84" i="14"/>
  <c r="AW84" i="14"/>
  <c r="Y84" i="14"/>
  <c r="K84" i="14"/>
  <c r="O84" i="14" s="1"/>
  <c r="AJ84" i="14"/>
  <c r="K87" i="14"/>
  <c r="O87" i="14" s="1"/>
  <c r="AJ87" i="14"/>
  <c r="S87" i="14"/>
  <c r="AB87" i="14"/>
  <c r="AW87" i="14"/>
  <c r="AD91" i="14"/>
  <c r="AB86" i="14"/>
  <c r="AJ78" i="13"/>
  <c r="Q78" i="13" s="1"/>
  <c r="Y46" i="13"/>
  <c r="K48" i="13"/>
  <c r="O48" i="13" s="1"/>
  <c r="K79" i="13"/>
  <c r="O79" i="13" s="1"/>
  <c r="Q79" i="13"/>
  <c r="AJ21" i="13"/>
  <c r="AR21" i="13" s="1"/>
  <c r="AB42" i="13"/>
  <c r="AB41" i="13"/>
  <c r="S77" i="13"/>
  <c r="AB79" i="13"/>
  <c r="Y12" i="13"/>
  <c r="AR95" i="13"/>
  <c r="AJ56" i="13"/>
  <c r="Q56" i="13" s="1"/>
  <c r="U56" i="13" s="1"/>
  <c r="AB68" i="13"/>
  <c r="S15" i="13"/>
  <c r="K21" i="13"/>
  <c r="O21" i="13" s="1"/>
  <c r="AW25" i="13"/>
  <c r="AJ59" i="13"/>
  <c r="AR59" i="13" s="1"/>
  <c r="Y64" i="13"/>
  <c r="AB83" i="13"/>
  <c r="AB15" i="13"/>
  <c r="AB16" i="13"/>
  <c r="Y82" i="13"/>
  <c r="K92" i="13"/>
  <c r="AW15" i="13"/>
  <c r="Y21" i="13"/>
  <c r="K25" i="13"/>
  <c r="O25" i="13" s="1"/>
  <c r="Y45" i="13"/>
  <c r="AW55" i="13"/>
  <c r="O59" i="13"/>
  <c r="K67" i="13"/>
  <c r="O67" i="13" s="1"/>
  <c r="S86" i="13"/>
  <c r="K23" i="13"/>
  <c r="O23" i="13" s="1"/>
  <c r="Q23" i="13"/>
  <c r="Y51" i="13"/>
  <c r="AW79" i="13"/>
  <c r="BE79" i="13" s="1"/>
  <c r="Y85" i="13"/>
  <c r="S92" i="13"/>
  <c r="Y23" i="13"/>
  <c r="S25" i="13"/>
  <c r="AW37" i="13"/>
  <c r="AB43" i="13"/>
  <c r="AW53" i="13"/>
  <c r="S59" i="13"/>
  <c r="AB85" i="13"/>
  <c r="AB24" i="13"/>
  <c r="AW61" i="13"/>
  <c r="Y67" i="13"/>
  <c r="AB86" i="13"/>
  <c r="S12" i="13"/>
  <c r="AW21" i="13"/>
  <c r="AB67" i="13"/>
  <c r="AB92" i="13"/>
  <c r="U95" i="13"/>
  <c r="AD95" i="13" s="1"/>
  <c r="K88" i="13"/>
  <c r="O88" i="13" s="1"/>
  <c r="K86" i="13"/>
  <c r="O86" i="13" s="1"/>
  <c r="AB80" i="13"/>
  <c r="Y76" i="13"/>
  <c r="K74" i="13"/>
  <c r="O74" i="13" s="1"/>
  <c r="S74" i="13"/>
  <c r="AB74" i="13"/>
  <c r="Q70" i="13"/>
  <c r="Y70" i="13"/>
  <c r="K70" i="13"/>
  <c r="O70" i="13" s="1"/>
  <c r="AW70" i="13"/>
  <c r="BE70" i="13" s="1"/>
  <c r="S68" i="13"/>
  <c r="K68" i="13"/>
  <c r="O68" i="13" s="1"/>
  <c r="S58" i="13"/>
  <c r="S48" i="13"/>
  <c r="AB48" i="13"/>
  <c r="O42" i="13"/>
  <c r="S42" i="13"/>
  <c r="AR38" i="13"/>
  <c r="Q38" i="13"/>
  <c r="S38" i="13"/>
  <c r="AB38" i="13"/>
  <c r="K38" i="13"/>
  <c r="O38" i="13" s="1"/>
  <c r="O36" i="13"/>
  <c r="AB36" i="13"/>
  <c r="AJ34" i="13"/>
  <c r="AB32" i="13"/>
  <c r="K32" i="13"/>
  <c r="O32" i="13" s="1"/>
  <c r="AB28" i="13"/>
  <c r="Y28" i="13"/>
  <c r="AW26" i="13"/>
  <c r="K26" i="13"/>
  <c r="O26" i="13" s="1"/>
  <c r="K24" i="13"/>
  <c r="O24" i="13" s="1"/>
  <c r="AW22" i="13"/>
  <c r="Y22" i="13"/>
  <c r="K22" i="13"/>
  <c r="O22" i="13" s="1"/>
  <c r="S18" i="13"/>
  <c r="AR32" i="13"/>
  <c r="Q32" i="13"/>
  <c r="AR25" i="13"/>
  <c r="BE25" i="13" s="1"/>
  <c r="Q25" i="13"/>
  <c r="AR63" i="13"/>
  <c r="Q63" i="13"/>
  <c r="Q90" i="13"/>
  <c r="AR90" i="13"/>
  <c r="Q72" i="13"/>
  <c r="AR72" i="13"/>
  <c r="K29" i="13"/>
  <c r="O29" i="13" s="1"/>
  <c r="AW73" i="13"/>
  <c r="AR84" i="13"/>
  <c r="Y18" i="13"/>
  <c r="S21" i="13"/>
  <c r="AJ22" i="13"/>
  <c r="Q22" i="13" s="1"/>
  <c r="U22" i="13" s="1"/>
  <c r="S23" i="13"/>
  <c r="Y25" i="13"/>
  <c r="K28" i="13"/>
  <c r="O28" i="13" s="1"/>
  <c r="AJ28" i="13"/>
  <c r="Y35" i="13"/>
  <c r="S36" i="13"/>
  <c r="K37" i="13"/>
  <c r="O37" i="13" s="1"/>
  <c r="K43" i="13"/>
  <c r="O43" i="13" s="1"/>
  <c r="AW43" i="13"/>
  <c r="AW45" i="13"/>
  <c r="O54" i="13"/>
  <c r="AJ54" i="13"/>
  <c r="AB59" i="13"/>
  <c r="S60" i="13"/>
  <c r="S61" i="13"/>
  <c r="U61" i="13" s="1"/>
  <c r="K64" i="13"/>
  <c r="O64" i="13" s="1"/>
  <c r="S71" i="13"/>
  <c r="AB77" i="13"/>
  <c r="K80" i="13"/>
  <c r="O80" i="13" s="1"/>
  <c r="K82" i="13"/>
  <c r="O82" i="13" s="1"/>
  <c r="AW82" i="13"/>
  <c r="BE82" i="13" s="1"/>
  <c r="S89" i="13"/>
  <c r="Q91" i="13"/>
  <c r="Y94" i="13"/>
  <c r="AW57" i="13"/>
  <c r="AB12" i="13"/>
  <c r="Y15" i="13"/>
  <c r="K16" i="13"/>
  <c r="O16" i="13" s="1"/>
  <c r="AB18" i="13"/>
  <c r="AB25" i="13"/>
  <c r="Y29" i="13"/>
  <c r="AJ48" i="13"/>
  <c r="S57" i="13"/>
  <c r="Q64" i="13"/>
  <c r="AW64" i="13"/>
  <c r="BE64" i="13" s="1"/>
  <c r="AW67" i="13"/>
  <c r="Y79" i="13"/>
  <c r="Q82" i="13"/>
  <c r="Y88" i="13"/>
  <c r="K49" i="13"/>
  <c r="O49" i="13" s="1"/>
  <c r="K91" i="13"/>
  <c r="O91" i="13" s="1"/>
  <c r="AW91" i="13"/>
  <c r="BE91" i="13" s="1"/>
  <c r="U18" i="13"/>
  <c r="Y49" i="13"/>
  <c r="Q66" i="13"/>
  <c r="AB71" i="13"/>
  <c r="AW76" i="13"/>
  <c r="S80" i="13"/>
  <c r="AW85" i="13"/>
  <c r="AB89" i="13"/>
  <c r="K73" i="13"/>
  <c r="O73" i="13" s="1"/>
  <c r="K12" i="13"/>
  <c r="O12" i="13" s="1"/>
  <c r="K18" i="13"/>
  <c r="O18" i="13" s="1"/>
  <c r="AR18" i="13"/>
  <c r="BE18" i="13" s="1"/>
  <c r="AB23" i="13"/>
  <c r="AW28" i="13"/>
  <c r="AJ42" i="13"/>
  <c r="AB49" i="13"/>
  <c r="S54" i="13"/>
  <c r="Y57" i="13"/>
  <c r="AJ60" i="13"/>
  <c r="AR60" i="13" s="1"/>
  <c r="AR61" i="13"/>
  <c r="Y73" i="13"/>
  <c r="K76" i="13"/>
  <c r="O76" i="13" s="1"/>
  <c r="K85" i="13"/>
  <c r="O85" i="13" s="1"/>
  <c r="Y91" i="13"/>
  <c r="K94" i="13"/>
  <c r="O94" i="13" s="1"/>
  <c r="AW94" i="13"/>
  <c r="BE94" i="13" s="1"/>
  <c r="K15" i="13"/>
  <c r="O15" i="13" s="1"/>
  <c r="S16" i="13"/>
  <c r="U16" i="13" s="1"/>
  <c r="AJ36" i="13"/>
  <c r="AB73" i="13"/>
  <c r="S83" i="13"/>
  <c r="AW88" i="13"/>
  <c r="AB91" i="13"/>
  <c r="Q94" i="13"/>
  <c r="Q44" i="13"/>
  <c r="AR44" i="13"/>
  <c r="AR35" i="13"/>
  <c r="Q35" i="13"/>
  <c r="Q24" i="13"/>
  <c r="AR24" i="13"/>
  <c r="AJ19" i="13"/>
  <c r="AW19" i="13"/>
  <c r="Y19" i="13"/>
  <c r="K19" i="13"/>
  <c r="O19" i="13" s="1"/>
  <c r="K39" i="13"/>
  <c r="O39" i="13" s="1"/>
  <c r="AJ39" i="13"/>
  <c r="AW39" i="13"/>
  <c r="S39" i="13"/>
  <c r="AJ31" i="13"/>
  <c r="K44" i="13"/>
  <c r="O44" i="13" s="1"/>
  <c r="S47" i="13"/>
  <c r="Y47" i="13"/>
  <c r="K47" i="13"/>
  <c r="O47" i="13" s="1"/>
  <c r="AB47" i="13"/>
  <c r="AW47" i="13"/>
  <c r="BE47" i="13" s="1"/>
  <c r="AJ13" i="13"/>
  <c r="AW13" i="13"/>
  <c r="Y13" i="13"/>
  <c r="S13" i="13"/>
  <c r="K14" i="13"/>
  <c r="O14" i="13" s="1"/>
  <c r="AR15" i="13"/>
  <c r="Q15" i="13"/>
  <c r="S33" i="13"/>
  <c r="K35" i="13"/>
  <c r="O35" i="13" s="1"/>
  <c r="AW35" i="13"/>
  <c r="AR37" i="13"/>
  <c r="Q37" i="13"/>
  <c r="Y39" i="13"/>
  <c r="AB52" i="13"/>
  <c r="AW52" i="13"/>
  <c r="Y52" i="13"/>
  <c r="AJ52" i="13"/>
  <c r="K52" i="13"/>
  <c r="O52" i="13" s="1"/>
  <c r="K13" i="13"/>
  <c r="O13" i="13" s="1"/>
  <c r="AW20" i="13"/>
  <c r="Y20" i="13"/>
  <c r="S20" i="13"/>
  <c r="K20" i="13"/>
  <c r="O20" i="13" s="1"/>
  <c r="AJ20" i="13"/>
  <c r="S30" i="13"/>
  <c r="AB39" i="13"/>
  <c r="AB40" i="13"/>
  <c r="AW40" i="13"/>
  <c r="S40" i="13"/>
  <c r="AJ40" i="13"/>
  <c r="AB44" i="13"/>
  <c r="AW65" i="13"/>
  <c r="Y65" i="13"/>
  <c r="K65" i="13"/>
  <c r="O65" i="13" s="1"/>
  <c r="AJ65" i="13"/>
  <c r="S65" i="13"/>
  <c r="AB65" i="13"/>
  <c r="Q93" i="13"/>
  <c r="AR93" i="13"/>
  <c r="R97" i="13"/>
  <c r="AR16" i="13"/>
  <c r="AB19" i="13"/>
  <c r="AB34" i="13"/>
  <c r="AW34" i="13"/>
  <c r="K34" i="13"/>
  <c r="O34" i="13" s="1"/>
  <c r="Y34" i="13"/>
  <c r="K40" i="13"/>
  <c r="O40" i="13" s="1"/>
  <c r="AB46" i="13"/>
  <c r="AW46" i="13"/>
  <c r="S46" i="13"/>
  <c r="K46" i="13"/>
  <c r="O46" i="13" s="1"/>
  <c r="AJ46" i="13"/>
  <c r="S52" i="13"/>
  <c r="AR85" i="13"/>
  <c r="BE85" i="13" s="1"/>
  <c r="Q85" i="13"/>
  <c r="AW27" i="13"/>
  <c r="Y27" i="13"/>
  <c r="K27" i="13"/>
  <c r="O27" i="13" s="1"/>
  <c r="Q55" i="13"/>
  <c r="AR55" i="13"/>
  <c r="BE55" i="13" s="1"/>
  <c r="AI97" i="13"/>
  <c r="Y31" i="13"/>
  <c r="S31" i="13"/>
  <c r="K31" i="13"/>
  <c r="O31" i="13" s="1"/>
  <c r="AW44" i="13"/>
  <c r="Y44" i="13"/>
  <c r="S44" i="13"/>
  <c r="AW24" i="13"/>
  <c r="Y24" i="13"/>
  <c r="S24" i="13"/>
  <c r="S81" i="13"/>
  <c r="AB81" i="13"/>
  <c r="AW81" i="13"/>
  <c r="Y81" i="13"/>
  <c r="K81" i="13"/>
  <c r="O81" i="13" s="1"/>
  <c r="AJ81" i="13"/>
  <c r="T97" i="13"/>
  <c r="AJ27" i="13"/>
  <c r="S27" i="13"/>
  <c r="AJ33" i="13"/>
  <c r="AB33" i="13"/>
  <c r="K33" i="13"/>
  <c r="O33" i="13" s="1"/>
  <c r="BD97" i="13"/>
  <c r="AW14" i="13"/>
  <c r="Y14" i="13"/>
  <c r="S14" i="13"/>
  <c r="AJ14" i="13"/>
  <c r="S19" i="13"/>
  <c r="AJ30" i="13"/>
  <c r="AW30" i="13"/>
  <c r="Y30" i="13"/>
  <c r="K30" i="13"/>
  <c r="O30" i="13" s="1"/>
  <c r="AW31" i="13"/>
  <c r="AW33" i="13"/>
  <c r="S35" i="13"/>
  <c r="AB35" i="13"/>
  <c r="Q47" i="13"/>
  <c r="AW50" i="13"/>
  <c r="Y50" i="13"/>
  <c r="S50" i="13"/>
  <c r="AJ50" i="13"/>
  <c r="K50" i="13"/>
  <c r="O50" i="13" s="1"/>
  <c r="AB50" i="13"/>
  <c r="S55" i="13"/>
  <c r="AB55" i="13"/>
  <c r="K55" i="13"/>
  <c r="O55" i="13" s="1"/>
  <c r="AR88" i="13"/>
  <c r="Q88" i="13"/>
  <c r="AV97" i="13"/>
  <c r="AW17" i="13"/>
  <c r="Y17" i="13"/>
  <c r="O17" i="13"/>
  <c r="S17" i="13"/>
  <c r="AB17" i="13"/>
  <c r="AJ26" i="13"/>
  <c r="AB26" i="13"/>
  <c r="S26" i="13"/>
  <c r="AJ29" i="13"/>
  <c r="AB29" i="13"/>
  <c r="S29" i="13"/>
  <c r="K51" i="13"/>
  <c r="O51" i="13" s="1"/>
  <c r="AJ51" i="13"/>
  <c r="S51" i="13"/>
  <c r="AW51" i="13"/>
  <c r="S63" i="13"/>
  <c r="AW63" i="13"/>
  <c r="Y63" i="13"/>
  <c r="K63" i="13"/>
  <c r="O63" i="13" s="1"/>
  <c r="AB63" i="13"/>
  <c r="AR67" i="13"/>
  <c r="Q67" i="13"/>
  <c r="S87" i="13"/>
  <c r="AB87" i="13"/>
  <c r="AW87" i="13"/>
  <c r="Y87" i="13"/>
  <c r="K87" i="13"/>
  <c r="O87" i="13" s="1"/>
  <c r="AJ87" i="13"/>
  <c r="S41" i="13"/>
  <c r="Y41" i="13"/>
  <c r="K41" i="13"/>
  <c r="O41" i="13" s="1"/>
  <c r="S53" i="13"/>
  <c r="AJ53" i="13"/>
  <c r="AB53" i="13"/>
  <c r="S75" i="13"/>
  <c r="AB75" i="13"/>
  <c r="AW75" i="13"/>
  <c r="Y75" i="13"/>
  <c r="K75" i="13"/>
  <c r="O75" i="13" s="1"/>
  <c r="AR76" i="13"/>
  <c r="Q76" i="13"/>
  <c r="AJ17" i="13"/>
  <c r="S32" i="13"/>
  <c r="AW32" i="13"/>
  <c r="Y32" i="13"/>
  <c r="AJ41" i="13"/>
  <c r="K45" i="13"/>
  <c r="O45" i="13" s="1"/>
  <c r="AJ45" i="13"/>
  <c r="AB45" i="13"/>
  <c r="K53" i="13"/>
  <c r="O53" i="13" s="1"/>
  <c r="AW56" i="13"/>
  <c r="Y56" i="13"/>
  <c r="AB56" i="13"/>
  <c r="K56" i="13"/>
  <c r="O56" i="13" s="1"/>
  <c r="Y55" i="13"/>
  <c r="AB58" i="13"/>
  <c r="Y58" i="13"/>
  <c r="K58" i="13"/>
  <c r="O58" i="13" s="1"/>
  <c r="AJ58" i="13"/>
  <c r="S93" i="13"/>
  <c r="AB93" i="13"/>
  <c r="AW93" i="13"/>
  <c r="Y93" i="13"/>
  <c r="K93" i="13"/>
  <c r="O93" i="13" s="1"/>
  <c r="U49" i="13"/>
  <c r="AW62" i="13"/>
  <c r="Y62" i="13"/>
  <c r="AJ62" i="13"/>
  <c r="S62" i="13"/>
  <c r="K62" i="13"/>
  <c r="O62" i="13" s="1"/>
  <c r="S69" i="13"/>
  <c r="AB69" i="13"/>
  <c r="AW69" i="13"/>
  <c r="Y69" i="13"/>
  <c r="K69" i="13"/>
  <c r="O69" i="13" s="1"/>
  <c r="AJ69" i="13"/>
  <c r="BE95" i="13"/>
  <c r="Y60" i="13"/>
  <c r="Y61" i="13"/>
  <c r="J97" i="13"/>
  <c r="AJ12" i="13"/>
  <c r="Y16" i="13"/>
  <c r="AW16" i="13"/>
  <c r="AB22" i="13"/>
  <c r="AW23" i="13"/>
  <c r="BE23" i="13" s="1"/>
  <c r="S37" i="13"/>
  <c r="AB37" i="13"/>
  <c r="Y37" i="13"/>
  <c r="AJ57" i="13"/>
  <c r="AB60" i="13"/>
  <c r="K61" i="13"/>
  <c r="O61" i="13" s="1"/>
  <c r="AB61" i="13"/>
  <c r="S66" i="13"/>
  <c r="AW66" i="13"/>
  <c r="BE66" i="13" s="1"/>
  <c r="Y66" i="13"/>
  <c r="K66" i="13"/>
  <c r="O66" i="13" s="1"/>
  <c r="AB66" i="13"/>
  <c r="S43" i="13"/>
  <c r="AJ43" i="13"/>
  <c r="AB57" i="13"/>
  <c r="AW60" i="13"/>
  <c r="AW38" i="13"/>
  <c r="Y38" i="13"/>
  <c r="AW49" i="13"/>
  <c r="Y36" i="13"/>
  <c r="AW36" i="13"/>
  <c r="Y42" i="13"/>
  <c r="AW42" i="13"/>
  <c r="Y48" i="13"/>
  <c r="AW48" i="13"/>
  <c r="Y54" i="13"/>
  <c r="AW54" i="13"/>
  <c r="Y59" i="13"/>
  <c r="AW59" i="13"/>
  <c r="S72" i="13"/>
  <c r="AB72" i="13"/>
  <c r="AW72" i="13"/>
  <c r="Y72" i="13"/>
  <c r="K72" i="13"/>
  <c r="O72" i="13" s="1"/>
  <c r="S78" i="13"/>
  <c r="AB78" i="13"/>
  <c r="AW78" i="13"/>
  <c r="Y78" i="13"/>
  <c r="K78" i="13"/>
  <c r="O78" i="13" s="1"/>
  <c r="S84" i="13"/>
  <c r="U84" i="13" s="1"/>
  <c r="AB84" i="13"/>
  <c r="AW84" i="13"/>
  <c r="Y84" i="13"/>
  <c r="K84" i="13"/>
  <c r="O84" i="13" s="1"/>
  <c r="S90" i="13"/>
  <c r="AB90" i="13"/>
  <c r="AW90" i="13"/>
  <c r="Y90" i="13"/>
  <c r="K90" i="13"/>
  <c r="O90" i="13" s="1"/>
  <c r="AB64" i="13"/>
  <c r="AB70" i="13"/>
  <c r="AB76" i="13"/>
  <c r="AB82" i="13"/>
  <c r="AB88" i="13"/>
  <c r="AB94" i="13"/>
  <c r="S64" i="13"/>
  <c r="S67" i="13"/>
  <c r="AJ68" i="13"/>
  <c r="S70" i="13"/>
  <c r="AJ71" i="13"/>
  <c r="S73" i="13"/>
  <c r="AJ74" i="13"/>
  <c r="S76" i="13"/>
  <c r="AJ77" i="13"/>
  <c r="S79" i="13"/>
  <c r="U79" i="13" s="1"/>
  <c r="AE79" i="13" s="1"/>
  <c r="V79" i="13" s="1"/>
  <c r="AJ80" i="13"/>
  <c r="S82" i="13"/>
  <c r="AJ83" i="13"/>
  <c r="S85" i="13"/>
  <c r="AJ86" i="13"/>
  <c r="S88" i="13"/>
  <c r="AJ89" i="13"/>
  <c r="S91" i="13"/>
  <c r="AJ92" i="13"/>
  <c r="S94" i="13"/>
  <c r="K71" i="13"/>
  <c r="O71" i="13" s="1"/>
  <c r="K77" i="13"/>
  <c r="O77" i="13" s="1"/>
  <c r="K83" i="13"/>
  <c r="O83" i="13" s="1"/>
  <c r="K89" i="13"/>
  <c r="O89" i="13" s="1"/>
  <c r="O92" i="13"/>
  <c r="Y68" i="13"/>
  <c r="Y71" i="13"/>
  <c r="Y74" i="13"/>
  <c r="Y77" i="13"/>
  <c r="Y80" i="13"/>
  <c r="Y83" i="13"/>
  <c r="Y86" i="13"/>
  <c r="Y89" i="13"/>
  <c r="Y92" i="13"/>
  <c r="AE58" i="16" l="1"/>
  <c r="V58" i="16" s="1"/>
  <c r="W58" i="16" s="1"/>
  <c r="AD33" i="15"/>
  <c r="AD53" i="15"/>
  <c r="W53" i="15" s="1"/>
  <c r="AD41" i="15"/>
  <c r="AD21" i="15"/>
  <c r="W21" i="15" s="1"/>
  <c r="AD63" i="15"/>
  <c r="W43" i="17"/>
  <c r="AE68" i="17"/>
  <c r="V68" i="17" s="1"/>
  <c r="W68" i="17" s="1"/>
  <c r="AD74" i="17"/>
  <c r="W32" i="17"/>
  <c r="AD29" i="17"/>
  <c r="W29" i="17" s="1"/>
  <c r="AD18" i="17"/>
  <c r="W18" i="17" s="1"/>
  <c r="AE59" i="17"/>
  <c r="V59" i="17" s="1"/>
  <c r="AE48" i="17"/>
  <c r="V48" i="17" s="1"/>
  <c r="W48" i="17" s="1"/>
  <c r="W31" i="17"/>
  <c r="AE45" i="17"/>
  <c r="V45" i="17" s="1"/>
  <c r="W45" i="17" s="1"/>
  <c r="AE43" i="17"/>
  <c r="V43" i="17" s="1"/>
  <c r="AD62" i="17"/>
  <c r="W76" i="17"/>
  <c r="AD24" i="17"/>
  <c r="W24" i="17" s="1"/>
  <c r="W40" i="17"/>
  <c r="W26" i="17"/>
  <c r="AE72" i="17"/>
  <c r="V72" i="17" s="1"/>
  <c r="W72" i="17" s="1"/>
  <c r="AD17" i="17"/>
  <c r="W17" i="17" s="1"/>
  <c r="W33" i="17"/>
  <c r="W30" i="17"/>
  <c r="AE67" i="17"/>
  <c r="V67" i="17" s="1"/>
  <c r="AE50" i="17"/>
  <c r="V50" i="17" s="1"/>
  <c r="W50" i="17" s="1"/>
  <c r="W19" i="17"/>
  <c r="AD64" i="17"/>
  <c r="W64" i="17" s="1"/>
  <c r="W61" i="17"/>
  <c r="W35" i="17"/>
  <c r="W49" i="17"/>
  <c r="AD58" i="17"/>
  <c r="W69" i="17"/>
  <c r="W27" i="17"/>
  <c r="W67" i="17"/>
  <c r="W73" i="17"/>
  <c r="W39" i="17"/>
  <c r="AE28" i="17"/>
  <c r="V28" i="17" s="1"/>
  <c r="W28" i="17" s="1"/>
  <c r="AE66" i="17"/>
  <c r="V66" i="17" s="1"/>
  <c r="W66" i="17" s="1"/>
  <c r="W44" i="17"/>
  <c r="W46" i="17"/>
  <c r="W79" i="17"/>
  <c r="W78" i="17"/>
  <c r="W88" i="17"/>
  <c r="AE87" i="17"/>
  <c r="V87" i="17" s="1"/>
  <c r="W87" i="17" s="1"/>
  <c r="W83" i="17"/>
  <c r="W36" i="17"/>
  <c r="W63" i="17"/>
  <c r="AE86" i="17"/>
  <c r="V86" i="17" s="1"/>
  <c r="W86" i="17" s="1"/>
  <c r="AE13" i="17"/>
  <c r="V13" i="17" s="1"/>
  <c r="W13" i="17" s="1"/>
  <c r="AE41" i="17"/>
  <c r="V41" i="17" s="1"/>
  <c r="W41" i="17" s="1"/>
  <c r="AE92" i="17"/>
  <c r="V92" i="17" s="1"/>
  <c r="W92" i="17" s="1"/>
  <c r="AS95" i="17"/>
  <c r="BF12" i="17"/>
  <c r="BF95" i="17" s="1"/>
  <c r="AD14" i="17"/>
  <c r="W14" i="17" s="1"/>
  <c r="AE60" i="17"/>
  <c r="V60" i="17" s="1"/>
  <c r="AD60" i="17"/>
  <c r="W60" i="17" s="1"/>
  <c r="AE65" i="17"/>
  <c r="V65" i="17" s="1"/>
  <c r="AD65" i="17"/>
  <c r="W77" i="17"/>
  <c r="W62" i="17"/>
  <c r="W58" i="17"/>
  <c r="AD22" i="17"/>
  <c r="W22" i="17" s="1"/>
  <c r="W57" i="17"/>
  <c r="AD52" i="17"/>
  <c r="W52" i="17" s="1"/>
  <c r="AE37" i="17"/>
  <c r="V37" i="17" s="1"/>
  <c r="W37" i="17" s="1"/>
  <c r="AD47" i="17"/>
  <c r="W47" i="17" s="1"/>
  <c r="AD89" i="17"/>
  <c r="W89" i="17" s="1"/>
  <c r="W55" i="17"/>
  <c r="AE21" i="17"/>
  <c r="V21" i="17" s="1"/>
  <c r="W21" i="17" s="1"/>
  <c r="W74" i="17"/>
  <c r="W71" i="17"/>
  <c r="W91" i="17"/>
  <c r="AE85" i="17"/>
  <c r="V85" i="17" s="1"/>
  <c r="AD85" i="17"/>
  <c r="AE78" i="17"/>
  <c r="V78" i="17" s="1"/>
  <c r="W20" i="17"/>
  <c r="W54" i="17"/>
  <c r="AE16" i="17"/>
  <c r="V16" i="17" s="1"/>
  <c r="W16" i="17" s="1"/>
  <c r="W51" i="17"/>
  <c r="AD82" i="17"/>
  <c r="W82" i="17" s="1"/>
  <c r="AE34" i="17"/>
  <c r="V34" i="17" s="1"/>
  <c r="W34" i="17" s="1"/>
  <c r="AD70" i="17"/>
  <c r="W70" i="17" s="1"/>
  <c r="AD56" i="17"/>
  <c r="W56" i="17" s="1"/>
  <c r="AE88" i="17"/>
  <c r="V88" i="17" s="1"/>
  <c r="AE42" i="17"/>
  <c r="V42" i="17" s="1"/>
  <c r="W42" i="17" s="1"/>
  <c r="AD15" i="17"/>
  <c r="W15" i="17" s="1"/>
  <c r="Q95" i="17"/>
  <c r="U12" i="17"/>
  <c r="W38" i="17"/>
  <c r="AE75" i="17"/>
  <c r="V75" i="17" s="1"/>
  <c r="AD75" i="17"/>
  <c r="W59" i="17"/>
  <c r="W43" i="16"/>
  <c r="W92" i="16"/>
  <c r="W82" i="16"/>
  <c r="W31" i="16"/>
  <c r="W83" i="16"/>
  <c r="W46" i="16"/>
  <c r="W26" i="16"/>
  <c r="AE72" i="16"/>
  <c r="V72" i="16" s="1"/>
  <c r="W72" i="16" s="1"/>
  <c r="W36" i="16"/>
  <c r="AE92" i="16"/>
  <c r="V92" i="16" s="1"/>
  <c r="AE82" i="16"/>
  <c r="V82" i="16" s="1"/>
  <c r="AE69" i="16"/>
  <c r="V69" i="16" s="1"/>
  <c r="W69" i="16" s="1"/>
  <c r="AE31" i="16"/>
  <c r="V31" i="16" s="1"/>
  <c r="W75" i="16"/>
  <c r="Q95" i="16"/>
  <c r="U12" i="16"/>
  <c r="AD86" i="16"/>
  <c r="W86" i="16" s="1"/>
  <c r="AE86" i="16"/>
  <c r="V86" i="16" s="1"/>
  <c r="AE89" i="16"/>
  <c r="V89" i="16" s="1"/>
  <c r="AD89" i="16"/>
  <c r="W89" i="16" s="1"/>
  <c r="W33" i="16"/>
  <c r="AE84" i="16"/>
  <c r="V84" i="16" s="1"/>
  <c r="AD84" i="16"/>
  <c r="W84" i="16" s="1"/>
  <c r="W24" i="16"/>
  <c r="AS95" i="16"/>
  <c r="BF12" i="16"/>
  <c r="BF95" i="16" s="1"/>
  <c r="AE14" i="16"/>
  <c r="V14" i="16" s="1"/>
  <c r="W14" i="16" s="1"/>
  <c r="W85" i="16"/>
  <c r="W49" i="16"/>
  <c r="AD76" i="16"/>
  <c r="W76" i="16" s="1"/>
  <c r="W87" i="16"/>
  <c r="W81" i="16"/>
  <c r="AD56" i="16"/>
  <c r="W56" i="16" s="1"/>
  <c r="AE43" i="16"/>
  <c r="V43" i="16" s="1"/>
  <c r="W37" i="16"/>
  <c r="AD88" i="16"/>
  <c r="W88" i="16" s="1"/>
  <c r="W28" i="16"/>
  <c r="AD65" i="16"/>
  <c r="W65" i="16" s="1"/>
  <c r="AD73" i="16"/>
  <c r="W73" i="16" s="1"/>
  <c r="AD74" i="16"/>
  <c r="W74" i="16" s="1"/>
  <c r="AE38" i="16"/>
  <c r="V38" i="16" s="1"/>
  <c r="W38" i="16" s="1"/>
  <c r="W55" i="16"/>
  <c r="AD17" i="16"/>
  <c r="W17" i="16" s="1"/>
  <c r="W68" i="16"/>
  <c r="W42" i="16"/>
  <c r="AD91" i="16"/>
  <c r="AE91" i="16"/>
  <c r="V91" i="16" s="1"/>
  <c r="W15" i="16"/>
  <c r="W32" i="16"/>
  <c r="AD60" i="16"/>
  <c r="AE60" i="16"/>
  <c r="V60" i="16" s="1"/>
  <c r="AD79" i="16"/>
  <c r="W79" i="16" s="1"/>
  <c r="AE83" i="16"/>
  <c r="V83" i="16" s="1"/>
  <c r="AD30" i="16"/>
  <c r="W30" i="16" s="1"/>
  <c r="AD27" i="16"/>
  <c r="W27" i="16" s="1"/>
  <c r="AE44" i="16"/>
  <c r="V44" i="16" s="1"/>
  <c r="W44" i="16" s="1"/>
  <c r="AE64" i="16"/>
  <c r="V64" i="16" s="1"/>
  <c r="W64" i="16" s="1"/>
  <c r="AD47" i="16"/>
  <c r="W47" i="16" s="1"/>
  <c r="W71" i="16"/>
  <c r="W93" i="16"/>
  <c r="AE40" i="16"/>
  <c r="V40" i="16" s="1"/>
  <c r="AD40" i="16"/>
  <c r="W40" i="16" s="1"/>
  <c r="W45" i="16"/>
  <c r="W77" i="16"/>
  <c r="AD57" i="15"/>
  <c r="W57" i="15" s="1"/>
  <c r="AE62" i="15"/>
  <c r="V62" i="15" s="1"/>
  <c r="W62" i="15" s="1"/>
  <c r="AD68" i="15"/>
  <c r="W68" i="15" s="1"/>
  <c r="AD34" i="15"/>
  <c r="AD43" i="15"/>
  <c r="W43" i="15" s="1"/>
  <c r="AE17" i="15"/>
  <c r="V17" i="15" s="1"/>
  <c r="AD86" i="15"/>
  <c r="W86" i="15" s="1"/>
  <c r="AD26" i="15"/>
  <c r="W26" i="15" s="1"/>
  <c r="AD32" i="15"/>
  <c r="W32" i="15" s="1"/>
  <c r="AR73" i="13"/>
  <c r="BE73" i="13" s="1"/>
  <c r="Q73" i="13"/>
  <c r="AD36" i="15"/>
  <c r="W36" i="15" s="1"/>
  <c r="W33" i="15"/>
  <c r="AD56" i="15"/>
  <c r="W56" i="15" s="1"/>
  <c r="AR49" i="13"/>
  <c r="AR78" i="13"/>
  <c r="Q67" i="14"/>
  <c r="U67" i="14" s="1"/>
  <c r="AD67" i="14" s="1"/>
  <c r="BE36" i="14"/>
  <c r="AR29" i="14"/>
  <c r="AE37" i="15"/>
  <c r="V37" i="15" s="1"/>
  <c r="W37" i="15" s="1"/>
  <c r="AE75" i="15"/>
  <c r="V75" i="15" s="1"/>
  <c r="W28" i="15"/>
  <c r="AE14" i="15"/>
  <c r="V14" i="15" s="1"/>
  <c r="W14" i="15" s="1"/>
  <c r="AR75" i="13"/>
  <c r="BE86" i="14"/>
  <c r="AD89" i="15"/>
  <c r="AD80" i="15"/>
  <c r="W80" i="15" s="1"/>
  <c r="AE71" i="15"/>
  <c r="V71" i="15" s="1"/>
  <c r="W71" i="15" s="1"/>
  <c r="U70" i="14"/>
  <c r="AR42" i="14"/>
  <c r="W75" i="15"/>
  <c r="AD74" i="15"/>
  <c r="W74" i="15" s="1"/>
  <c r="AD39" i="15"/>
  <c r="W39" i="15" s="1"/>
  <c r="AD78" i="15"/>
  <c r="W78" i="15" s="1"/>
  <c r="AR56" i="13"/>
  <c r="BE56" i="13" s="1"/>
  <c r="AE83" i="15"/>
  <c r="V83" i="15" s="1"/>
  <c r="W83" i="15" s="1"/>
  <c r="AE70" i="15"/>
  <c r="V70" i="15" s="1"/>
  <c r="W55" i="15"/>
  <c r="AD91" i="15"/>
  <c r="W91" i="15" s="1"/>
  <c r="AD31" i="15"/>
  <c r="W31" i="15" s="1"/>
  <c r="BE29" i="14"/>
  <c r="AD77" i="15"/>
  <c r="W77" i="15" s="1"/>
  <c r="AE29" i="15"/>
  <c r="V29" i="15" s="1"/>
  <c r="W29" i="15" s="1"/>
  <c r="AD23" i="15"/>
  <c r="W23" i="15" s="1"/>
  <c r="U46" i="14"/>
  <c r="AD46" i="14" s="1"/>
  <c r="W70" i="15"/>
  <c r="AE27" i="15"/>
  <c r="V27" i="15" s="1"/>
  <c r="W27" i="15" s="1"/>
  <c r="W50" i="15"/>
  <c r="W87" i="15"/>
  <c r="W60" i="15"/>
  <c r="AD42" i="15"/>
  <c r="W42" i="15" s="1"/>
  <c r="AD72" i="15"/>
  <c r="W72" i="15" s="1"/>
  <c r="W24" i="15"/>
  <c r="AD66" i="15"/>
  <c r="W66" i="15" s="1"/>
  <c r="AE16" i="15"/>
  <c r="V16" i="15" s="1"/>
  <c r="W16" i="15" s="1"/>
  <c r="AE65" i="15"/>
  <c r="V65" i="15" s="1"/>
  <c r="W65" i="15" s="1"/>
  <c r="AD67" i="15"/>
  <c r="W67" i="15" s="1"/>
  <c r="AE48" i="15"/>
  <c r="V48" i="15" s="1"/>
  <c r="W48" i="15" s="1"/>
  <c r="AJ95" i="15"/>
  <c r="AS12" i="15"/>
  <c r="Q12" i="15"/>
  <c r="AE59" i="15"/>
  <c r="V59" i="15" s="1"/>
  <c r="W59" i="15" s="1"/>
  <c r="AD69" i="15"/>
  <c r="W69" i="15" s="1"/>
  <c r="AE58" i="15"/>
  <c r="V58" i="15" s="1"/>
  <c r="W58" i="15" s="1"/>
  <c r="AE64" i="15"/>
  <c r="V64" i="15" s="1"/>
  <c r="W64" i="15" s="1"/>
  <c r="AD49" i="15"/>
  <c r="W49" i="15" s="1"/>
  <c r="AE76" i="15"/>
  <c r="V76" i="15" s="1"/>
  <c r="W76" i="15" s="1"/>
  <c r="AD79" i="15"/>
  <c r="W79" i="15" s="1"/>
  <c r="W19" i="15"/>
  <c r="AE87" i="15"/>
  <c r="V87" i="15" s="1"/>
  <c r="W45" i="15"/>
  <c r="AE51" i="15"/>
  <c r="V51" i="15" s="1"/>
  <c r="AD51" i="15"/>
  <c r="W51" i="15" s="1"/>
  <c r="AD61" i="15"/>
  <c r="W61" i="15" s="1"/>
  <c r="W20" i="15"/>
  <c r="AD44" i="15"/>
  <c r="W44" i="15" s="1"/>
  <c r="W90" i="15"/>
  <c r="AD88" i="15"/>
  <c r="W88" i="15" s="1"/>
  <c r="W82" i="15"/>
  <c r="W34" i="15"/>
  <c r="AD40" i="15"/>
  <c r="W40" i="15" s="1"/>
  <c r="AE84" i="15"/>
  <c r="V84" i="15" s="1"/>
  <c r="W84" i="15" s="1"/>
  <c r="AE60" i="15"/>
  <c r="V60" i="15" s="1"/>
  <c r="AE35" i="15"/>
  <c r="V35" i="15" s="1"/>
  <c r="W35" i="15" s="1"/>
  <c r="AD15" i="15"/>
  <c r="W15" i="15" s="1"/>
  <c r="AD22" i="15"/>
  <c r="W22" i="15" s="1"/>
  <c r="AD18" i="15"/>
  <c r="W18" i="15" s="1"/>
  <c r="AD47" i="15"/>
  <c r="W47" i="15" s="1"/>
  <c r="W52" i="15"/>
  <c r="AD73" i="15"/>
  <c r="W73" i="15" s="1"/>
  <c r="AE54" i="15"/>
  <c r="V54" i="15" s="1"/>
  <c r="W54" i="15" s="1"/>
  <c r="W17" i="15"/>
  <c r="W41" i="15"/>
  <c r="W92" i="15"/>
  <c r="AD13" i="15"/>
  <c r="W13" i="15" s="1"/>
  <c r="AD85" i="15"/>
  <c r="W85" i="15" s="1"/>
  <c r="AD46" i="15"/>
  <c r="W46" i="15" s="1"/>
  <c r="AD38" i="15"/>
  <c r="W38" i="15" s="1"/>
  <c r="AD30" i="15"/>
  <c r="W30" i="15" s="1"/>
  <c r="W89" i="15"/>
  <c r="W63" i="15"/>
  <c r="AD81" i="15"/>
  <c r="W81" i="15" s="1"/>
  <c r="O95" i="15"/>
  <c r="W25" i="15"/>
  <c r="Q51" i="14"/>
  <c r="U51" i="14" s="1"/>
  <c r="AR51" i="14"/>
  <c r="BE51" i="14" s="1"/>
  <c r="BE70" i="14"/>
  <c r="BE49" i="14"/>
  <c r="U38" i="14"/>
  <c r="AE38" i="14" s="1"/>
  <c r="V38" i="14" s="1"/>
  <c r="U49" i="14"/>
  <c r="AE49" i="14" s="1"/>
  <c r="V49" i="14" s="1"/>
  <c r="BE32" i="14"/>
  <c r="W91" i="14"/>
  <c r="AE86" i="14"/>
  <c r="V86" i="14" s="1"/>
  <c r="W86" i="14" s="1"/>
  <c r="AD66" i="14"/>
  <c r="W66" i="14" s="1"/>
  <c r="Q27" i="14"/>
  <c r="U27" i="14" s="1"/>
  <c r="AR27" i="14"/>
  <c r="BE27" i="14"/>
  <c r="AE70" i="14"/>
  <c r="V70" i="14" s="1"/>
  <c r="AD70" i="14"/>
  <c r="AE56" i="14"/>
  <c r="V56" i="14" s="1"/>
  <c r="AE19" i="14"/>
  <c r="V19" i="14" s="1"/>
  <c r="AD49" i="14"/>
  <c r="AE36" i="14"/>
  <c r="V36" i="14" s="1"/>
  <c r="AD36" i="14"/>
  <c r="AE48" i="14"/>
  <c r="V48" i="14" s="1"/>
  <c r="AD14" i="14"/>
  <c r="Q83" i="14"/>
  <c r="U83" i="14" s="1"/>
  <c r="AD83" i="14" s="1"/>
  <c r="AR83" i="14"/>
  <c r="BE83" i="14" s="1"/>
  <c r="Q71" i="14"/>
  <c r="U71" i="14" s="1"/>
  <c r="AE71" i="14" s="1"/>
  <c r="V71" i="14" s="1"/>
  <c r="AR71" i="14"/>
  <c r="BE71" i="14" s="1"/>
  <c r="K95" i="14"/>
  <c r="AE25" i="14"/>
  <c r="V25" i="14" s="1"/>
  <c r="AD25" i="14"/>
  <c r="AD13" i="14"/>
  <c r="AE13" i="14"/>
  <c r="V13" i="14" s="1"/>
  <c r="Q65" i="14"/>
  <c r="U65" i="14" s="1"/>
  <c r="AD65" i="14" s="1"/>
  <c r="AR65" i="14"/>
  <c r="BE65" i="14" s="1"/>
  <c r="AR48" i="14"/>
  <c r="BE48" i="14" s="1"/>
  <c r="Q48" i="14"/>
  <c r="U48" i="14" s="1"/>
  <c r="AD48" i="14" s="1"/>
  <c r="AR20" i="14"/>
  <c r="BE20" i="14" s="1"/>
  <c r="Q20" i="14"/>
  <c r="U20" i="14" s="1"/>
  <c r="AE20" i="14" s="1"/>
  <c r="V20" i="14" s="1"/>
  <c r="AR72" i="14"/>
  <c r="BE72" i="14" s="1"/>
  <c r="Q72" i="14"/>
  <c r="U72" i="14" s="1"/>
  <c r="Q74" i="14"/>
  <c r="U74" i="14" s="1"/>
  <c r="AE74" i="14" s="1"/>
  <c r="V74" i="14" s="1"/>
  <c r="AR74" i="14"/>
  <c r="BE74" i="14" s="1"/>
  <c r="AD63" i="14"/>
  <c r="Q23" i="14"/>
  <c r="U23" i="14" s="1"/>
  <c r="AD23" i="14" s="1"/>
  <c r="AR23" i="14"/>
  <c r="BE23" i="14" s="1"/>
  <c r="AB95" i="14"/>
  <c r="Q89" i="14"/>
  <c r="U89" i="14" s="1"/>
  <c r="AE89" i="14" s="1"/>
  <c r="V89" i="14" s="1"/>
  <c r="AR89" i="14"/>
  <c r="BE89" i="14" s="1"/>
  <c r="AE65" i="14"/>
  <c r="V65" i="14" s="1"/>
  <c r="AD72" i="14"/>
  <c r="AE72" i="14"/>
  <c r="V72" i="14" s="1"/>
  <c r="AD29" i="14"/>
  <c r="AE29" i="14"/>
  <c r="V29" i="14" s="1"/>
  <c r="BE66" i="14"/>
  <c r="AE42" i="14"/>
  <c r="V42" i="14" s="1"/>
  <c r="AD42" i="14"/>
  <c r="AR77" i="14"/>
  <c r="BE77" i="14" s="1"/>
  <c r="Q77" i="14"/>
  <c r="U77" i="14" s="1"/>
  <c r="AE77" i="14" s="1"/>
  <c r="V77" i="14" s="1"/>
  <c r="Q61" i="14"/>
  <c r="U61" i="14" s="1"/>
  <c r="AE61" i="14" s="1"/>
  <c r="V61" i="14" s="1"/>
  <c r="AR61" i="14"/>
  <c r="BE61" i="14" s="1"/>
  <c r="BE12" i="14"/>
  <c r="Q69" i="14"/>
  <c r="U69" i="14" s="1"/>
  <c r="AD69" i="14" s="1"/>
  <c r="AR69" i="14"/>
  <c r="BE69" i="14" s="1"/>
  <c r="AR39" i="14"/>
  <c r="BE39" i="14" s="1"/>
  <c r="Q39" i="14"/>
  <c r="U39" i="14" s="1"/>
  <c r="AD39" i="14" s="1"/>
  <c r="Q34" i="14"/>
  <c r="U34" i="14" s="1"/>
  <c r="AE34" i="14" s="1"/>
  <c r="V34" i="14" s="1"/>
  <c r="AR34" i="14"/>
  <c r="BE34" i="14" s="1"/>
  <c r="Y95" i="14"/>
  <c r="AR19" i="14"/>
  <c r="BE19" i="14" s="1"/>
  <c r="Q19" i="14"/>
  <c r="U19" i="14" s="1"/>
  <c r="AD19" i="14" s="1"/>
  <c r="AR87" i="14"/>
  <c r="BE87" i="14" s="1"/>
  <c r="Q87" i="14"/>
  <c r="U87" i="14" s="1"/>
  <c r="AE87" i="14" s="1"/>
  <c r="V87" i="14" s="1"/>
  <c r="AE93" i="14"/>
  <c r="V93" i="14" s="1"/>
  <c r="AD93" i="14"/>
  <c r="W93" i="14" s="1"/>
  <c r="AE67" i="14"/>
  <c r="V67" i="14" s="1"/>
  <c r="AR92" i="14"/>
  <c r="BE92" i="14" s="1"/>
  <c r="Q92" i="14"/>
  <c r="U92" i="14" s="1"/>
  <c r="AE92" i="14" s="1"/>
  <c r="V92" i="14" s="1"/>
  <c r="Q90" i="14"/>
  <c r="U90" i="14" s="1"/>
  <c r="AE90" i="14" s="1"/>
  <c r="V90" i="14" s="1"/>
  <c r="AR90" i="14"/>
  <c r="BE90" i="14" s="1"/>
  <c r="AR58" i="14"/>
  <c r="BE58" i="14" s="1"/>
  <c r="Q58" i="14"/>
  <c r="U58" i="14" s="1"/>
  <c r="AE58" i="14" s="1"/>
  <c r="V58" i="14" s="1"/>
  <c r="O95" i="14"/>
  <c r="BE42" i="14"/>
  <c r="AW95" i="14"/>
  <c r="Q22" i="14"/>
  <c r="U22" i="14" s="1"/>
  <c r="AE22" i="14" s="1"/>
  <c r="V22" i="14" s="1"/>
  <c r="AR22" i="14"/>
  <c r="BE22" i="14" s="1"/>
  <c r="AR14" i="14"/>
  <c r="BE14" i="14" s="1"/>
  <c r="Q14" i="14"/>
  <c r="U14" i="14" s="1"/>
  <c r="AE14" i="14" s="1"/>
  <c r="V14" i="14" s="1"/>
  <c r="Q28" i="14"/>
  <c r="U28" i="14" s="1"/>
  <c r="AE28" i="14" s="1"/>
  <c r="V28" i="14" s="1"/>
  <c r="AR28" i="14"/>
  <c r="BE28" i="14" s="1"/>
  <c r="Q30" i="14"/>
  <c r="U30" i="14" s="1"/>
  <c r="AE30" i="14" s="1"/>
  <c r="V30" i="14" s="1"/>
  <c r="AR30" i="14"/>
  <c r="BE30" i="14" s="1"/>
  <c r="AR16" i="14"/>
  <c r="BE16" i="14" s="1"/>
  <c r="Q16" i="14"/>
  <c r="U16" i="14" s="1"/>
  <c r="AE16" i="14" s="1"/>
  <c r="V16" i="14" s="1"/>
  <c r="AR24" i="14"/>
  <c r="BE24" i="14" s="1"/>
  <c r="Q24" i="14"/>
  <c r="U24" i="14" s="1"/>
  <c r="AE24" i="14" s="1"/>
  <c r="V24" i="14" s="1"/>
  <c r="Q52" i="14"/>
  <c r="U52" i="14" s="1"/>
  <c r="AE52" i="14" s="1"/>
  <c r="V52" i="14" s="1"/>
  <c r="AR52" i="14"/>
  <c r="BE52" i="14" s="1"/>
  <c r="Q57" i="14"/>
  <c r="U57" i="14" s="1"/>
  <c r="AE57" i="14" s="1"/>
  <c r="V57" i="14" s="1"/>
  <c r="AR57" i="14"/>
  <c r="BE57" i="14" s="1"/>
  <c r="AD87" i="14"/>
  <c r="Q59" i="14"/>
  <c r="U59" i="14" s="1"/>
  <c r="AE59" i="14" s="1"/>
  <c r="V59" i="14" s="1"/>
  <c r="AR59" i="14"/>
  <c r="BE59" i="14" s="1"/>
  <c r="AR80" i="14"/>
  <c r="BE80" i="14" s="1"/>
  <c r="Q80" i="14"/>
  <c r="U80" i="14" s="1"/>
  <c r="AE80" i="14" s="1"/>
  <c r="V80" i="14" s="1"/>
  <c r="AR62" i="14"/>
  <c r="BE62" i="14" s="1"/>
  <c r="Q62" i="14"/>
  <c r="U62" i="14" s="1"/>
  <c r="AR35" i="14"/>
  <c r="BE35" i="14" s="1"/>
  <c r="Q35" i="14"/>
  <c r="U35" i="14" s="1"/>
  <c r="AE35" i="14" s="1"/>
  <c r="V35" i="14" s="1"/>
  <c r="AE69" i="14"/>
  <c r="V69" i="14" s="1"/>
  <c r="AD38" i="14"/>
  <c r="AR85" i="14"/>
  <c r="BE85" i="14" s="1"/>
  <c r="Q85" i="14"/>
  <c r="U85" i="14" s="1"/>
  <c r="AE85" i="14" s="1"/>
  <c r="V85" i="14" s="1"/>
  <c r="U32" i="14"/>
  <c r="AE32" i="14" s="1"/>
  <c r="V32" i="14" s="1"/>
  <c r="AR63" i="14"/>
  <c r="BE63" i="14" s="1"/>
  <c r="Q63" i="14"/>
  <c r="U63" i="14" s="1"/>
  <c r="AE63" i="14" s="1"/>
  <c r="V63" i="14" s="1"/>
  <c r="AR44" i="14"/>
  <c r="BE44" i="14" s="1"/>
  <c r="Q44" i="14"/>
  <c r="U44" i="14" s="1"/>
  <c r="AD44" i="14" s="1"/>
  <c r="U12" i="14"/>
  <c r="AR56" i="14"/>
  <c r="BE56" i="14" s="1"/>
  <c r="Q56" i="14"/>
  <c r="U56" i="14" s="1"/>
  <c r="AD56" i="14" s="1"/>
  <c r="S95" i="14"/>
  <c r="Q84" i="14"/>
  <c r="U84" i="14" s="1"/>
  <c r="AE84" i="14" s="1"/>
  <c r="V84" i="14" s="1"/>
  <c r="AR84" i="14"/>
  <c r="BE84" i="14" s="1"/>
  <c r="AR82" i="14"/>
  <c r="BE82" i="14" s="1"/>
  <c r="Q82" i="14"/>
  <c r="U82" i="14" s="1"/>
  <c r="AE82" i="14" s="1"/>
  <c r="V82" i="14" s="1"/>
  <c r="Q88" i="14"/>
  <c r="U88" i="14" s="1"/>
  <c r="AD88" i="14" s="1"/>
  <c r="AR88" i="14"/>
  <c r="BE88" i="14" s="1"/>
  <c r="Q75" i="14"/>
  <c r="U75" i="14" s="1"/>
  <c r="AE75" i="14" s="1"/>
  <c r="V75" i="14" s="1"/>
  <c r="AR75" i="14"/>
  <c r="BE75" i="14" s="1"/>
  <c r="AJ95" i="14"/>
  <c r="AR68" i="14"/>
  <c r="BE68" i="14" s="1"/>
  <c r="Q68" i="14"/>
  <c r="U68" i="14" s="1"/>
  <c r="AD68" i="14" s="1"/>
  <c r="AR18" i="14"/>
  <c r="BE18" i="14" s="1"/>
  <c r="Q18" i="14"/>
  <c r="U18" i="14" s="1"/>
  <c r="AD18" i="14" s="1"/>
  <c r="Q81" i="14"/>
  <c r="U81" i="14" s="1"/>
  <c r="AE81" i="14" s="1"/>
  <c r="V81" i="14" s="1"/>
  <c r="AR81" i="14"/>
  <c r="BE81" i="14" s="1"/>
  <c r="Q54" i="14"/>
  <c r="U54" i="14" s="1"/>
  <c r="AD54" i="14" s="1"/>
  <c r="AR54" i="14"/>
  <c r="BE54" i="14" s="1"/>
  <c r="BE45" i="14"/>
  <c r="AR26" i="14"/>
  <c r="BE26" i="14" s="1"/>
  <c r="Q26" i="14"/>
  <c r="U26" i="14" s="1"/>
  <c r="AE26" i="14" s="1"/>
  <c r="V26" i="14" s="1"/>
  <c r="Q15" i="14"/>
  <c r="U15" i="14" s="1"/>
  <c r="AD15" i="14" s="1"/>
  <c r="AR15" i="14"/>
  <c r="BE15" i="14" s="1"/>
  <c r="AR73" i="14"/>
  <c r="BE73" i="14" s="1"/>
  <c r="Q73" i="14"/>
  <c r="U73" i="14" s="1"/>
  <c r="AD73" i="14" s="1"/>
  <c r="Q50" i="14"/>
  <c r="U50" i="14" s="1"/>
  <c r="AE50" i="14" s="1"/>
  <c r="V50" i="14" s="1"/>
  <c r="AR50" i="14"/>
  <c r="BE50" i="14" s="1"/>
  <c r="Q17" i="14"/>
  <c r="U17" i="14" s="1"/>
  <c r="AE17" i="14" s="1"/>
  <c r="V17" i="14" s="1"/>
  <c r="AR17" i="14"/>
  <c r="BE17" i="14" s="1"/>
  <c r="AR33" i="14"/>
  <c r="BE33" i="14" s="1"/>
  <c r="Q33" i="14"/>
  <c r="U33" i="14" s="1"/>
  <c r="AD33" i="14" s="1"/>
  <c r="AE18" i="14"/>
  <c r="V18" i="14" s="1"/>
  <c r="Q64" i="14"/>
  <c r="U64" i="14" s="1"/>
  <c r="AE64" i="14" s="1"/>
  <c r="V64" i="14" s="1"/>
  <c r="AR64" i="14"/>
  <c r="BE64" i="14" s="1"/>
  <c r="AR21" i="14"/>
  <c r="BE21" i="14" s="1"/>
  <c r="Q21" i="14"/>
  <c r="U21" i="14" s="1"/>
  <c r="AE21" i="14" s="1"/>
  <c r="V21" i="14" s="1"/>
  <c r="AR37" i="14"/>
  <c r="BE37" i="14" s="1"/>
  <c r="Q37" i="14"/>
  <c r="U37" i="14" s="1"/>
  <c r="AE37" i="14" s="1"/>
  <c r="V37" i="14" s="1"/>
  <c r="AR41" i="14"/>
  <c r="BE41" i="14" s="1"/>
  <c r="Q41" i="14"/>
  <c r="U41" i="14" s="1"/>
  <c r="AE41" i="14" s="1"/>
  <c r="V41" i="14" s="1"/>
  <c r="AE27" i="14"/>
  <c r="V27" i="14" s="1"/>
  <c r="AD27" i="14"/>
  <c r="Q79" i="14"/>
  <c r="U79" i="14" s="1"/>
  <c r="AD79" i="14" s="1"/>
  <c r="AR79" i="14"/>
  <c r="BE79" i="14" s="1"/>
  <c r="Q60" i="14"/>
  <c r="U60" i="14" s="1"/>
  <c r="AD60" i="14" s="1"/>
  <c r="AR60" i="14"/>
  <c r="BE60" i="14" s="1"/>
  <c r="Q55" i="14"/>
  <c r="U55" i="14" s="1"/>
  <c r="AD55" i="14" s="1"/>
  <c r="AR55" i="14"/>
  <c r="BE55" i="14" s="1"/>
  <c r="AR53" i="14"/>
  <c r="BE53" i="14" s="1"/>
  <c r="Q53" i="14"/>
  <c r="U53" i="14" s="1"/>
  <c r="AE53" i="14" s="1"/>
  <c r="V53" i="14" s="1"/>
  <c r="Q78" i="14"/>
  <c r="U78" i="14" s="1"/>
  <c r="AD78" i="14" s="1"/>
  <c r="AR78" i="14"/>
  <c r="BE78" i="14" s="1"/>
  <c r="AE31" i="14"/>
  <c r="V31" i="14" s="1"/>
  <c r="AD31" i="14"/>
  <c r="W31" i="14" s="1"/>
  <c r="AE88" i="14"/>
  <c r="V88" i="14" s="1"/>
  <c r="Q76" i="14"/>
  <c r="U76" i="14" s="1"/>
  <c r="AE76" i="14" s="1"/>
  <c r="V76" i="14" s="1"/>
  <c r="AR76" i="14"/>
  <c r="BE76" i="14" s="1"/>
  <c r="Q43" i="14"/>
  <c r="U43" i="14" s="1"/>
  <c r="AE43" i="14" s="1"/>
  <c r="V43" i="14" s="1"/>
  <c r="AR43" i="14"/>
  <c r="BE43" i="14" s="1"/>
  <c r="Q47" i="14"/>
  <c r="U47" i="14" s="1"/>
  <c r="AE47" i="14" s="1"/>
  <c r="V47" i="14" s="1"/>
  <c r="AR47" i="14"/>
  <c r="BE47" i="14" s="1"/>
  <c r="AE45" i="14"/>
  <c r="V45" i="14" s="1"/>
  <c r="AD45" i="14"/>
  <c r="Q40" i="14"/>
  <c r="U40" i="14" s="1"/>
  <c r="AD40" i="14" s="1"/>
  <c r="AR40" i="14"/>
  <c r="BE40" i="14" s="1"/>
  <c r="BE32" i="13"/>
  <c r="BE59" i="13"/>
  <c r="Q21" i="13"/>
  <c r="Q59" i="13"/>
  <c r="U23" i="13"/>
  <c r="AD23" i="13" s="1"/>
  <c r="BE49" i="13"/>
  <c r="BE21" i="13"/>
  <c r="U64" i="13"/>
  <c r="AD64" i="13" s="1"/>
  <c r="U15" i="13"/>
  <c r="AE15" i="13" s="1"/>
  <c r="V15" i="13" s="1"/>
  <c r="AE95" i="13"/>
  <c r="V95" i="13" s="1"/>
  <c r="W95" i="13" s="1"/>
  <c r="U47" i="13"/>
  <c r="AE47" i="13" s="1"/>
  <c r="V47" i="13" s="1"/>
  <c r="BE72" i="13"/>
  <c r="AD16" i="13"/>
  <c r="BE93" i="13"/>
  <c r="U70" i="13"/>
  <c r="AD70" i="13" s="1"/>
  <c r="U32" i="13"/>
  <c r="AD32" i="13" s="1"/>
  <c r="BE15" i="13"/>
  <c r="U38" i="13"/>
  <c r="AE38" i="13" s="1"/>
  <c r="V38" i="13" s="1"/>
  <c r="U91" i="13"/>
  <c r="AD91" i="13" s="1"/>
  <c r="U21" i="13"/>
  <c r="U25" i="13"/>
  <c r="AD18" i="13"/>
  <c r="AD22" i="13"/>
  <c r="BE61" i="13"/>
  <c r="AE49" i="13"/>
  <c r="V49" i="13" s="1"/>
  <c r="AD49" i="13"/>
  <c r="Q60" i="13"/>
  <c r="U60" i="13" s="1"/>
  <c r="AD60" i="13" s="1"/>
  <c r="BE37" i="13"/>
  <c r="U73" i="13"/>
  <c r="AE73" i="13" s="1"/>
  <c r="V73" i="13" s="1"/>
  <c r="BE78" i="13"/>
  <c r="BE75" i="13"/>
  <c r="BE67" i="13"/>
  <c r="U63" i="13"/>
  <c r="AD63" i="13" s="1"/>
  <c r="BE38" i="13"/>
  <c r="BE88" i="13"/>
  <c r="U59" i="13"/>
  <c r="AE59" i="13" s="1"/>
  <c r="V59" i="13" s="1"/>
  <c r="BE90" i="13"/>
  <c r="U90" i="13"/>
  <c r="AD90" i="13" s="1"/>
  <c r="U78" i="13"/>
  <c r="AD78" i="13" s="1"/>
  <c r="BE76" i="13"/>
  <c r="U72" i="13"/>
  <c r="AE72" i="13" s="1"/>
  <c r="V72" i="13" s="1"/>
  <c r="BE60" i="13"/>
  <c r="U44" i="13"/>
  <c r="AE44" i="13" s="1"/>
  <c r="V44" i="13" s="1"/>
  <c r="Q34" i="13"/>
  <c r="U34" i="13" s="1"/>
  <c r="AE34" i="13" s="1"/>
  <c r="V34" i="13" s="1"/>
  <c r="AR34" i="13"/>
  <c r="BE34" i="13" s="1"/>
  <c r="AR22" i="13"/>
  <c r="BE22" i="13" s="1"/>
  <c r="S97" i="13"/>
  <c r="U37" i="13"/>
  <c r="AE37" i="13" s="1"/>
  <c r="V37" i="13" s="1"/>
  <c r="AE18" i="13"/>
  <c r="V18" i="13" s="1"/>
  <c r="Q48" i="13"/>
  <c r="U48" i="13" s="1"/>
  <c r="AR48" i="13"/>
  <c r="BE48" i="13" s="1"/>
  <c r="U67" i="13"/>
  <c r="AE67" i="13" s="1"/>
  <c r="V67" i="13" s="1"/>
  <c r="AE16" i="13"/>
  <c r="V16" i="13" s="1"/>
  <c r="AR28" i="13"/>
  <c r="BE28" i="13" s="1"/>
  <c r="Q28" i="13"/>
  <c r="U28" i="13" s="1"/>
  <c r="AE28" i="13" s="1"/>
  <c r="V28" i="13" s="1"/>
  <c r="U94" i="13"/>
  <c r="AD94" i="13" s="1"/>
  <c r="U82" i="13"/>
  <c r="AE82" i="13" s="1"/>
  <c r="V82" i="13" s="1"/>
  <c r="AB97" i="13"/>
  <c r="U66" i="13"/>
  <c r="AE66" i="13" s="1"/>
  <c r="V66" i="13" s="1"/>
  <c r="U55" i="13"/>
  <c r="AD55" i="13" s="1"/>
  <c r="AR36" i="13"/>
  <c r="BE36" i="13" s="1"/>
  <c r="Q36" i="13"/>
  <c r="U36" i="13" s="1"/>
  <c r="AR42" i="13"/>
  <c r="Q42" i="13"/>
  <c r="U42" i="13" s="1"/>
  <c r="BE42" i="13"/>
  <c r="AR54" i="13"/>
  <c r="BE54" i="13" s="1"/>
  <c r="Q54" i="13"/>
  <c r="U54" i="13" s="1"/>
  <c r="AD54" i="13" s="1"/>
  <c r="BE63" i="13"/>
  <c r="BE84" i="13"/>
  <c r="AW97" i="13"/>
  <c r="BE35" i="13"/>
  <c r="AE84" i="13"/>
  <c r="V84" i="13" s="1"/>
  <c r="AD84" i="13"/>
  <c r="AE56" i="13"/>
  <c r="V56" i="13" s="1"/>
  <c r="AD56" i="13"/>
  <c r="Q92" i="13"/>
  <c r="U92" i="13" s="1"/>
  <c r="AE92" i="13" s="1"/>
  <c r="V92" i="13" s="1"/>
  <c r="AR92" i="13"/>
  <c r="BE92" i="13" s="1"/>
  <c r="Q68" i="13"/>
  <c r="U68" i="13" s="1"/>
  <c r="AE68" i="13" s="1"/>
  <c r="V68" i="13" s="1"/>
  <c r="AR68" i="13"/>
  <c r="BE68" i="13" s="1"/>
  <c r="AR53" i="13"/>
  <c r="BE53" i="13" s="1"/>
  <c r="Q53" i="13"/>
  <c r="U53" i="13" s="1"/>
  <c r="AE53" i="13" s="1"/>
  <c r="V53" i="13" s="1"/>
  <c r="Q81" i="13"/>
  <c r="U81" i="13" s="1"/>
  <c r="AE81" i="13" s="1"/>
  <c r="V81" i="13" s="1"/>
  <c r="AR81" i="13"/>
  <c r="BE81" i="13" s="1"/>
  <c r="AR29" i="13"/>
  <c r="BE29" i="13" s="1"/>
  <c r="Q29" i="13"/>
  <c r="U29" i="13" s="1"/>
  <c r="AE29" i="13" s="1"/>
  <c r="V29" i="13" s="1"/>
  <c r="Q52" i="13"/>
  <c r="U52" i="13" s="1"/>
  <c r="AD52" i="13" s="1"/>
  <c r="AR52" i="13"/>
  <c r="BE52" i="13" s="1"/>
  <c r="Q80" i="13"/>
  <c r="U80" i="13" s="1"/>
  <c r="AE80" i="13" s="1"/>
  <c r="V80" i="13" s="1"/>
  <c r="AR80" i="13"/>
  <c r="BE80" i="13" s="1"/>
  <c r="Q45" i="13"/>
  <c r="U45" i="13" s="1"/>
  <c r="AE45" i="13" s="1"/>
  <c r="V45" i="13" s="1"/>
  <c r="AR45" i="13"/>
  <c r="BE45" i="13" s="1"/>
  <c r="AR51" i="13"/>
  <c r="BE51" i="13" s="1"/>
  <c r="Q51" i="13"/>
  <c r="U51" i="13" s="1"/>
  <c r="AE51" i="13" s="1"/>
  <c r="V51" i="13" s="1"/>
  <c r="U93" i="13"/>
  <c r="AD93" i="13" s="1"/>
  <c r="Q65" i="13"/>
  <c r="U65" i="13" s="1"/>
  <c r="AE65" i="13" s="1"/>
  <c r="V65" i="13" s="1"/>
  <c r="AR65" i="13"/>
  <c r="BE65" i="13" s="1"/>
  <c r="O97" i="13"/>
  <c r="Q19" i="13"/>
  <c r="U19" i="13" s="1"/>
  <c r="AD19" i="13" s="1"/>
  <c r="AR19" i="13"/>
  <c r="BE19" i="13" s="1"/>
  <c r="U35" i="13"/>
  <c r="AD35" i="13" s="1"/>
  <c r="AR89" i="13"/>
  <c r="BE89" i="13" s="1"/>
  <c r="Q89" i="13"/>
  <c r="U89" i="13" s="1"/>
  <c r="AE89" i="13" s="1"/>
  <c r="V89" i="13" s="1"/>
  <c r="AR77" i="13"/>
  <c r="BE77" i="13" s="1"/>
  <c r="Q77" i="13"/>
  <c r="U77" i="13" s="1"/>
  <c r="AD77" i="13" s="1"/>
  <c r="AR41" i="13"/>
  <c r="BE41" i="13" s="1"/>
  <c r="Q41" i="13"/>
  <c r="U41" i="13" s="1"/>
  <c r="AE41" i="13" s="1"/>
  <c r="V41" i="13" s="1"/>
  <c r="U88" i="13"/>
  <c r="AR14" i="13"/>
  <c r="BE14" i="13" s="1"/>
  <c r="Q14" i="13"/>
  <c r="U14" i="13" s="1"/>
  <c r="AE14" i="13" s="1"/>
  <c r="V14" i="13" s="1"/>
  <c r="Q40" i="13"/>
  <c r="U40" i="13" s="1"/>
  <c r="AD40" i="13" s="1"/>
  <c r="AR40" i="13"/>
  <c r="BE40" i="13" s="1"/>
  <c r="AR20" i="13"/>
  <c r="BE20" i="13" s="1"/>
  <c r="Q20" i="13"/>
  <c r="U20" i="13" s="1"/>
  <c r="Q39" i="13"/>
  <c r="U39" i="13" s="1"/>
  <c r="AD39" i="13" s="1"/>
  <c r="AR39" i="13"/>
  <c r="BE39" i="13" s="1"/>
  <c r="K97" i="13"/>
  <c r="AJ97" i="13"/>
  <c r="Q12" i="13"/>
  <c r="AR12" i="13"/>
  <c r="AD61" i="13"/>
  <c r="AE61" i="13"/>
  <c r="V61" i="13" s="1"/>
  <c r="AR26" i="13"/>
  <c r="BE26" i="13" s="1"/>
  <c r="Q26" i="13"/>
  <c r="U26" i="13" s="1"/>
  <c r="AD26" i="13" s="1"/>
  <c r="Q33" i="13"/>
  <c r="U33" i="13" s="1"/>
  <c r="AD33" i="13" s="1"/>
  <c r="AR33" i="13"/>
  <c r="BE33" i="13" s="1"/>
  <c r="Q86" i="13"/>
  <c r="U86" i="13" s="1"/>
  <c r="AD86" i="13" s="1"/>
  <c r="AR86" i="13"/>
  <c r="BE86" i="13" s="1"/>
  <c r="Q74" i="13"/>
  <c r="U74" i="13" s="1"/>
  <c r="AD74" i="13" s="1"/>
  <c r="AR74" i="13"/>
  <c r="BE74" i="13" s="1"/>
  <c r="Q43" i="13"/>
  <c r="U43" i="13" s="1"/>
  <c r="AR43" i="13"/>
  <c r="BE43" i="13" s="1"/>
  <c r="Q69" i="13"/>
  <c r="U69" i="13" s="1"/>
  <c r="AE69" i="13" s="1"/>
  <c r="V69" i="13" s="1"/>
  <c r="AR69" i="13"/>
  <c r="BE69" i="13" s="1"/>
  <c r="U76" i="13"/>
  <c r="AD79" i="13"/>
  <c r="W79" i="13" s="1"/>
  <c r="Q30" i="13"/>
  <c r="U30" i="13" s="1"/>
  <c r="AD30" i="13" s="1"/>
  <c r="AR30" i="13"/>
  <c r="BE30" i="13" s="1"/>
  <c r="U75" i="13"/>
  <c r="AD75" i="13" s="1"/>
  <c r="Y97" i="13"/>
  <c r="BE24" i="13"/>
  <c r="AE22" i="13"/>
  <c r="V22" i="13" s="1"/>
  <c r="AR31" i="13"/>
  <c r="BE31" i="13" s="1"/>
  <c r="Q31" i="13"/>
  <c r="U31" i="13" s="1"/>
  <c r="AD31" i="13" s="1"/>
  <c r="Q62" i="13"/>
  <c r="U62" i="13" s="1"/>
  <c r="AE62" i="13" s="1"/>
  <c r="V62" i="13" s="1"/>
  <c r="AR62" i="13"/>
  <c r="BE62" i="13" s="1"/>
  <c r="Q87" i="13"/>
  <c r="U87" i="13" s="1"/>
  <c r="AE87" i="13" s="1"/>
  <c r="V87" i="13" s="1"/>
  <c r="AR87" i="13"/>
  <c r="BE87" i="13" s="1"/>
  <c r="Q27" i="13"/>
  <c r="U27" i="13" s="1"/>
  <c r="AE27" i="13" s="1"/>
  <c r="V27" i="13" s="1"/>
  <c r="AR27" i="13"/>
  <c r="BE27" i="13" s="1"/>
  <c r="AR46" i="13"/>
  <c r="BE46" i="13" s="1"/>
  <c r="Q46" i="13"/>
  <c r="U46" i="13" s="1"/>
  <c r="AD46" i="13" s="1"/>
  <c r="U24" i="13"/>
  <c r="AE24" i="13" s="1"/>
  <c r="V24" i="13" s="1"/>
  <c r="AR83" i="13"/>
  <c r="BE83" i="13" s="1"/>
  <c r="Q83" i="13"/>
  <c r="U83" i="13" s="1"/>
  <c r="AE83" i="13" s="1"/>
  <c r="V83" i="13" s="1"/>
  <c r="AR71" i="13"/>
  <c r="BE71" i="13" s="1"/>
  <c r="Q71" i="13"/>
  <c r="U71" i="13" s="1"/>
  <c r="AE71" i="13" s="1"/>
  <c r="V71" i="13" s="1"/>
  <c r="AR57" i="13"/>
  <c r="BE57" i="13" s="1"/>
  <c r="Q57" i="13"/>
  <c r="U57" i="13" s="1"/>
  <c r="Q58" i="13"/>
  <c r="U58" i="13" s="1"/>
  <c r="AD58" i="13" s="1"/>
  <c r="AR58" i="13"/>
  <c r="BE58" i="13" s="1"/>
  <c r="AR17" i="13"/>
  <c r="BE17" i="13" s="1"/>
  <c r="Q17" i="13"/>
  <c r="U17" i="13" s="1"/>
  <c r="AE17" i="13" s="1"/>
  <c r="V17" i="13" s="1"/>
  <c r="AD17" i="13"/>
  <c r="AR50" i="13"/>
  <c r="BE50" i="13" s="1"/>
  <c r="Q50" i="13"/>
  <c r="U50" i="13" s="1"/>
  <c r="AE50" i="13" s="1"/>
  <c r="V50" i="13" s="1"/>
  <c r="U85" i="13"/>
  <c r="BE16" i="13"/>
  <c r="AR13" i="13"/>
  <c r="BE13" i="13" s="1"/>
  <c r="Q13" i="13"/>
  <c r="U13" i="13" s="1"/>
  <c r="AE13" i="13" s="1"/>
  <c r="V13" i="13" s="1"/>
  <c r="BE44" i="13"/>
  <c r="W75" i="17" l="1"/>
  <c r="W65" i="17"/>
  <c r="W85" i="17"/>
  <c r="U95" i="17"/>
  <c r="AD12" i="17"/>
  <c r="AE12" i="17"/>
  <c r="W60" i="16"/>
  <c r="U95" i="16"/>
  <c r="AD12" i="16"/>
  <c r="AE12" i="16"/>
  <c r="W91" i="16"/>
  <c r="AE83" i="14"/>
  <c r="V83" i="14" s="1"/>
  <c r="W83" i="14" s="1"/>
  <c r="AD89" i="14"/>
  <c r="W89" i="14" s="1"/>
  <c r="W36" i="14"/>
  <c r="W70" i="14"/>
  <c r="W84" i="13"/>
  <c r="AD16" i="14"/>
  <c r="W67" i="14"/>
  <c r="AE46" i="14"/>
  <c r="V46" i="14" s="1"/>
  <c r="W46" i="14" s="1"/>
  <c r="AE68" i="14"/>
  <c r="V68" i="14" s="1"/>
  <c r="W68" i="14" s="1"/>
  <c r="AD26" i="14"/>
  <c r="W26" i="14" s="1"/>
  <c r="AE23" i="13"/>
  <c r="V23" i="13" s="1"/>
  <c r="W23" i="13" s="1"/>
  <c r="AD22" i="14"/>
  <c r="Q95" i="15"/>
  <c r="U12" i="15"/>
  <c r="AS95" i="15"/>
  <c r="BF12" i="15"/>
  <c r="BF95" i="15" s="1"/>
  <c r="AE51" i="14"/>
  <c r="V51" i="14" s="1"/>
  <c r="W51" i="14" s="1"/>
  <c r="AD51" i="14"/>
  <c r="W48" i="14"/>
  <c r="W38" i="14"/>
  <c r="AD80" i="14"/>
  <c r="AD24" i="14"/>
  <c r="W24" i="14" s="1"/>
  <c r="AD41" i="14"/>
  <c r="W41" i="14" s="1"/>
  <c r="W45" i="14"/>
  <c r="AD17" i="14"/>
  <c r="W17" i="14" s="1"/>
  <c r="AD53" i="14"/>
  <c r="W42" i="14"/>
  <c r="AD92" i="14"/>
  <c r="W92" i="14" s="1"/>
  <c r="AD30" i="14"/>
  <c r="W30" i="14" s="1"/>
  <c r="AD71" i="14"/>
  <c r="W71" i="14" s="1"/>
  <c r="AE39" i="14"/>
  <c r="V39" i="14" s="1"/>
  <c r="W39" i="14" s="1"/>
  <c r="AD77" i="14"/>
  <c r="W77" i="14" s="1"/>
  <c r="W65" i="14"/>
  <c r="AD34" i="14"/>
  <c r="W34" i="14" s="1"/>
  <c r="AD84" i="14"/>
  <c r="W84" i="14" s="1"/>
  <c r="AD43" i="14"/>
  <c r="W43" i="14" s="1"/>
  <c r="W88" i="14"/>
  <c r="W56" i="14"/>
  <c r="W19" i="14"/>
  <c r="W69" i="14"/>
  <c r="AD59" i="14"/>
  <c r="AD57" i="14"/>
  <c r="W57" i="14" s="1"/>
  <c r="AD75" i="14"/>
  <c r="W75" i="14" s="1"/>
  <c r="W63" i="14"/>
  <c r="AE60" i="14"/>
  <c r="V60" i="14" s="1"/>
  <c r="W60" i="14" s="1"/>
  <c r="W18" i="14"/>
  <c r="AD21" i="14"/>
  <c r="W21" i="14" s="1"/>
  <c r="W73" i="14"/>
  <c r="W23" i="14"/>
  <c r="W79" i="14"/>
  <c r="W87" i="14"/>
  <c r="AE23" i="14"/>
  <c r="V23" i="14" s="1"/>
  <c r="W72" i="14"/>
  <c r="AD52" i="14"/>
  <c r="W52" i="14" s="1"/>
  <c r="AE73" i="14"/>
  <c r="V73" i="14" s="1"/>
  <c r="W16" i="14"/>
  <c r="W14" i="14"/>
  <c r="AD47" i="14"/>
  <c r="W47" i="14" s="1"/>
  <c r="AE44" i="14"/>
  <c r="V44" i="14" s="1"/>
  <c r="W44" i="14" s="1"/>
  <c r="AD20" i="14"/>
  <c r="W20" i="14" s="1"/>
  <c r="W59" i="14"/>
  <c r="AE62" i="14"/>
  <c r="V62" i="14" s="1"/>
  <c r="AD62" i="14"/>
  <c r="AD32" i="14"/>
  <c r="W32" i="14" s="1"/>
  <c r="AD28" i="14"/>
  <c r="W28" i="14" s="1"/>
  <c r="AD74" i="14"/>
  <c r="W74" i="14" s="1"/>
  <c r="AD90" i="14"/>
  <c r="W90" i="14" s="1"/>
  <c r="AD82" i="14"/>
  <c r="W82" i="14" s="1"/>
  <c r="BE95" i="14"/>
  <c r="AD81" i="14"/>
  <c r="W81" i="14" s="1"/>
  <c r="AE33" i="14"/>
  <c r="V33" i="14" s="1"/>
  <c r="W33" i="14" s="1"/>
  <c r="AE79" i="14"/>
  <c r="V79" i="14" s="1"/>
  <c r="AD64" i="14"/>
  <c r="W64" i="14" s="1"/>
  <c r="AD76" i="14"/>
  <c r="W76" i="14" s="1"/>
  <c r="AE15" i="14"/>
  <c r="V15" i="14" s="1"/>
  <c r="W15" i="14" s="1"/>
  <c r="AD37" i="14"/>
  <c r="W37" i="14" s="1"/>
  <c r="W27" i="14"/>
  <c r="W80" i="14"/>
  <c r="AR95" i="14"/>
  <c r="AD85" i="14"/>
  <c r="W85" i="14" s="1"/>
  <c r="U95" i="14"/>
  <c r="AE12" i="14"/>
  <c r="AD12" i="14"/>
  <c r="AD50" i="14"/>
  <c r="W50" i="14" s="1"/>
  <c r="AE40" i="14"/>
  <c r="V40" i="14" s="1"/>
  <c r="W40" i="14" s="1"/>
  <c r="AE54" i="14"/>
  <c r="V54" i="14" s="1"/>
  <c r="W54" i="14" s="1"/>
  <c r="W22" i="14"/>
  <c r="AE55" i="14"/>
  <c r="V55" i="14" s="1"/>
  <c r="W55" i="14" s="1"/>
  <c r="AD61" i="14"/>
  <c r="W61" i="14" s="1"/>
  <c r="W53" i="14"/>
  <c r="Q95" i="14"/>
  <c r="W13" i="14"/>
  <c r="AD35" i="14"/>
  <c r="W35" i="14" s="1"/>
  <c r="AD58" i="14"/>
  <c r="W58" i="14" s="1"/>
  <c r="AE78" i="14"/>
  <c r="V78" i="14" s="1"/>
  <c r="W78" i="14" s="1"/>
  <c r="W29" i="14"/>
  <c r="W25" i="14"/>
  <c r="W49" i="14"/>
  <c r="AD47" i="13"/>
  <c r="W47" i="13" s="1"/>
  <c r="AD15" i="13"/>
  <c r="W15" i="13" s="1"/>
  <c r="W16" i="13"/>
  <c r="AE64" i="13"/>
  <c r="V64" i="13" s="1"/>
  <c r="W64" i="13" s="1"/>
  <c r="AE91" i="13"/>
  <c r="V91" i="13" s="1"/>
  <c r="W91" i="13" s="1"/>
  <c r="AE60" i="13"/>
  <c r="V60" i="13" s="1"/>
  <c r="W60" i="13" s="1"/>
  <c r="AD73" i="13"/>
  <c r="W73" i="13" s="1"/>
  <c r="AD59" i="13"/>
  <c r="W59" i="13" s="1"/>
  <c r="AD38" i="13"/>
  <c r="W38" i="13" s="1"/>
  <c r="W49" i="13"/>
  <c r="AE19" i="13"/>
  <c r="V19" i="13" s="1"/>
  <c r="W19" i="13" s="1"/>
  <c r="W22" i="13"/>
  <c r="AD72" i="13"/>
  <c r="W72" i="13" s="1"/>
  <c r="AE33" i="13"/>
  <c r="V33" i="13" s="1"/>
  <c r="W33" i="13" s="1"/>
  <c r="AE70" i="13"/>
  <c r="V70" i="13" s="1"/>
  <c r="W70" i="13" s="1"/>
  <c r="AD37" i="13"/>
  <c r="W37" i="13" s="1"/>
  <c r="AE20" i="13"/>
  <c r="V20" i="13" s="1"/>
  <c r="AE90" i="13"/>
  <c r="V90" i="13" s="1"/>
  <c r="W90" i="13" s="1"/>
  <c r="AE32" i="13"/>
  <c r="V32" i="13" s="1"/>
  <c r="W32" i="13" s="1"/>
  <c r="AD67" i="13"/>
  <c r="W67" i="13" s="1"/>
  <c r="AE63" i="13"/>
  <c r="V63" i="13" s="1"/>
  <c r="W63" i="13" s="1"/>
  <c r="AD66" i="13"/>
  <c r="W66" i="13" s="1"/>
  <c r="W18" i="13"/>
  <c r="AE25" i="13"/>
  <c r="V25" i="13" s="1"/>
  <c r="AD25" i="13"/>
  <c r="AE21" i="13"/>
  <c r="V21" i="13" s="1"/>
  <c r="AD21" i="13"/>
  <c r="W21" i="13" s="1"/>
  <c r="AE35" i="13"/>
  <c r="V35" i="13" s="1"/>
  <c r="W35" i="13" s="1"/>
  <c r="AD44" i="13"/>
  <c r="W44" i="13" s="1"/>
  <c r="AD29" i="13"/>
  <c r="W29" i="13" s="1"/>
  <c r="AE78" i="13"/>
  <c r="V78" i="13" s="1"/>
  <c r="W78" i="13" s="1"/>
  <c r="AD51" i="13"/>
  <c r="W51" i="13" s="1"/>
  <c r="AE55" i="13"/>
  <c r="V55" i="13" s="1"/>
  <c r="W55" i="13" s="1"/>
  <c r="AD89" i="13"/>
  <c r="W89" i="13" s="1"/>
  <c r="AD27" i="13"/>
  <c r="W27" i="13" s="1"/>
  <c r="AD45" i="13"/>
  <c r="W45" i="13" s="1"/>
  <c r="W56" i="13"/>
  <c r="AD62" i="13"/>
  <c r="W62" i="13" s="1"/>
  <c r="AD83" i="13"/>
  <c r="W83" i="13" s="1"/>
  <c r="AE74" i="13"/>
  <c r="V74" i="13" s="1"/>
  <c r="W74" i="13" s="1"/>
  <c r="AD34" i="13"/>
  <c r="W34" i="13" s="1"/>
  <c r="AD14" i="13"/>
  <c r="W14" i="13" s="1"/>
  <c r="AD69" i="13"/>
  <c r="W69" i="13" s="1"/>
  <c r="AD71" i="13"/>
  <c r="W71" i="13" s="1"/>
  <c r="AE36" i="13"/>
  <c r="V36" i="13" s="1"/>
  <c r="AD36" i="13"/>
  <c r="W17" i="13"/>
  <c r="AD65" i="13"/>
  <c r="W65" i="13" s="1"/>
  <c r="AD82" i="13"/>
  <c r="W82" i="13" s="1"/>
  <c r="AE48" i="13"/>
  <c r="V48" i="13" s="1"/>
  <c r="AD48" i="13"/>
  <c r="AE52" i="13"/>
  <c r="V52" i="13" s="1"/>
  <c r="W52" i="13" s="1"/>
  <c r="AE75" i="13"/>
  <c r="V75" i="13" s="1"/>
  <c r="W75" i="13" s="1"/>
  <c r="AE94" i="13"/>
  <c r="V94" i="13" s="1"/>
  <c r="W94" i="13" s="1"/>
  <c r="AD28" i="13"/>
  <c r="W28" i="13" s="1"/>
  <c r="AD42" i="13"/>
  <c r="AE42" i="13"/>
  <c r="V42" i="13" s="1"/>
  <c r="AE54" i="13"/>
  <c r="V54" i="13" s="1"/>
  <c r="W54" i="13" s="1"/>
  <c r="AD92" i="13"/>
  <c r="W92" i="13" s="1"/>
  <c r="AE86" i="13"/>
  <c r="V86" i="13" s="1"/>
  <c r="W86" i="13" s="1"/>
  <c r="AE40" i="13"/>
  <c r="V40" i="13" s="1"/>
  <c r="W40" i="13" s="1"/>
  <c r="AE26" i="13"/>
  <c r="V26" i="13" s="1"/>
  <c r="W26" i="13" s="1"/>
  <c r="AE93" i="13"/>
  <c r="V93" i="13" s="1"/>
  <c r="W93" i="13" s="1"/>
  <c r="AD13" i="13"/>
  <c r="W13" i="13" s="1"/>
  <c r="AE46" i="13"/>
  <c r="V46" i="13" s="1"/>
  <c r="W46" i="13" s="1"/>
  <c r="AE77" i="13"/>
  <c r="V77" i="13" s="1"/>
  <c r="W77" i="13" s="1"/>
  <c r="AE76" i="13"/>
  <c r="V76" i="13" s="1"/>
  <c r="AD76" i="13"/>
  <c r="W61" i="13"/>
  <c r="AD81" i="13"/>
  <c r="W81" i="13" s="1"/>
  <c r="AE39" i="13"/>
  <c r="V39" i="13" s="1"/>
  <c r="W39" i="13" s="1"/>
  <c r="AD20" i="13"/>
  <c r="W20" i="13" s="1"/>
  <c r="AD53" i="13"/>
  <c r="W53" i="13" s="1"/>
  <c r="AE58" i="13"/>
  <c r="V58" i="13" s="1"/>
  <c r="W58" i="13" s="1"/>
  <c r="AE30" i="13"/>
  <c r="V30" i="13" s="1"/>
  <c r="W30" i="13" s="1"/>
  <c r="AD87" i="13"/>
  <c r="W87" i="13" s="1"/>
  <c r="AD80" i="13"/>
  <c r="W80" i="13" s="1"/>
  <c r="AE31" i="13"/>
  <c r="V31" i="13" s="1"/>
  <c r="W31" i="13" s="1"/>
  <c r="AD57" i="13"/>
  <c r="AE57" i="13"/>
  <c r="V57" i="13" s="1"/>
  <c r="AD68" i="13"/>
  <c r="W68" i="13" s="1"/>
  <c r="Q97" i="13"/>
  <c r="U12" i="13"/>
  <c r="U97" i="13" s="1"/>
  <c r="AD50" i="13"/>
  <c r="W50" i="13" s="1"/>
  <c r="AD41" i="13"/>
  <c r="W41" i="13" s="1"/>
  <c r="AE85" i="13"/>
  <c r="V85" i="13" s="1"/>
  <c r="AD85" i="13"/>
  <c r="AD24" i="13"/>
  <c r="W24" i="13" s="1"/>
  <c r="AD43" i="13"/>
  <c r="AE43" i="13"/>
  <c r="V43" i="13" s="1"/>
  <c r="AE88" i="13"/>
  <c r="V88" i="13" s="1"/>
  <c r="AD88" i="13"/>
  <c r="AR97" i="13"/>
  <c r="BE12" i="13"/>
  <c r="BE97" i="13" s="1"/>
  <c r="AE95" i="17" l="1"/>
  <c r="V12" i="17"/>
  <c r="V95" i="17" s="1"/>
  <c r="AD95" i="17"/>
  <c r="W12" i="17"/>
  <c r="W95" i="17" s="1"/>
  <c r="AE95" i="16"/>
  <c r="V12" i="16"/>
  <c r="V95" i="16" s="1"/>
  <c r="AD95" i="16"/>
  <c r="W12" i="16"/>
  <c r="W95" i="16" s="1"/>
  <c r="U95" i="15"/>
  <c r="AE12" i="15"/>
  <c r="AD12" i="15"/>
  <c r="AD95" i="14"/>
  <c r="AE95" i="14"/>
  <c r="V12" i="14"/>
  <c r="V95" i="14" s="1"/>
  <c r="W62" i="14"/>
  <c r="W85" i="13"/>
  <c r="W36" i="13"/>
  <c r="W88" i="13"/>
  <c r="W48" i="13"/>
  <c r="W25" i="13"/>
  <c r="W42" i="13"/>
  <c r="W76" i="13"/>
  <c r="W43" i="13"/>
  <c r="AE12" i="13"/>
  <c r="V12" i="13" s="1"/>
  <c r="AD12" i="13"/>
  <c r="W57" i="13"/>
  <c r="AD95" i="15" l="1"/>
  <c r="AE95" i="15"/>
  <c r="V12" i="15"/>
  <c r="V95" i="15" s="1"/>
  <c r="W12" i="14"/>
  <c r="W95" i="14" s="1"/>
  <c r="AD97" i="13"/>
  <c r="V97" i="13"/>
  <c r="AE97" i="13"/>
  <c r="W12" i="15" l="1"/>
  <c r="W95" i="15" s="1"/>
  <c r="W12" i="13"/>
  <c r="W97" i="13" s="1"/>
</calcChain>
</file>

<file path=xl/sharedStrings.xml><?xml version="1.0" encoding="utf-8"?>
<sst xmlns="http://schemas.openxmlformats.org/spreadsheetml/2006/main" count="1917" uniqueCount="155">
  <si>
    <t>STATE UNIVERSITIES AND COLLEGES</t>
  </si>
  <si>
    <t>REPUBLIC OF THE PHILIPPINES</t>
  </si>
  <si>
    <t>COLLEGE OF INDUSTRIAL TECHNOLOGY</t>
  </si>
  <si>
    <t xml:space="preserve"> </t>
  </si>
  <si>
    <t>PAYROLL REGISTER FOR REGULAR EMPLOYEES</t>
  </si>
  <si>
    <t>INCREMENT</t>
  </si>
  <si>
    <t>GSIS</t>
  </si>
  <si>
    <t>PAY</t>
  </si>
  <si>
    <t>RT. INS.</t>
  </si>
  <si>
    <t>EC</t>
  </si>
  <si>
    <t>PAG-IBIG</t>
  </si>
  <si>
    <t>NO.</t>
  </si>
  <si>
    <t xml:space="preserve">NAME      </t>
  </si>
  <si>
    <t>POSITION</t>
  </si>
  <si>
    <t>ABS.</t>
  </si>
  <si>
    <t>D</t>
  </si>
  <si>
    <t>H</t>
  </si>
  <si>
    <t>M</t>
  </si>
  <si>
    <t>MPL</t>
  </si>
  <si>
    <t>ARREARS</t>
  </si>
  <si>
    <t>CPL</t>
  </si>
  <si>
    <t>FEU</t>
  </si>
  <si>
    <t>1ST</t>
  </si>
  <si>
    <t>2ND</t>
  </si>
  <si>
    <t>AHUNIN, GIOVANNI L.</t>
  </si>
  <si>
    <t>ASSO. PROF. III</t>
  </si>
  <si>
    <t>-</t>
  </si>
  <si>
    <t>ALVARO, FERDINAND P.</t>
  </si>
  <si>
    <t>ASST. PROF. III</t>
  </si>
  <si>
    <t>ATIZARDO, MARGIE R.</t>
  </si>
  <si>
    <t>ASSO. PROF. V</t>
  </si>
  <si>
    <t>AURELIO, DULCE B.</t>
  </si>
  <si>
    <t>ASSO. PROF. I</t>
  </si>
  <si>
    <t>BANZUELO, LOIDA R.</t>
  </si>
  <si>
    <t>BUCAO, IRVING E.</t>
  </si>
  <si>
    <t>INSTR. I</t>
  </si>
  <si>
    <t>CAPUCAO, ROMEO JR. B.</t>
  </si>
  <si>
    <t>CASTILLANO, IVAN F.</t>
  </si>
  <si>
    <t>INSTR. III</t>
  </si>
  <si>
    <t>ASSO.</t>
  </si>
  <si>
    <t>DANGLA CRUZ, ROLF IRWIN C.</t>
  </si>
  <si>
    <t>INSTR. II</t>
  </si>
  <si>
    <t>DATU, JORDAN A.</t>
  </si>
  <si>
    <t>ASST. PROF. II</t>
  </si>
  <si>
    <t>DELA CRUZ, SOFIA A.</t>
  </si>
  <si>
    <t>DINAGA, MARIA RHODA D.</t>
  </si>
  <si>
    <t>DOCTOR, MARIO MANUEL III B.</t>
  </si>
  <si>
    <t>FELIPE, JOSE JR. C.</t>
  </si>
  <si>
    <t>GABAS, EVELYN A.</t>
  </si>
  <si>
    <t>VIS II</t>
  </si>
  <si>
    <t>JAMERO, FELIPE K.</t>
  </si>
  <si>
    <t xml:space="preserve">ASST. PROF. I </t>
  </si>
  <si>
    <t>JAMERO, RICHARD K.</t>
  </si>
  <si>
    <t>LIM. ROMEO D.</t>
  </si>
  <si>
    <t>ASST. PROF. IV</t>
  </si>
  <si>
    <t>MABANSAG, JOSELITO D.</t>
  </si>
  <si>
    <t>ASSO. PROF. IV</t>
  </si>
  <si>
    <t>MADDAGAN, MA. THERESA G.</t>
  </si>
  <si>
    <t>ASST. PROF. I</t>
  </si>
  <si>
    <t>MORENO, JOCELYN R.</t>
  </si>
  <si>
    <t>EDUC. SUP. I</t>
  </si>
  <si>
    <t>ORDOVEZ, DENNIS P.</t>
  </si>
  <si>
    <t>ORDOVEZ, ERWIN P.</t>
  </si>
  <si>
    <t>PAGUIGAN, JESUS D.</t>
  </si>
  <si>
    <t>PANTALEON, JON-JON V.</t>
  </si>
  <si>
    <t>PERALTA, DERICK O.</t>
  </si>
  <si>
    <t>PIELAGO, MARIVIR M.</t>
  </si>
  <si>
    <t>REBLANDO, SAINT CYNTHIA M.</t>
  </si>
  <si>
    <t>REYNOSO, ROBERTO E.</t>
  </si>
  <si>
    <t>TANUECOZ, JOSEPH ANGELO C.</t>
  </si>
  <si>
    <t>TOBIAS, ARIEL E.</t>
  </si>
  <si>
    <t xml:space="preserve">VILLADOLID, ROWENA M. </t>
  </si>
  <si>
    <t>VILLENA, JEFFREY B.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</si>
  <si>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</si>
  <si>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</si>
  <si>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</si>
  <si>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</si>
  <si>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</si>
  <si>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</si>
  <si>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</si>
  <si>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</si>
  <si>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</si>
  <si>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CAO</t>
  </si>
  <si>
    <t>GROSS SALARY</t>
  </si>
  <si>
    <t>RATE NBC 588</t>
  </si>
  <si>
    <t>NET SALARY</t>
  </si>
  <si>
    <t>WITHHOLDING TAX</t>
  </si>
  <si>
    <t>TOTAL GSIS DEDS.</t>
  </si>
  <si>
    <t>TOTAL PAGIBIG DEDS.</t>
  </si>
  <si>
    <t>PHILHEALTH</t>
  </si>
  <si>
    <t>TOTAL OTHER DEDS.</t>
  </si>
  <si>
    <t>TOTAL DEDS.</t>
  </si>
  <si>
    <t>GSIS SALARY LOAN</t>
  </si>
  <si>
    <t>GSIS POLICY LOAN</t>
  </si>
  <si>
    <t>PAGIBIG FUND CONT.</t>
  </si>
  <si>
    <t>MULTI PURP. LOAN</t>
  </si>
  <si>
    <t>UNLIQUIDATED CASH</t>
  </si>
  <si>
    <t>EARIST CREDIT COOP.</t>
  </si>
  <si>
    <t>LANDBANK SALARY LOAN</t>
  </si>
  <si>
    <t>MTSLA SALARY LOAN</t>
  </si>
  <si>
    <t>SAVINGS &amp; LOAN (ESLAI)</t>
  </si>
  <si>
    <t>NO</t>
  </si>
  <si>
    <t>Chief, HRMS</t>
  </si>
  <si>
    <t>Director, FMS</t>
  </si>
  <si>
    <t>LIST OF REMITTANCES</t>
  </si>
  <si>
    <t>PEREZ, JOCELYN P.</t>
  </si>
  <si>
    <t>INSTRUCTOR I</t>
  </si>
  <si>
    <t>CAAYA, ANGELA M.</t>
  </si>
  <si>
    <t>ISLA, JANE S.</t>
  </si>
  <si>
    <t>INSTRUCTOR III</t>
  </si>
  <si>
    <t>GFAL</t>
  </si>
  <si>
    <t>7/24-6/27=1481.94</t>
  </si>
  <si>
    <t>PAGIBIG 2</t>
  </si>
  <si>
    <t>7/24-6/26=1165.81</t>
  </si>
  <si>
    <t>JC</t>
  </si>
  <si>
    <t xml:space="preserve">           </t>
  </si>
  <si>
    <t>NBC594</t>
  </si>
  <si>
    <t>MARJORIE E. ONDRA</t>
  </si>
  <si>
    <t>Staff, HRMS</t>
  </si>
  <si>
    <t>JAN 2025 - DEC 2027</t>
  </si>
  <si>
    <t>ALAMILLO, JEAN PAUL O.</t>
  </si>
  <si>
    <t>ANGLO, EDWIN H.</t>
  </si>
  <si>
    <t>GO, CHRISTOPHER ROBERT G.</t>
  </si>
  <si>
    <t>VILLANUEVA, CHRISTIANE V.</t>
  </si>
  <si>
    <t>QUINTANA, ELMER B.</t>
  </si>
  <si>
    <t>SANDOVAL, ALLAN A.</t>
  </si>
  <si>
    <t>INST I</t>
  </si>
  <si>
    <t>INST I.</t>
  </si>
  <si>
    <t>INST. I</t>
  </si>
  <si>
    <t>MARCH 1- 31, 2025</t>
  </si>
  <si>
    <t>FOR THE MONTH OF MARCH</t>
  </si>
  <si>
    <t>MAR 2025-FEB 2027</t>
  </si>
  <si>
    <t>RATE NBC 594</t>
  </si>
  <si>
    <t>NBC DIFF'L 597</t>
  </si>
  <si>
    <t>FEB 2025 - JAN 2027</t>
  </si>
  <si>
    <t>FOR THE MONTH OF APRIL</t>
  </si>
  <si>
    <t>APRIL 1 - 30, 2025</t>
  </si>
  <si>
    <t>ASST. PROF II</t>
  </si>
  <si>
    <t>MAY 1 - 31, 2025</t>
  </si>
  <si>
    <t>FOR THE MONTH OF MAY</t>
  </si>
  <si>
    <t>MPL LITE</t>
  </si>
  <si>
    <t>FOR THE MONTH OF JUNE</t>
  </si>
  <si>
    <t>JUNE 1 - 30, 2025</t>
  </si>
  <si>
    <t>STEP 2</t>
  </si>
  <si>
    <t>FOR THE MONTH OF JULY</t>
  </si>
  <si>
    <t>JULY 1 - 31, 2025</t>
  </si>
  <si>
    <t>PHIL. HEALTH</t>
  </si>
  <si>
    <t xml:space="preserve">   PERSONAL  LIFE/RET INS.</t>
  </si>
  <si>
    <t>EMERGENCY LOAN (ELA)</t>
  </si>
  <si>
    <t>OUTSTANDING BILLING ETC.</t>
  </si>
  <si>
    <t>AUGUST 1 - 31, 2025</t>
  </si>
  <si>
    <t>OUTSTANDING BILLING</t>
  </si>
  <si>
    <t>PERSONAL LIFE/RET INS.</t>
  </si>
  <si>
    <t>SEPTEMBER 1 - 30, 2025</t>
  </si>
  <si>
    <t>FOR THE MONTH OF 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</si>
</sst>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5" x14ac:knownFonts="1">
    <font>
      <sz val="10"/>
      <name val="Arial"/>
    </font>
    <font>
      <sz val="18"/>
      <color theme="1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color rgb="FFFF0000"/>
      <name val="Arial Narrow"/>
      <family val="2"/>
    </font>
    <font>
      <sz val="14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Century Gothic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rgb="FFFF0000"/>
      <name val="Arial Narrow"/>
      <family val="2"/>
    </font>
    <font>
      <b/>
      <sz val="8"/>
      <color rgb="FFFF000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b/>
      <sz val="11"/>
      <color theme="1"/>
      <name val="Arial Narrow"/>
      <family val="2"/>
    </font>
    <font>
      <sz val="18"/>
      <name val="Arial Narrow"/>
      <family val="2"/>
    </font>
    <font>
      <b/>
      <sz val="16"/>
      <name val="Arial Narrow"/>
      <family val="2"/>
    </font>
    <font>
      <b/>
      <sz val="18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49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shrinkToFi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8" fillId="0" borderId="0" xfId="0" applyNumberFormat="1" applyFont="1"/>
    <xf numFmtId="164" fontId="2" fillId="0" borderId="0" xfId="0" applyNumberFormat="1" applyFont="1" applyAlignment="1">
      <alignment shrinkToFit="1"/>
    </xf>
    <xf numFmtId="0" fontId="8" fillId="0" borderId="0" xfId="0" applyFont="1"/>
    <xf numFmtId="0" fontId="13" fillId="2" borderId="6" xfId="0" applyFont="1" applyFill="1" applyBorder="1"/>
    <xf numFmtId="0" fontId="14" fillId="2" borderId="4" xfId="0" applyFont="1" applyFill="1" applyBorder="1" applyAlignment="1">
      <alignment horizontal="left" shrinkToFit="1"/>
    </xf>
    <xf numFmtId="0" fontId="13" fillId="2" borderId="4" xfId="0" applyFont="1" applyFill="1" applyBorder="1" applyAlignment="1">
      <alignment shrinkToFit="1"/>
    </xf>
    <xf numFmtId="164" fontId="1" fillId="2" borderId="4" xfId="1" applyFont="1" applyFill="1" applyBorder="1"/>
    <xf numFmtId="164" fontId="13" fillId="2" borderId="4" xfId="1" applyFont="1" applyFill="1" applyBorder="1"/>
    <xf numFmtId="164" fontId="15" fillId="2" borderId="3" xfId="1" applyFont="1" applyFill="1" applyBorder="1"/>
    <xf numFmtId="0" fontId="13" fillId="2" borderId="4" xfId="0" applyFont="1" applyFill="1" applyBorder="1"/>
    <xf numFmtId="164" fontId="13" fillId="2" borderId="4" xfId="0" applyNumberFormat="1" applyFont="1" applyFill="1" applyBorder="1"/>
    <xf numFmtId="164" fontId="14" fillId="2" borderId="4" xfId="1" applyFont="1" applyFill="1" applyBorder="1"/>
    <xf numFmtId="0" fontId="13" fillId="2" borderId="20" xfId="0" applyFont="1" applyFill="1" applyBorder="1"/>
    <xf numFmtId="164" fontId="13" fillId="2" borderId="6" xfId="1" applyFont="1" applyFill="1" applyBorder="1"/>
    <xf numFmtId="164" fontId="13" fillId="2" borderId="4" xfId="1" applyFont="1" applyFill="1" applyBorder="1" applyAlignment="1">
      <alignment shrinkToFit="1"/>
    </xf>
    <xf numFmtId="164" fontId="15" fillId="2" borderId="18" xfId="0" applyNumberFormat="1" applyFont="1" applyFill="1" applyBorder="1"/>
    <xf numFmtId="164" fontId="15" fillId="2" borderId="8" xfId="0" applyNumberFormat="1" applyFont="1" applyFill="1" applyBorder="1"/>
    <xf numFmtId="164" fontId="13" fillId="2" borderId="20" xfId="0" applyNumberFormat="1" applyFont="1" applyFill="1" applyBorder="1"/>
    <xf numFmtId="0" fontId="13" fillId="2" borderId="0" xfId="0" applyFont="1" applyFill="1"/>
    <xf numFmtId="0" fontId="14" fillId="2" borderId="4" xfId="0" applyFont="1" applyFill="1" applyBorder="1" applyAlignment="1">
      <alignment shrinkToFit="1"/>
    </xf>
    <xf numFmtId="0" fontId="14" fillId="2" borderId="3" xfId="0" applyFont="1" applyFill="1" applyBorder="1" applyAlignment="1">
      <alignment shrinkToFit="1"/>
    </xf>
    <xf numFmtId="0" fontId="13" fillId="2" borderId="3" xfId="0" applyFont="1" applyFill="1" applyBorder="1" applyAlignment="1">
      <alignment shrinkToFit="1"/>
    </xf>
    <xf numFmtId="164" fontId="13" fillId="2" borderId="3" xfId="1" applyFont="1" applyFill="1" applyBorder="1"/>
    <xf numFmtId="0" fontId="13" fillId="2" borderId="3" xfId="0" applyFont="1" applyFill="1" applyBorder="1"/>
    <xf numFmtId="0" fontId="13" fillId="2" borderId="32" xfId="0" applyFont="1" applyFill="1" applyBorder="1"/>
    <xf numFmtId="0" fontId="13" fillId="2" borderId="4" xfId="0" applyFont="1" applyFill="1" applyBorder="1" applyAlignment="1">
      <alignment horizontal="left" shrinkToFit="1"/>
    </xf>
    <xf numFmtId="17" fontId="13" fillId="2" borderId="3" xfId="1" applyNumberFormat="1" applyFont="1" applyFill="1" applyBorder="1"/>
    <xf numFmtId="0" fontId="14" fillId="2" borderId="4" xfId="0" applyFont="1" applyFill="1" applyBorder="1"/>
    <xf numFmtId="0" fontId="13" fillId="2" borderId="11" xfId="0" applyFont="1" applyFill="1" applyBorder="1"/>
    <xf numFmtId="164" fontId="13" fillId="2" borderId="11" xfId="0" applyNumberFormat="1" applyFont="1" applyFill="1" applyBorder="1"/>
    <xf numFmtId="164" fontId="13" fillId="2" borderId="11" xfId="1" applyFont="1" applyFill="1" applyBorder="1"/>
    <xf numFmtId="164" fontId="18" fillId="2" borderId="4" xfId="1" applyFont="1" applyFill="1" applyBorder="1"/>
    <xf numFmtId="164" fontId="1" fillId="2" borderId="3" xfId="1" applyFont="1" applyFill="1" applyBorder="1"/>
    <xf numFmtId="0" fontId="5" fillId="2" borderId="4" xfId="0" applyFont="1" applyFill="1" applyBorder="1"/>
    <xf numFmtId="0" fontId="13" fillId="2" borderId="11" xfId="0" applyFont="1" applyFill="1" applyBorder="1" applyAlignment="1">
      <alignment shrinkToFit="1"/>
    </xf>
    <xf numFmtId="0" fontId="13" fillId="2" borderId="33" xfId="0" applyFont="1" applyFill="1" applyBorder="1"/>
    <xf numFmtId="164" fontId="13" fillId="2" borderId="11" xfId="1" applyFont="1" applyFill="1" applyBorder="1" applyAlignment="1">
      <alignment horizontal="center"/>
    </xf>
    <xf numFmtId="0" fontId="14" fillId="2" borderId="4" xfId="0" quotePrefix="1" applyFont="1" applyFill="1" applyBorder="1" applyAlignment="1">
      <alignment horizontal="left" shrinkToFit="1"/>
    </xf>
    <xf numFmtId="164" fontId="13" fillId="2" borderId="4" xfId="1" applyFont="1" applyFill="1" applyBorder="1" applyAlignment="1">
      <alignment vertical="center"/>
    </xf>
    <xf numFmtId="164" fontId="14" fillId="2" borderId="4" xfId="0" quotePrefix="1" applyNumberFormat="1" applyFont="1" applyFill="1" applyBorder="1" applyAlignment="1">
      <alignment horizontal="left"/>
    </xf>
    <xf numFmtId="17" fontId="13" fillId="2" borderId="4" xfId="1" applyNumberFormat="1" applyFont="1" applyFill="1" applyBorder="1"/>
    <xf numFmtId="0" fontId="13" fillId="2" borderId="4" xfId="0" applyFont="1" applyFill="1" applyBorder="1" applyAlignment="1">
      <alignment horizontal="center"/>
    </xf>
    <xf numFmtId="17" fontId="13" fillId="2" borderId="4" xfId="0" applyNumberFormat="1" applyFont="1" applyFill="1" applyBorder="1"/>
    <xf numFmtId="0" fontId="14" fillId="2" borderId="13" xfId="0" applyFont="1" applyFill="1" applyBorder="1" applyAlignment="1">
      <alignment horizontal="left" shrinkToFit="1"/>
    </xf>
    <xf numFmtId="0" fontId="13" fillId="2" borderId="13" xfId="0" applyFont="1" applyFill="1" applyBorder="1" applyAlignment="1">
      <alignment horizontal="left" shrinkToFit="1"/>
    </xf>
    <xf numFmtId="164" fontId="1" fillId="2" borderId="13" xfId="1" applyFont="1" applyFill="1" applyBorder="1"/>
    <xf numFmtId="164" fontId="13" fillId="2" borderId="13" xfId="1" applyFont="1" applyFill="1" applyBorder="1"/>
    <xf numFmtId="0" fontId="13" fillId="2" borderId="13" xfId="0" applyFont="1" applyFill="1" applyBorder="1"/>
    <xf numFmtId="0" fontId="14" fillId="2" borderId="11" xfId="0" applyFont="1" applyFill="1" applyBorder="1" applyAlignment="1">
      <alignment shrinkToFit="1"/>
    </xf>
    <xf numFmtId="164" fontId="1" fillId="2" borderId="11" xfId="1" applyFont="1" applyFill="1" applyBorder="1"/>
    <xf numFmtId="0" fontId="13" fillId="2" borderId="13" xfId="0" applyFont="1" applyFill="1" applyBorder="1" applyAlignment="1">
      <alignment shrinkToFit="1"/>
    </xf>
    <xf numFmtId="0" fontId="14" fillId="2" borderId="11" xfId="0" quotePrefix="1" applyFont="1" applyFill="1" applyBorder="1" applyAlignment="1">
      <alignment horizontal="left" shrinkToFit="1"/>
    </xf>
    <xf numFmtId="0" fontId="6" fillId="2" borderId="4" xfId="0" applyFont="1" applyFill="1" applyBorder="1"/>
    <xf numFmtId="164" fontId="16" fillId="2" borderId="0" xfId="1" applyFont="1" applyFill="1" applyBorder="1"/>
    <xf numFmtId="0" fontId="7" fillId="2" borderId="4" xfId="0" applyFont="1" applyFill="1" applyBorder="1"/>
    <xf numFmtId="164" fontId="17" fillId="2" borderId="4" xfId="1" applyFont="1" applyFill="1" applyBorder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shrinkToFi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1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4" fontId="13" fillId="2" borderId="2" xfId="1" applyFont="1" applyFill="1" applyBorder="1"/>
    <xf numFmtId="165" fontId="13" fillId="2" borderId="3" xfId="1" applyNumberFormat="1" applyFont="1" applyFill="1" applyBorder="1" applyAlignment="1">
      <alignment shrinkToFit="1"/>
    </xf>
    <xf numFmtId="164" fontId="13" fillId="2" borderId="18" xfId="0" applyNumberFormat="1" applyFont="1" applyFill="1" applyBorder="1"/>
    <xf numFmtId="164" fontId="13" fillId="2" borderId="5" xfId="0" applyNumberFormat="1" applyFont="1" applyFill="1" applyBorder="1"/>
    <xf numFmtId="0" fontId="13" fillId="2" borderId="11" xfId="0" applyFont="1" applyFill="1" applyBorder="1" applyAlignment="1">
      <alignment horizontal="left" shrinkToFit="1"/>
    </xf>
    <xf numFmtId="164" fontId="13" fillId="2" borderId="8" xfId="0" applyNumberFormat="1" applyFont="1" applyFill="1" applyBorder="1"/>
    <xf numFmtId="0" fontId="14" fillId="2" borderId="11" xfId="0" applyFont="1" applyFill="1" applyBorder="1" applyAlignment="1">
      <alignment horizontal="left" shrinkToFit="1"/>
    </xf>
    <xf numFmtId="0" fontId="13" fillId="2" borderId="15" xfId="0" applyFont="1" applyFill="1" applyBorder="1"/>
    <xf numFmtId="0" fontId="13" fillId="2" borderId="16" xfId="0" applyFont="1" applyFill="1" applyBorder="1" applyAlignment="1">
      <alignment shrinkToFit="1"/>
    </xf>
    <xf numFmtId="164" fontId="1" fillId="2" borderId="16" xfId="1" applyFont="1" applyFill="1" applyBorder="1"/>
    <xf numFmtId="164" fontId="13" fillId="2" borderId="16" xfId="1" applyFont="1" applyFill="1" applyBorder="1"/>
    <xf numFmtId="0" fontId="13" fillId="2" borderId="16" xfId="0" applyFont="1" applyFill="1" applyBorder="1"/>
    <xf numFmtId="164" fontId="13" fillId="2" borderId="16" xfId="0" applyNumberFormat="1" applyFont="1" applyFill="1" applyBorder="1"/>
    <xf numFmtId="164" fontId="14" fillId="2" borderId="16" xfId="1" applyFont="1" applyFill="1" applyBorder="1"/>
    <xf numFmtId="0" fontId="13" fillId="2" borderId="17" xfId="0" applyFont="1" applyFill="1" applyBorder="1"/>
    <xf numFmtId="164" fontId="13" fillId="2" borderId="15" xfId="1" applyFont="1" applyFill="1" applyBorder="1"/>
    <xf numFmtId="164" fontId="13" fillId="2" borderId="16" xfId="1" applyFont="1" applyFill="1" applyBorder="1" applyAlignment="1">
      <alignment shrinkToFit="1"/>
    </xf>
    <xf numFmtId="164" fontId="13" fillId="2" borderId="17" xfId="0" applyNumberFormat="1" applyFont="1" applyFill="1" applyBorder="1"/>
    <xf numFmtId="0" fontId="14" fillId="2" borderId="19" xfId="0" applyFont="1" applyFill="1" applyBorder="1" applyAlignment="1">
      <alignment vertical="center" shrinkToFit="1"/>
    </xf>
    <xf numFmtId="0" fontId="14" fillId="2" borderId="4" xfId="0" applyFont="1" applyFill="1" applyBorder="1" applyAlignment="1">
      <alignment horizontal="center" vertical="center" shrinkToFit="1"/>
    </xf>
    <xf numFmtId="0" fontId="14" fillId="2" borderId="4" xfId="0" applyFont="1" applyFill="1" applyBorder="1" applyAlignment="1">
      <alignment vertical="center" shrinkToFit="1"/>
    </xf>
    <xf numFmtId="164" fontId="14" fillId="2" borderId="4" xfId="0" applyNumberFormat="1" applyFont="1" applyFill="1" applyBorder="1" applyAlignment="1">
      <alignment vertical="center" shrinkToFit="1"/>
    </xf>
    <xf numFmtId="164" fontId="14" fillId="2" borderId="20" xfId="0" applyNumberFormat="1" applyFont="1" applyFill="1" applyBorder="1" applyAlignment="1">
      <alignment vertical="center" shrinkToFit="1"/>
    </xf>
    <xf numFmtId="164" fontId="14" fillId="2" borderId="6" xfId="0" applyNumberFormat="1" applyFont="1" applyFill="1" applyBorder="1" applyAlignment="1">
      <alignment vertical="center" shrinkToFit="1"/>
    </xf>
    <xf numFmtId="164" fontId="14" fillId="2" borderId="18" xfId="0" applyNumberFormat="1" applyFont="1" applyFill="1" applyBorder="1" applyAlignment="1">
      <alignment vertical="center" shrinkToFit="1"/>
    </xf>
    <xf numFmtId="0" fontId="14" fillId="2" borderId="36" xfId="0" applyFont="1" applyFill="1" applyBorder="1" applyAlignment="1">
      <alignment vertical="center" shrinkToFit="1"/>
    </xf>
    <xf numFmtId="0" fontId="14" fillId="2" borderId="0" xfId="0" applyFont="1" applyFill="1" applyAlignment="1">
      <alignment vertical="center" shrinkToFit="1"/>
    </xf>
    <xf numFmtId="0" fontId="13" fillId="2" borderId="21" xfId="0" applyFont="1" applyFill="1" applyBorder="1"/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/>
    <xf numFmtId="164" fontId="1" fillId="2" borderId="7" xfId="0" applyNumberFormat="1" applyFont="1" applyFill="1" applyBorder="1"/>
    <xf numFmtId="164" fontId="13" fillId="2" borderId="7" xfId="0" applyNumberFormat="1" applyFont="1" applyFill="1" applyBorder="1"/>
    <xf numFmtId="164" fontId="14" fillId="2" borderId="7" xfId="0" applyNumberFormat="1" applyFont="1" applyFill="1" applyBorder="1"/>
    <xf numFmtId="164" fontId="13" fillId="2" borderId="22" xfId="0" applyNumberFormat="1" applyFont="1" applyFill="1" applyBorder="1"/>
    <xf numFmtId="164" fontId="13" fillId="2" borderId="9" xfId="0" applyNumberFormat="1" applyFont="1" applyFill="1" applyBorder="1"/>
    <xf numFmtId="164" fontId="13" fillId="2" borderId="7" xfId="0" applyNumberFormat="1" applyFont="1" applyFill="1" applyBorder="1" applyAlignment="1">
      <alignment shrinkToFit="1"/>
    </xf>
    <xf numFmtId="164" fontId="13" fillId="2" borderId="23" xfId="0" applyNumberFormat="1" applyFont="1" applyFill="1" applyBorder="1"/>
    <xf numFmtId="164" fontId="13" fillId="2" borderId="10" xfId="0" applyNumberFormat="1" applyFont="1" applyFill="1" applyBorder="1"/>
    <xf numFmtId="0" fontId="13" fillId="2" borderId="37" xfId="0" applyFont="1" applyFill="1" applyBorder="1"/>
    <xf numFmtId="164" fontId="1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shrinkToFit="1"/>
    </xf>
    <xf numFmtId="0" fontId="17" fillId="2" borderId="4" xfId="0" applyFont="1" applyFill="1" applyBorder="1"/>
    <xf numFmtId="164" fontId="1" fillId="0" borderId="0" xfId="1" applyFont="1"/>
    <xf numFmtId="164" fontId="1" fillId="2" borderId="0" xfId="1" applyFont="1" applyFill="1"/>
    <xf numFmtId="164" fontId="14" fillId="2" borderId="4" xfId="1" applyFont="1" applyFill="1" applyBorder="1" applyAlignment="1">
      <alignment vertical="center" shrinkToFit="1"/>
    </xf>
    <xf numFmtId="164" fontId="13" fillId="2" borderId="7" xfId="1" applyFont="1" applyFill="1" applyBorder="1"/>
    <xf numFmtId="164" fontId="13" fillId="2" borderId="32" xfId="1" applyFont="1" applyFill="1" applyBorder="1"/>
    <xf numFmtId="164" fontId="13" fillId="2" borderId="20" xfId="1" applyFont="1" applyFill="1" applyBorder="1"/>
    <xf numFmtId="164" fontId="13" fillId="2" borderId="33" xfId="1" applyFont="1" applyFill="1" applyBorder="1"/>
    <xf numFmtId="164" fontId="13" fillId="2" borderId="27" xfId="1" applyFont="1" applyFill="1" applyBorder="1"/>
    <xf numFmtId="164" fontId="13" fillId="2" borderId="17" xfId="1" applyFont="1" applyFill="1" applyBorder="1"/>
    <xf numFmtId="164" fontId="14" fillId="2" borderId="20" xfId="1" applyFont="1" applyFill="1" applyBorder="1" applyAlignment="1">
      <alignment vertical="center" shrinkToFit="1"/>
    </xf>
    <xf numFmtId="164" fontId="13" fillId="2" borderId="22" xfId="1" applyFont="1" applyFill="1" applyBorder="1"/>
    <xf numFmtId="164" fontId="2" fillId="0" borderId="0" xfId="1" applyFont="1"/>
    <xf numFmtId="164" fontId="1" fillId="2" borderId="1" xfId="1" applyFont="1" applyFill="1" applyBorder="1"/>
    <xf numFmtId="164" fontId="13" fillId="2" borderId="4" xfId="1" applyFont="1" applyFill="1" applyBorder="1" applyAlignment="1">
      <alignment horizontal="center"/>
    </xf>
    <xf numFmtId="164" fontId="1" fillId="2" borderId="0" xfId="1" applyFont="1" applyFill="1" applyBorder="1"/>
    <xf numFmtId="0" fontId="2" fillId="2" borderId="0" xfId="0" quotePrefix="1" applyFont="1" applyFill="1" applyAlignment="1">
      <alignment horizontal="center"/>
    </xf>
    <xf numFmtId="0" fontId="2" fillId="2" borderId="0" xfId="0" quotePrefix="1" applyFont="1" applyFill="1"/>
    <xf numFmtId="0" fontId="20" fillId="2" borderId="0" xfId="0" applyFont="1" applyFill="1"/>
    <xf numFmtId="0" fontId="20" fillId="2" borderId="1" xfId="0" applyFont="1" applyFill="1" applyBorder="1"/>
    <xf numFmtId="164" fontId="16" fillId="2" borderId="4" xfId="1" applyFont="1" applyFill="1" applyBorder="1"/>
    <xf numFmtId="164" fontId="16" fillId="2" borderId="3" xfId="1" applyFont="1" applyFill="1" applyBorder="1"/>
    <xf numFmtId="164" fontId="16" fillId="2" borderId="11" xfId="1" applyFont="1" applyFill="1" applyBorder="1"/>
    <xf numFmtId="0" fontId="16" fillId="2" borderId="4" xfId="0" applyFont="1" applyFill="1" applyBorder="1"/>
    <xf numFmtId="164" fontId="16" fillId="2" borderId="13" xfId="1" applyFont="1" applyFill="1" applyBorder="1"/>
    <xf numFmtId="0" fontId="16" fillId="2" borderId="11" xfId="0" applyFont="1" applyFill="1" applyBorder="1"/>
    <xf numFmtId="164" fontId="16" fillId="2" borderId="16" xfId="1" applyFont="1" applyFill="1" applyBorder="1"/>
    <xf numFmtId="164" fontId="16" fillId="2" borderId="7" xfId="0" applyNumberFormat="1" applyFont="1" applyFill="1" applyBorder="1"/>
    <xf numFmtId="164" fontId="20" fillId="2" borderId="0" xfId="0" applyNumberFormat="1" applyFont="1" applyFill="1"/>
    <xf numFmtId="164" fontId="22" fillId="2" borderId="0" xfId="0" applyNumberFormat="1" applyFont="1" applyFill="1"/>
    <xf numFmtId="0" fontId="1" fillId="2" borderId="0" xfId="0" applyFont="1" applyFill="1" applyAlignment="1">
      <alignment horizontal="left"/>
    </xf>
    <xf numFmtId="164" fontId="2" fillId="2" borderId="0" xfId="0" applyNumberFormat="1" applyFont="1" applyFill="1"/>
    <xf numFmtId="164" fontId="23" fillId="2" borderId="4" xfId="1" applyFont="1" applyFill="1" applyBorder="1"/>
    <xf numFmtId="164" fontId="15" fillId="2" borderId="4" xfId="1" applyFont="1" applyFill="1" applyBorder="1"/>
    <xf numFmtId="0" fontId="2" fillId="2" borderId="0" xfId="0" applyFont="1" applyFill="1" applyAlignment="1">
      <alignment horizontal="left"/>
    </xf>
    <xf numFmtId="164" fontId="2" fillId="2" borderId="0" xfId="1" applyFont="1" applyFill="1"/>
    <xf numFmtId="0" fontId="4" fillId="2" borderId="2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/>
    <xf numFmtId="0" fontId="2" fillId="2" borderId="0" xfId="2" applyFont="1" applyFill="1"/>
    <xf numFmtId="0" fontId="1" fillId="2" borderId="0" xfId="2" applyFont="1" applyFill="1" applyAlignment="1">
      <alignment shrinkToFit="1"/>
    </xf>
    <xf numFmtId="0" fontId="1" fillId="2" borderId="0" xfId="2" applyFont="1" applyFill="1" applyAlignment="1">
      <alignment horizontal="center"/>
    </xf>
    <xf numFmtId="0" fontId="2" fillId="2" borderId="0" xfId="2" quotePrefix="1" applyFont="1" applyFill="1" applyAlignment="1">
      <alignment horizontal="center"/>
    </xf>
    <xf numFmtId="0" fontId="2" fillId="2" borderId="0" xfId="2" quotePrefix="1" applyFont="1" applyFill="1"/>
    <xf numFmtId="0" fontId="2" fillId="2" borderId="0" xfId="2" applyFont="1" applyFill="1" applyAlignment="1">
      <alignment horizontal="center"/>
    </xf>
    <xf numFmtId="0" fontId="20" fillId="2" borderId="0" xfId="2" applyFont="1" applyFill="1"/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/>
    <xf numFmtId="0" fontId="20" fillId="2" borderId="1" xfId="2" applyFont="1" applyFill="1" applyBorder="1"/>
    <xf numFmtId="0" fontId="2" fillId="2" borderId="1" xfId="2" applyFont="1" applyFill="1" applyBorder="1"/>
    <xf numFmtId="0" fontId="2" fillId="2" borderId="16" xfId="2" applyFont="1" applyFill="1" applyBorder="1" applyAlignment="1">
      <alignment horizontal="center"/>
    </xf>
    <xf numFmtId="0" fontId="2" fillId="2" borderId="41" xfId="2" applyFont="1" applyFill="1" applyBorder="1" applyAlignment="1">
      <alignment horizontal="center"/>
    </xf>
    <xf numFmtId="0" fontId="4" fillId="2" borderId="16" xfId="2" applyFont="1" applyFill="1" applyBorder="1" applyAlignment="1">
      <alignment horizontal="center"/>
    </xf>
    <xf numFmtId="0" fontId="4" fillId="2" borderId="24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8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13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4" fillId="2" borderId="25" xfId="2" applyFont="1" applyFill="1" applyBorder="1" applyAlignment="1">
      <alignment horizontal="center"/>
    </xf>
    <xf numFmtId="0" fontId="13" fillId="2" borderId="19" xfId="2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shrinkToFit="1"/>
    </xf>
    <xf numFmtId="0" fontId="13" fillId="2" borderId="4" xfId="2" applyFont="1" applyFill="1" applyBorder="1" applyAlignment="1">
      <alignment shrinkToFit="1"/>
    </xf>
    <xf numFmtId="164" fontId="13" fillId="2" borderId="4" xfId="2" applyNumberFormat="1" applyFont="1" applyFill="1" applyBorder="1"/>
    <xf numFmtId="0" fontId="13" fillId="2" borderId="4" xfId="2" applyFont="1" applyFill="1" applyBorder="1"/>
    <xf numFmtId="164" fontId="14" fillId="2" borderId="8" xfId="1" applyFont="1" applyFill="1" applyBorder="1"/>
    <xf numFmtId="164" fontId="13" fillId="2" borderId="18" xfId="2" applyNumberFormat="1" applyFont="1" applyFill="1" applyBorder="1"/>
    <xf numFmtId="164" fontId="13" fillId="2" borderId="5" xfId="2" applyNumberFormat="1" applyFont="1" applyFill="1" applyBorder="1"/>
    <xf numFmtId="164" fontId="13" fillId="2" borderId="20" xfId="2" applyNumberFormat="1" applyFont="1" applyFill="1" applyBorder="1"/>
    <xf numFmtId="0" fontId="13" fillId="2" borderId="0" xfId="2" applyFont="1" applyFill="1"/>
    <xf numFmtId="0" fontId="14" fillId="2" borderId="18" xfId="2" applyFont="1" applyFill="1" applyBorder="1" applyAlignment="1">
      <alignment horizontal="left" shrinkToFit="1"/>
    </xf>
    <xf numFmtId="164" fontId="15" fillId="2" borderId="18" xfId="2" applyNumberFormat="1" applyFont="1" applyFill="1" applyBorder="1"/>
    <xf numFmtId="164" fontId="15" fillId="2" borderId="8" xfId="2" applyNumberFormat="1" applyFont="1" applyFill="1" applyBorder="1"/>
    <xf numFmtId="0" fontId="14" fillId="2" borderId="46" xfId="2" applyFont="1" applyFill="1" applyBorder="1" applyAlignment="1">
      <alignment shrinkToFit="1"/>
    </xf>
    <xf numFmtId="0" fontId="13" fillId="2" borderId="3" xfId="2" applyFont="1" applyFill="1" applyBorder="1" applyAlignment="1">
      <alignment shrinkToFit="1"/>
    </xf>
    <xf numFmtId="0" fontId="13" fillId="2" borderId="3" xfId="2" applyFont="1" applyFill="1" applyBorder="1"/>
    <xf numFmtId="0" fontId="13" fillId="2" borderId="4" xfId="2" applyFont="1" applyFill="1" applyBorder="1" applyAlignment="1">
      <alignment horizontal="left" shrinkToFit="1"/>
    </xf>
    <xf numFmtId="0" fontId="14" fillId="2" borderId="18" xfId="2" applyFont="1" applyFill="1" applyBorder="1"/>
    <xf numFmtId="0" fontId="6" fillId="2" borderId="4" xfId="2" applyFont="1" applyFill="1" applyBorder="1"/>
    <xf numFmtId="0" fontId="14" fillId="2" borderId="4" xfId="2" applyFont="1" applyFill="1" applyBorder="1"/>
    <xf numFmtId="0" fontId="13" fillId="2" borderId="11" xfId="2" applyFont="1" applyFill="1" applyBorder="1"/>
    <xf numFmtId="0" fontId="5" fillId="2" borderId="4" xfId="2" applyFont="1" applyFill="1" applyBorder="1"/>
    <xf numFmtId="0" fontId="13" fillId="2" borderId="11" xfId="2" applyFont="1" applyFill="1" applyBorder="1" applyAlignment="1">
      <alignment shrinkToFit="1"/>
    </xf>
    <xf numFmtId="0" fontId="14" fillId="2" borderId="18" xfId="2" quotePrefix="1" applyFont="1" applyFill="1" applyBorder="1" applyAlignment="1">
      <alignment horizontal="left" shrinkToFit="1"/>
    </xf>
    <xf numFmtId="164" fontId="14" fillId="2" borderId="4" xfId="2" quotePrefix="1" applyNumberFormat="1" applyFont="1" applyFill="1" applyBorder="1" applyAlignment="1">
      <alignment horizontal="left"/>
    </xf>
    <xf numFmtId="0" fontId="16" fillId="2" borderId="4" xfId="2" applyFont="1" applyFill="1" applyBorder="1"/>
    <xf numFmtId="0" fontId="13" fillId="2" borderId="4" xfId="2" applyFont="1" applyFill="1" applyBorder="1" applyAlignment="1">
      <alignment horizontal="center"/>
    </xf>
    <xf numFmtId="0" fontId="17" fillId="2" borderId="4" xfId="2" applyFont="1" applyFill="1" applyBorder="1"/>
    <xf numFmtId="17" fontId="13" fillId="2" borderId="4" xfId="2" applyNumberFormat="1" applyFont="1" applyFill="1" applyBorder="1"/>
    <xf numFmtId="0" fontId="14" fillId="2" borderId="43" xfId="2" applyFont="1" applyFill="1" applyBorder="1" applyAlignment="1">
      <alignment horizontal="left" shrinkToFit="1"/>
    </xf>
    <xf numFmtId="0" fontId="13" fillId="2" borderId="13" xfId="2" applyFont="1" applyFill="1" applyBorder="1" applyAlignment="1">
      <alignment horizontal="left" shrinkToFit="1"/>
    </xf>
    <xf numFmtId="0" fontId="13" fillId="2" borderId="13" xfId="2" applyFont="1" applyFill="1" applyBorder="1"/>
    <xf numFmtId="0" fontId="14" fillId="2" borderId="47" xfId="2" applyFont="1" applyFill="1" applyBorder="1" applyAlignment="1">
      <alignment shrinkToFit="1"/>
    </xf>
    <xf numFmtId="0" fontId="13" fillId="2" borderId="13" xfId="2" applyFont="1" applyFill="1" applyBorder="1" applyAlignment="1">
      <alignment shrinkToFit="1"/>
    </xf>
    <xf numFmtId="0" fontId="14" fillId="2" borderId="47" xfId="2" quotePrefix="1" applyFont="1" applyFill="1" applyBorder="1" applyAlignment="1">
      <alignment horizontal="left" shrinkToFit="1"/>
    </xf>
    <xf numFmtId="0" fontId="16" fillId="2" borderId="11" xfId="2" applyFont="1" applyFill="1" applyBorder="1"/>
    <xf numFmtId="0" fontId="7" fillId="2" borderId="4" xfId="2" applyFont="1" applyFill="1" applyBorder="1"/>
    <xf numFmtId="0" fontId="13" fillId="2" borderId="47" xfId="2" applyFont="1" applyFill="1" applyBorder="1" applyAlignment="1">
      <alignment horizontal="left" shrinkToFit="1"/>
    </xf>
    <xf numFmtId="0" fontId="13" fillId="2" borderId="11" xfId="2" applyFont="1" applyFill="1" applyBorder="1" applyAlignment="1">
      <alignment horizontal="left" shrinkToFit="1"/>
    </xf>
    <xf numFmtId="164" fontId="13" fillId="2" borderId="11" xfId="2" applyNumberFormat="1" applyFont="1" applyFill="1" applyBorder="1"/>
    <xf numFmtId="0" fontId="13" fillId="2" borderId="48" xfId="2" applyFont="1" applyFill="1" applyBorder="1" applyAlignment="1">
      <alignment horizontal="center" vertical="center"/>
    </xf>
    <xf numFmtId="0" fontId="14" fillId="2" borderId="47" xfId="2" applyFont="1" applyFill="1" applyBorder="1" applyAlignment="1">
      <alignment horizontal="left" shrinkToFit="1"/>
    </xf>
    <xf numFmtId="0" fontId="13" fillId="2" borderId="49" xfId="2" applyFont="1" applyFill="1" applyBorder="1" applyAlignment="1">
      <alignment horizontal="center" vertical="center"/>
    </xf>
    <xf numFmtId="0" fontId="13" fillId="2" borderId="50" xfId="2" applyFont="1" applyFill="1" applyBorder="1" applyAlignment="1">
      <alignment shrinkToFit="1"/>
    </xf>
    <xf numFmtId="0" fontId="13" fillId="2" borderId="16" xfId="2" applyFont="1" applyFill="1" applyBorder="1" applyAlignment="1">
      <alignment shrinkToFit="1"/>
    </xf>
    <xf numFmtId="0" fontId="13" fillId="2" borderId="16" xfId="2" applyFont="1" applyFill="1" applyBorder="1"/>
    <xf numFmtId="164" fontId="13" fillId="2" borderId="16" xfId="2" applyNumberFormat="1" applyFont="1" applyFill="1" applyBorder="1"/>
    <xf numFmtId="164" fontId="14" fillId="2" borderId="41" xfId="1" applyFont="1" applyFill="1" applyBorder="1"/>
    <xf numFmtId="164" fontId="13" fillId="2" borderId="8" xfId="2" applyNumberFormat="1" applyFont="1" applyFill="1" applyBorder="1"/>
    <xf numFmtId="164" fontId="13" fillId="2" borderId="17" xfId="2" applyNumberFormat="1" applyFont="1" applyFill="1" applyBorder="1"/>
    <xf numFmtId="0" fontId="14" fillId="2" borderId="19" xfId="2" applyFont="1" applyFill="1" applyBorder="1" applyAlignment="1">
      <alignment horizontal="center" vertical="center" shrinkToFit="1"/>
    </xf>
    <xf numFmtId="0" fontId="14" fillId="2" borderId="18" xfId="2" applyFont="1" applyFill="1" applyBorder="1" applyAlignment="1">
      <alignment horizontal="center" vertical="center" shrinkToFit="1"/>
    </xf>
    <xf numFmtId="0" fontId="14" fillId="2" borderId="4" xfId="2" applyFont="1" applyFill="1" applyBorder="1" applyAlignment="1">
      <alignment vertical="center" shrinkToFit="1"/>
    </xf>
    <xf numFmtId="164" fontId="14" fillId="2" borderId="4" xfId="2" applyNumberFormat="1" applyFont="1" applyFill="1" applyBorder="1" applyAlignment="1">
      <alignment vertical="center" shrinkToFit="1"/>
    </xf>
    <xf numFmtId="164" fontId="14" fillId="2" borderId="8" xfId="2" applyNumberFormat="1" applyFont="1" applyFill="1" applyBorder="1" applyAlignment="1">
      <alignment vertical="center" shrinkToFit="1"/>
    </xf>
    <xf numFmtId="164" fontId="14" fillId="2" borderId="19" xfId="2" applyNumberFormat="1" applyFont="1" applyFill="1" applyBorder="1" applyAlignment="1">
      <alignment horizontal="center" vertical="center" shrinkToFit="1"/>
    </xf>
    <xf numFmtId="164" fontId="14" fillId="2" borderId="6" xfId="2" applyNumberFormat="1" applyFont="1" applyFill="1" applyBorder="1" applyAlignment="1">
      <alignment vertical="center" shrinkToFit="1"/>
    </xf>
    <xf numFmtId="164" fontId="14" fillId="2" borderId="18" xfId="2" applyNumberFormat="1" applyFont="1" applyFill="1" applyBorder="1" applyAlignment="1">
      <alignment vertical="center" shrinkToFit="1"/>
    </xf>
    <xf numFmtId="0" fontId="14" fillId="2" borderId="0" xfId="2" applyFont="1" applyFill="1" applyAlignment="1">
      <alignment vertical="center" shrinkToFit="1"/>
    </xf>
    <xf numFmtId="0" fontId="13" fillId="2" borderId="21" xfId="2" applyFont="1" applyFill="1" applyBorder="1" applyAlignment="1">
      <alignment horizontal="center" vertical="center"/>
    </xf>
    <xf numFmtId="0" fontId="13" fillId="2" borderId="23" xfId="2" applyFont="1" applyFill="1" applyBorder="1" applyAlignment="1">
      <alignment horizontal="center"/>
    </xf>
    <xf numFmtId="0" fontId="13" fillId="2" borderId="7" xfId="2" applyFont="1" applyFill="1" applyBorder="1"/>
    <xf numFmtId="164" fontId="1" fillId="2" borderId="7" xfId="2" applyNumberFormat="1" applyFont="1" applyFill="1" applyBorder="1"/>
    <xf numFmtId="164" fontId="13" fillId="2" borderId="7" xfId="2" applyNumberFormat="1" applyFont="1" applyFill="1" applyBorder="1"/>
    <xf numFmtId="164" fontId="16" fillId="2" borderId="7" xfId="2" applyNumberFormat="1" applyFont="1" applyFill="1" applyBorder="1"/>
    <xf numFmtId="164" fontId="14" fillId="2" borderId="7" xfId="2" applyNumberFormat="1" applyFont="1" applyFill="1" applyBorder="1"/>
    <xf numFmtId="164" fontId="14" fillId="2" borderId="10" xfId="2" applyNumberFormat="1" applyFont="1" applyFill="1" applyBorder="1"/>
    <xf numFmtId="164" fontId="13" fillId="2" borderId="21" xfId="2" applyNumberFormat="1" applyFont="1" applyFill="1" applyBorder="1" applyAlignment="1">
      <alignment horizontal="center" vertical="center"/>
    </xf>
    <xf numFmtId="164" fontId="13" fillId="2" borderId="9" xfId="2" applyNumberFormat="1" applyFont="1" applyFill="1" applyBorder="1"/>
    <xf numFmtId="164" fontId="13" fillId="2" borderId="7" xfId="2" applyNumberFormat="1" applyFont="1" applyFill="1" applyBorder="1" applyAlignment="1">
      <alignment shrinkToFit="1"/>
    </xf>
    <xf numFmtId="164" fontId="13" fillId="2" borderId="23" xfId="2" applyNumberFormat="1" applyFont="1" applyFill="1" applyBorder="1"/>
    <xf numFmtId="164" fontId="13" fillId="2" borderId="10" xfId="2" applyNumberFormat="1" applyFont="1" applyFill="1" applyBorder="1"/>
    <xf numFmtId="164" fontId="13" fillId="2" borderId="22" xfId="2" applyNumberFormat="1" applyFont="1" applyFill="1" applyBorder="1"/>
    <xf numFmtId="164" fontId="1" fillId="2" borderId="0" xfId="2" applyNumberFormat="1" applyFont="1" applyFill="1"/>
    <xf numFmtId="164" fontId="20" fillId="2" borderId="0" xfId="2" applyNumberFormat="1" applyFont="1" applyFill="1"/>
    <xf numFmtId="164" fontId="1" fillId="2" borderId="0" xfId="2" applyNumberFormat="1" applyFont="1" applyFill="1" applyAlignment="1">
      <alignment horizontal="center" vertical="center"/>
    </xf>
    <xf numFmtId="164" fontId="1" fillId="2" borderId="0" xfId="2" applyNumberFormat="1" applyFont="1" applyFill="1" applyAlignment="1">
      <alignment shrinkToFit="1"/>
    </xf>
    <xf numFmtId="164" fontId="2" fillId="2" borderId="0" xfId="2" applyNumberFormat="1" applyFont="1" applyFill="1" applyAlignment="1">
      <alignment horizontal="center"/>
    </xf>
    <xf numFmtId="0" fontId="2" fillId="0" borderId="0" xfId="2" applyFont="1" applyAlignment="1">
      <alignment horizontal="center" vertical="center"/>
    </xf>
    <xf numFmtId="164" fontId="1" fillId="0" borderId="0" xfId="2" applyNumberFormat="1" applyFont="1"/>
    <xf numFmtId="0" fontId="1" fillId="0" borderId="0" xfId="2" applyFont="1"/>
    <xf numFmtId="164" fontId="2" fillId="0" borderId="0" xfId="2" applyNumberFormat="1" applyFont="1"/>
    <xf numFmtId="164" fontId="1" fillId="0" borderId="0" xfId="2" applyNumberFormat="1" applyFont="1" applyAlignment="1">
      <alignment shrinkToFi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164" fontId="1" fillId="0" borderId="0" xfId="2" applyNumberFormat="1" applyFont="1" applyAlignment="1">
      <alignment horizontal="center" vertical="center"/>
    </xf>
    <xf numFmtId="0" fontId="1" fillId="2" borderId="0" xfId="2" applyFont="1" applyFill="1" applyAlignment="1">
      <alignment horizontal="left"/>
    </xf>
    <xf numFmtId="0" fontId="2" fillId="2" borderId="0" xfId="2" applyFont="1" applyFill="1" applyAlignment="1">
      <alignment horizontal="left"/>
    </xf>
    <xf numFmtId="164" fontId="8" fillId="0" borderId="0" xfId="2" applyNumberFormat="1" applyFont="1"/>
    <xf numFmtId="164" fontId="22" fillId="2" borderId="0" xfId="2" applyNumberFormat="1" applyFont="1" applyFill="1"/>
    <xf numFmtId="0" fontId="2" fillId="0" borderId="0" xfId="2" applyFont="1"/>
    <xf numFmtId="164" fontId="2" fillId="0" borderId="0" xfId="2" applyNumberFormat="1" applyFont="1" applyAlignment="1">
      <alignment shrinkToFit="1"/>
    </xf>
    <xf numFmtId="164" fontId="2" fillId="2" borderId="0" xfId="2" applyNumberFormat="1" applyFont="1" applyFill="1"/>
    <xf numFmtId="0" fontId="13" fillId="2" borderId="6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shrinkToFit="1"/>
    </xf>
    <xf numFmtId="0" fontId="8" fillId="0" borderId="0" xfId="2" applyFont="1"/>
    <xf numFmtId="0" fontId="1" fillId="0" borderId="0" xfId="2" applyFont="1" applyAlignment="1">
      <alignment shrinkToFit="1"/>
    </xf>
    <xf numFmtId="0" fontId="4" fillId="2" borderId="16" xfId="0" quotePrefix="1" applyFont="1" applyFill="1" applyBorder="1" applyAlignment="1">
      <alignment horizontal="center"/>
    </xf>
    <xf numFmtId="0" fontId="4" fillId="2" borderId="7" xfId="0" quotePrefix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shrinkToFit="1"/>
    </xf>
    <xf numFmtId="0" fontId="14" fillId="2" borderId="18" xfId="0" applyFont="1" applyFill="1" applyBorder="1" applyAlignment="1">
      <alignment horizontal="left" shrinkToFit="1"/>
    </xf>
    <xf numFmtId="0" fontId="14" fillId="2" borderId="46" xfId="0" applyFont="1" applyFill="1" applyBorder="1" applyAlignment="1">
      <alignment shrinkToFit="1"/>
    </xf>
    <xf numFmtId="0" fontId="14" fillId="2" borderId="18" xfId="0" applyFont="1" applyFill="1" applyBorder="1"/>
    <xf numFmtId="164" fontId="6" fillId="2" borderId="4" xfId="1" applyFont="1" applyFill="1" applyBorder="1"/>
    <xf numFmtId="0" fontId="14" fillId="2" borderId="18" xfId="0" quotePrefix="1" applyFont="1" applyFill="1" applyBorder="1" applyAlignment="1">
      <alignment horizontal="left" shrinkToFit="1"/>
    </xf>
    <xf numFmtId="0" fontId="23" fillId="2" borderId="4" xfId="0" applyFont="1" applyFill="1" applyBorder="1"/>
    <xf numFmtId="0" fontId="14" fillId="2" borderId="43" xfId="0" applyFont="1" applyFill="1" applyBorder="1" applyAlignment="1">
      <alignment horizontal="left" shrinkToFit="1"/>
    </xf>
    <xf numFmtId="0" fontId="14" fillId="2" borderId="47" xfId="0" applyFont="1" applyFill="1" applyBorder="1" applyAlignment="1">
      <alignment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4" fillId="2" borderId="47" xfId="0" quotePrefix="1" applyFont="1" applyFill="1" applyBorder="1" applyAlignment="1">
      <alignment horizontal="left" shrinkToFit="1"/>
    </xf>
    <xf numFmtId="164" fontId="13" fillId="2" borderId="0" xfId="1" applyFont="1" applyFill="1" applyBorder="1"/>
    <xf numFmtId="0" fontId="13" fillId="2" borderId="47" xfId="0" applyFont="1" applyFill="1" applyBorder="1" applyAlignment="1">
      <alignment horizontal="left" shrinkToFit="1"/>
    </xf>
    <xf numFmtId="0" fontId="13" fillId="2" borderId="48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left" shrinkToFit="1"/>
    </xf>
    <xf numFmtId="0" fontId="13" fillId="2" borderId="49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shrinkToFit="1"/>
    </xf>
    <xf numFmtId="0" fontId="14" fillId="2" borderId="19" xfId="0" applyFont="1" applyFill="1" applyBorder="1" applyAlignment="1">
      <alignment horizontal="center" vertical="center" shrinkToFit="1"/>
    </xf>
    <xf numFmtId="0" fontId="14" fillId="2" borderId="18" xfId="0" applyFont="1" applyFill="1" applyBorder="1" applyAlignment="1">
      <alignment horizontal="center" vertical="center" shrinkToFit="1"/>
    </xf>
    <xf numFmtId="164" fontId="14" fillId="2" borderId="8" xfId="0" applyNumberFormat="1" applyFont="1" applyFill="1" applyBorder="1" applyAlignment="1">
      <alignment vertical="center" shrinkToFit="1"/>
    </xf>
    <xf numFmtId="164" fontId="14" fillId="2" borderId="19" xfId="0" applyNumberFormat="1" applyFont="1" applyFill="1" applyBorder="1" applyAlignment="1">
      <alignment horizontal="center" vertical="center" shrinkToFit="1"/>
    </xf>
    <xf numFmtId="0" fontId="13" fillId="2" borderId="2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164" fontId="14" fillId="2" borderId="10" xfId="0" applyNumberFormat="1" applyFont="1" applyFill="1" applyBorder="1"/>
    <xf numFmtId="164" fontId="13" fillId="2" borderId="2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3" fillId="2" borderId="4" xfId="0" applyNumberFormat="1" applyFont="1" applyFill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shrinkToFit="1"/>
    </xf>
    <xf numFmtId="0" fontId="10" fillId="2" borderId="13" xfId="0" applyFont="1" applyFill="1" applyBorder="1" applyAlignment="1">
      <alignment horizontal="center" vertical="center" wrapText="1" shrinkToFit="1"/>
    </xf>
    <xf numFmtId="0" fontId="10" fillId="2" borderId="25" xfId="0" applyFont="1" applyFill="1" applyBorder="1" applyAlignment="1">
      <alignment horizontal="center" vertical="center" wrapText="1" shrinkToFi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13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164" fontId="2" fillId="2" borderId="24" xfId="1" applyFont="1" applyFill="1" applyBorder="1" applyAlignment="1">
      <alignment horizontal="center" vertical="center" wrapText="1"/>
    </xf>
    <xf numFmtId="164" fontId="2" fillId="2" borderId="13" xfId="1" applyFont="1" applyFill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4" xfId="0" applyNumberFormat="1" applyFont="1" applyFill="1" applyBorder="1" applyAlignment="1">
      <alignment horizontal="center" vertical="center" shrinkToFit="1"/>
    </xf>
    <xf numFmtId="165" fontId="2" fillId="2" borderId="13" xfId="0" applyNumberFormat="1" applyFont="1" applyFill="1" applyBorder="1" applyAlignment="1">
      <alignment horizontal="center" vertical="center" shrinkToFit="1"/>
    </xf>
    <xf numFmtId="165" fontId="2" fillId="2" borderId="3" xfId="0" applyNumberFormat="1" applyFont="1" applyFill="1" applyBorder="1" applyAlignment="1">
      <alignment horizontal="center" vertical="center" shrinkToFit="1"/>
    </xf>
    <xf numFmtId="164" fontId="2" fillId="2" borderId="26" xfId="1" applyFont="1" applyFill="1" applyBorder="1" applyAlignment="1">
      <alignment horizontal="center" vertical="center" wrapText="1"/>
    </xf>
    <xf numFmtId="164" fontId="2" fillId="2" borderId="27" xfId="1" applyFont="1" applyFill="1" applyBorder="1" applyAlignment="1">
      <alignment horizontal="center" vertical="center" wrapText="1"/>
    </xf>
    <xf numFmtId="164" fontId="2" fillId="2" borderId="32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9" fillId="2" borderId="39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4" fontId="2" fillId="2" borderId="24" xfId="1" quotePrefix="1" applyFont="1" applyFill="1" applyBorder="1" applyAlignment="1">
      <alignment horizontal="center" vertical="center" wrapText="1"/>
    </xf>
    <xf numFmtId="164" fontId="2" fillId="2" borderId="13" xfId="1" quotePrefix="1" applyFont="1" applyFill="1" applyBorder="1" applyAlignment="1">
      <alignment horizontal="center" vertical="center" wrapText="1"/>
    </xf>
    <xf numFmtId="164" fontId="2" fillId="2" borderId="25" xfId="1" quotePrefix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 shrinkToFit="1"/>
    </xf>
    <xf numFmtId="0" fontId="2" fillId="2" borderId="13" xfId="0" applyFont="1" applyFill="1" applyBorder="1" applyAlignment="1">
      <alignment horizontal="center" vertical="center" wrapText="1" shrinkToFit="1"/>
    </xf>
    <xf numFmtId="0" fontId="2" fillId="2" borderId="25" xfId="0" applyFont="1" applyFill="1" applyBorder="1" applyAlignment="1">
      <alignment horizontal="center" vertical="center" wrapText="1" shrinkToFit="1"/>
    </xf>
    <xf numFmtId="0" fontId="10" fillId="2" borderId="24" xfId="0" quotePrefix="1" applyFont="1" applyFill="1" applyBorder="1" applyAlignment="1">
      <alignment horizontal="center"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4" fillId="2" borderId="24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1" fillId="0" borderId="0" xfId="2" applyFont="1" applyAlignment="1">
      <alignment horizontal="center" vertical="center" wrapText="1"/>
    </xf>
    <xf numFmtId="164" fontId="1" fillId="0" borderId="0" xfId="2" applyNumberFormat="1" applyFont="1" applyAlignment="1">
      <alignment horizontal="center" vertical="center" wrapText="1"/>
    </xf>
    <xf numFmtId="0" fontId="1" fillId="0" borderId="0" xfId="2" applyFont="1" applyAlignment="1">
      <alignment horizontal="center"/>
    </xf>
    <xf numFmtId="164" fontId="1" fillId="0" borderId="0" xfId="2" applyNumberFormat="1" applyFont="1" applyAlignment="1">
      <alignment horizontal="center"/>
    </xf>
    <xf numFmtId="0" fontId="2" fillId="0" borderId="0" xfId="2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0" fontId="11" fillId="2" borderId="24" xfId="2" quotePrefix="1" applyFont="1" applyFill="1" applyBorder="1" applyAlignment="1">
      <alignment horizontal="center" vertical="center" wrapText="1"/>
    </xf>
    <xf numFmtId="0" fontId="11" fillId="2" borderId="13" xfId="2" quotePrefix="1" applyFont="1" applyFill="1" applyBorder="1" applyAlignment="1">
      <alignment horizontal="center" vertical="center" wrapText="1"/>
    </xf>
    <xf numFmtId="0" fontId="11" fillId="2" borderId="25" xfId="2" quotePrefix="1" applyFont="1" applyFill="1" applyBorder="1" applyAlignment="1">
      <alignment horizontal="center" vertical="center" wrapText="1"/>
    </xf>
    <xf numFmtId="0" fontId="11" fillId="2" borderId="24" xfId="2" applyFont="1" applyFill="1" applyBorder="1" applyAlignment="1">
      <alignment horizontal="center" vertical="center" wrapText="1"/>
    </xf>
    <xf numFmtId="0" fontId="11" fillId="2" borderId="13" xfId="2" applyFont="1" applyFill="1" applyBorder="1" applyAlignment="1">
      <alignment horizontal="center" vertical="center" wrapText="1"/>
    </xf>
    <xf numFmtId="0" fontId="11" fillId="2" borderId="25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28" xfId="2" applyFont="1" applyFill="1" applyBorder="1" applyAlignment="1">
      <alignment horizontal="center" vertical="center" wrapText="1"/>
    </xf>
    <xf numFmtId="164" fontId="2" fillId="2" borderId="0" xfId="2" applyNumberFormat="1" applyFont="1" applyFill="1" applyAlignment="1">
      <alignment horizontal="center"/>
    </xf>
    <xf numFmtId="0" fontId="4" fillId="2" borderId="24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vertical="center" wrapText="1"/>
    </xf>
    <xf numFmtId="0" fontId="12" fillId="2" borderId="24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25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 shrinkToFit="1"/>
    </xf>
    <xf numFmtId="0" fontId="2" fillId="2" borderId="13" xfId="2" applyFont="1" applyFill="1" applyBorder="1" applyAlignment="1">
      <alignment horizontal="center" vertical="center" wrapText="1" shrinkToFit="1"/>
    </xf>
    <xf numFmtId="0" fontId="2" fillId="2" borderId="25" xfId="2" applyFont="1" applyFill="1" applyBorder="1" applyAlignment="1">
      <alignment horizontal="center" vertical="center" wrapText="1" shrinkToFit="1"/>
    </xf>
    <xf numFmtId="165" fontId="2" fillId="2" borderId="24" xfId="2" applyNumberFormat="1" applyFont="1" applyFill="1" applyBorder="1" applyAlignment="1">
      <alignment horizontal="center" vertical="center" shrinkToFit="1"/>
    </xf>
    <xf numFmtId="165" fontId="2" fillId="2" borderId="13" xfId="2" applyNumberFormat="1" applyFont="1" applyFill="1" applyBorder="1" applyAlignment="1">
      <alignment horizontal="center" vertical="center" shrinkToFit="1"/>
    </xf>
    <xf numFmtId="165" fontId="2" fillId="2" borderId="3" xfId="2" applyNumberFormat="1" applyFont="1" applyFill="1" applyBorder="1" applyAlignment="1">
      <alignment horizontal="center" vertical="center" shrinkToFit="1"/>
    </xf>
    <xf numFmtId="0" fontId="2" fillId="2" borderId="24" xfId="2" quotePrefix="1" applyFont="1" applyFill="1" applyBorder="1" applyAlignment="1">
      <alignment horizontal="center" vertical="center" wrapText="1"/>
    </xf>
    <xf numFmtId="0" fontId="2" fillId="2" borderId="13" xfId="2" quotePrefix="1" applyFont="1" applyFill="1" applyBorder="1" applyAlignment="1">
      <alignment horizontal="center" vertical="center" wrapText="1"/>
    </xf>
    <xf numFmtId="0" fontId="2" fillId="2" borderId="25" xfId="2" quotePrefix="1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9" fillId="2" borderId="39" xfId="2" applyFont="1" applyFill="1" applyBorder="1" applyAlignment="1">
      <alignment horizontal="center" vertical="center" wrapText="1"/>
    </xf>
    <xf numFmtId="0" fontId="19" fillId="2" borderId="42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2" fillId="2" borderId="40" xfId="2" applyFont="1" applyFill="1" applyBorder="1" applyAlignment="1">
      <alignment horizontal="center" vertical="center" wrapText="1"/>
    </xf>
    <xf numFmtId="0" fontId="2" fillId="2" borderId="43" xfId="2" applyFont="1" applyFill="1" applyBorder="1" applyAlignment="1">
      <alignment horizontal="center" vertical="center" wrapText="1"/>
    </xf>
    <xf numFmtId="0" fontId="2" fillId="2" borderId="45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64" fontId="4" fillId="2" borderId="24" xfId="1" quotePrefix="1" applyFont="1" applyFill="1" applyBorder="1" applyAlignment="1">
      <alignment horizontal="center" vertical="center" wrapText="1"/>
    </xf>
    <xf numFmtId="164" fontId="4" fillId="2" borderId="13" xfId="1" quotePrefix="1" applyFont="1" applyFill="1" applyBorder="1" applyAlignment="1">
      <alignment horizontal="center" vertical="center" wrapText="1"/>
    </xf>
    <xf numFmtId="164" fontId="4" fillId="2" borderId="25" xfId="1" quotePrefix="1" applyFont="1" applyFill="1" applyBorder="1" applyAlignment="1">
      <alignment horizontal="center" vertical="center" wrapText="1"/>
    </xf>
    <xf numFmtId="0" fontId="9" fillId="2" borderId="24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 wrapText="1"/>
    </xf>
    <xf numFmtId="0" fontId="2" fillId="2" borderId="39" xfId="2" applyFont="1" applyFill="1" applyBorder="1" applyAlignment="1">
      <alignment horizontal="center" vertical="center" wrapText="1"/>
    </xf>
    <xf numFmtId="0" fontId="2" fillId="2" borderId="42" xfId="2" applyFont="1" applyFill="1" applyBorder="1" applyAlignment="1">
      <alignment horizontal="center" vertical="center" wrapText="1"/>
    </xf>
    <xf numFmtId="0" fontId="2" fillId="2" borderId="44" xfId="2" applyFont="1" applyFill="1" applyBorder="1" applyAlignment="1">
      <alignment horizontal="center" vertical="center" wrapText="1"/>
    </xf>
    <xf numFmtId="0" fontId="21" fillId="2" borderId="24" xfId="2" applyFont="1" applyFill="1" applyBorder="1" applyAlignment="1">
      <alignment horizontal="center" vertical="center" wrapText="1"/>
    </xf>
    <xf numFmtId="0" fontId="21" fillId="2" borderId="13" xfId="2" applyFont="1" applyFill="1" applyBorder="1" applyAlignment="1">
      <alignment horizontal="center" vertical="center" wrapText="1"/>
    </xf>
    <xf numFmtId="0" fontId="21" fillId="2" borderId="25" xfId="2" applyFont="1" applyFill="1" applyBorder="1" applyAlignment="1">
      <alignment horizontal="center" vertical="center" wrapText="1"/>
    </xf>
    <xf numFmtId="0" fontId="14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 vertical="center" wrapText="1"/>
    </xf>
    <xf numFmtId="0" fontId="14" fillId="2" borderId="0" xfId="2" applyFont="1" applyFill="1" applyAlignment="1">
      <alignment horizontal="center" vertical="center"/>
    </xf>
    <xf numFmtId="0" fontId="10" fillId="2" borderId="24" xfId="2" applyFont="1" applyFill="1" applyBorder="1" applyAlignment="1">
      <alignment horizontal="center" vertical="center" wrapText="1" shrinkToFit="1"/>
    </xf>
    <xf numFmtId="0" fontId="10" fillId="2" borderId="13" xfId="2" applyFont="1" applyFill="1" applyBorder="1" applyAlignment="1">
      <alignment horizontal="center" vertical="center" wrapText="1" shrinkToFit="1"/>
    </xf>
    <xf numFmtId="0" fontId="10" fillId="2" borderId="25" xfId="2" applyFont="1" applyFill="1" applyBorder="1" applyAlignment="1">
      <alignment horizontal="center" vertical="center" wrapText="1" shrinkToFit="1"/>
    </xf>
    <xf numFmtId="0" fontId="13" fillId="2" borderId="0" xfId="2" applyFont="1" applyFill="1" applyAlignment="1">
      <alignment horizontal="center" vertical="center"/>
    </xf>
    <xf numFmtId="0" fontId="13" fillId="2" borderId="0" xfId="2" applyFont="1" applyFill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1" fillId="2" borderId="24" xfId="0" quotePrefix="1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1" fillId="2" borderId="24" xfId="0" quotePrefix="1" applyFont="1" applyFill="1" applyBorder="1" applyAlignment="1">
      <alignment horizontal="center" wrapText="1"/>
    </xf>
    <xf numFmtId="0" fontId="11" fillId="2" borderId="13" xfId="0" quotePrefix="1" applyFont="1" applyFill="1" applyBorder="1" applyAlignment="1">
      <alignment horizontal="center" wrapText="1"/>
    </xf>
    <xf numFmtId="0" fontId="11" fillId="2" borderId="25" xfId="0" quotePrefix="1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84BF0A14-1699-4188-9147-D2D5A17FA2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1161585</xdr:colOff>
      <xdr:row>0</xdr:row>
      <xdr:rowOff>0</xdr:rowOff>
    </xdr:from>
    <xdr:to>
      <xdr:col>12</xdr:col>
      <xdr:colOff>275063</xdr:colOff>
      <xdr:row>5</xdr:row>
      <xdr:rowOff>207924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D8908284-707A-4683-86F5-35060886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060" y="0"/>
          <a:ext cx="1770953" cy="1589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3639</xdr:colOff>
      <xdr:row>0</xdr:row>
      <xdr:rowOff>0</xdr:rowOff>
    </xdr:from>
    <xdr:to>
      <xdr:col>43</xdr:col>
      <xdr:colOff>1025679</xdr:colOff>
      <xdr:row>5</xdr:row>
      <xdr:rowOff>255549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ED4EB37-7889-4A01-A230-49A69E4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85164" y="0"/>
          <a:ext cx="2088840" cy="1636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1161585</xdr:colOff>
      <xdr:row>0</xdr:row>
      <xdr:rowOff>0</xdr:rowOff>
    </xdr:from>
    <xdr:to>
      <xdr:col>12</xdr:col>
      <xdr:colOff>275063</xdr:colOff>
      <xdr:row>5</xdr:row>
      <xdr:rowOff>207924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40B9ADCE-E8A7-4E74-9654-815482592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060" y="0"/>
          <a:ext cx="1770953" cy="1589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3639</xdr:colOff>
      <xdr:row>0</xdr:row>
      <xdr:rowOff>0</xdr:rowOff>
    </xdr:from>
    <xdr:to>
      <xdr:col>43</xdr:col>
      <xdr:colOff>1025679</xdr:colOff>
      <xdr:row>5</xdr:row>
      <xdr:rowOff>255549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ABD5D5B4-98A6-42C0-959F-588205A9C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85164" y="0"/>
          <a:ext cx="2088840" cy="1636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47625</xdr:rowOff>
    </xdr:from>
    <xdr:to>
      <xdr:col>13</xdr:col>
      <xdr:colOff>228600</xdr:colOff>
      <xdr:row>5</xdr:row>
      <xdr:rowOff>153356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8FC19E7F-D4D5-478A-B197-ABB55BEF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47625"/>
          <a:ext cx="1651000" cy="1486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212725</xdr:colOff>
      <xdr:row>0</xdr:row>
      <xdr:rowOff>76200</xdr:rowOff>
    </xdr:from>
    <xdr:to>
      <xdr:col>44</xdr:col>
      <xdr:colOff>142875</xdr:colOff>
      <xdr:row>5</xdr:row>
      <xdr:rowOff>206375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425C6991-9670-4199-9186-4DA383C2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79850" y="76200"/>
          <a:ext cx="1997075" cy="151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47625</xdr:rowOff>
    </xdr:from>
    <xdr:to>
      <xdr:col>13</xdr:col>
      <xdr:colOff>228600</xdr:colOff>
      <xdr:row>5</xdr:row>
      <xdr:rowOff>153356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3815A4F9-FA1F-4F90-A79C-D8D6E1AF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2275" y="47625"/>
          <a:ext cx="1651000" cy="1486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212725</xdr:colOff>
      <xdr:row>0</xdr:row>
      <xdr:rowOff>76200</xdr:rowOff>
    </xdr:from>
    <xdr:to>
      <xdr:col>44</xdr:col>
      <xdr:colOff>142875</xdr:colOff>
      <xdr:row>5</xdr:row>
      <xdr:rowOff>206375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A806AC08-769C-4FE3-A2FA-A4A2F29A9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8225" y="76200"/>
          <a:ext cx="1993900" cy="147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47625</xdr:rowOff>
    </xdr:from>
    <xdr:to>
      <xdr:col>13</xdr:col>
      <xdr:colOff>228600</xdr:colOff>
      <xdr:row>5</xdr:row>
      <xdr:rowOff>153356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4536685D-CB19-40F4-B8F6-9B49DE17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2275" y="47625"/>
          <a:ext cx="1651000" cy="1486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704850</xdr:colOff>
      <xdr:row>0</xdr:row>
      <xdr:rowOff>76200</xdr:rowOff>
    </xdr:from>
    <xdr:to>
      <xdr:col>43</xdr:col>
      <xdr:colOff>79375</xdr:colOff>
      <xdr:row>5</xdr:row>
      <xdr:rowOff>102556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6CB0E9C-6A84-4A58-B40F-E055482E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43075" y="76200"/>
          <a:ext cx="2755900" cy="1407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47625</xdr:rowOff>
    </xdr:from>
    <xdr:to>
      <xdr:col>13</xdr:col>
      <xdr:colOff>228600</xdr:colOff>
      <xdr:row>5</xdr:row>
      <xdr:rowOff>153356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1838E3A1-87FF-47D3-AD8F-118ADFE0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2275" y="47625"/>
          <a:ext cx="1651000" cy="1486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704850</xdr:colOff>
      <xdr:row>0</xdr:row>
      <xdr:rowOff>76200</xdr:rowOff>
    </xdr:from>
    <xdr:to>
      <xdr:col>42</xdr:col>
      <xdr:colOff>79375</xdr:colOff>
      <xdr:row>5</xdr:row>
      <xdr:rowOff>102556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C4299D5-6925-4694-A372-B84DEA05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43075" y="76200"/>
          <a:ext cx="1708150" cy="1407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47625</xdr:rowOff>
    </xdr:from>
    <xdr:to>
      <xdr:col>13</xdr:col>
      <xdr:colOff>228600</xdr:colOff>
      <xdr:row>5</xdr:row>
      <xdr:rowOff>153356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B36C4F5B-4BD6-41F2-90F6-A204F6D53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8925" y="47625"/>
          <a:ext cx="1651000" cy="1486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704850</xdr:colOff>
      <xdr:row>0</xdr:row>
      <xdr:rowOff>76200</xdr:rowOff>
    </xdr:from>
    <xdr:to>
      <xdr:col>42</xdr:col>
      <xdr:colOff>79375</xdr:colOff>
      <xdr:row>5</xdr:row>
      <xdr:rowOff>102556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EC75D19B-3D64-4A72-846C-7ED903028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9725" y="76200"/>
          <a:ext cx="1708150" cy="1407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E5B2-8055-4418-9A01-CAB87D483584}">
  <dimension ref="A1:GN109"/>
  <sheetViews>
    <sheetView tabSelected="1" view="pageBreakPreview" topLeftCell="AD1" zoomScale="55" zoomScaleNormal="60" zoomScaleSheetLayoutView="55" workbookViewId="0">
      <selection activeCell="AZ8" sqref="AZ8:AZ10"/>
    </sheetView>
  </sheetViews>
  <sheetFormatPr defaultColWidth="9.140625" defaultRowHeight="21.75" customHeight="1" x14ac:dyDescent="0.35"/>
  <cols>
    <col min="1" max="1" width="5.42578125" style="312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3.57031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9" style="1" customWidth="1"/>
    <col min="18" max="18" width="20.42578125" style="1" customWidth="1"/>
    <col min="19" max="19" width="22.57031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312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8.28515625" style="1" customWidth="1"/>
    <col min="31" max="31" width="19" style="1" customWidth="1"/>
    <col min="32" max="32" width="6.140625" style="312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66" customWidth="1"/>
    <col min="38" max="38" width="16" style="66" customWidth="1"/>
    <col min="39" max="39" width="17.140625" style="66" customWidth="1"/>
    <col min="40" max="40" width="19" style="66" customWidth="1"/>
    <col min="41" max="41" width="12.85546875" style="66" hidden="1" customWidth="1"/>
    <col min="42" max="42" width="18.140625" style="66" customWidth="1"/>
    <col min="43" max="43" width="16" style="66" customWidth="1"/>
    <col min="44" max="44" width="16.42578125" style="66" customWidth="1"/>
    <col min="45" max="45" width="18.28515625" style="66" customWidth="1"/>
    <col min="46" max="46" width="18.28515625" style="124" customWidth="1"/>
    <col min="47" max="48" width="15.7109375" style="66" customWidth="1"/>
    <col min="49" max="49" width="17" style="66" customWidth="1"/>
    <col min="50" max="51" width="16.28515625" style="66" customWidth="1"/>
    <col min="52" max="52" width="20" style="66" customWidth="1"/>
    <col min="53" max="53" width="16.28515625" style="66" customWidth="1"/>
    <col min="54" max="54" width="18.42578125" style="66" customWidth="1"/>
    <col min="55" max="55" width="16.28515625" style="66" customWidth="1"/>
    <col min="56" max="56" width="19.5703125" style="66" customWidth="1"/>
    <col min="57" max="57" width="17.7109375" style="66" customWidth="1"/>
    <col min="58" max="69" width="9.140625" style="66"/>
    <col min="70" max="16384" width="9.140625" style="1"/>
  </cols>
  <sheetData>
    <row r="1" spans="1:196" s="66" customFormat="1" ht="21.75" customHeight="1" x14ac:dyDescent="0.35">
      <c r="A1" s="288"/>
      <c r="O1" s="334" t="s">
        <v>1</v>
      </c>
      <c r="P1" s="334"/>
      <c r="Q1" s="334"/>
      <c r="R1" s="334"/>
      <c r="V1" s="68"/>
      <c r="W1" s="68"/>
      <c r="X1" s="288"/>
      <c r="AA1" s="124"/>
      <c r="AB1" s="69"/>
      <c r="AC1" s="124"/>
      <c r="AF1" s="288"/>
      <c r="AR1" s="335" t="s">
        <v>1</v>
      </c>
      <c r="AS1" s="335"/>
      <c r="AT1" s="335"/>
      <c r="AU1" s="335"/>
      <c r="AV1" s="335"/>
      <c r="AW1" s="335"/>
    </row>
    <row r="2" spans="1:196" s="66" customFormat="1" ht="21.75" customHeight="1" x14ac:dyDescent="0.35">
      <c r="A2" s="288"/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X2" s="288"/>
      <c r="Y2" s="66" t="s">
        <v>3</v>
      </c>
      <c r="AA2" s="124"/>
      <c r="AB2" s="69"/>
      <c r="AC2" s="124"/>
      <c r="AF2" s="288"/>
      <c r="AQ2" s="68"/>
      <c r="AR2" s="335" t="s">
        <v>0</v>
      </c>
      <c r="AS2" s="335"/>
      <c r="AT2" s="335"/>
      <c r="AU2" s="335"/>
      <c r="AV2" s="335"/>
      <c r="AW2" s="335"/>
      <c r="AX2" s="66" t="s">
        <v>3</v>
      </c>
      <c r="AY2" s="137"/>
      <c r="AZ2" s="137"/>
      <c r="BA2" s="137"/>
    </row>
    <row r="3" spans="1:196" s="66" customFormat="1" ht="21.75" customHeight="1" x14ac:dyDescent="0.35">
      <c r="A3" s="288"/>
      <c r="M3" s="70"/>
      <c r="N3" s="70"/>
      <c r="O3" s="336" t="s">
        <v>4</v>
      </c>
      <c r="P3" s="336"/>
      <c r="Q3" s="336"/>
      <c r="R3" s="336"/>
      <c r="V3" s="68"/>
      <c r="W3" s="68"/>
      <c r="X3" s="288"/>
      <c r="AA3" s="124"/>
      <c r="AB3" s="69"/>
      <c r="AC3" s="124"/>
      <c r="AF3" s="288"/>
      <c r="AN3" s="68"/>
      <c r="AQ3" s="68"/>
      <c r="AR3" s="335" t="s">
        <v>104</v>
      </c>
      <c r="AS3" s="335"/>
      <c r="AT3" s="335"/>
      <c r="AU3" s="335"/>
      <c r="AV3" s="335"/>
      <c r="AW3" s="335"/>
      <c r="AY3" s="137"/>
      <c r="AZ3" s="137"/>
      <c r="BA3" s="137"/>
    </row>
    <row r="4" spans="1:196" s="66" customFormat="1" ht="21.75" customHeight="1" x14ac:dyDescent="0.35">
      <c r="A4" s="288"/>
      <c r="E4" s="138"/>
      <c r="F4" s="138"/>
      <c r="G4" s="138"/>
      <c r="H4" s="138"/>
      <c r="I4" s="138"/>
      <c r="O4" s="349" t="s">
        <v>153</v>
      </c>
      <c r="P4" s="349"/>
      <c r="Q4" s="349"/>
      <c r="R4" s="349"/>
      <c r="S4" s="66" t="s">
        <v>3</v>
      </c>
      <c r="V4" s="68"/>
      <c r="W4" s="68"/>
      <c r="X4" s="288"/>
      <c r="AA4" s="124"/>
      <c r="AB4" s="69"/>
      <c r="AC4" s="124"/>
      <c r="AF4" s="288"/>
      <c r="AN4" s="139"/>
      <c r="AO4" s="139"/>
      <c r="AP4" s="139"/>
      <c r="AQ4" s="139"/>
      <c r="AR4" s="350" t="s">
        <v>154</v>
      </c>
      <c r="AS4" s="350"/>
      <c r="AT4" s="350"/>
      <c r="AU4" s="350"/>
      <c r="AV4" s="350"/>
      <c r="AW4" s="350"/>
      <c r="AX4" s="66" t="s">
        <v>3</v>
      </c>
    </row>
    <row r="5" spans="1:196" s="66" customFormat="1" ht="21.75" customHeight="1" x14ac:dyDescent="0.35">
      <c r="A5" s="288"/>
      <c r="O5" s="351" t="s">
        <v>2</v>
      </c>
      <c r="P5" s="351"/>
      <c r="Q5" s="351"/>
      <c r="R5" s="351"/>
      <c r="T5" s="290" t="s">
        <v>3</v>
      </c>
      <c r="V5" s="68"/>
      <c r="W5" s="68"/>
      <c r="X5" s="288"/>
      <c r="AA5" s="124"/>
      <c r="AB5" s="69"/>
      <c r="AC5" s="124"/>
      <c r="AF5" s="288"/>
      <c r="AN5" s="68"/>
      <c r="AR5" s="350" t="s">
        <v>2</v>
      </c>
      <c r="AS5" s="350"/>
      <c r="AT5" s="350"/>
      <c r="AU5" s="350"/>
      <c r="AV5" s="350"/>
      <c r="AW5" s="350"/>
      <c r="BD5" s="290" t="s">
        <v>3</v>
      </c>
    </row>
    <row r="6" spans="1:196" s="66" customFormat="1" ht="21.75" customHeight="1" x14ac:dyDescent="0.35">
      <c r="A6" s="288" t="s">
        <v>3</v>
      </c>
      <c r="J6" s="70"/>
      <c r="V6" s="68"/>
      <c r="W6" s="68"/>
      <c r="X6" s="288"/>
      <c r="AA6" s="124"/>
      <c r="AB6" s="69"/>
      <c r="AC6" s="124"/>
      <c r="AF6" s="288" t="s">
        <v>3</v>
      </c>
      <c r="AT6" s="124"/>
    </row>
    <row r="7" spans="1:196" s="71" customFormat="1" ht="21.75" customHeight="1" thickBot="1" x14ac:dyDescent="0.4">
      <c r="A7" s="294"/>
      <c r="V7" s="72"/>
      <c r="W7" s="72"/>
      <c r="X7" s="294"/>
      <c r="Y7" s="66"/>
      <c r="Z7" s="66"/>
      <c r="AA7" s="124"/>
      <c r="AB7" s="69"/>
      <c r="AC7" s="124"/>
      <c r="AD7" s="66" t="s">
        <v>3</v>
      </c>
      <c r="AE7" s="66"/>
      <c r="AF7" s="294"/>
      <c r="AT7" s="135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</row>
    <row r="8" spans="1:196" s="75" customFormat="1" ht="21.75" customHeight="1" x14ac:dyDescent="0.35">
      <c r="A8" s="337" t="s">
        <v>101</v>
      </c>
      <c r="B8" s="340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P8" s="355" t="s">
        <v>86</v>
      </c>
      <c r="Q8" s="331" t="s">
        <v>87</v>
      </c>
      <c r="R8" s="331" t="s">
        <v>88</v>
      </c>
      <c r="S8" s="358" t="s">
        <v>89</v>
      </c>
      <c r="T8" s="331" t="s">
        <v>90</v>
      </c>
      <c r="U8" s="331" t="s">
        <v>91</v>
      </c>
      <c r="V8" s="73" t="s">
        <v>7</v>
      </c>
      <c r="W8" s="295" t="s">
        <v>7</v>
      </c>
      <c r="X8" s="337" t="s">
        <v>11</v>
      </c>
      <c r="Y8" s="361" t="s">
        <v>8</v>
      </c>
      <c r="Z8" s="73" t="s">
        <v>6</v>
      </c>
      <c r="AA8" s="352" t="s">
        <v>9</v>
      </c>
      <c r="AB8" s="364" t="s">
        <v>89</v>
      </c>
      <c r="AC8" s="367" t="s">
        <v>10</v>
      </c>
      <c r="AD8" s="346" t="s">
        <v>85</v>
      </c>
      <c r="AE8" s="370"/>
      <c r="AF8" s="373" t="s">
        <v>11</v>
      </c>
      <c r="AG8" s="340" t="s">
        <v>12</v>
      </c>
      <c r="AH8" s="379" t="s">
        <v>13</v>
      </c>
      <c r="AI8" s="73" t="s">
        <v>86</v>
      </c>
      <c r="AJ8" s="286" t="s">
        <v>152</v>
      </c>
      <c r="AK8" s="331" t="s">
        <v>92</v>
      </c>
      <c r="AL8" s="331" t="s">
        <v>93</v>
      </c>
      <c r="AM8" s="331" t="s">
        <v>110</v>
      </c>
      <c r="AN8" s="331" t="s">
        <v>18</v>
      </c>
      <c r="AO8" s="73" t="s">
        <v>6</v>
      </c>
      <c r="AP8" s="296"/>
      <c r="AQ8" s="331" t="s">
        <v>20</v>
      </c>
      <c r="AR8" s="74" t="s">
        <v>148</v>
      </c>
      <c r="AS8" s="331" t="s">
        <v>87</v>
      </c>
      <c r="AT8" s="376" t="s">
        <v>94</v>
      </c>
      <c r="AU8" s="331" t="s">
        <v>95</v>
      </c>
      <c r="AV8" s="331" t="s">
        <v>112</v>
      </c>
      <c r="AW8" s="331" t="s">
        <v>88</v>
      </c>
      <c r="AX8" s="358" t="s">
        <v>146</v>
      </c>
      <c r="AY8" s="391" t="s">
        <v>151</v>
      </c>
      <c r="AZ8" s="471" t="s">
        <v>97</v>
      </c>
      <c r="BA8" s="331" t="s">
        <v>21</v>
      </c>
      <c r="BB8" s="382" t="s">
        <v>98</v>
      </c>
      <c r="BC8" s="355" t="s">
        <v>99</v>
      </c>
      <c r="BD8" s="331" t="s">
        <v>90</v>
      </c>
      <c r="BE8" s="385" t="s">
        <v>91</v>
      </c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0"/>
      <c r="BT8" s="290"/>
      <c r="BU8" s="290"/>
      <c r="BV8" s="290"/>
      <c r="BW8" s="290"/>
      <c r="BX8" s="290"/>
      <c r="BY8" s="290"/>
      <c r="BZ8" s="290"/>
      <c r="CA8" s="290"/>
      <c r="CB8" s="290"/>
      <c r="CC8" s="290"/>
      <c r="CD8" s="290"/>
      <c r="CE8" s="290"/>
      <c r="CF8" s="290"/>
      <c r="CG8" s="290"/>
      <c r="CH8" s="290"/>
      <c r="CI8" s="290"/>
      <c r="CJ8" s="290"/>
      <c r="CK8" s="290"/>
      <c r="CL8" s="290"/>
      <c r="CM8" s="290"/>
      <c r="CN8" s="290"/>
      <c r="CO8" s="290"/>
      <c r="CP8" s="290"/>
      <c r="CQ8" s="290"/>
      <c r="CR8" s="290"/>
      <c r="CS8" s="290"/>
      <c r="CT8" s="290"/>
      <c r="CU8" s="290"/>
      <c r="CV8" s="290"/>
      <c r="CW8" s="290"/>
      <c r="CX8" s="290"/>
      <c r="CY8" s="290"/>
      <c r="CZ8" s="290"/>
      <c r="DA8" s="290"/>
      <c r="DB8" s="290"/>
      <c r="DC8" s="290"/>
      <c r="DD8" s="290"/>
      <c r="DE8" s="290"/>
      <c r="DF8" s="290"/>
      <c r="DG8" s="290"/>
      <c r="DH8" s="290"/>
      <c r="DI8" s="290"/>
      <c r="DJ8" s="290"/>
      <c r="DK8" s="290"/>
      <c r="DL8" s="290"/>
      <c r="DM8" s="290"/>
      <c r="DN8" s="290"/>
      <c r="DO8" s="290"/>
      <c r="DP8" s="290"/>
      <c r="DQ8" s="290"/>
      <c r="DR8" s="290"/>
      <c r="DS8" s="290"/>
      <c r="DT8" s="290"/>
      <c r="DU8" s="290"/>
      <c r="DV8" s="290"/>
      <c r="DW8" s="290"/>
      <c r="DX8" s="290"/>
      <c r="DY8" s="290"/>
      <c r="DZ8" s="290"/>
      <c r="EA8" s="290"/>
      <c r="EB8" s="290"/>
      <c r="EC8" s="290"/>
      <c r="ED8" s="290"/>
      <c r="EE8" s="290"/>
      <c r="EF8" s="290"/>
      <c r="EG8" s="290"/>
      <c r="EH8" s="290"/>
      <c r="EI8" s="290"/>
      <c r="EJ8" s="290"/>
      <c r="EK8" s="290"/>
      <c r="EL8" s="290"/>
      <c r="EM8" s="290"/>
      <c r="EN8" s="290"/>
      <c r="EO8" s="290"/>
      <c r="EP8" s="290"/>
      <c r="EQ8" s="290"/>
      <c r="ER8" s="290"/>
      <c r="ES8" s="290"/>
      <c r="ET8" s="290"/>
      <c r="EU8" s="290"/>
      <c r="EV8" s="290"/>
      <c r="EW8" s="290"/>
      <c r="EX8" s="290"/>
      <c r="EY8" s="290"/>
      <c r="EZ8" s="290"/>
      <c r="FA8" s="290"/>
      <c r="FB8" s="290"/>
      <c r="FC8" s="290"/>
      <c r="FD8" s="290"/>
      <c r="FE8" s="290"/>
      <c r="FF8" s="290"/>
      <c r="FG8" s="290"/>
      <c r="FH8" s="290"/>
      <c r="FI8" s="290"/>
      <c r="FJ8" s="290"/>
      <c r="FK8" s="290"/>
      <c r="FL8" s="290"/>
      <c r="FM8" s="290"/>
      <c r="FN8" s="290"/>
      <c r="FO8" s="290"/>
      <c r="FP8" s="290"/>
      <c r="FQ8" s="290"/>
      <c r="FR8" s="290"/>
      <c r="FS8" s="290"/>
      <c r="FT8" s="290"/>
      <c r="FU8" s="290"/>
      <c r="FV8" s="290"/>
      <c r="FW8" s="290"/>
      <c r="FX8" s="290"/>
      <c r="FY8" s="290"/>
      <c r="FZ8" s="290"/>
      <c r="GA8" s="290"/>
      <c r="GB8" s="290"/>
      <c r="GC8" s="290"/>
      <c r="GD8" s="290"/>
      <c r="GE8" s="290"/>
      <c r="GF8" s="290"/>
      <c r="GG8" s="290"/>
      <c r="GH8" s="290"/>
      <c r="GI8" s="290"/>
      <c r="GJ8" s="290"/>
      <c r="GK8" s="290"/>
      <c r="GL8" s="290"/>
      <c r="GM8" s="290"/>
      <c r="GN8" s="290"/>
    </row>
    <row r="9" spans="1:196" s="76" customFormat="1" ht="21.75" customHeight="1" x14ac:dyDescent="0.35">
      <c r="A9" s="338"/>
      <c r="B9" s="341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P9" s="356"/>
      <c r="Q9" s="332"/>
      <c r="R9" s="332"/>
      <c r="S9" s="359"/>
      <c r="T9" s="332"/>
      <c r="U9" s="332"/>
      <c r="V9" s="76" t="s">
        <v>22</v>
      </c>
      <c r="W9" s="297" t="s">
        <v>23</v>
      </c>
      <c r="X9" s="338"/>
      <c r="Y9" s="362"/>
      <c r="Z9" s="76" t="s">
        <v>19</v>
      </c>
      <c r="AA9" s="353"/>
      <c r="AB9" s="365"/>
      <c r="AC9" s="368"/>
      <c r="AD9" s="347"/>
      <c r="AE9" s="371"/>
      <c r="AF9" s="374"/>
      <c r="AG9" s="341"/>
      <c r="AH9" s="380"/>
      <c r="AJ9" s="77"/>
      <c r="AK9" s="332"/>
      <c r="AL9" s="332"/>
      <c r="AM9" s="332"/>
      <c r="AN9" s="332"/>
      <c r="AO9" s="76" t="s">
        <v>19</v>
      </c>
      <c r="AP9" s="298" t="s">
        <v>140</v>
      </c>
      <c r="AQ9" s="332"/>
      <c r="AR9" s="77"/>
      <c r="AS9" s="332"/>
      <c r="AT9" s="377"/>
      <c r="AU9" s="332"/>
      <c r="AV9" s="332"/>
      <c r="AW9" s="332"/>
      <c r="AX9" s="359"/>
      <c r="AY9" s="392"/>
      <c r="AZ9" s="472"/>
      <c r="BA9" s="332"/>
      <c r="BB9" s="383"/>
      <c r="BC9" s="356"/>
      <c r="BD9" s="332"/>
      <c r="BE9" s="386"/>
      <c r="BF9" s="290"/>
      <c r="BG9" s="290"/>
      <c r="BH9" s="290"/>
      <c r="BI9" s="290"/>
      <c r="BJ9" s="290"/>
      <c r="BK9" s="290"/>
      <c r="BL9" s="290"/>
      <c r="BM9" s="290"/>
      <c r="BN9" s="290"/>
      <c r="BO9" s="290"/>
      <c r="BP9" s="290"/>
      <c r="BQ9" s="290"/>
      <c r="BR9" s="290"/>
      <c r="BS9" s="290"/>
      <c r="BT9" s="290"/>
      <c r="BU9" s="290"/>
      <c r="BV9" s="290"/>
      <c r="BW9" s="290"/>
      <c r="BX9" s="290"/>
      <c r="BY9" s="290"/>
      <c r="BZ9" s="290"/>
      <c r="CA9" s="290"/>
      <c r="CB9" s="290"/>
      <c r="CC9" s="290"/>
      <c r="CD9" s="290"/>
      <c r="CE9" s="290"/>
      <c r="CF9" s="290"/>
      <c r="CG9" s="290"/>
      <c r="CH9" s="290"/>
      <c r="CI9" s="290"/>
      <c r="CJ9" s="290"/>
      <c r="CK9" s="290"/>
      <c r="CL9" s="290"/>
      <c r="CM9" s="290"/>
      <c r="CN9" s="290"/>
      <c r="CO9" s="290"/>
      <c r="CP9" s="290"/>
      <c r="CQ9" s="290"/>
      <c r="CR9" s="290"/>
      <c r="CS9" s="290"/>
      <c r="CT9" s="290"/>
      <c r="CU9" s="290"/>
      <c r="CV9" s="290"/>
      <c r="CW9" s="290"/>
      <c r="CX9" s="290"/>
      <c r="CY9" s="290"/>
      <c r="CZ9" s="290"/>
      <c r="DA9" s="290"/>
      <c r="DB9" s="290"/>
      <c r="DC9" s="290"/>
      <c r="DD9" s="290"/>
      <c r="DE9" s="290"/>
      <c r="DF9" s="290"/>
      <c r="DG9" s="290"/>
      <c r="DH9" s="290"/>
      <c r="DI9" s="290"/>
      <c r="DJ9" s="290"/>
      <c r="DK9" s="290"/>
      <c r="DL9" s="290"/>
      <c r="DM9" s="290"/>
      <c r="DN9" s="290"/>
      <c r="DO9" s="290"/>
      <c r="DP9" s="290"/>
      <c r="DQ9" s="290"/>
      <c r="DR9" s="290"/>
      <c r="DS9" s="290"/>
      <c r="DT9" s="290"/>
      <c r="DU9" s="290"/>
      <c r="DV9" s="290"/>
      <c r="DW9" s="290"/>
      <c r="DX9" s="290"/>
      <c r="DY9" s="290"/>
      <c r="DZ9" s="290"/>
      <c r="EA9" s="290"/>
      <c r="EB9" s="290"/>
      <c r="EC9" s="290"/>
      <c r="ED9" s="290"/>
      <c r="EE9" s="290"/>
      <c r="EF9" s="290"/>
      <c r="EG9" s="290"/>
      <c r="EH9" s="290"/>
      <c r="EI9" s="290"/>
      <c r="EJ9" s="290"/>
      <c r="EK9" s="290"/>
      <c r="EL9" s="290"/>
      <c r="EM9" s="290"/>
      <c r="EN9" s="290"/>
      <c r="EO9" s="290"/>
      <c r="EP9" s="290"/>
      <c r="EQ9" s="290"/>
      <c r="ER9" s="290"/>
      <c r="ES9" s="290"/>
      <c r="ET9" s="290"/>
      <c r="EU9" s="290"/>
      <c r="EV9" s="290"/>
      <c r="EW9" s="290"/>
      <c r="EX9" s="290"/>
      <c r="EY9" s="290"/>
      <c r="EZ9" s="290"/>
      <c r="FA9" s="290"/>
      <c r="FB9" s="290"/>
      <c r="FC9" s="290"/>
      <c r="FD9" s="290"/>
      <c r="FE9" s="290"/>
      <c r="FF9" s="290"/>
      <c r="FG9" s="290"/>
      <c r="FH9" s="290"/>
      <c r="FI9" s="290"/>
      <c r="FJ9" s="290"/>
      <c r="FK9" s="290"/>
      <c r="FL9" s="290"/>
      <c r="FM9" s="290"/>
      <c r="FN9" s="290"/>
      <c r="FO9" s="290"/>
      <c r="FP9" s="290"/>
      <c r="FQ9" s="290"/>
      <c r="FR9" s="290"/>
      <c r="FS9" s="290"/>
      <c r="FT9" s="290"/>
      <c r="FU9" s="290"/>
      <c r="FV9" s="290"/>
      <c r="FW9" s="290"/>
      <c r="FX9" s="290"/>
      <c r="FY9" s="290"/>
      <c r="FZ9" s="290"/>
      <c r="GA9" s="290"/>
      <c r="GB9" s="290"/>
      <c r="GC9" s="290"/>
      <c r="GD9" s="290"/>
      <c r="GE9" s="290"/>
      <c r="GF9" s="290"/>
      <c r="GG9" s="290"/>
      <c r="GH9" s="290"/>
      <c r="GI9" s="290"/>
      <c r="GJ9" s="290"/>
      <c r="GK9" s="290"/>
      <c r="GL9" s="290"/>
      <c r="GM9" s="290"/>
      <c r="GN9" s="290"/>
    </row>
    <row r="10" spans="1:196" s="78" customFormat="1" ht="21.75" customHeight="1" thickBot="1" x14ac:dyDescent="0.4">
      <c r="A10" s="339"/>
      <c r="B10" s="342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P10" s="357"/>
      <c r="Q10" s="333"/>
      <c r="R10" s="333"/>
      <c r="S10" s="360"/>
      <c r="T10" s="333"/>
      <c r="U10" s="333"/>
      <c r="W10" s="299"/>
      <c r="X10" s="339"/>
      <c r="Y10" s="363"/>
      <c r="Z10" s="76"/>
      <c r="AA10" s="354"/>
      <c r="AB10" s="366"/>
      <c r="AC10" s="369"/>
      <c r="AD10" s="348"/>
      <c r="AE10" s="372"/>
      <c r="AF10" s="375"/>
      <c r="AG10" s="342"/>
      <c r="AH10" s="381"/>
      <c r="AJ10" s="79"/>
      <c r="AK10" s="333"/>
      <c r="AL10" s="333"/>
      <c r="AM10" s="333"/>
      <c r="AN10" s="333"/>
      <c r="AP10" s="300"/>
      <c r="AQ10" s="333"/>
      <c r="AR10" s="287"/>
      <c r="AS10" s="333"/>
      <c r="AT10" s="378"/>
      <c r="AU10" s="333"/>
      <c r="AV10" s="333"/>
      <c r="AW10" s="333"/>
      <c r="AX10" s="360"/>
      <c r="AY10" s="393"/>
      <c r="AZ10" s="473"/>
      <c r="BA10" s="333"/>
      <c r="BB10" s="384"/>
      <c r="BC10" s="357"/>
      <c r="BD10" s="333"/>
      <c r="BE10" s="387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0"/>
      <c r="BT10" s="290"/>
      <c r="BU10" s="290"/>
      <c r="BV10" s="290"/>
      <c r="BW10" s="290"/>
      <c r="BX10" s="290"/>
      <c r="BY10" s="290"/>
      <c r="BZ10" s="290"/>
      <c r="CA10" s="290"/>
      <c r="CB10" s="290"/>
      <c r="CC10" s="290"/>
      <c r="CD10" s="290"/>
      <c r="CE10" s="290"/>
      <c r="CF10" s="290"/>
      <c r="CG10" s="290"/>
      <c r="CH10" s="290"/>
      <c r="CI10" s="290"/>
      <c r="CJ10" s="290"/>
      <c r="CK10" s="290"/>
      <c r="CL10" s="290"/>
      <c r="CM10" s="290"/>
      <c r="CN10" s="290"/>
      <c r="CO10" s="290"/>
      <c r="CP10" s="290"/>
      <c r="CQ10" s="290"/>
      <c r="CR10" s="290"/>
      <c r="CS10" s="290"/>
      <c r="CT10" s="290"/>
      <c r="CU10" s="290"/>
      <c r="CV10" s="290"/>
      <c r="CW10" s="290"/>
      <c r="CX10" s="290"/>
      <c r="CY10" s="290"/>
      <c r="CZ10" s="290"/>
      <c r="DA10" s="290"/>
      <c r="DB10" s="290"/>
      <c r="DC10" s="290"/>
      <c r="DD10" s="290"/>
      <c r="DE10" s="290"/>
      <c r="DF10" s="290"/>
      <c r="DG10" s="290"/>
      <c r="DH10" s="290"/>
      <c r="DI10" s="290"/>
      <c r="DJ10" s="290"/>
      <c r="DK10" s="290"/>
      <c r="DL10" s="290"/>
      <c r="DM10" s="290"/>
      <c r="DN10" s="290"/>
      <c r="DO10" s="290"/>
      <c r="DP10" s="290"/>
      <c r="DQ10" s="290"/>
      <c r="DR10" s="290"/>
      <c r="DS10" s="290"/>
      <c r="DT10" s="290"/>
      <c r="DU10" s="290"/>
      <c r="DV10" s="290"/>
      <c r="DW10" s="290"/>
      <c r="DX10" s="290"/>
      <c r="DY10" s="290"/>
      <c r="DZ10" s="290"/>
      <c r="EA10" s="290"/>
      <c r="EB10" s="290"/>
      <c r="EC10" s="290"/>
      <c r="ED10" s="290"/>
      <c r="EE10" s="290"/>
      <c r="EF10" s="290"/>
      <c r="EG10" s="290"/>
      <c r="EH10" s="290"/>
      <c r="EI10" s="290"/>
      <c r="EJ10" s="290"/>
      <c r="EK10" s="290"/>
      <c r="EL10" s="290"/>
      <c r="EM10" s="290"/>
      <c r="EN10" s="290"/>
      <c r="EO10" s="290"/>
      <c r="EP10" s="290"/>
      <c r="EQ10" s="290"/>
      <c r="ER10" s="290"/>
      <c r="ES10" s="290"/>
      <c r="ET10" s="290"/>
      <c r="EU10" s="290"/>
      <c r="EV10" s="290"/>
      <c r="EW10" s="290"/>
      <c r="EX10" s="290"/>
      <c r="EY10" s="290"/>
      <c r="EZ10" s="290"/>
      <c r="FA10" s="290"/>
      <c r="FB10" s="290"/>
      <c r="FC10" s="290"/>
      <c r="FD10" s="290"/>
      <c r="FE10" s="290"/>
      <c r="FF10" s="290"/>
      <c r="FG10" s="290"/>
      <c r="FH10" s="290"/>
      <c r="FI10" s="290"/>
      <c r="FJ10" s="290"/>
      <c r="FK10" s="290"/>
      <c r="FL10" s="290"/>
      <c r="FM10" s="290"/>
      <c r="FN10" s="290"/>
      <c r="FO10" s="290"/>
      <c r="FP10" s="290"/>
      <c r="FQ10" s="290"/>
      <c r="FR10" s="290"/>
      <c r="FS10" s="290"/>
      <c r="FT10" s="290"/>
      <c r="FU10" s="290"/>
      <c r="FV10" s="290"/>
      <c r="FW10" s="290"/>
      <c r="FX10" s="290"/>
      <c r="FY10" s="290"/>
      <c r="FZ10" s="290"/>
      <c r="GA10" s="290"/>
      <c r="GB10" s="290"/>
      <c r="GC10" s="290"/>
      <c r="GD10" s="290"/>
      <c r="GE10" s="290"/>
      <c r="GF10" s="290"/>
      <c r="GG10" s="290"/>
      <c r="GH10" s="290"/>
      <c r="GI10" s="290"/>
      <c r="GJ10" s="290"/>
      <c r="GK10" s="290"/>
      <c r="GL10" s="290"/>
      <c r="GM10" s="290"/>
      <c r="GN10" s="290"/>
    </row>
    <row r="11" spans="1:196" s="28" customFormat="1" ht="21" customHeight="1" x14ac:dyDescent="0.35">
      <c r="A11" s="301" t="s">
        <v>3</v>
      </c>
      <c r="B11" s="302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7"/>
      <c r="Q11" s="17"/>
      <c r="R11" s="17"/>
      <c r="S11" s="17"/>
      <c r="T11" s="17"/>
      <c r="U11" s="20"/>
      <c r="V11" s="21"/>
      <c r="W11" s="192"/>
      <c r="X11" s="301"/>
      <c r="Y11" s="80"/>
      <c r="Z11" s="32"/>
      <c r="AA11" s="32"/>
      <c r="AB11" s="81"/>
      <c r="AC11" s="127"/>
      <c r="AD11" s="82"/>
      <c r="AE11" s="83"/>
      <c r="AF11" s="301" t="s">
        <v>3</v>
      </c>
      <c r="AG11" s="302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7"/>
    </row>
    <row r="12" spans="1:196" s="19" customFormat="1" ht="21" customHeight="1" x14ac:dyDescent="0.35">
      <c r="A12" s="301">
        <v>1</v>
      </c>
      <c r="B12" s="303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32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7">
        <v>15764.473</v>
      </c>
      <c r="Q12" s="17">
        <f>SUM(AJ12:AR12)</f>
        <v>14396.259999999998</v>
      </c>
      <c r="R12" s="17">
        <f>SUM(AT12:AU12)</f>
        <v>900</v>
      </c>
      <c r="S12" s="17">
        <f>ROUNDDOWN(J12*5%/2,2)</f>
        <v>2454.62</v>
      </c>
      <c r="T12" s="17">
        <f t="shared" ref="T12:T43" si="0">SUM(AY12:BC12)</f>
        <v>100</v>
      </c>
      <c r="U12" s="20">
        <f>P12+Q12+R12+S12+T12</f>
        <v>33615.353000000003</v>
      </c>
      <c r="V12" s="21">
        <f>ROUND(AE12,0)</f>
        <v>32285</v>
      </c>
      <c r="W12" s="192">
        <f>(AD12-V12)</f>
        <v>32284.646999999997</v>
      </c>
      <c r="X12" s="301"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82">
        <f>+O12-U12</f>
        <v>64569.646999999997</v>
      </c>
      <c r="AE12" s="85">
        <f>(+O12-U12)/2</f>
        <v>32284.823499999999</v>
      </c>
      <c r="AF12" s="301">
        <v>1</v>
      </c>
      <c r="AG12" s="303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/>
      <c r="AQ12" s="17">
        <v>0</v>
      </c>
      <c r="AR12" s="17">
        <v>0</v>
      </c>
      <c r="AS12" s="17">
        <f>SUM(AJ12:AR12)</f>
        <v>14396.259999999998</v>
      </c>
      <c r="AT12" s="17">
        <v>900</v>
      </c>
      <c r="AU12" s="17">
        <v>0</v>
      </c>
      <c r="AV12" s="17">
        <v>0</v>
      </c>
      <c r="AW12" s="17">
        <f>SUM(AT12:AU12)</f>
        <v>900</v>
      </c>
      <c r="AX12" s="17">
        <f>ROUNDDOWN(J12*5%/2,2)</f>
        <v>2454.62</v>
      </c>
      <c r="AY12" s="17">
        <v>0</v>
      </c>
      <c r="AZ12" s="17">
        <v>0</v>
      </c>
      <c r="BA12" s="17">
        <v>100</v>
      </c>
      <c r="BB12" s="17"/>
      <c r="BC12" s="17">
        <v>0</v>
      </c>
      <c r="BD12" s="17">
        <f t="shared" ref="BD12:BD43" si="1">SUM(AY12:BC12)</f>
        <v>100</v>
      </c>
      <c r="BE12" s="27">
        <f t="shared" ref="BE12:BE61" si="2">AI12+AS12+AW12+AX12+BD12</f>
        <v>33615.353000000003</v>
      </c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</row>
    <row r="13" spans="1:196" s="19" customFormat="1" ht="21" customHeight="1" x14ac:dyDescent="0.35">
      <c r="A13" s="301"/>
      <c r="B13" s="302"/>
      <c r="C13" s="15"/>
      <c r="D13" s="16"/>
      <c r="E13" s="17"/>
      <c r="F13" s="17">
        <f t="shared" ref="F13:F80" si="3">SUM(D13:E13)</f>
        <v>0</v>
      </c>
      <c r="G13" s="17"/>
      <c r="H13" s="17"/>
      <c r="I13" s="17"/>
      <c r="J13" s="17">
        <f t="shared" ref="J13:J84" si="4">SUM(F13:I13)</f>
        <v>0</v>
      </c>
      <c r="K13" s="32">
        <f t="shared" ref="K13:K84" si="5">ROUND(J13/6/31/60*(N13+M13*60+L13*6*60),2)</f>
        <v>0</v>
      </c>
      <c r="O13" s="20">
        <f t="shared" ref="O13:O84" si="6">J13-K13</f>
        <v>0</v>
      </c>
      <c r="P13" s="17"/>
      <c r="Q13" s="17">
        <f t="shared" ref="Q13:Q84" si="7">SUM(AJ13:AR13)</f>
        <v>0</v>
      </c>
      <c r="R13" s="17">
        <f t="shared" ref="R13:R84" si="8">SUM(AT13:AU13)</f>
        <v>0</v>
      </c>
      <c r="S13" s="17">
        <f t="shared" ref="S13:S84" si="9">ROUNDDOWN(J13*5%/2,2)</f>
        <v>0</v>
      </c>
      <c r="T13" s="17">
        <f t="shared" si="0"/>
        <v>0</v>
      </c>
      <c r="U13" s="20">
        <f t="shared" ref="U13:U84" si="10">P13+Q13+R13+S13+T13</f>
        <v>0</v>
      </c>
      <c r="V13" s="21">
        <f t="shared" ref="V13:V84" si="11">ROUND(AE13,0)</f>
        <v>0</v>
      </c>
      <c r="W13" s="192">
        <f t="shared" ref="W13:W84" si="12">(AD13-V13)</f>
        <v>0</v>
      </c>
      <c r="X13" s="301"/>
      <c r="Y13" s="23">
        <f t="shared" ref="Y13:Y84" si="13">J13*12%</f>
        <v>0</v>
      </c>
      <c r="Z13" s="17"/>
      <c r="AA13" s="17"/>
      <c r="AB13" s="24">
        <f t="shared" ref="AB13:AB84" si="14">ROUNDUP(J13*5%/2,2)</f>
        <v>0</v>
      </c>
      <c r="AC13" s="128"/>
      <c r="AD13" s="82">
        <f t="shared" ref="AD13:AD84" si="15">+O13-U13</f>
        <v>0</v>
      </c>
      <c r="AE13" s="85">
        <f t="shared" ref="AE13:AE84" si="16">(+O13-U13)/2</f>
        <v>0</v>
      </c>
      <c r="AF13" s="301"/>
      <c r="AG13" s="302"/>
      <c r="AH13" s="15"/>
      <c r="AI13" s="17">
        <f t="shared" ref="AI13:AI84" si="17">P13</f>
        <v>0</v>
      </c>
      <c r="AJ13" s="17">
        <f t="shared" ref="AJ13:AJ84" si="18">J13*9%</f>
        <v>0</v>
      </c>
      <c r="AK13" s="17"/>
      <c r="AL13" s="17"/>
      <c r="AM13" s="17"/>
      <c r="AN13" s="17"/>
      <c r="AO13" s="17"/>
      <c r="AP13" s="17"/>
      <c r="AQ13" s="17"/>
      <c r="AR13" s="17"/>
      <c r="AS13" s="17">
        <f t="shared" ref="AS13:AS84" si="19">SUM(AJ13:AR13)</f>
        <v>0</v>
      </c>
      <c r="AT13" s="17"/>
      <c r="AU13" s="17"/>
      <c r="AV13" s="17"/>
      <c r="AW13" s="17">
        <f t="shared" ref="AW13:AW84" si="20">SUM(AT13:AU13)</f>
        <v>0</v>
      </c>
      <c r="AX13" s="17">
        <f t="shared" ref="AX13:AX84" si="21">ROUNDDOWN(J13*5%/2,2)</f>
        <v>0</v>
      </c>
      <c r="AY13" s="17"/>
      <c r="AZ13" s="17"/>
      <c r="BA13" s="17"/>
      <c r="BB13" s="17"/>
      <c r="BC13" s="17"/>
      <c r="BD13" s="17">
        <f t="shared" si="1"/>
        <v>0</v>
      </c>
      <c r="BE13" s="27">
        <f t="shared" si="2"/>
        <v>0</v>
      </c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</row>
    <row r="14" spans="1:196" s="28" customFormat="1" ht="21" customHeight="1" x14ac:dyDescent="0.35">
      <c r="A14" s="301">
        <v>2</v>
      </c>
      <c r="B14" s="302" t="s">
        <v>120</v>
      </c>
      <c r="C14" s="15" t="s">
        <v>126</v>
      </c>
      <c r="D14" s="16">
        <v>29165</v>
      </c>
      <c r="E14" s="17">
        <v>1540</v>
      </c>
      <c r="F14" s="17">
        <f t="shared" si="3"/>
        <v>30705</v>
      </c>
      <c r="G14" s="17">
        <v>1540</v>
      </c>
      <c r="H14" s="17"/>
      <c r="I14" s="17"/>
      <c r="J14" s="17">
        <f t="shared" si="4"/>
        <v>32245</v>
      </c>
      <c r="K14" s="32">
        <f t="shared" si="5"/>
        <v>0</v>
      </c>
      <c r="L14" s="19">
        <v>0</v>
      </c>
      <c r="M14" s="19">
        <v>0</v>
      </c>
      <c r="N14" s="19">
        <v>0</v>
      </c>
      <c r="O14" s="20">
        <f t="shared" si="6"/>
        <v>32245</v>
      </c>
      <c r="P14" s="17">
        <v>1125.52</v>
      </c>
      <c r="Q14" s="17">
        <f t="shared" si="7"/>
        <v>2902.0499999999997</v>
      </c>
      <c r="R14" s="17">
        <f t="shared" si="8"/>
        <v>200</v>
      </c>
      <c r="S14" s="17">
        <f t="shared" si="9"/>
        <v>806.12</v>
      </c>
      <c r="T14" s="17">
        <f t="shared" si="0"/>
        <v>100</v>
      </c>
      <c r="U14" s="20">
        <f t="shared" si="10"/>
        <v>5133.6899999999996</v>
      </c>
      <c r="V14" s="21">
        <f t="shared" si="11"/>
        <v>13556</v>
      </c>
      <c r="W14" s="192">
        <f t="shared" si="12"/>
        <v>13555.310000000001</v>
      </c>
      <c r="X14" s="301">
        <v>2</v>
      </c>
      <c r="Y14" s="23">
        <f t="shared" si="13"/>
        <v>3869.3999999999996</v>
      </c>
      <c r="Z14" s="17"/>
      <c r="AA14" s="17">
        <v>100</v>
      </c>
      <c r="AB14" s="24">
        <f t="shared" si="14"/>
        <v>806.13</v>
      </c>
      <c r="AC14" s="128">
        <v>200</v>
      </c>
      <c r="AD14" s="82">
        <f t="shared" si="15"/>
        <v>27111.31</v>
      </c>
      <c r="AE14" s="85">
        <f t="shared" si="16"/>
        <v>13555.655000000001</v>
      </c>
      <c r="AF14" s="301">
        <v>2</v>
      </c>
      <c r="AG14" s="302" t="s">
        <v>120</v>
      </c>
      <c r="AH14" s="15" t="s">
        <v>126</v>
      </c>
      <c r="AI14" s="17">
        <f t="shared" si="17"/>
        <v>1125.52</v>
      </c>
      <c r="AJ14" s="17">
        <f t="shared" si="18"/>
        <v>2902.0499999999997</v>
      </c>
      <c r="AK14" s="17"/>
      <c r="AL14" s="17"/>
      <c r="AM14" s="17"/>
      <c r="AN14" s="17"/>
      <c r="AO14" s="17"/>
      <c r="AP14" s="17"/>
      <c r="AQ14" s="17"/>
      <c r="AR14" s="17"/>
      <c r="AS14" s="17">
        <f t="shared" si="19"/>
        <v>2902.0499999999997</v>
      </c>
      <c r="AT14" s="17">
        <v>200</v>
      </c>
      <c r="AU14" s="17"/>
      <c r="AV14" s="17"/>
      <c r="AW14" s="17">
        <f t="shared" si="20"/>
        <v>200</v>
      </c>
      <c r="AX14" s="17">
        <f t="shared" si="21"/>
        <v>806.12</v>
      </c>
      <c r="AY14" s="17"/>
      <c r="AZ14" s="17"/>
      <c r="BA14" s="17">
        <v>100</v>
      </c>
      <c r="BB14" s="17"/>
      <c r="BC14" s="17"/>
      <c r="BD14" s="17">
        <f t="shared" si="1"/>
        <v>100</v>
      </c>
      <c r="BE14" s="27">
        <f t="shared" si="2"/>
        <v>5133.6899999999996</v>
      </c>
    </row>
    <row r="15" spans="1:196" s="28" customFormat="1" ht="21" customHeight="1" x14ac:dyDescent="0.35">
      <c r="A15" s="301"/>
      <c r="B15" s="302"/>
      <c r="C15" s="15"/>
      <c r="D15" s="16"/>
      <c r="E15" s="17"/>
      <c r="F15" s="17">
        <f t="shared" si="3"/>
        <v>0</v>
      </c>
      <c r="G15" s="17"/>
      <c r="H15" s="17"/>
      <c r="I15" s="17"/>
      <c r="J15" s="17">
        <f t="shared" si="4"/>
        <v>0</v>
      </c>
      <c r="K15" s="32">
        <f t="shared" si="5"/>
        <v>0</v>
      </c>
      <c r="L15" s="19"/>
      <c r="M15" s="19"/>
      <c r="N15" s="19"/>
      <c r="O15" s="20">
        <f t="shared" si="6"/>
        <v>0</v>
      </c>
      <c r="P15" s="17"/>
      <c r="Q15" s="17">
        <f t="shared" si="7"/>
        <v>0</v>
      </c>
      <c r="R15" s="17">
        <f t="shared" si="8"/>
        <v>0</v>
      </c>
      <c r="S15" s="17">
        <f t="shared" si="9"/>
        <v>0</v>
      </c>
      <c r="T15" s="17">
        <f t="shared" si="0"/>
        <v>0</v>
      </c>
      <c r="U15" s="20">
        <f t="shared" si="10"/>
        <v>0</v>
      </c>
      <c r="V15" s="21">
        <f t="shared" si="11"/>
        <v>0</v>
      </c>
      <c r="W15" s="192">
        <f t="shared" si="12"/>
        <v>0</v>
      </c>
      <c r="X15" s="301"/>
      <c r="Y15" s="23">
        <f t="shared" si="13"/>
        <v>0</v>
      </c>
      <c r="Z15" s="17"/>
      <c r="AA15" s="17"/>
      <c r="AB15" s="24">
        <f t="shared" si="14"/>
        <v>0</v>
      </c>
      <c r="AC15" s="128"/>
      <c r="AD15" s="82">
        <f t="shared" si="15"/>
        <v>0</v>
      </c>
      <c r="AE15" s="85">
        <f t="shared" si="16"/>
        <v>0</v>
      </c>
      <c r="AF15" s="301"/>
      <c r="AG15" s="302"/>
      <c r="AH15" s="15"/>
      <c r="AI15" s="17">
        <f t="shared" si="17"/>
        <v>0</v>
      </c>
      <c r="AJ15" s="17">
        <f t="shared" si="18"/>
        <v>0</v>
      </c>
      <c r="AK15" s="17"/>
      <c r="AL15" s="17"/>
      <c r="AM15" s="17"/>
      <c r="AN15" s="17"/>
      <c r="AO15" s="17"/>
      <c r="AP15" s="17"/>
      <c r="AQ15" s="17"/>
      <c r="AR15" s="17"/>
      <c r="AS15" s="17">
        <f t="shared" si="19"/>
        <v>0</v>
      </c>
      <c r="AT15" s="17"/>
      <c r="AU15" s="17"/>
      <c r="AV15" s="17"/>
      <c r="AW15" s="17">
        <f t="shared" si="20"/>
        <v>0</v>
      </c>
      <c r="AX15" s="17">
        <f t="shared" si="21"/>
        <v>0</v>
      </c>
      <c r="AY15" s="17"/>
      <c r="AZ15" s="17"/>
      <c r="BA15" s="17"/>
      <c r="BB15" s="17"/>
      <c r="BC15" s="17"/>
      <c r="BD15" s="17">
        <f t="shared" si="1"/>
        <v>0</v>
      </c>
      <c r="BE15" s="27">
        <f t="shared" si="2"/>
        <v>0</v>
      </c>
    </row>
    <row r="16" spans="1:196" s="28" customFormat="1" ht="21" customHeight="1" x14ac:dyDescent="0.35">
      <c r="A16" s="301">
        <v>3</v>
      </c>
      <c r="B16" s="303" t="s">
        <v>27</v>
      </c>
      <c r="C16" s="15" t="s">
        <v>28</v>
      </c>
      <c r="D16" s="16">
        <v>43951</v>
      </c>
      <c r="E16" s="17">
        <v>2154</v>
      </c>
      <c r="F16" s="17">
        <f t="shared" si="3"/>
        <v>46105</v>
      </c>
      <c r="G16" s="17">
        <v>2108</v>
      </c>
      <c r="H16" s="17"/>
      <c r="I16" s="17"/>
      <c r="J16" s="17">
        <f t="shared" si="4"/>
        <v>48213</v>
      </c>
      <c r="K16" s="32">
        <f t="shared" si="5"/>
        <v>0</v>
      </c>
      <c r="L16" s="19">
        <v>0</v>
      </c>
      <c r="M16" s="19">
        <v>0</v>
      </c>
      <c r="N16" s="19">
        <v>0</v>
      </c>
      <c r="O16" s="20">
        <f t="shared" si="6"/>
        <v>48213</v>
      </c>
      <c r="P16" s="17">
        <v>3809.14</v>
      </c>
      <c r="Q16" s="17">
        <f t="shared" si="7"/>
        <v>4339.17</v>
      </c>
      <c r="R16" s="17">
        <f t="shared" si="8"/>
        <v>200</v>
      </c>
      <c r="S16" s="17">
        <f t="shared" si="9"/>
        <v>1205.32</v>
      </c>
      <c r="T16" s="17">
        <f t="shared" si="0"/>
        <v>11009.27</v>
      </c>
      <c r="U16" s="20">
        <f t="shared" si="10"/>
        <v>20562.900000000001</v>
      </c>
      <c r="V16" s="21">
        <f t="shared" si="11"/>
        <v>13825</v>
      </c>
      <c r="W16" s="192">
        <f t="shared" si="12"/>
        <v>13825.099999999999</v>
      </c>
      <c r="X16" s="301">
        <v>3</v>
      </c>
      <c r="Y16" s="23">
        <f t="shared" si="13"/>
        <v>5785.5599999999995</v>
      </c>
      <c r="Z16" s="17">
        <v>0</v>
      </c>
      <c r="AA16" s="17">
        <v>100</v>
      </c>
      <c r="AB16" s="24">
        <f t="shared" si="14"/>
        <v>1205.33</v>
      </c>
      <c r="AC16" s="128">
        <v>200</v>
      </c>
      <c r="AD16" s="82">
        <f t="shared" si="15"/>
        <v>27650.1</v>
      </c>
      <c r="AE16" s="85">
        <f t="shared" si="16"/>
        <v>13825.05</v>
      </c>
      <c r="AF16" s="301">
        <v>3</v>
      </c>
      <c r="AG16" s="303" t="s">
        <v>27</v>
      </c>
      <c r="AH16" s="15" t="s">
        <v>28</v>
      </c>
      <c r="AI16" s="17">
        <f t="shared" si="17"/>
        <v>3809.14</v>
      </c>
      <c r="AJ16" s="17">
        <f t="shared" si="18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/>
      <c r="AQ16" s="17">
        <v>0</v>
      </c>
      <c r="AR16" s="17">
        <v>0</v>
      </c>
      <c r="AS16" s="17">
        <f t="shared" si="19"/>
        <v>4339.17</v>
      </c>
      <c r="AT16" s="17">
        <v>200</v>
      </c>
      <c r="AU16" s="17">
        <v>0</v>
      </c>
      <c r="AV16" s="17">
        <v>0</v>
      </c>
      <c r="AW16" s="17">
        <f t="shared" si="20"/>
        <v>200</v>
      </c>
      <c r="AX16" s="17">
        <f t="shared" si="21"/>
        <v>1205.32</v>
      </c>
      <c r="AY16" s="17">
        <v>0</v>
      </c>
      <c r="AZ16" s="17">
        <v>0</v>
      </c>
      <c r="BA16" s="17">
        <v>100</v>
      </c>
      <c r="BB16" s="17">
        <v>10909.27</v>
      </c>
      <c r="BC16" s="17"/>
      <c r="BD16" s="17">
        <f t="shared" si="1"/>
        <v>11009.27</v>
      </c>
      <c r="BE16" s="27">
        <f t="shared" si="2"/>
        <v>20562.900000000001</v>
      </c>
    </row>
    <row r="17" spans="1:196" s="33" customFormat="1" ht="21" customHeight="1" x14ac:dyDescent="0.35">
      <c r="A17" s="301"/>
      <c r="B17" s="304"/>
      <c r="C17" s="31"/>
      <c r="D17" s="16"/>
      <c r="E17" s="32"/>
      <c r="F17" s="17">
        <f t="shared" si="3"/>
        <v>0</v>
      </c>
      <c r="G17" s="32"/>
      <c r="H17" s="32"/>
      <c r="I17" s="32"/>
      <c r="J17" s="17">
        <f t="shared" si="4"/>
        <v>0</v>
      </c>
      <c r="K17" s="32">
        <f t="shared" si="5"/>
        <v>0</v>
      </c>
      <c r="O17" s="20">
        <f t="shared" si="6"/>
        <v>0</v>
      </c>
      <c r="P17" s="32"/>
      <c r="Q17" s="17">
        <f t="shared" si="7"/>
        <v>0</v>
      </c>
      <c r="R17" s="17">
        <f t="shared" si="8"/>
        <v>0</v>
      </c>
      <c r="S17" s="17">
        <f t="shared" si="9"/>
        <v>0</v>
      </c>
      <c r="T17" s="17">
        <f t="shared" si="0"/>
        <v>0</v>
      </c>
      <c r="U17" s="20">
        <f t="shared" si="10"/>
        <v>0</v>
      </c>
      <c r="V17" s="21">
        <f t="shared" si="11"/>
        <v>0</v>
      </c>
      <c r="W17" s="192">
        <f t="shared" si="12"/>
        <v>0</v>
      </c>
      <c r="X17" s="301"/>
      <c r="Y17" s="23">
        <f t="shared" si="13"/>
        <v>0</v>
      </c>
      <c r="Z17" s="32"/>
      <c r="AA17" s="32"/>
      <c r="AB17" s="24">
        <f t="shared" si="14"/>
        <v>0</v>
      </c>
      <c r="AC17" s="127"/>
      <c r="AD17" s="82">
        <f t="shared" si="15"/>
        <v>0</v>
      </c>
      <c r="AE17" s="85">
        <f t="shared" si="16"/>
        <v>0</v>
      </c>
      <c r="AF17" s="301"/>
      <c r="AG17" s="304"/>
      <c r="AH17" s="31"/>
      <c r="AI17" s="17">
        <f t="shared" si="17"/>
        <v>0</v>
      </c>
      <c r="AJ17" s="17">
        <f t="shared" si="18"/>
        <v>0</v>
      </c>
      <c r="AK17" s="32"/>
      <c r="AL17" s="32"/>
      <c r="AM17" s="32"/>
      <c r="AN17" s="32"/>
      <c r="AO17" s="32"/>
      <c r="AP17" s="32"/>
      <c r="AQ17" s="17"/>
      <c r="AR17" s="17"/>
      <c r="AS17" s="17">
        <f t="shared" si="19"/>
        <v>0</v>
      </c>
      <c r="AT17" s="32"/>
      <c r="AU17" s="32"/>
      <c r="AV17" s="32"/>
      <c r="AW17" s="17">
        <f t="shared" si="20"/>
        <v>0</v>
      </c>
      <c r="AX17" s="17">
        <f t="shared" si="21"/>
        <v>0</v>
      </c>
      <c r="AY17" s="17"/>
      <c r="AZ17" s="32"/>
      <c r="BA17" s="32"/>
      <c r="BB17" s="32"/>
      <c r="BC17" s="32"/>
      <c r="BD17" s="17">
        <f t="shared" si="1"/>
        <v>0</v>
      </c>
      <c r="BE17" s="27">
        <f t="shared" si="2"/>
        <v>0</v>
      </c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</row>
    <row r="18" spans="1:196" s="33" customFormat="1" ht="21" customHeight="1" x14ac:dyDescent="0.35">
      <c r="A18" s="301">
        <v>4</v>
      </c>
      <c r="B18" s="304" t="s">
        <v>121</v>
      </c>
      <c r="C18" s="31" t="s">
        <v>128</v>
      </c>
      <c r="D18" s="16">
        <v>29165</v>
      </c>
      <c r="E18" s="32">
        <v>1540</v>
      </c>
      <c r="F18" s="17">
        <f t="shared" si="3"/>
        <v>30705</v>
      </c>
      <c r="G18" s="32">
        <v>1540</v>
      </c>
      <c r="H18" s="32"/>
      <c r="I18" s="32"/>
      <c r="J18" s="17">
        <f t="shared" si="4"/>
        <v>32245</v>
      </c>
      <c r="K18" s="32">
        <f t="shared" si="5"/>
        <v>0</v>
      </c>
      <c r="L18" s="33">
        <v>0</v>
      </c>
      <c r="M18" s="33">
        <v>0</v>
      </c>
      <c r="N18" s="33">
        <v>0</v>
      </c>
      <c r="O18" s="20">
        <f t="shared" si="6"/>
        <v>32245</v>
      </c>
      <c r="P18" s="32">
        <v>1125.52</v>
      </c>
      <c r="Q18" s="17">
        <f t="shared" si="7"/>
        <v>2902.0499999999997</v>
      </c>
      <c r="R18" s="17">
        <f t="shared" si="8"/>
        <v>200</v>
      </c>
      <c r="S18" s="17">
        <f t="shared" si="9"/>
        <v>806.12</v>
      </c>
      <c r="T18" s="17">
        <f t="shared" si="0"/>
        <v>220.98</v>
      </c>
      <c r="U18" s="20">
        <f t="shared" si="10"/>
        <v>5254.6699999999992</v>
      </c>
      <c r="V18" s="21">
        <f t="shared" si="11"/>
        <v>13495</v>
      </c>
      <c r="W18" s="192">
        <f t="shared" si="12"/>
        <v>13495.330000000002</v>
      </c>
      <c r="X18" s="301">
        <v>4</v>
      </c>
      <c r="Y18" s="23">
        <f t="shared" si="13"/>
        <v>3869.3999999999996</v>
      </c>
      <c r="Z18" s="32"/>
      <c r="AA18" s="32">
        <v>100</v>
      </c>
      <c r="AB18" s="24">
        <f t="shared" si="14"/>
        <v>806.13</v>
      </c>
      <c r="AC18" s="127">
        <v>200</v>
      </c>
      <c r="AD18" s="82">
        <f t="shared" si="15"/>
        <v>26990.33</v>
      </c>
      <c r="AE18" s="85">
        <f t="shared" si="16"/>
        <v>13495.165000000001</v>
      </c>
      <c r="AF18" s="301">
        <v>4</v>
      </c>
      <c r="AG18" s="304" t="s">
        <v>121</v>
      </c>
      <c r="AH18" s="31" t="s">
        <v>128</v>
      </c>
      <c r="AI18" s="17">
        <f t="shared" si="17"/>
        <v>1125.52</v>
      </c>
      <c r="AJ18" s="17">
        <f t="shared" si="18"/>
        <v>2902.0499999999997</v>
      </c>
      <c r="AK18" s="32"/>
      <c r="AL18" s="32"/>
      <c r="AM18" s="32"/>
      <c r="AN18" s="32"/>
      <c r="AO18" s="32"/>
      <c r="AP18" s="32"/>
      <c r="AQ18" s="17"/>
      <c r="AR18" s="17"/>
      <c r="AS18" s="17">
        <f t="shared" si="19"/>
        <v>2902.0499999999997</v>
      </c>
      <c r="AT18" s="32">
        <v>200</v>
      </c>
      <c r="AU18" s="32"/>
      <c r="AV18" s="32"/>
      <c r="AW18" s="17">
        <f t="shared" si="20"/>
        <v>200</v>
      </c>
      <c r="AX18" s="17">
        <f t="shared" si="21"/>
        <v>806.12</v>
      </c>
      <c r="AY18" s="17"/>
      <c r="AZ18" s="32"/>
      <c r="BA18" s="32">
        <v>220.98</v>
      </c>
      <c r="BB18" s="32"/>
      <c r="BC18" s="32"/>
      <c r="BD18" s="17">
        <f t="shared" si="1"/>
        <v>220.98</v>
      </c>
      <c r="BE18" s="27">
        <f t="shared" si="2"/>
        <v>5254.6699999999992</v>
      </c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</row>
    <row r="19" spans="1:196" s="33" customFormat="1" ht="21" customHeight="1" x14ac:dyDescent="0.35">
      <c r="A19" s="301"/>
      <c r="B19" s="304"/>
      <c r="C19" s="31"/>
      <c r="D19" s="16"/>
      <c r="E19" s="32"/>
      <c r="F19" s="17">
        <f t="shared" si="3"/>
        <v>0</v>
      </c>
      <c r="G19" s="32"/>
      <c r="H19" s="32"/>
      <c r="I19" s="32"/>
      <c r="J19" s="17">
        <f t="shared" si="4"/>
        <v>0</v>
      </c>
      <c r="K19" s="32">
        <f t="shared" si="5"/>
        <v>0</v>
      </c>
      <c r="O19" s="20">
        <f t="shared" si="6"/>
        <v>0</v>
      </c>
      <c r="P19" s="32"/>
      <c r="Q19" s="17">
        <f t="shared" si="7"/>
        <v>0</v>
      </c>
      <c r="R19" s="17">
        <f t="shared" si="8"/>
        <v>0</v>
      </c>
      <c r="S19" s="17">
        <f t="shared" si="9"/>
        <v>0</v>
      </c>
      <c r="T19" s="17">
        <f t="shared" si="0"/>
        <v>0</v>
      </c>
      <c r="U19" s="20">
        <f t="shared" si="10"/>
        <v>0</v>
      </c>
      <c r="V19" s="21">
        <f t="shared" si="11"/>
        <v>0</v>
      </c>
      <c r="W19" s="192">
        <f t="shared" si="12"/>
        <v>0</v>
      </c>
      <c r="X19" s="301"/>
      <c r="Y19" s="23">
        <f t="shared" si="13"/>
        <v>0</v>
      </c>
      <c r="Z19" s="32"/>
      <c r="AA19" s="32"/>
      <c r="AB19" s="24">
        <f t="shared" si="14"/>
        <v>0</v>
      </c>
      <c r="AC19" s="127"/>
      <c r="AD19" s="82">
        <f t="shared" si="15"/>
        <v>0</v>
      </c>
      <c r="AE19" s="85">
        <f t="shared" si="16"/>
        <v>0</v>
      </c>
      <c r="AF19" s="301"/>
      <c r="AG19" s="304"/>
      <c r="AH19" s="31"/>
      <c r="AI19" s="17">
        <f t="shared" si="17"/>
        <v>0</v>
      </c>
      <c r="AJ19" s="17">
        <f t="shared" si="18"/>
        <v>0</v>
      </c>
      <c r="AK19" s="32"/>
      <c r="AL19" s="32"/>
      <c r="AM19" s="32"/>
      <c r="AN19" s="32"/>
      <c r="AO19" s="32"/>
      <c r="AP19" s="32"/>
      <c r="AQ19" s="17"/>
      <c r="AR19" s="17"/>
      <c r="AS19" s="17">
        <f t="shared" si="19"/>
        <v>0</v>
      </c>
      <c r="AT19" s="32"/>
      <c r="AU19" s="32"/>
      <c r="AV19" s="32"/>
      <c r="AW19" s="17">
        <f t="shared" si="20"/>
        <v>0</v>
      </c>
      <c r="AX19" s="17">
        <f t="shared" si="21"/>
        <v>0</v>
      </c>
      <c r="AY19" s="17"/>
      <c r="AZ19" s="32"/>
      <c r="BA19" s="32"/>
      <c r="BB19" s="32"/>
      <c r="BC19" s="32"/>
      <c r="BD19" s="17">
        <f t="shared" si="1"/>
        <v>0</v>
      </c>
      <c r="BE19" s="27">
        <f t="shared" si="2"/>
        <v>0</v>
      </c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</row>
    <row r="20" spans="1:196" s="19" customFormat="1" ht="21" customHeight="1" x14ac:dyDescent="0.35">
      <c r="A20" s="301">
        <v>5</v>
      </c>
      <c r="B20" s="302" t="s">
        <v>31</v>
      </c>
      <c r="C20" s="35" t="s">
        <v>32</v>
      </c>
      <c r="D20" s="16">
        <v>51357</v>
      </c>
      <c r="E20" s="17">
        <v>2516</v>
      </c>
      <c r="F20" s="17">
        <f t="shared" si="3"/>
        <v>53873</v>
      </c>
      <c r="G20" s="17">
        <v>2517</v>
      </c>
      <c r="H20" s="17"/>
      <c r="I20" s="17"/>
      <c r="J20" s="17">
        <f t="shared" si="4"/>
        <v>56390</v>
      </c>
      <c r="K20" s="32">
        <f t="shared" si="5"/>
        <v>0</v>
      </c>
      <c r="L20" s="19">
        <v>0</v>
      </c>
      <c r="M20" s="19">
        <v>0</v>
      </c>
      <c r="N20" s="19">
        <v>0</v>
      </c>
      <c r="O20" s="20">
        <f t="shared" si="6"/>
        <v>56390</v>
      </c>
      <c r="P20" s="17">
        <v>5529.03</v>
      </c>
      <c r="Q20" s="17">
        <f t="shared" si="7"/>
        <v>5075.0999999999995</v>
      </c>
      <c r="R20" s="17">
        <f t="shared" si="8"/>
        <v>200</v>
      </c>
      <c r="S20" s="17">
        <f t="shared" si="9"/>
        <v>1409.75</v>
      </c>
      <c r="T20" s="17">
        <f t="shared" si="0"/>
        <v>19373.64</v>
      </c>
      <c r="U20" s="20">
        <f t="shared" si="10"/>
        <v>31587.519999999997</v>
      </c>
      <c r="V20" s="21">
        <f t="shared" si="11"/>
        <v>12401</v>
      </c>
      <c r="W20" s="192">
        <f t="shared" si="12"/>
        <v>12401.480000000003</v>
      </c>
      <c r="X20" s="301">
        <v>5</v>
      </c>
      <c r="Y20" s="23">
        <f t="shared" si="13"/>
        <v>6766.8</v>
      </c>
      <c r="Z20" s="17">
        <v>0</v>
      </c>
      <c r="AA20" s="17">
        <v>100</v>
      </c>
      <c r="AB20" s="24">
        <f t="shared" si="14"/>
        <v>1409.75</v>
      </c>
      <c r="AC20" s="128">
        <v>200</v>
      </c>
      <c r="AD20" s="82">
        <f t="shared" si="15"/>
        <v>24802.480000000003</v>
      </c>
      <c r="AE20" s="85">
        <f t="shared" si="16"/>
        <v>12401.240000000002</v>
      </c>
      <c r="AF20" s="301">
        <v>5</v>
      </c>
      <c r="AG20" s="302" t="s">
        <v>31</v>
      </c>
      <c r="AH20" s="35" t="s">
        <v>32</v>
      </c>
      <c r="AI20" s="17">
        <f t="shared" si="17"/>
        <v>5529.03</v>
      </c>
      <c r="AJ20" s="17">
        <f t="shared" si="18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/>
      <c r="AQ20" s="17">
        <v>0</v>
      </c>
      <c r="AR20" s="17">
        <v>0</v>
      </c>
      <c r="AS20" s="17">
        <f t="shared" si="19"/>
        <v>5075.0999999999995</v>
      </c>
      <c r="AT20" s="17">
        <v>200</v>
      </c>
      <c r="AU20" s="17">
        <v>0</v>
      </c>
      <c r="AV20" s="17">
        <v>0</v>
      </c>
      <c r="AW20" s="17">
        <f t="shared" si="20"/>
        <v>200</v>
      </c>
      <c r="AX20" s="17">
        <f t="shared" si="21"/>
        <v>1409.75</v>
      </c>
      <c r="AY20" s="17">
        <v>0</v>
      </c>
      <c r="AZ20" s="17">
        <v>8225</v>
      </c>
      <c r="BA20" s="17">
        <v>100</v>
      </c>
      <c r="BB20" s="17">
        <v>11048.64</v>
      </c>
      <c r="BC20" s="17"/>
      <c r="BD20" s="17">
        <f t="shared" si="1"/>
        <v>19373.64</v>
      </c>
      <c r="BE20" s="27">
        <f t="shared" si="2"/>
        <v>31587.519999999997</v>
      </c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</row>
    <row r="21" spans="1:196" s="33" customFormat="1" ht="21" customHeight="1" x14ac:dyDescent="0.35">
      <c r="A21" s="301"/>
      <c r="B21" s="304"/>
      <c r="C21" s="31"/>
      <c r="D21" s="16"/>
      <c r="E21" s="32"/>
      <c r="F21" s="17">
        <f t="shared" si="3"/>
        <v>0</v>
      </c>
      <c r="G21" s="32"/>
      <c r="H21" s="32"/>
      <c r="I21" s="32"/>
      <c r="J21" s="17">
        <f t="shared" si="4"/>
        <v>0</v>
      </c>
      <c r="K21" s="32">
        <f t="shared" si="5"/>
        <v>0</v>
      </c>
      <c r="O21" s="20">
        <f t="shared" si="6"/>
        <v>0</v>
      </c>
      <c r="P21" s="32"/>
      <c r="Q21" s="17">
        <f t="shared" si="7"/>
        <v>0</v>
      </c>
      <c r="R21" s="17">
        <f t="shared" si="8"/>
        <v>0</v>
      </c>
      <c r="S21" s="17">
        <f t="shared" si="9"/>
        <v>0</v>
      </c>
      <c r="T21" s="17">
        <f t="shared" si="0"/>
        <v>0</v>
      </c>
      <c r="U21" s="20">
        <f t="shared" si="10"/>
        <v>0</v>
      </c>
      <c r="V21" s="21">
        <f t="shared" si="11"/>
        <v>0</v>
      </c>
      <c r="W21" s="192">
        <f t="shared" si="12"/>
        <v>0</v>
      </c>
      <c r="X21" s="301"/>
      <c r="Y21" s="23">
        <f t="shared" si="13"/>
        <v>0</v>
      </c>
      <c r="Z21" s="32"/>
      <c r="AA21" s="32"/>
      <c r="AB21" s="24">
        <f t="shared" si="14"/>
        <v>0</v>
      </c>
      <c r="AC21" s="127"/>
      <c r="AD21" s="82">
        <f t="shared" si="15"/>
        <v>0</v>
      </c>
      <c r="AE21" s="85">
        <f t="shared" si="16"/>
        <v>0</v>
      </c>
      <c r="AF21" s="301"/>
      <c r="AG21" s="304"/>
      <c r="AH21" s="31"/>
      <c r="AI21" s="17">
        <f t="shared" si="17"/>
        <v>0</v>
      </c>
      <c r="AJ21" s="17">
        <f t="shared" si="18"/>
        <v>0</v>
      </c>
      <c r="AK21" s="32"/>
      <c r="AL21" s="32"/>
      <c r="AM21" s="32"/>
      <c r="AN21" s="32"/>
      <c r="AO21" s="32"/>
      <c r="AP21" s="32"/>
      <c r="AQ21" s="17"/>
      <c r="AR21" s="17"/>
      <c r="AS21" s="17">
        <f t="shared" si="19"/>
        <v>0</v>
      </c>
      <c r="AT21" s="32"/>
      <c r="AU21" s="32"/>
      <c r="AV21" s="32"/>
      <c r="AW21" s="17">
        <f t="shared" si="20"/>
        <v>0</v>
      </c>
      <c r="AX21" s="17">
        <f t="shared" si="21"/>
        <v>0</v>
      </c>
      <c r="AY21" s="17"/>
      <c r="AZ21" s="36"/>
      <c r="BA21" s="32"/>
      <c r="BB21" s="32"/>
      <c r="BC21" s="32"/>
      <c r="BD21" s="17">
        <f t="shared" si="1"/>
        <v>0</v>
      </c>
      <c r="BE21" s="27">
        <f t="shared" si="2"/>
        <v>0</v>
      </c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</row>
    <row r="22" spans="1:196" s="19" customFormat="1" ht="21" customHeight="1" x14ac:dyDescent="0.35">
      <c r="A22" s="301">
        <v>6</v>
      </c>
      <c r="B22" s="302" t="s">
        <v>33</v>
      </c>
      <c r="C22" s="35" t="s">
        <v>25</v>
      </c>
      <c r="D22" s="16">
        <v>63997</v>
      </c>
      <c r="E22" s="17">
        <v>3008</v>
      </c>
      <c r="F22" s="17">
        <f t="shared" si="3"/>
        <v>67005</v>
      </c>
      <c r="G22" s="17">
        <v>3008</v>
      </c>
      <c r="H22" s="17"/>
      <c r="I22" s="17"/>
      <c r="J22" s="17">
        <f t="shared" si="4"/>
        <v>70013</v>
      </c>
      <c r="K22" s="32">
        <f t="shared" si="5"/>
        <v>0</v>
      </c>
      <c r="L22" s="19">
        <v>0</v>
      </c>
      <c r="M22" s="19">
        <v>0</v>
      </c>
      <c r="N22" s="19">
        <v>0</v>
      </c>
      <c r="O22" s="20">
        <f t="shared" si="6"/>
        <v>70013</v>
      </c>
      <c r="P22" s="17">
        <v>8394.4</v>
      </c>
      <c r="Q22" s="17">
        <f t="shared" si="7"/>
        <v>13193.65</v>
      </c>
      <c r="R22" s="17">
        <f t="shared" si="8"/>
        <v>1929.68</v>
      </c>
      <c r="S22" s="17">
        <f t="shared" si="9"/>
        <v>1750.32</v>
      </c>
      <c r="T22" s="17">
        <f t="shared" si="0"/>
        <v>200</v>
      </c>
      <c r="U22" s="20">
        <f t="shared" si="10"/>
        <v>25468.05</v>
      </c>
      <c r="V22" s="21">
        <f t="shared" si="11"/>
        <v>22272</v>
      </c>
      <c r="W22" s="192">
        <f t="shared" si="12"/>
        <v>22272.949999999997</v>
      </c>
      <c r="X22" s="301">
        <v>6</v>
      </c>
      <c r="Y22" s="23">
        <f t="shared" si="13"/>
        <v>8401.56</v>
      </c>
      <c r="Z22" s="17">
        <v>0</v>
      </c>
      <c r="AA22" s="17">
        <v>100</v>
      </c>
      <c r="AB22" s="24">
        <f t="shared" si="14"/>
        <v>1750.33</v>
      </c>
      <c r="AC22" s="128">
        <v>200</v>
      </c>
      <c r="AD22" s="82">
        <f t="shared" si="15"/>
        <v>44544.95</v>
      </c>
      <c r="AE22" s="85">
        <f t="shared" si="16"/>
        <v>22272.474999999999</v>
      </c>
      <c r="AF22" s="301">
        <v>6</v>
      </c>
      <c r="AG22" s="302" t="s">
        <v>33</v>
      </c>
      <c r="AH22" s="35" t="s">
        <v>25</v>
      </c>
      <c r="AI22" s="17">
        <f t="shared" si="17"/>
        <v>8394.4</v>
      </c>
      <c r="AJ22" s="17">
        <f t="shared" si="18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/>
      <c r="AQ22" s="17">
        <v>0</v>
      </c>
      <c r="AR22" s="17">
        <v>0</v>
      </c>
      <c r="AS22" s="17">
        <f t="shared" si="19"/>
        <v>13193.65</v>
      </c>
      <c r="AT22" s="17">
        <v>200</v>
      </c>
      <c r="AU22" s="17">
        <v>1729.68</v>
      </c>
      <c r="AV22" s="17">
        <v>0</v>
      </c>
      <c r="AW22" s="17">
        <f t="shared" si="20"/>
        <v>1929.68</v>
      </c>
      <c r="AX22" s="17">
        <f t="shared" si="21"/>
        <v>1750.32</v>
      </c>
      <c r="AY22" s="17">
        <v>0</v>
      </c>
      <c r="AZ22" s="17">
        <v>100</v>
      </c>
      <c r="BA22" s="17">
        <v>100</v>
      </c>
      <c r="BB22" s="17"/>
      <c r="BC22" s="17">
        <v>0</v>
      </c>
      <c r="BD22" s="17">
        <f t="shared" si="1"/>
        <v>200</v>
      </c>
      <c r="BE22" s="27">
        <f t="shared" si="2"/>
        <v>25468.05</v>
      </c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</row>
    <row r="23" spans="1:196" s="19" customFormat="1" ht="21" customHeight="1" x14ac:dyDescent="0.35">
      <c r="A23" s="301"/>
      <c r="B23" s="305"/>
      <c r="C23" s="35"/>
      <c r="D23" s="16"/>
      <c r="E23" s="17"/>
      <c r="F23" s="17">
        <f t="shared" si="3"/>
        <v>0</v>
      </c>
      <c r="G23" s="17"/>
      <c r="H23" s="17"/>
      <c r="I23" s="17"/>
      <c r="J23" s="17">
        <f t="shared" si="4"/>
        <v>0</v>
      </c>
      <c r="K23" s="32">
        <f t="shared" si="5"/>
        <v>0</v>
      </c>
      <c r="O23" s="20">
        <f t="shared" si="6"/>
        <v>0</v>
      </c>
      <c r="P23" s="17"/>
      <c r="Q23" s="17">
        <f t="shared" si="7"/>
        <v>0</v>
      </c>
      <c r="R23" s="17">
        <f t="shared" si="8"/>
        <v>0</v>
      </c>
      <c r="S23" s="17">
        <f t="shared" si="9"/>
        <v>0</v>
      </c>
      <c r="T23" s="17">
        <f t="shared" si="0"/>
        <v>0</v>
      </c>
      <c r="U23" s="20">
        <f t="shared" si="10"/>
        <v>0</v>
      </c>
      <c r="V23" s="21">
        <f t="shared" si="11"/>
        <v>0</v>
      </c>
      <c r="W23" s="192">
        <f t="shared" si="12"/>
        <v>0</v>
      </c>
      <c r="X23" s="301"/>
      <c r="Y23" s="23">
        <f t="shared" si="13"/>
        <v>0</v>
      </c>
      <c r="Z23" s="17"/>
      <c r="AA23" s="17"/>
      <c r="AB23" s="24">
        <f t="shared" si="14"/>
        <v>0</v>
      </c>
      <c r="AC23" s="128"/>
      <c r="AD23" s="82">
        <f t="shared" si="15"/>
        <v>0</v>
      </c>
      <c r="AE23" s="85">
        <f t="shared" si="16"/>
        <v>0</v>
      </c>
      <c r="AF23" s="301"/>
      <c r="AG23" s="305"/>
      <c r="AH23" s="35"/>
      <c r="AI23" s="17">
        <f t="shared" si="17"/>
        <v>0</v>
      </c>
      <c r="AJ23" s="17">
        <f t="shared" si="18"/>
        <v>0</v>
      </c>
      <c r="AK23" s="17"/>
      <c r="AL23" s="17"/>
      <c r="AM23" s="17"/>
      <c r="AN23" s="17"/>
      <c r="AO23" s="17"/>
      <c r="AP23" s="17"/>
      <c r="AQ23" s="17"/>
      <c r="AR23" s="17"/>
      <c r="AS23" s="17">
        <f t="shared" si="19"/>
        <v>0</v>
      </c>
      <c r="AT23" s="17"/>
      <c r="AU23" s="62" t="s">
        <v>134</v>
      </c>
      <c r="AV23" s="37"/>
      <c r="AW23" s="17">
        <f t="shared" si="20"/>
        <v>0</v>
      </c>
      <c r="AX23" s="17">
        <f t="shared" si="21"/>
        <v>0</v>
      </c>
      <c r="AY23" s="17"/>
      <c r="AZ23" s="17"/>
      <c r="BA23" s="17"/>
      <c r="BB23" s="17"/>
      <c r="BC23" s="17"/>
      <c r="BD23" s="17">
        <f t="shared" si="1"/>
        <v>0</v>
      </c>
      <c r="BE23" s="27">
        <f t="shared" si="2"/>
        <v>0</v>
      </c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</row>
    <row r="24" spans="1:196" s="19" customFormat="1" ht="21" customHeight="1" x14ac:dyDescent="0.35">
      <c r="A24" s="301">
        <v>7</v>
      </c>
      <c r="B24" s="303" t="s">
        <v>34</v>
      </c>
      <c r="C24" s="35" t="s">
        <v>35</v>
      </c>
      <c r="D24" s="16">
        <v>29737</v>
      </c>
      <c r="E24" s="17">
        <v>1540</v>
      </c>
      <c r="F24" s="17">
        <f t="shared" si="3"/>
        <v>31277</v>
      </c>
      <c r="G24" s="17">
        <v>1540</v>
      </c>
      <c r="H24" s="17"/>
      <c r="I24" s="17"/>
      <c r="J24" s="17">
        <f t="shared" si="4"/>
        <v>32817</v>
      </c>
      <c r="K24" s="32">
        <f t="shared" si="5"/>
        <v>0</v>
      </c>
      <c r="L24" s="19">
        <v>0</v>
      </c>
      <c r="M24" s="19">
        <v>0</v>
      </c>
      <c r="N24" s="19">
        <v>0</v>
      </c>
      <c r="O24" s="20">
        <f t="shared" si="6"/>
        <v>32817</v>
      </c>
      <c r="P24" s="17">
        <v>1201.46</v>
      </c>
      <c r="Q24" s="17">
        <f t="shared" si="7"/>
        <v>9641.119999999999</v>
      </c>
      <c r="R24" s="17">
        <f t="shared" si="8"/>
        <v>200</v>
      </c>
      <c r="S24" s="17">
        <f t="shared" si="9"/>
        <v>820.42</v>
      </c>
      <c r="T24" s="17">
        <f t="shared" si="0"/>
        <v>100</v>
      </c>
      <c r="U24" s="20">
        <f t="shared" si="10"/>
        <v>11962.999999999998</v>
      </c>
      <c r="V24" s="21">
        <f t="shared" si="11"/>
        <v>10427</v>
      </c>
      <c r="W24" s="192">
        <f t="shared" si="12"/>
        <v>10427</v>
      </c>
      <c r="X24" s="301">
        <v>7</v>
      </c>
      <c r="Y24" s="23">
        <f t="shared" si="13"/>
        <v>3938.04</v>
      </c>
      <c r="Z24" s="17">
        <v>0</v>
      </c>
      <c r="AA24" s="17">
        <v>100</v>
      </c>
      <c r="AB24" s="24">
        <f t="shared" si="14"/>
        <v>820.43</v>
      </c>
      <c r="AC24" s="128">
        <v>200</v>
      </c>
      <c r="AD24" s="82">
        <f t="shared" si="15"/>
        <v>20854</v>
      </c>
      <c r="AE24" s="85">
        <f t="shared" si="16"/>
        <v>10427</v>
      </c>
      <c r="AF24" s="301">
        <v>7</v>
      </c>
      <c r="AG24" s="303" t="s">
        <v>34</v>
      </c>
      <c r="AH24" s="35" t="s">
        <v>35</v>
      </c>
      <c r="AI24" s="17">
        <f t="shared" si="17"/>
        <v>1201.46</v>
      </c>
      <c r="AJ24" s="17">
        <f t="shared" si="18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/>
      <c r="AQ24" s="17">
        <v>0</v>
      </c>
      <c r="AR24" s="17">
        <v>0</v>
      </c>
      <c r="AS24" s="17">
        <f t="shared" si="19"/>
        <v>9641.119999999999</v>
      </c>
      <c r="AT24" s="17">
        <v>200</v>
      </c>
      <c r="AU24" s="17">
        <v>0</v>
      </c>
      <c r="AV24" s="17">
        <v>0</v>
      </c>
      <c r="AW24" s="17">
        <f t="shared" si="20"/>
        <v>200</v>
      </c>
      <c r="AX24" s="17">
        <f t="shared" si="21"/>
        <v>820.42</v>
      </c>
      <c r="AY24" s="17">
        <v>0</v>
      </c>
      <c r="AZ24" s="17">
        <v>0</v>
      </c>
      <c r="BA24" s="17">
        <v>100</v>
      </c>
      <c r="BB24" s="17">
        <v>0</v>
      </c>
      <c r="BC24" s="17">
        <v>0</v>
      </c>
      <c r="BD24" s="17">
        <f t="shared" si="1"/>
        <v>100</v>
      </c>
      <c r="BE24" s="27">
        <f t="shared" si="2"/>
        <v>11962.999999999998</v>
      </c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</row>
    <row r="25" spans="1:196" s="19" customFormat="1" ht="21" customHeight="1" x14ac:dyDescent="0.35">
      <c r="A25" s="301"/>
      <c r="B25" s="302"/>
      <c r="C25" s="15"/>
      <c r="D25" s="16"/>
      <c r="E25" s="17"/>
      <c r="F25" s="17">
        <f t="shared" si="3"/>
        <v>0</v>
      </c>
      <c r="G25" s="17"/>
      <c r="H25" s="17"/>
      <c r="I25" s="17"/>
      <c r="J25" s="17">
        <f t="shared" si="4"/>
        <v>0</v>
      </c>
      <c r="K25" s="32">
        <f t="shared" si="5"/>
        <v>0</v>
      </c>
      <c r="O25" s="20">
        <f t="shared" si="6"/>
        <v>0</v>
      </c>
      <c r="P25" s="17"/>
      <c r="Q25" s="17">
        <f t="shared" si="7"/>
        <v>0</v>
      </c>
      <c r="R25" s="17">
        <f t="shared" si="8"/>
        <v>0</v>
      </c>
      <c r="S25" s="17">
        <f t="shared" si="9"/>
        <v>0</v>
      </c>
      <c r="T25" s="17">
        <f t="shared" si="0"/>
        <v>0</v>
      </c>
      <c r="U25" s="20">
        <f t="shared" si="10"/>
        <v>0</v>
      </c>
      <c r="V25" s="21">
        <f t="shared" si="11"/>
        <v>0</v>
      </c>
      <c r="W25" s="192">
        <f t="shared" si="12"/>
        <v>0</v>
      </c>
      <c r="X25" s="301"/>
      <c r="Y25" s="23">
        <f t="shared" si="13"/>
        <v>0</v>
      </c>
      <c r="Z25" s="17"/>
      <c r="AA25" s="17"/>
      <c r="AB25" s="24">
        <f t="shared" si="14"/>
        <v>0</v>
      </c>
      <c r="AC25" s="128"/>
      <c r="AD25" s="82">
        <f t="shared" si="15"/>
        <v>0</v>
      </c>
      <c r="AE25" s="85">
        <f t="shared" si="16"/>
        <v>0</v>
      </c>
      <c r="AF25" s="301"/>
      <c r="AG25" s="302"/>
      <c r="AH25" s="15"/>
      <c r="AI25" s="17">
        <f t="shared" si="17"/>
        <v>0</v>
      </c>
      <c r="AJ25" s="17">
        <f t="shared" si="18"/>
        <v>0</v>
      </c>
      <c r="AK25" s="17"/>
      <c r="AL25" s="17"/>
      <c r="AM25" s="17"/>
      <c r="AN25" s="17"/>
      <c r="AO25" s="17"/>
      <c r="AP25" s="17"/>
      <c r="AQ25" s="17"/>
      <c r="AR25" s="17"/>
      <c r="AS25" s="17">
        <f t="shared" si="19"/>
        <v>0</v>
      </c>
      <c r="AT25" s="17"/>
      <c r="AU25" s="17"/>
      <c r="AV25" s="17"/>
      <c r="AW25" s="17">
        <f t="shared" si="20"/>
        <v>0</v>
      </c>
      <c r="AX25" s="17">
        <f t="shared" si="21"/>
        <v>0</v>
      </c>
      <c r="AY25" s="17"/>
      <c r="AZ25" s="17"/>
      <c r="BA25" s="17"/>
      <c r="BB25" s="17"/>
      <c r="BC25" s="17"/>
      <c r="BD25" s="17">
        <f t="shared" si="1"/>
        <v>0</v>
      </c>
      <c r="BE25" s="27">
        <f t="shared" si="2"/>
        <v>0</v>
      </c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</row>
    <row r="26" spans="1:196" s="19" customFormat="1" ht="21" customHeight="1" x14ac:dyDescent="0.35">
      <c r="A26" s="301">
        <v>8</v>
      </c>
      <c r="B26" s="303" t="s">
        <v>107</v>
      </c>
      <c r="C26" s="15" t="s">
        <v>38</v>
      </c>
      <c r="D26" s="16">
        <v>33843</v>
      </c>
      <c r="E26" s="17">
        <v>1591</v>
      </c>
      <c r="F26" s="17">
        <f t="shared" si="3"/>
        <v>35434</v>
      </c>
      <c r="G26" s="17">
        <v>1590</v>
      </c>
      <c r="H26" s="17"/>
      <c r="I26" s="17"/>
      <c r="J26" s="17">
        <f t="shared" si="4"/>
        <v>37024</v>
      </c>
      <c r="K26" s="32">
        <f t="shared" si="5"/>
        <v>0</v>
      </c>
      <c r="L26" s="38">
        <v>0</v>
      </c>
      <c r="M26" s="38">
        <v>0</v>
      </c>
      <c r="N26" s="38">
        <v>0</v>
      </c>
      <c r="O26" s="20">
        <f t="shared" si="6"/>
        <v>37024</v>
      </c>
      <c r="P26" s="40">
        <v>1759.94</v>
      </c>
      <c r="Q26" s="17">
        <f t="shared" si="7"/>
        <v>11068.32</v>
      </c>
      <c r="R26" s="17">
        <f t="shared" si="8"/>
        <v>1365.81</v>
      </c>
      <c r="S26" s="17">
        <f t="shared" si="9"/>
        <v>925.6</v>
      </c>
      <c r="T26" s="17">
        <f t="shared" si="0"/>
        <v>12106.07</v>
      </c>
      <c r="U26" s="20">
        <f t="shared" si="10"/>
        <v>27225.739999999998</v>
      </c>
      <c r="V26" s="21">
        <f t="shared" si="11"/>
        <v>4899</v>
      </c>
      <c r="W26" s="192">
        <f t="shared" si="12"/>
        <v>4899.260000000002</v>
      </c>
      <c r="X26" s="301">
        <v>8</v>
      </c>
      <c r="Y26" s="23">
        <f t="shared" si="13"/>
        <v>4442.88</v>
      </c>
      <c r="Z26" s="17">
        <v>0</v>
      </c>
      <c r="AA26" s="17">
        <v>100</v>
      </c>
      <c r="AB26" s="24">
        <f t="shared" si="14"/>
        <v>925.6</v>
      </c>
      <c r="AC26" s="128">
        <v>200</v>
      </c>
      <c r="AD26" s="82">
        <f t="shared" si="15"/>
        <v>9798.260000000002</v>
      </c>
      <c r="AE26" s="85">
        <f t="shared" si="16"/>
        <v>4899.130000000001</v>
      </c>
      <c r="AF26" s="301">
        <v>8</v>
      </c>
      <c r="AG26" s="303" t="s">
        <v>107</v>
      </c>
      <c r="AH26" s="15" t="s">
        <v>38</v>
      </c>
      <c r="AI26" s="17">
        <f t="shared" si="17"/>
        <v>1759.94</v>
      </c>
      <c r="AJ26" s="17">
        <f t="shared" si="18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40"/>
      <c r="AQ26" s="17">
        <v>0</v>
      </c>
      <c r="AR26" s="17">
        <v>685.11</v>
      </c>
      <c r="AS26" s="17">
        <f t="shared" si="19"/>
        <v>11068.32</v>
      </c>
      <c r="AT26" s="17">
        <v>200</v>
      </c>
      <c r="AU26" s="17">
        <v>1165.81</v>
      </c>
      <c r="AV26" s="17">
        <v>0</v>
      </c>
      <c r="AW26" s="17">
        <f t="shared" si="20"/>
        <v>1365.81</v>
      </c>
      <c r="AX26" s="17">
        <f t="shared" si="21"/>
        <v>925.6</v>
      </c>
      <c r="AY26" s="17">
        <v>0</v>
      </c>
      <c r="AZ26" s="17">
        <v>3325</v>
      </c>
      <c r="BA26" s="17">
        <v>100</v>
      </c>
      <c r="BB26" s="17">
        <v>8681.07</v>
      </c>
      <c r="BC26" s="17">
        <v>0</v>
      </c>
      <c r="BD26" s="17">
        <f t="shared" si="1"/>
        <v>12106.07</v>
      </c>
      <c r="BE26" s="27">
        <f t="shared" si="2"/>
        <v>27225.739999999998</v>
      </c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</row>
    <row r="27" spans="1:196" s="19" customFormat="1" ht="21" customHeight="1" x14ac:dyDescent="0.35">
      <c r="A27" s="301"/>
      <c r="B27" s="302"/>
      <c r="C27" s="15"/>
      <c r="D27" s="16"/>
      <c r="E27" s="17"/>
      <c r="F27" s="17">
        <f t="shared" si="3"/>
        <v>0</v>
      </c>
      <c r="G27" s="17"/>
      <c r="H27" s="17"/>
      <c r="I27" s="17"/>
      <c r="J27" s="17">
        <f t="shared" si="4"/>
        <v>0</v>
      </c>
      <c r="K27" s="32">
        <f t="shared" si="5"/>
        <v>0</v>
      </c>
      <c r="O27" s="20">
        <f t="shared" si="6"/>
        <v>0</v>
      </c>
      <c r="P27" s="17"/>
      <c r="Q27" s="17">
        <f t="shared" si="7"/>
        <v>0</v>
      </c>
      <c r="R27" s="17">
        <f t="shared" si="8"/>
        <v>0</v>
      </c>
      <c r="S27" s="17">
        <f t="shared" si="9"/>
        <v>0</v>
      </c>
      <c r="T27" s="17">
        <f t="shared" si="0"/>
        <v>0</v>
      </c>
      <c r="U27" s="20">
        <f t="shared" si="10"/>
        <v>0</v>
      </c>
      <c r="V27" s="21">
        <f t="shared" si="11"/>
        <v>0</v>
      </c>
      <c r="W27" s="192">
        <f t="shared" si="12"/>
        <v>0</v>
      </c>
      <c r="X27" s="301"/>
      <c r="Y27" s="23">
        <f t="shared" si="13"/>
        <v>0</v>
      </c>
      <c r="Z27" s="17"/>
      <c r="AA27" s="17"/>
      <c r="AB27" s="24">
        <f t="shared" si="14"/>
        <v>0</v>
      </c>
      <c r="AC27" s="128"/>
      <c r="AD27" s="82">
        <f t="shared" si="15"/>
        <v>0</v>
      </c>
      <c r="AE27" s="85">
        <f t="shared" si="16"/>
        <v>0</v>
      </c>
      <c r="AF27" s="301"/>
      <c r="AG27" s="302"/>
      <c r="AH27" s="15"/>
      <c r="AI27" s="17">
        <f t="shared" si="17"/>
        <v>0</v>
      </c>
      <c r="AJ27" s="17">
        <f t="shared" si="18"/>
        <v>0</v>
      </c>
      <c r="AK27" s="17"/>
      <c r="AL27" s="17"/>
      <c r="AM27" s="17"/>
      <c r="AN27" s="17"/>
      <c r="AO27" s="17"/>
      <c r="AP27" s="17"/>
      <c r="AQ27" s="17"/>
      <c r="AR27" s="17"/>
      <c r="AS27" s="17">
        <f t="shared" si="19"/>
        <v>0</v>
      </c>
      <c r="AT27" s="17"/>
      <c r="AU27" s="306" t="s">
        <v>113</v>
      </c>
      <c r="AV27" s="17"/>
      <c r="AW27" s="17">
        <f t="shared" si="20"/>
        <v>0</v>
      </c>
      <c r="AX27" s="17">
        <f t="shared" si="21"/>
        <v>0</v>
      </c>
      <c r="AY27" s="17"/>
      <c r="AZ27" s="17"/>
      <c r="BA27" s="17"/>
      <c r="BB27" s="17"/>
      <c r="BC27" s="17"/>
      <c r="BD27" s="17">
        <f t="shared" si="1"/>
        <v>0</v>
      </c>
      <c r="BE27" s="27">
        <f t="shared" si="2"/>
        <v>0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</row>
    <row r="28" spans="1:196" s="19" customFormat="1" ht="21" customHeight="1" x14ac:dyDescent="0.35">
      <c r="A28" s="301">
        <v>9</v>
      </c>
      <c r="B28" s="302" t="s">
        <v>36</v>
      </c>
      <c r="C28" s="35" t="s">
        <v>28</v>
      </c>
      <c r="D28" s="16">
        <v>43030</v>
      </c>
      <c r="E28" s="17">
        <v>2108</v>
      </c>
      <c r="F28" s="17">
        <f t="shared" si="3"/>
        <v>45138</v>
      </c>
      <c r="G28" s="17">
        <v>2109</v>
      </c>
      <c r="H28" s="17"/>
      <c r="I28" s="17"/>
      <c r="J28" s="17">
        <f t="shared" si="4"/>
        <v>47247</v>
      </c>
      <c r="K28" s="32">
        <f t="shared" si="5"/>
        <v>0</v>
      </c>
      <c r="L28" s="19">
        <v>0</v>
      </c>
      <c r="M28" s="19">
        <v>0</v>
      </c>
      <c r="N28" s="19">
        <v>0</v>
      </c>
      <c r="O28" s="20">
        <f t="shared" si="6"/>
        <v>47247</v>
      </c>
      <c r="P28" s="17">
        <v>3605.95</v>
      </c>
      <c r="Q28" s="17">
        <f t="shared" si="7"/>
        <v>4252.2299999999996</v>
      </c>
      <c r="R28" s="17">
        <f t="shared" si="8"/>
        <v>200</v>
      </c>
      <c r="S28" s="17">
        <f t="shared" si="9"/>
        <v>1181.17</v>
      </c>
      <c r="T28" s="17">
        <f t="shared" si="0"/>
        <v>7144.86</v>
      </c>
      <c r="U28" s="20">
        <f t="shared" si="10"/>
        <v>16384.21</v>
      </c>
      <c r="V28" s="21">
        <f t="shared" si="11"/>
        <v>15431</v>
      </c>
      <c r="W28" s="192">
        <f t="shared" si="12"/>
        <v>15431.79</v>
      </c>
      <c r="X28" s="301">
        <v>9</v>
      </c>
      <c r="Y28" s="23">
        <f t="shared" si="13"/>
        <v>5669.6399999999994</v>
      </c>
      <c r="Z28" s="17">
        <v>0</v>
      </c>
      <c r="AA28" s="17">
        <v>100</v>
      </c>
      <c r="AB28" s="24">
        <f t="shared" si="14"/>
        <v>1181.18</v>
      </c>
      <c r="AC28" s="128">
        <v>200</v>
      </c>
      <c r="AD28" s="82">
        <f t="shared" si="15"/>
        <v>30862.79</v>
      </c>
      <c r="AE28" s="85">
        <f t="shared" si="16"/>
        <v>15431.395</v>
      </c>
      <c r="AF28" s="301">
        <v>9</v>
      </c>
      <c r="AG28" s="302" t="s">
        <v>36</v>
      </c>
      <c r="AH28" s="35" t="s">
        <v>28</v>
      </c>
      <c r="AI28" s="17">
        <f t="shared" si="17"/>
        <v>3605.95</v>
      </c>
      <c r="AJ28" s="17">
        <f t="shared" si="18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/>
      <c r="AQ28" s="17">
        <v>0</v>
      </c>
      <c r="AR28" s="17">
        <v>0</v>
      </c>
      <c r="AS28" s="17">
        <f t="shared" si="19"/>
        <v>4252.2299999999996</v>
      </c>
      <c r="AT28" s="17">
        <v>200</v>
      </c>
      <c r="AU28" s="17">
        <v>0</v>
      </c>
      <c r="AV28" s="17">
        <v>0</v>
      </c>
      <c r="AW28" s="17">
        <f t="shared" si="20"/>
        <v>200</v>
      </c>
      <c r="AX28" s="17">
        <f t="shared" si="21"/>
        <v>1181.17</v>
      </c>
      <c r="AY28" s="17">
        <v>0</v>
      </c>
      <c r="AZ28" s="17">
        <v>100</v>
      </c>
      <c r="BA28" s="17">
        <v>100</v>
      </c>
      <c r="BB28" s="17">
        <v>6944.86</v>
      </c>
      <c r="BC28" s="17">
        <v>0</v>
      </c>
      <c r="BD28" s="17">
        <f t="shared" si="1"/>
        <v>7144.86</v>
      </c>
      <c r="BE28" s="27">
        <f t="shared" si="2"/>
        <v>16384.21</v>
      </c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</row>
    <row r="29" spans="1:196" s="19" customFormat="1" ht="21" customHeight="1" x14ac:dyDescent="0.35">
      <c r="A29" s="301"/>
      <c r="B29" s="302"/>
      <c r="C29" s="15"/>
      <c r="D29" s="16"/>
      <c r="E29" s="17"/>
      <c r="F29" s="17">
        <f t="shared" si="3"/>
        <v>0</v>
      </c>
      <c r="G29" s="17"/>
      <c r="H29" s="17"/>
      <c r="I29" s="17"/>
      <c r="J29" s="17">
        <f t="shared" si="4"/>
        <v>0</v>
      </c>
      <c r="K29" s="32">
        <f t="shared" si="5"/>
        <v>0</v>
      </c>
      <c r="O29" s="20">
        <f t="shared" si="6"/>
        <v>0</v>
      </c>
      <c r="P29" s="17"/>
      <c r="Q29" s="17">
        <f t="shared" si="7"/>
        <v>0</v>
      </c>
      <c r="R29" s="17">
        <f t="shared" si="8"/>
        <v>0</v>
      </c>
      <c r="S29" s="17">
        <f t="shared" si="9"/>
        <v>0</v>
      </c>
      <c r="T29" s="17">
        <f t="shared" si="0"/>
        <v>0</v>
      </c>
      <c r="U29" s="20">
        <f t="shared" si="10"/>
        <v>0</v>
      </c>
      <c r="V29" s="21">
        <f t="shared" si="11"/>
        <v>0</v>
      </c>
      <c r="W29" s="192">
        <f t="shared" si="12"/>
        <v>0</v>
      </c>
      <c r="X29" s="301"/>
      <c r="Y29" s="23">
        <f t="shared" si="13"/>
        <v>0</v>
      </c>
      <c r="Z29" s="17"/>
      <c r="AA29" s="17"/>
      <c r="AB29" s="24">
        <f t="shared" si="14"/>
        <v>0</v>
      </c>
      <c r="AC29" s="128"/>
      <c r="AD29" s="82">
        <f t="shared" si="15"/>
        <v>0</v>
      </c>
      <c r="AE29" s="85">
        <f t="shared" si="16"/>
        <v>0</v>
      </c>
      <c r="AF29" s="301"/>
      <c r="AG29" s="302"/>
      <c r="AH29" s="15"/>
      <c r="AI29" s="17">
        <f t="shared" si="17"/>
        <v>0</v>
      </c>
      <c r="AJ29" s="17">
        <f t="shared" si="18"/>
        <v>0</v>
      </c>
      <c r="AK29" s="17"/>
      <c r="AL29" s="17"/>
      <c r="AM29" s="17"/>
      <c r="AN29" s="17"/>
      <c r="AO29" s="17"/>
      <c r="AP29" s="17"/>
      <c r="AQ29" s="17"/>
      <c r="AR29" s="17"/>
      <c r="AS29" s="17">
        <f t="shared" si="19"/>
        <v>0</v>
      </c>
      <c r="AT29" s="17"/>
      <c r="AU29" s="17"/>
      <c r="AV29" s="17"/>
      <c r="AW29" s="17">
        <f t="shared" si="20"/>
        <v>0</v>
      </c>
      <c r="AX29" s="17">
        <f t="shared" si="21"/>
        <v>0</v>
      </c>
      <c r="AY29" s="17"/>
      <c r="AZ29" s="17"/>
      <c r="BA29" s="17"/>
      <c r="BB29" s="17"/>
      <c r="BC29" s="17"/>
      <c r="BD29" s="17">
        <f t="shared" si="1"/>
        <v>0</v>
      </c>
      <c r="BE29" s="27">
        <f t="shared" si="2"/>
        <v>0</v>
      </c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</row>
    <row r="30" spans="1:196" s="19" customFormat="1" ht="21" customHeight="1" x14ac:dyDescent="0.35">
      <c r="A30" s="301">
        <v>10</v>
      </c>
      <c r="B30" s="303" t="s">
        <v>37</v>
      </c>
      <c r="C30" s="15" t="s">
        <v>38</v>
      </c>
      <c r="D30" s="16">
        <v>34187</v>
      </c>
      <c r="E30" s="17">
        <v>1607</v>
      </c>
      <c r="F30" s="17">
        <f t="shared" si="3"/>
        <v>35794</v>
      </c>
      <c r="G30" s="17">
        <v>1590</v>
      </c>
      <c r="H30" s="17"/>
      <c r="I30" s="17"/>
      <c r="J30" s="17">
        <f t="shared" si="4"/>
        <v>37384</v>
      </c>
      <c r="K30" s="32">
        <f t="shared" si="5"/>
        <v>0</v>
      </c>
      <c r="L30" s="38">
        <v>0</v>
      </c>
      <c r="M30" s="38">
        <v>0</v>
      </c>
      <c r="N30" s="38">
        <v>0</v>
      </c>
      <c r="O30" s="20">
        <f t="shared" si="6"/>
        <v>37384</v>
      </c>
      <c r="P30" s="40">
        <v>1807.73</v>
      </c>
      <c r="Q30" s="17">
        <f t="shared" si="7"/>
        <v>10840.96</v>
      </c>
      <c r="R30" s="17">
        <f t="shared" si="8"/>
        <v>1086.4000000000001</v>
      </c>
      <c r="S30" s="17">
        <f t="shared" si="9"/>
        <v>934.6</v>
      </c>
      <c r="T30" s="17">
        <f t="shared" si="0"/>
        <v>17712.260000000002</v>
      </c>
      <c r="U30" s="20">
        <f t="shared" si="10"/>
        <v>32381.95</v>
      </c>
      <c r="V30" s="21">
        <f t="shared" si="11"/>
        <v>2501</v>
      </c>
      <c r="W30" s="192">
        <f t="shared" si="12"/>
        <v>2501.0499999999993</v>
      </c>
      <c r="X30" s="301">
        <v>10</v>
      </c>
      <c r="Y30" s="23">
        <f t="shared" si="13"/>
        <v>4486.08</v>
      </c>
      <c r="Z30" s="17">
        <v>0</v>
      </c>
      <c r="AA30" s="17">
        <v>100</v>
      </c>
      <c r="AB30" s="24">
        <f t="shared" si="14"/>
        <v>934.6</v>
      </c>
      <c r="AC30" s="128">
        <v>200</v>
      </c>
      <c r="AD30" s="82">
        <f t="shared" si="15"/>
        <v>5002.0499999999993</v>
      </c>
      <c r="AE30" s="85">
        <f t="shared" si="16"/>
        <v>2501.0249999999996</v>
      </c>
      <c r="AF30" s="301">
        <v>10</v>
      </c>
      <c r="AG30" s="303" t="s">
        <v>37</v>
      </c>
      <c r="AH30" s="15" t="s">
        <v>38</v>
      </c>
      <c r="AI30" s="17">
        <f t="shared" si="17"/>
        <v>1807.73</v>
      </c>
      <c r="AJ30" s="17">
        <f t="shared" si="18"/>
        <v>3364.56</v>
      </c>
      <c r="AK30" s="40">
        <v>0</v>
      </c>
      <c r="AL30" s="40">
        <v>500</v>
      </c>
      <c r="AM30" s="40">
        <v>0</v>
      </c>
      <c r="AN30" s="40">
        <v>5824.25</v>
      </c>
      <c r="AO30" s="40">
        <v>0</v>
      </c>
      <c r="AP30" s="40"/>
      <c r="AQ30" s="17">
        <v>0</v>
      </c>
      <c r="AR30" s="40">
        <v>1152.1500000000001</v>
      </c>
      <c r="AS30" s="17">
        <f t="shared" si="19"/>
        <v>10840.96</v>
      </c>
      <c r="AT30" s="17">
        <v>200</v>
      </c>
      <c r="AU30" s="17">
        <v>886.4</v>
      </c>
      <c r="AV30" s="17">
        <v>0</v>
      </c>
      <c r="AW30" s="17">
        <f t="shared" si="20"/>
        <v>1086.4000000000001</v>
      </c>
      <c r="AX30" s="17">
        <f t="shared" si="21"/>
        <v>934.6</v>
      </c>
      <c r="AY30" s="17">
        <v>0</v>
      </c>
      <c r="AZ30" s="17">
        <v>8142</v>
      </c>
      <c r="BA30" s="17">
        <v>100</v>
      </c>
      <c r="BB30" s="17">
        <v>9470.26</v>
      </c>
      <c r="BC30" s="17">
        <v>0</v>
      </c>
      <c r="BD30" s="17">
        <f t="shared" si="1"/>
        <v>17712.260000000002</v>
      </c>
      <c r="BE30" s="27">
        <f t="shared" si="2"/>
        <v>32381.95</v>
      </c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</row>
    <row r="31" spans="1:196" s="19" customFormat="1" ht="21" customHeight="1" x14ac:dyDescent="0.35">
      <c r="A31" s="301"/>
      <c r="B31" s="302"/>
      <c r="C31" s="15"/>
      <c r="D31" s="16"/>
      <c r="E31" s="17"/>
      <c r="F31" s="17">
        <f t="shared" si="3"/>
        <v>0</v>
      </c>
      <c r="G31" s="17"/>
      <c r="H31" s="17"/>
      <c r="I31" s="17"/>
      <c r="J31" s="17">
        <f t="shared" si="4"/>
        <v>0</v>
      </c>
      <c r="K31" s="32">
        <f t="shared" si="5"/>
        <v>0</v>
      </c>
      <c r="O31" s="20">
        <f t="shared" si="6"/>
        <v>0</v>
      </c>
      <c r="P31" s="17"/>
      <c r="Q31" s="17">
        <f t="shared" si="7"/>
        <v>0</v>
      </c>
      <c r="R31" s="17">
        <f t="shared" si="8"/>
        <v>0</v>
      </c>
      <c r="S31" s="17">
        <f t="shared" si="9"/>
        <v>0</v>
      </c>
      <c r="T31" s="17">
        <f t="shared" si="0"/>
        <v>0</v>
      </c>
      <c r="U31" s="20">
        <f t="shared" si="10"/>
        <v>0</v>
      </c>
      <c r="V31" s="21">
        <f t="shared" si="11"/>
        <v>0</v>
      </c>
      <c r="W31" s="192">
        <f t="shared" si="12"/>
        <v>0</v>
      </c>
      <c r="X31" s="301"/>
      <c r="Y31" s="23">
        <f t="shared" si="13"/>
        <v>0</v>
      </c>
      <c r="Z31" s="17"/>
      <c r="AA31" s="17"/>
      <c r="AB31" s="24">
        <f t="shared" si="14"/>
        <v>0</v>
      </c>
      <c r="AC31" s="128"/>
      <c r="AD31" s="82">
        <f t="shared" si="15"/>
        <v>0</v>
      </c>
      <c r="AE31" s="85">
        <f t="shared" si="16"/>
        <v>0</v>
      </c>
      <c r="AF31" s="301"/>
      <c r="AG31" s="302"/>
      <c r="AH31" s="15"/>
      <c r="AI31" s="17">
        <f t="shared" si="17"/>
        <v>0</v>
      </c>
      <c r="AJ31" s="17">
        <f t="shared" si="18"/>
        <v>0</v>
      </c>
      <c r="AK31" s="17"/>
      <c r="AL31" s="17"/>
      <c r="AM31" s="17"/>
      <c r="AN31" s="17"/>
      <c r="AO31" s="17"/>
      <c r="AP31" s="17"/>
      <c r="AQ31" s="17"/>
      <c r="AR31" s="17"/>
      <c r="AS31" s="17">
        <f t="shared" si="19"/>
        <v>0</v>
      </c>
      <c r="AT31" s="17"/>
      <c r="AU31" s="17"/>
      <c r="AV31" s="17">
        <v>0</v>
      </c>
      <c r="AW31" s="17">
        <f t="shared" si="20"/>
        <v>0</v>
      </c>
      <c r="AX31" s="17">
        <f t="shared" si="21"/>
        <v>0</v>
      </c>
      <c r="AY31" s="17"/>
      <c r="AZ31" s="17"/>
      <c r="BA31" s="17"/>
      <c r="BB31" s="17"/>
      <c r="BC31" s="17"/>
      <c r="BD31" s="17">
        <f t="shared" si="1"/>
        <v>0</v>
      </c>
      <c r="BE31" s="27">
        <f t="shared" si="2"/>
        <v>0</v>
      </c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</row>
    <row r="32" spans="1:196" s="33" customFormat="1" ht="21" customHeight="1" x14ac:dyDescent="0.35">
      <c r="A32" s="301">
        <v>11</v>
      </c>
      <c r="B32" s="304" t="s">
        <v>40</v>
      </c>
      <c r="C32" s="31" t="s">
        <v>41</v>
      </c>
      <c r="D32" s="42">
        <v>31633</v>
      </c>
      <c r="E32" s="32">
        <v>1550</v>
      </c>
      <c r="F32" s="17">
        <f t="shared" si="3"/>
        <v>33183</v>
      </c>
      <c r="G32" s="32">
        <v>1550</v>
      </c>
      <c r="H32" s="32"/>
      <c r="I32" s="32"/>
      <c r="J32" s="17">
        <f t="shared" si="4"/>
        <v>34733</v>
      </c>
      <c r="K32" s="32">
        <f t="shared" si="5"/>
        <v>0</v>
      </c>
      <c r="L32" s="33">
        <v>0</v>
      </c>
      <c r="M32" s="33">
        <v>0</v>
      </c>
      <c r="N32" s="33">
        <v>0</v>
      </c>
      <c r="O32" s="20">
        <f t="shared" si="6"/>
        <v>34733</v>
      </c>
      <c r="P32" s="32">
        <v>1455.81</v>
      </c>
      <c r="Q32" s="17">
        <f t="shared" si="7"/>
        <v>3125.97</v>
      </c>
      <c r="R32" s="17">
        <f t="shared" si="8"/>
        <v>200</v>
      </c>
      <c r="S32" s="17">
        <f t="shared" si="9"/>
        <v>868.32</v>
      </c>
      <c r="T32" s="17">
        <f t="shared" si="0"/>
        <v>100</v>
      </c>
      <c r="U32" s="20">
        <f t="shared" si="10"/>
        <v>5750.0999999999995</v>
      </c>
      <c r="V32" s="21">
        <f t="shared" si="11"/>
        <v>14491</v>
      </c>
      <c r="W32" s="192">
        <f t="shared" si="12"/>
        <v>14491.900000000001</v>
      </c>
      <c r="X32" s="301">
        <v>11</v>
      </c>
      <c r="Y32" s="23">
        <f t="shared" si="13"/>
        <v>4167.96</v>
      </c>
      <c r="Z32" s="32">
        <v>0</v>
      </c>
      <c r="AA32" s="17">
        <v>100</v>
      </c>
      <c r="AB32" s="24">
        <f t="shared" si="14"/>
        <v>868.33</v>
      </c>
      <c r="AC32" s="128">
        <v>200</v>
      </c>
      <c r="AD32" s="82">
        <f t="shared" si="15"/>
        <v>28982.9</v>
      </c>
      <c r="AE32" s="85">
        <f t="shared" si="16"/>
        <v>14491.45</v>
      </c>
      <c r="AF32" s="301">
        <v>11</v>
      </c>
      <c r="AG32" s="304" t="s">
        <v>40</v>
      </c>
      <c r="AH32" s="31" t="s">
        <v>41</v>
      </c>
      <c r="AI32" s="17">
        <f t="shared" si="17"/>
        <v>1455.81</v>
      </c>
      <c r="AJ32" s="17">
        <f t="shared" si="18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32"/>
      <c r="AQ32" s="17">
        <v>0</v>
      </c>
      <c r="AR32" s="32">
        <v>0</v>
      </c>
      <c r="AS32" s="17">
        <f t="shared" si="19"/>
        <v>3125.97</v>
      </c>
      <c r="AT32" s="17">
        <v>200</v>
      </c>
      <c r="AU32" s="32">
        <v>0</v>
      </c>
      <c r="AV32" s="32">
        <v>0</v>
      </c>
      <c r="AW32" s="17">
        <f t="shared" si="20"/>
        <v>200</v>
      </c>
      <c r="AX32" s="17">
        <f t="shared" si="21"/>
        <v>868.32</v>
      </c>
      <c r="AY32" s="17">
        <v>0</v>
      </c>
      <c r="AZ32" s="32">
        <v>0</v>
      </c>
      <c r="BA32" s="17">
        <v>100</v>
      </c>
      <c r="BB32" s="32"/>
      <c r="BC32" s="32"/>
      <c r="BD32" s="17">
        <f t="shared" si="1"/>
        <v>100</v>
      </c>
      <c r="BE32" s="27">
        <f t="shared" si="2"/>
        <v>5750.0999999999995</v>
      </c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</row>
    <row r="33" spans="1:196" s="19" customFormat="1" ht="21" customHeight="1" x14ac:dyDescent="0.35">
      <c r="A33" s="301"/>
      <c r="B33" s="305"/>
      <c r="C33" s="35"/>
      <c r="D33" s="16"/>
      <c r="E33" s="17"/>
      <c r="F33" s="17">
        <f t="shared" si="3"/>
        <v>0</v>
      </c>
      <c r="G33" s="17"/>
      <c r="H33" s="17"/>
      <c r="I33" s="17"/>
      <c r="J33" s="17">
        <f t="shared" si="4"/>
        <v>0</v>
      </c>
      <c r="K33" s="32">
        <f t="shared" si="5"/>
        <v>0</v>
      </c>
      <c r="O33" s="20">
        <f t="shared" si="6"/>
        <v>0</v>
      </c>
      <c r="P33" s="17"/>
      <c r="Q33" s="17">
        <f t="shared" si="7"/>
        <v>0</v>
      </c>
      <c r="R33" s="17">
        <f t="shared" si="8"/>
        <v>0</v>
      </c>
      <c r="S33" s="17">
        <f t="shared" si="9"/>
        <v>0</v>
      </c>
      <c r="T33" s="17">
        <f t="shared" si="0"/>
        <v>0</v>
      </c>
      <c r="U33" s="20">
        <f t="shared" si="10"/>
        <v>0</v>
      </c>
      <c r="V33" s="21">
        <f t="shared" si="11"/>
        <v>0</v>
      </c>
      <c r="W33" s="192">
        <f t="shared" si="12"/>
        <v>0</v>
      </c>
      <c r="X33" s="301"/>
      <c r="Y33" s="23">
        <f t="shared" si="13"/>
        <v>0</v>
      </c>
      <c r="Z33" s="17"/>
      <c r="AA33" s="17"/>
      <c r="AB33" s="24">
        <f t="shared" si="14"/>
        <v>0</v>
      </c>
      <c r="AC33" s="128"/>
      <c r="AD33" s="82">
        <f t="shared" si="15"/>
        <v>0</v>
      </c>
      <c r="AE33" s="85">
        <f t="shared" si="16"/>
        <v>0</v>
      </c>
      <c r="AF33" s="301"/>
      <c r="AG33" s="305"/>
      <c r="AH33" s="35"/>
      <c r="AI33" s="17">
        <f t="shared" si="17"/>
        <v>0</v>
      </c>
      <c r="AJ33" s="17">
        <f t="shared" si="18"/>
        <v>0</v>
      </c>
      <c r="AK33" s="17"/>
      <c r="AL33" s="17"/>
      <c r="AM33" s="17"/>
      <c r="AN33" s="17"/>
      <c r="AO33" s="17"/>
      <c r="AP33" s="17"/>
      <c r="AQ33" s="17"/>
      <c r="AR33" s="17"/>
      <c r="AS33" s="17">
        <f t="shared" si="19"/>
        <v>0</v>
      </c>
      <c r="AT33" s="17"/>
      <c r="AU33" s="17"/>
      <c r="AV33" s="17"/>
      <c r="AW33" s="17">
        <f t="shared" si="20"/>
        <v>0</v>
      </c>
      <c r="AX33" s="17">
        <f t="shared" si="21"/>
        <v>0</v>
      </c>
      <c r="AY33" s="17"/>
      <c r="AZ33" s="17"/>
      <c r="BA33" s="17"/>
      <c r="BB33" s="17"/>
      <c r="BC33" s="17"/>
      <c r="BD33" s="17">
        <f t="shared" si="1"/>
        <v>0</v>
      </c>
      <c r="BE33" s="27">
        <f t="shared" si="2"/>
        <v>0</v>
      </c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</row>
    <row r="34" spans="1:196" s="19" customFormat="1" ht="21" customHeight="1" x14ac:dyDescent="0.35">
      <c r="A34" s="301">
        <v>12</v>
      </c>
      <c r="B34" s="303" t="s">
        <v>42</v>
      </c>
      <c r="C34" s="43" t="s">
        <v>43</v>
      </c>
      <c r="D34" s="16">
        <v>39672</v>
      </c>
      <c r="E34" s="17">
        <v>1944</v>
      </c>
      <c r="F34" s="17">
        <f t="shared" si="3"/>
        <v>41616</v>
      </c>
      <c r="G34" s="17">
        <v>1944</v>
      </c>
      <c r="H34" s="17"/>
      <c r="I34" s="17"/>
      <c r="J34" s="17">
        <f t="shared" si="4"/>
        <v>43560</v>
      </c>
      <c r="K34" s="32">
        <f t="shared" si="5"/>
        <v>0</v>
      </c>
      <c r="L34" s="19">
        <v>0</v>
      </c>
      <c r="M34" s="19">
        <v>0</v>
      </c>
      <c r="N34" s="19">
        <v>0</v>
      </c>
      <c r="O34" s="20">
        <f t="shared" si="6"/>
        <v>43560</v>
      </c>
      <c r="P34" s="17">
        <v>2878.45</v>
      </c>
      <c r="Q34" s="17">
        <f t="shared" si="7"/>
        <v>3920.3999999999996</v>
      </c>
      <c r="R34" s="17">
        <f t="shared" si="8"/>
        <v>200</v>
      </c>
      <c r="S34" s="17">
        <f t="shared" si="9"/>
        <v>1089</v>
      </c>
      <c r="T34" s="17">
        <f t="shared" si="0"/>
        <v>200</v>
      </c>
      <c r="U34" s="20">
        <f t="shared" si="10"/>
        <v>8287.8499999999985</v>
      </c>
      <c r="V34" s="21">
        <f t="shared" si="11"/>
        <v>17636</v>
      </c>
      <c r="W34" s="192">
        <f t="shared" si="12"/>
        <v>17636.150000000001</v>
      </c>
      <c r="X34" s="301">
        <v>12</v>
      </c>
      <c r="Y34" s="23">
        <f t="shared" si="13"/>
        <v>5227.2</v>
      </c>
      <c r="Z34" s="17">
        <v>0</v>
      </c>
      <c r="AA34" s="17">
        <v>100</v>
      </c>
      <c r="AB34" s="24">
        <f t="shared" si="14"/>
        <v>1089</v>
      </c>
      <c r="AC34" s="128">
        <v>200</v>
      </c>
      <c r="AD34" s="82">
        <f t="shared" si="15"/>
        <v>35272.15</v>
      </c>
      <c r="AE34" s="85">
        <f t="shared" si="16"/>
        <v>17636.075000000001</v>
      </c>
      <c r="AF34" s="301">
        <v>12</v>
      </c>
      <c r="AG34" s="303" t="s">
        <v>42</v>
      </c>
      <c r="AH34" s="43" t="s">
        <v>43</v>
      </c>
      <c r="AI34" s="17">
        <f t="shared" si="17"/>
        <v>2878.45</v>
      </c>
      <c r="AJ34" s="17">
        <f t="shared" si="18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/>
      <c r="AQ34" s="17">
        <v>0</v>
      </c>
      <c r="AR34" s="17">
        <v>0</v>
      </c>
      <c r="AS34" s="17">
        <f t="shared" si="19"/>
        <v>3920.3999999999996</v>
      </c>
      <c r="AT34" s="17">
        <v>200</v>
      </c>
      <c r="AU34" s="17">
        <v>0</v>
      </c>
      <c r="AV34" s="17">
        <v>0</v>
      </c>
      <c r="AW34" s="17">
        <f t="shared" si="20"/>
        <v>200</v>
      </c>
      <c r="AX34" s="17">
        <f t="shared" si="21"/>
        <v>1089</v>
      </c>
      <c r="AY34" s="17">
        <v>0</v>
      </c>
      <c r="AZ34" s="17">
        <v>100</v>
      </c>
      <c r="BA34" s="17">
        <v>100</v>
      </c>
      <c r="BB34" s="17">
        <v>0</v>
      </c>
      <c r="BC34" s="17">
        <v>0</v>
      </c>
      <c r="BD34" s="17">
        <f t="shared" si="1"/>
        <v>200</v>
      </c>
      <c r="BE34" s="27">
        <f t="shared" si="2"/>
        <v>8287.8499999999985</v>
      </c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</row>
    <row r="35" spans="1:196" s="19" customFormat="1" ht="21" customHeight="1" x14ac:dyDescent="0.35">
      <c r="A35" s="301"/>
      <c r="B35" s="302"/>
      <c r="C35" s="15"/>
      <c r="D35" s="16"/>
      <c r="E35" s="17"/>
      <c r="F35" s="17">
        <f t="shared" si="3"/>
        <v>0</v>
      </c>
      <c r="G35" s="17"/>
      <c r="H35" s="17"/>
      <c r="I35" s="17"/>
      <c r="J35" s="17">
        <f t="shared" si="4"/>
        <v>0</v>
      </c>
      <c r="K35" s="32">
        <f t="shared" si="5"/>
        <v>0</v>
      </c>
      <c r="O35" s="20">
        <f t="shared" si="6"/>
        <v>0</v>
      </c>
      <c r="P35" s="17"/>
      <c r="Q35" s="17">
        <f t="shared" si="7"/>
        <v>0</v>
      </c>
      <c r="R35" s="17">
        <f t="shared" si="8"/>
        <v>0</v>
      </c>
      <c r="S35" s="17">
        <f t="shared" si="9"/>
        <v>0</v>
      </c>
      <c r="T35" s="17">
        <f t="shared" si="0"/>
        <v>0</v>
      </c>
      <c r="U35" s="20">
        <f t="shared" si="10"/>
        <v>0</v>
      </c>
      <c r="V35" s="21">
        <f t="shared" si="11"/>
        <v>0</v>
      </c>
      <c r="W35" s="192">
        <f t="shared" si="12"/>
        <v>0</v>
      </c>
      <c r="X35" s="301"/>
      <c r="Y35" s="23">
        <f t="shared" si="13"/>
        <v>0</v>
      </c>
      <c r="Z35" s="17"/>
      <c r="AA35" s="17"/>
      <c r="AB35" s="24">
        <f t="shared" si="14"/>
        <v>0</v>
      </c>
      <c r="AC35" s="128"/>
      <c r="AD35" s="82">
        <f t="shared" si="15"/>
        <v>0</v>
      </c>
      <c r="AE35" s="85">
        <f t="shared" si="16"/>
        <v>0</v>
      </c>
      <c r="AF35" s="301"/>
      <c r="AG35" s="302"/>
      <c r="AH35" s="15"/>
      <c r="AI35" s="17">
        <f t="shared" si="17"/>
        <v>0</v>
      </c>
      <c r="AJ35" s="17">
        <f t="shared" si="18"/>
        <v>0</v>
      </c>
      <c r="AK35" s="17"/>
      <c r="AL35" s="17"/>
      <c r="AM35" s="17"/>
      <c r="AN35" s="17"/>
      <c r="AO35" s="17"/>
      <c r="AP35" s="17"/>
      <c r="AQ35" s="17"/>
      <c r="AR35" s="17"/>
      <c r="AS35" s="17">
        <f t="shared" si="19"/>
        <v>0</v>
      </c>
      <c r="AT35" s="17"/>
      <c r="AU35" s="17"/>
      <c r="AV35" s="17"/>
      <c r="AW35" s="17">
        <f t="shared" si="20"/>
        <v>0</v>
      </c>
      <c r="AX35" s="17">
        <f t="shared" si="21"/>
        <v>0</v>
      </c>
      <c r="AY35" s="17"/>
      <c r="AZ35" s="17"/>
      <c r="BA35" s="17"/>
      <c r="BB35" s="17"/>
      <c r="BC35" s="17"/>
      <c r="BD35" s="17">
        <f t="shared" si="1"/>
        <v>0</v>
      </c>
      <c r="BE35" s="27">
        <f t="shared" si="2"/>
        <v>0</v>
      </c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</row>
    <row r="36" spans="1:196" s="28" customFormat="1" ht="21" customHeight="1" x14ac:dyDescent="0.35">
      <c r="A36" s="301">
        <v>13</v>
      </c>
      <c r="B36" s="302" t="s">
        <v>44</v>
      </c>
      <c r="C36" s="15" t="s">
        <v>28</v>
      </c>
      <c r="D36" s="16">
        <v>43030</v>
      </c>
      <c r="E36" s="17">
        <v>2108</v>
      </c>
      <c r="F36" s="17">
        <f t="shared" si="3"/>
        <v>45138</v>
      </c>
      <c r="G36" s="17">
        <v>2109</v>
      </c>
      <c r="H36" s="17"/>
      <c r="I36" s="17"/>
      <c r="J36" s="17">
        <f t="shared" si="4"/>
        <v>47247</v>
      </c>
      <c r="K36" s="32">
        <f t="shared" si="5"/>
        <v>0</v>
      </c>
      <c r="L36" s="19">
        <v>0</v>
      </c>
      <c r="M36" s="19">
        <v>0</v>
      </c>
      <c r="N36" s="19">
        <v>0</v>
      </c>
      <c r="O36" s="20">
        <f t="shared" si="6"/>
        <v>47247</v>
      </c>
      <c r="P36" s="17">
        <v>3605.95</v>
      </c>
      <c r="Q36" s="17">
        <f t="shared" si="7"/>
        <v>4252.2299999999996</v>
      </c>
      <c r="R36" s="17">
        <f t="shared" si="8"/>
        <v>200</v>
      </c>
      <c r="S36" s="17">
        <f t="shared" si="9"/>
        <v>1181.17</v>
      </c>
      <c r="T36" s="17">
        <f t="shared" si="0"/>
        <v>100</v>
      </c>
      <c r="U36" s="20">
        <f t="shared" si="10"/>
        <v>9339.3499999999985</v>
      </c>
      <c r="V36" s="21">
        <f t="shared" si="11"/>
        <v>18954</v>
      </c>
      <c r="W36" s="192">
        <f t="shared" si="12"/>
        <v>18953.650000000001</v>
      </c>
      <c r="X36" s="301">
        <v>13</v>
      </c>
      <c r="Y36" s="23">
        <f t="shared" si="13"/>
        <v>5669.6399999999994</v>
      </c>
      <c r="Z36" s="17">
        <v>0</v>
      </c>
      <c r="AA36" s="17">
        <v>100</v>
      </c>
      <c r="AB36" s="24">
        <f t="shared" si="14"/>
        <v>1181.18</v>
      </c>
      <c r="AC36" s="128">
        <v>200</v>
      </c>
      <c r="AD36" s="82">
        <f t="shared" si="15"/>
        <v>37907.65</v>
      </c>
      <c r="AE36" s="85">
        <f t="shared" si="16"/>
        <v>18953.825000000001</v>
      </c>
      <c r="AF36" s="301">
        <v>13</v>
      </c>
      <c r="AG36" s="302" t="s">
        <v>44</v>
      </c>
      <c r="AH36" s="15" t="s">
        <v>28</v>
      </c>
      <c r="AI36" s="17">
        <f t="shared" si="17"/>
        <v>3605.95</v>
      </c>
      <c r="AJ36" s="17">
        <f t="shared" si="18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/>
      <c r="AQ36" s="17">
        <v>0</v>
      </c>
      <c r="AR36" s="17">
        <v>0</v>
      </c>
      <c r="AS36" s="17">
        <f t="shared" si="19"/>
        <v>4252.2299999999996</v>
      </c>
      <c r="AT36" s="17">
        <v>200</v>
      </c>
      <c r="AU36" s="17">
        <v>0</v>
      </c>
      <c r="AV36" s="17">
        <v>0</v>
      </c>
      <c r="AW36" s="17">
        <f t="shared" si="20"/>
        <v>200</v>
      </c>
      <c r="AX36" s="17">
        <f t="shared" si="21"/>
        <v>1181.17</v>
      </c>
      <c r="AY36" s="17">
        <v>0</v>
      </c>
      <c r="AZ36" s="17">
        <v>0</v>
      </c>
      <c r="BA36" s="17">
        <v>100</v>
      </c>
      <c r="BB36" s="17">
        <v>0</v>
      </c>
      <c r="BC36" s="17"/>
      <c r="BD36" s="17">
        <f t="shared" si="1"/>
        <v>100</v>
      </c>
      <c r="BE36" s="27">
        <f t="shared" si="2"/>
        <v>9339.3499999999985</v>
      </c>
    </row>
    <row r="37" spans="1:196" s="28" customFormat="1" ht="21" customHeight="1" x14ac:dyDescent="0.35">
      <c r="A37" s="301"/>
      <c r="B37" s="302"/>
      <c r="C37" s="44"/>
      <c r="D37" s="16"/>
      <c r="E37" s="40"/>
      <c r="F37" s="17">
        <f t="shared" si="3"/>
        <v>0</v>
      </c>
      <c r="G37" s="40"/>
      <c r="H37" s="40"/>
      <c r="I37" s="40"/>
      <c r="J37" s="17">
        <f t="shared" si="4"/>
        <v>0</v>
      </c>
      <c r="K37" s="32">
        <f t="shared" si="5"/>
        <v>0</v>
      </c>
      <c r="L37" s="38"/>
      <c r="M37" s="38"/>
      <c r="N37" s="38"/>
      <c r="O37" s="20">
        <f t="shared" si="6"/>
        <v>0</v>
      </c>
      <c r="P37" s="40"/>
      <c r="Q37" s="17">
        <f t="shared" si="7"/>
        <v>0</v>
      </c>
      <c r="R37" s="17">
        <f t="shared" si="8"/>
        <v>0</v>
      </c>
      <c r="S37" s="17">
        <f t="shared" si="9"/>
        <v>0</v>
      </c>
      <c r="T37" s="17">
        <f t="shared" si="0"/>
        <v>0</v>
      </c>
      <c r="U37" s="20">
        <f t="shared" si="10"/>
        <v>0</v>
      </c>
      <c r="V37" s="21">
        <f t="shared" si="11"/>
        <v>0</v>
      </c>
      <c r="W37" s="192">
        <f t="shared" si="12"/>
        <v>0</v>
      </c>
      <c r="X37" s="301"/>
      <c r="Y37" s="23">
        <f t="shared" si="13"/>
        <v>0</v>
      </c>
      <c r="Z37" s="40"/>
      <c r="AA37" s="40"/>
      <c r="AB37" s="24">
        <f t="shared" si="14"/>
        <v>0</v>
      </c>
      <c r="AC37" s="129"/>
      <c r="AD37" s="82">
        <f t="shared" si="15"/>
        <v>0</v>
      </c>
      <c r="AE37" s="85">
        <f t="shared" si="16"/>
        <v>0</v>
      </c>
      <c r="AF37" s="301"/>
      <c r="AG37" s="302"/>
      <c r="AH37" s="44"/>
      <c r="AI37" s="17">
        <f t="shared" si="17"/>
        <v>0</v>
      </c>
      <c r="AJ37" s="17">
        <f t="shared" si="18"/>
        <v>0</v>
      </c>
      <c r="AK37" s="40"/>
      <c r="AL37" s="40"/>
      <c r="AM37" s="17"/>
      <c r="AN37" s="17"/>
      <c r="AO37" s="40"/>
      <c r="AP37" s="40"/>
      <c r="AQ37" s="17"/>
      <c r="AR37" s="17"/>
      <c r="AS37" s="17">
        <f t="shared" si="19"/>
        <v>0</v>
      </c>
      <c r="AT37" s="40"/>
      <c r="AU37" s="46"/>
      <c r="AV37" s="46"/>
      <c r="AW37" s="17">
        <f t="shared" si="20"/>
        <v>0</v>
      </c>
      <c r="AX37" s="17">
        <f t="shared" si="21"/>
        <v>0</v>
      </c>
      <c r="AY37" s="17"/>
      <c r="AZ37" s="40"/>
      <c r="BA37" s="40"/>
      <c r="BB37" s="40"/>
      <c r="BC37" s="40"/>
      <c r="BD37" s="17">
        <f t="shared" si="1"/>
        <v>0</v>
      </c>
      <c r="BE37" s="27">
        <f t="shared" si="2"/>
        <v>0</v>
      </c>
    </row>
    <row r="38" spans="1:196" s="19" customFormat="1" ht="21" customHeight="1" x14ac:dyDescent="0.35">
      <c r="A38" s="301">
        <v>14</v>
      </c>
      <c r="B38" s="307" t="s">
        <v>45</v>
      </c>
      <c r="C38" s="15" t="s">
        <v>39</v>
      </c>
      <c r="D38" s="16">
        <v>57347</v>
      </c>
      <c r="E38" s="17">
        <v>2810</v>
      </c>
      <c r="F38" s="17">
        <f t="shared" si="3"/>
        <v>60157</v>
      </c>
      <c r="G38" s="17">
        <v>2810</v>
      </c>
      <c r="H38" s="17"/>
      <c r="I38" s="17"/>
      <c r="J38" s="17">
        <f t="shared" si="4"/>
        <v>62967</v>
      </c>
      <c r="K38" s="32">
        <f t="shared" si="5"/>
        <v>0</v>
      </c>
      <c r="L38" s="19">
        <v>0</v>
      </c>
      <c r="M38" s="19">
        <v>0</v>
      </c>
      <c r="N38" s="19">
        <v>0</v>
      </c>
      <c r="O38" s="20">
        <f t="shared" si="6"/>
        <v>62967</v>
      </c>
      <c r="P38" s="17">
        <v>6912.39</v>
      </c>
      <c r="Q38" s="17">
        <f t="shared" si="7"/>
        <v>13519.79</v>
      </c>
      <c r="R38" s="17">
        <f t="shared" si="8"/>
        <v>200</v>
      </c>
      <c r="S38" s="17">
        <f t="shared" si="9"/>
        <v>1574.17</v>
      </c>
      <c r="T38" s="17">
        <f t="shared" si="0"/>
        <v>100</v>
      </c>
      <c r="U38" s="20">
        <f t="shared" si="10"/>
        <v>22306.35</v>
      </c>
      <c r="V38" s="21">
        <f t="shared" si="11"/>
        <v>20330</v>
      </c>
      <c r="W38" s="192">
        <f t="shared" si="12"/>
        <v>20330.650000000001</v>
      </c>
      <c r="X38" s="301">
        <v>14</v>
      </c>
      <c r="Y38" s="23">
        <f t="shared" si="13"/>
        <v>7556.04</v>
      </c>
      <c r="Z38" s="17">
        <v>0</v>
      </c>
      <c r="AA38" s="17">
        <v>100</v>
      </c>
      <c r="AB38" s="24">
        <f t="shared" si="14"/>
        <v>1574.18</v>
      </c>
      <c r="AC38" s="128">
        <v>200</v>
      </c>
      <c r="AD38" s="82">
        <f t="shared" si="15"/>
        <v>40660.65</v>
      </c>
      <c r="AE38" s="85">
        <f t="shared" si="16"/>
        <v>20330.325000000001</v>
      </c>
      <c r="AF38" s="301">
        <v>14</v>
      </c>
      <c r="AG38" s="307" t="s">
        <v>45</v>
      </c>
      <c r="AH38" s="15" t="s">
        <v>39</v>
      </c>
      <c r="AI38" s="17">
        <f t="shared" si="17"/>
        <v>6912.39</v>
      </c>
      <c r="AJ38" s="17">
        <f t="shared" si="18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/>
      <c r="AQ38" s="17">
        <v>0</v>
      </c>
      <c r="AR38" s="17">
        <v>0</v>
      </c>
      <c r="AS38" s="17">
        <f t="shared" si="19"/>
        <v>13519.79</v>
      </c>
      <c r="AT38" s="17">
        <v>200</v>
      </c>
      <c r="AU38" s="17">
        <v>0</v>
      </c>
      <c r="AV38" s="17">
        <v>0</v>
      </c>
      <c r="AW38" s="17">
        <f t="shared" si="20"/>
        <v>200</v>
      </c>
      <c r="AX38" s="17">
        <f t="shared" si="21"/>
        <v>1574.17</v>
      </c>
      <c r="AY38" s="17">
        <v>0</v>
      </c>
      <c r="AZ38" s="17">
        <v>0</v>
      </c>
      <c r="BA38" s="17">
        <v>100</v>
      </c>
      <c r="BB38" s="17"/>
      <c r="BC38" s="17">
        <v>0</v>
      </c>
      <c r="BD38" s="17">
        <f t="shared" si="1"/>
        <v>100</v>
      </c>
      <c r="BE38" s="27">
        <f t="shared" si="2"/>
        <v>22306.35</v>
      </c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</row>
    <row r="39" spans="1:196" s="19" customFormat="1" ht="21" customHeight="1" x14ac:dyDescent="0.35">
      <c r="A39" s="301"/>
      <c r="B39" s="305"/>
      <c r="D39" s="16"/>
      <c r="E39" s="17"/>
      <c r="F39" s="17">
        <f t="shared" si="3"/>
        <v>0</v>
      </c>
      <c r="G39" s="17"/>
      <c r="H39" s="17"/>
      <c r="I39" s="17"/>
      <c r="J39" s="17">
        <f t="shared" si="4"/>
        <v>0</v>
      </c>
      <c r="K39" s="32">
        <f t="shared" si="5"/>
        <v>0</v>
      </c>
      <c r="O39" s="20">
        <f t="shared" si="6"/>
        <v>0</v>
      </c>
      <c r="P39" s="17"/>
      <c r="Q39" s="17">
        <f t="shared" si="7"/>
        <v>0</v>
      </c>
      <c r="R39" s="17">
        <f t="shared" si="8"/>
        <v>0</v>
      </c>
      <c r="S39" s="17">
        <f t="shared" si="9"/>
        <v>0</v>
      </c>
      <c r="T39" s="17">
        <f t="shared" si="0"/>
        <v>0</v>
      </c>
      <c r="U39" s="20">
        <f t="shared" si="10"/>
        <v>0</v>
      </c>
      <c r="V39" s="21">
        <f t="shared" si="11"/>
        <v>0</v>
      </c>
      <c r="W39" s="192">
        <f t="shared" si="12"/>
        <v>0</v>
      </c>
      <c r="X39" s="301"/>
      <c r="Y39" s="23">
        <f t="shared" si="13"/>
        <v>0</v>
      </c>
      <c r="Z39" s="17"/>
      <c r="AA39" s="17"/>
      <c r="AB39" s="24">
        <f t="shared" si="14"/>
        <v>0</v>
      </c>
      <c r="AC39" s="128"/>
      <c r="AD39" s="82">
        <f t="shared" si="15"/>
        <v>0</v>
      </c>
      <c r="AE39" s="85">
        <f t="shared" si="16"/>
        <v>0</v>
      </c>
      <c r="AF39" s="301"/>
      <c r="AG39" s="305"/>
      <c r="AI39" s="17">
        <f t="shared" si="17"/>
        <v>0</v>
      </c>
      <c r="AJ39" s="17">
        <f t="shared" si="18"/>
        <v>0</v>
      </c>
      <c r="AK39" s="17"/>
      <c r="AL39" s="17"/>
      <c r="AM39" s="17"/>
      <c r="AN39" s="17"/>
      <c r="AO39" s="17"/>
      <c r="AP39" s="17"/>
      <c r="AQ39" s="17"/>
      <c r="AR39" s="17"/>
      <c r="AS39" s="17">
        <f t="shared" si="19"/>
        <v>0</v>
      </c>
      <c r="AT39" s="17"/>
      <c r="AU39" s="37"/>
      <c r="AV39" s="37"/>
      <c r="AW39" s="17">
        <f t="shared" si="20"/>
        <v>0</v>
      </c>
      <c r="AX39" s="17">
        <f t="shared" si="21"/>
        <v>0</v>
      </c>
      <c r="AY39" s="17"/>
      <c r="AZ39" s="17"/>
      <c r="BA39" s="17"/>
      <c r="BB39" s="17"/>
      <c r="BC39" s="17"/>
      <c r="BD39" s="17">
        <f t="shared" si="1"/>
        <v>0</v>
      </c>
      <c r="BE39" s="27">
        <f t="shared" si="2"/>
        <v>0</v>
      </c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</row>
    <row r="40" spans="1:196" s="19" customFormat="1" ht="21" customHeight="1" x14ac:dyDescent="0.35">
      <c r="A40" s="301">
        <v>15</v>
      </c>
      <c r="B40" s="303" t="s">
        <v>46</v>
      </c>
      <c r="C40" s="15" t="s">
        <v>137</v>
      </c>
      <c r="D40" s="16">
        <v>34187</v>
      </c>
      <c r="E40" s="17">
        <v>1607</v>
      </c>
      <c r="F40" s="17">
        <v>41616</v>
      </c>
      <c r="G40" s="17">
        <v>1944</v>
      </c>
      <c r="H40" s="17"/>
      <c r="I40" s="17"/>
      <c r="J40" s="17">
        <f t="shared" si="4"/>
        <v>43560</v>
      </c>
      <c r="K40" s="32">
        <f t="shared" si="5"/>
        <v>0</v>
      </c>
      <c r="L40" s="19">
        <v>0</v>
      </c>
      <c r="M40" s="19">
        <v>0</v>
      </c>
      <c r="N40" s="19">
        <v>0</v>
      </c>
      <c r="O40" s="20">
        <f t="shared" si="6"/>
        <v>43560</v>
      </c>
      <c r="P40" s="17">
        <v>2878.45</v>
      </c>
      <c r="Q40" s="17">
        <f t="shared" si="7"/>
        <v>3920.3999999999996</v>
      </c>
      <c r="R40" s="17">
        <f t="shared" si="8"/>
        <v>200</v>
      </c>
      <c r="S40" s="17">
        <f t="shared" si="9"/>
        <v>1089</v>
      </c>
      <c r="T40" s="17">
        <f t="shared" si="0"/>
        <v>100</v>
      </c>
      <c r="U40" s="20">
        <f t="shared" si="10"/>
        <v>8187.8499999999995</v>
      </c>
      <c r="V40" s="21">
        <f t="shared" si="11"/>
        <v>17686</v>
      </c>
      <c r="W40" s="192">
        <f t="shared" si="12"/>
        <v>17686.150000000001</v>
      </c>
      <c r="X40" s="301">
        <v>15</v>
      </c>
      <c r="Y40" s="23">
        <f t="shared" si="13"/>
        <v>5227.2</v>
      </c>
      <c r="Z40" s="17">
        <v>0</v>
      </c>
      <c r="AA40" s="17">
        <v>100</v>
      </c>
      <c r="AB40" s="24">
        <f t="shared" si="14"/>
        <v>1089</v>
      </c>
      <c r="AC40" s="128">
        <v>200</v>
      </c>
      <c r="AD40" s="82">
        <f t="shared" si="15"/>
        <v>35372.15</v>
      </c>
      <c r="AE40" s="85">
        <f t="shared" si="16"/>
        <v>17686.075000000001</v>
      </c>
      <c r="AF40" s="301">
        <v>15</v>
      </c>
      <c r="AG40" s="303" t="s">
        <v>46</v>
      </c>
      <c r="AH40" s="15" t="s">
        <v>137</v>
      </c>
      <c r="AI40" s="17">
        <f t="shared" si="17"/>
        <v>2878.45</v>
      </c>
      <c r="AJ40" s="17">
        <f t="shared" si="18"/>
        <v>3920.3999999999996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/>
      <c r="AQ40" s="17">
        <v>0</v>
      </c>
      <c r="AR40" s="17">
        <v>0</v>
      </c>
      <c r="AS40" s="17">
        <f t="shared" si="19"/>
        <v>3920.3999999999996</v>
      </c>
      <c r="AT40" s="17">
        <v>200</v>
      </c>
      <c r="AU40" s="17">
        <v>0</v>
      </c>
      <c r="AV40" s="17">
        <v>0</v>
      </c>
      <c r="AW40" s="17">
        <f t="shared" si="20"/>
        <v>200</v>
      </c>
      <c r="AX40" s="17">
        <f t="shared" si="21"/>
        <v>1089</v>
      </c>
      <c r="AY40" s="17">
        <v>0</v>
      </c>
      <c r="AZ40" s="17">
        <v>0</v>
      </c>
      <c r="BA40" s="17">
        <v>100</v>
      </c>
      <c r="BB40" s="17">
        <v>0</v>
      </c>
      <c r="BC40" s="17">
        <v>0</v>
      </c>
      <c r="BD40" s="17">
        <f t="shared" si="1"/>
        <v>100</v>
      </c>
      <c r="BE40" s="27">
        <f t="shared" si="2"/>
        <v>8187.8499999999995</v>
      </c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</row>
    <row r="41" spans="1:196" s="19" customFormat="1" ht="21" customHeight="1" x14ac:dyDescent="0.35">
      <c r="A41" s="301"/>
      <c r="B41" s="303"/>
      <c r="C41" s="15"/>
      <c r="D41" s="16"/>
      <c r="E41" s="17"/>
      <c r="F41" s="17">
        <f t="shared" si="3"/>
        <v>0</v>
      </c>
      <c r="G41" s="17"/>
      <c r="H41" s="17"/>
      <c r="I41" s="17"/>
      <c r="J41" s="17">
        <f t="shared" si="4"/>
        <v>0</v>
      </c>
      <c r="K41" s="32">
        <f t="shared" si="5"/>
        <v>0</v>
      </c>
      <c r="O41" s="20">
        <f t="shared" si="6"/>
        <v>0</v>
      </c>
      <c r="P41" s="17"/>
      <c r="Q41" s="17">
        <f t="shared" si="7"/>
        <v>0</v>
      </c>
      <c r="R41" s="17">
        <f t="shared" si="8"/>
        <v>0</v>
      </c>
      <c r="S41" s="17">
        <f t="shared" si="9"/>
        <v>0</v>
      </c>
      <c r="T41" s="17">
        <f t="shared" si="0"/>
        <v>0</v>
      </c>
      <c r="U41" s="20">
        <f t="shared" si="10"/>
        <v>0</v>
      </c>
      <c r="V41" s="21">
        <f t="shared" si="11"/>
        <v>0</v>
      </c>
      <c r="W41" s="192">
        <f t="shared" si="12"/>
        <v>0</v>
      </c>
      <c r="X41" s="301"/>
      <c r="Y41" s="23">
        <f t="shared" si="13"/>
        <v>0</v>
      </c>
      <c r="Z41" s="17"/>
      <c r="AA41" s="17"/>
      <c r="AB41" s="24">
        <f t="shared" si="14"/>
        <v>0</v>
      </c>
      <c r="AC41" s="128"/>
      <c r="AD41" s="82">
        <f t="shared" si="15"/>
        <v>0</v>
      </c>
      <c r="AE41" s="85">
        <f t="shared" si="16"/>
        <v>0</v>
      </c>
      <c r="AF41" s="301"/>
      <c r="AG41" s="303"/>
      <c r="AH41" s="15"/>
      <c r="AI41" s="17">
        <f t="shared" si="17"/>
        <v>0</v>
      </c>
      <c r="AJ41" s="17">
        <f t="shared" si="18"/>
        <v>0</v>
      </c>
      <c r="AK41" s="17"/>
      <c r="AL41" s="17"/>
      <c r="AM41" s="17"/>
      <c r="AN41" s="17"/>
      <c r="AO41" s="17"/>
      <c r="AP41" s="17"/>
      <c r="AQ41" s="17"/>
      <c r="AR41" s="17"/>
      <c r="AS41" s="17">
        <f t="shared" si="19"/>
        <v>0</v>
      </c>
      <c r="AT41" s="17"/>
      <c r="AU41" s="17"/>
      <c r="AV41" s="17"/>
      <c r="AW41" s="17">
        <f t="shared" si="20"/>
        <v>0</v>
      </c>
      <c r="AX41" s="17">
        <f t="shared" si="21"/>
        <v>0</v>
      </c>
      <c r="AY41" s="17"/>
      <c r="AZ41" s="17"/>
      <c r="BA41" s="17"/>
      <c r="BB41" s="17"/>
      <c r="BC41" s="17"/>
      <c r="BD41" s="17">
        <f t="shared" si="1"/>
        <v>0</v>
      </c>
      <c r="BE41" s="27">
        <f t="shared" si="2"/>
        <v>0</v>
      </c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</row>
    <row r="42" spans="1:196" s="19" customFormat="1" ht="21" customHeight="1" x14ac:dyDescent="0.35">
      <c r="A42" s="301">
        <v>16</v>
      </c>
      <c r="B42" s="303" t="s">
        <v>47</v>
      </c>
      <c r="C42" s="35" t="s">
        <v>38</v>
      </c>
      <c r="D42" s="16">
        <v>34535</v>
      </c>
      <c r="E42" s="17">
        <v>1623</v>
      </c>
      <c r="F42" s="17">
        <f t="shared" si="3"/>
        <v>36158</v>
      </c>
      <c r="G42" s="17">
        <v>1591</v>
      </c>
      <c r="H42" s="17"/>
      <c r="I42" s="48"/>
      <c r="J42" s="17">
        <f t="shared" si="4"/>
        <v>37749</v>
      </c>
      <c r="K42" s="32">
        <f t="shared" si="5"/>
        <v>0</v>
      </c>
      <c r="L42" s="19">
        <v>0</v>
      </c>
      <c r="M42" s="19">
        <v>0</v>
      </c>
      <c r="N42" s="19">
        <v>0</v>
      </c>
      <c r="O42" s="20">
        <f t="shared" si="6"/>
        <v>37749</v>
      </c>
      <c r="P42" s="17">
        <v>1856.18</v>
      </c>
      <c r="Q42" s="17">
        <f t="shared" si="7"/>
        <v>19403.43</v>
      </c>
      <c r="R42" s="17">
        <f t="shared" si="8"/>
        <v>200</v>
      </c>
      <c r="S42" s="17">
        <f t="shared" si="9"/>
        <v>943.72</v>
      </c>
      <c r="T42" s="17">
        <f t="shared" si="0"/>
        <v>100</v>
      </c>
      <c r="U42" s="20">
        <f t="shared" si="10"/>
        <v>22503.33</v>
      </c>
      <c r="V42" s="21">
        <f t="shared" si="11"/>
        <v>7623</v>
      </c>
      <c r="W42" s="192">
        <f t="shared" si="12"/>
        <v>7622.6699999999983</v>
      </c>
      <c r="X42" s="301">
        <v>16</v>
      </c>
      <c r="Y42" s="23">
        <f t="shared" si="13"/>
        <v>4529.88</v>
      </c>
      <c r="Z42" s="17">
        <v>0</v>
      </c>
      <c r="AA42" s="17">
        <v>100</v>
      </c>
      <c r="AB42" s="24">
        <f t="shared" si="14"/>
        <v>943.73</v>
      </c>
      <c r="AC42" s="128">
        <v>200</v>
      </c>
      <c r="AD42" s="82">
        <f t="shared" si="15"/>
        <v>15245.669999999998</v>
      </c>
      <c r="AE42" s="85">
        <f t="shared" si="16"/>
        <v>7622.8349999999991</v>
      </c>
      <c r="AF42" s="301">
        <v>16</v>
      </c>
      <c r="AG42" s="303" t="s">
        <v>47</v>
      </c>
      <c r="AH42" s="35" t="s">
        <v>38</v>
      </c>
      <c r="AI42" s="17">
        <f t="shared" si="17"/>
        <v>1856.18</v>
      </c>
      <c r="AJ42" s="17">
        <f t="shared" si="18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/>
      <c r="AQ42" s="17">
        <v>0</v>
      </c>
      <c r="AR42" s="17">
        <v>0</v>
      </c>
      <c r="AS42" s="17">
        <f t="shared" si="19"/>
        <v>19403.43</v>
      </c>
      <c r="AT42" s="17">
        <v>200</v>
      </c>
      <c r="AU42" s="17">
        <v>0</v>
      </c>
      <c r="AV42" s="17">
        <v>0</v>
      </c>
      <c r="AW42" s="17">
        <f t="shared" si="20"/>
        <v>200</v>
      </c>
      <c r="AX42" s="17">
        <f t="shared" si="21"/>
        <v>943.72</v>
      </c>
      <c r="AY42" s="17">
        <v>0</v>
      </c>
      <c r="AZ42" s="17">
        <v>0</v>
      </c>
      <c r="BA42" s="17">
        <v>100</v>
      </c>
      <c r="BB42" s="17">
        <v>0</v>
      </c>
      <c r="BC42" s="17">
        <v>0</v>
      </c>
      <c r="BD42" s="17">
        <f t="shared" si="1"/>
        <v>100</v>
      </c>
      <c r="BE42" s="27">
        <f t="shared" si="2"/>
        <v>22503.33</v>
      </c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</row>
    <row r="43" spans="1:196" s="19" customFormat="1" ht="21" customHeight="1" x14ac:dyDescent="0.35">
      <c r="A43" s="301"/>
      <c r="B43" s="302"/>
      <c r="C43" s="15"/>
      <c r="D43" s="16"/>
      <c r="E43" s="17"/>
      <c r="F43" s="17">
        <f t="shared" si="3"/>
        <v>0</v>
      </c>
      <c r="G43" s="17"/>
      <c r="H43" s="17"/>
      <c r="I43" s="17"/>
      <c r="J43" s="17">
        <f t="shared" si="4"/>
        <v>0</v>
      </c>
      <c r="K43" s="32">
        <f t="shared" si="5"/>
        <v>0</v>
      </c>
      <c r="O43" s="20">
        <f t="shared" si="6"/>
        <v>0</v>
      </c>
      <c r="P43" s="17"/>
      <c r="Q43" s="17">
        <f t="shared" si="7"/>
        <v>0</v>
      </c>
      <c r="R43" s="17">
        <f t="shared" si="8"/>
        <v>0</v>
      </c>
      <c r="S43" s="17">
        <f t="shared" si="9"/>
        <v>0</v>
      </c>
      <c r="T43" s="17">
        <f t="shared" si="0"/>
        <v>0</v>
      </c>
      <c r="U43" s="20">
        <f t="shared" si="10"/>
        <v>0</v>
      </c>
      <c r="V43" s="21">
        <f t="shared" si="11"/>
        <v>0</v>
      </c>
      <c r="W43" s="192">
        <f t="shared" si="12"/>
        <v>0</v>
      </c>
      <c r="X43" s="301"/>
      <c r="Y43" s="23">
        <f t="shared" si="13"/>
        <v>0</v>
      </c>
      <c r="Z43" s="17"/>
      <c r="AA43" s="17"/>
      <c r="AB43" s="24">
        <f t="shared" si="14"/>
        <v>0</v>
      </c>
      <c r="AC43" s="128"/>
      <c r="AD43" s="82">
        <f t="shared" si="15"/>
        <v>0</v>
      </c>
      <c r="AE43" s="85">
        <f t="shared" si="16"/>
        <v>0</v>
      </c>
      <c r="AF43" s="301"/>
      <c r="AG43" s="302"/>
      <c r="AH43" s="15"/>
      <c r="AI43" s="17">
        <f t="shared" si="17"/>
        <v>0</v>
      </c>
      <c r="AJ43" s="17">
        <f t="shared" si="18"/>
        <v>0</v>
      </c>
      <c r="AK43" s="17"/>
      <c r="AL43" s="17"/>
      <c r="AM43" s="17"/>
      <c r="AN43" s="17"/>
      <c r="AO43" s="17"/>
      <c r="AP43" s="17"/>
      <c r="AQ43" s="17"/>
      <c r="AR43" s="17"/>
      <c r="AS43" s="17">
        <f t="shared" si="19"/>
        <v>0</v>
      </c>
      <c r="AT43" s="17"/>
      <c r="AU43" s="17"/>
      <c r="AV43" s="17"/>
      <c r="AW43" s="17">
        <f t="shared" si="20"/>
        <v>0</v>
      </c>
      <c r="AX43" s="17">
        <f t="shared" si="21"/>
        <v>0</v>
      </c>
      <c r="AY43" s="17"/>
      <c r="AZ43" s="17"/>
      <c r="BA43" s="17"/>
      <c r="BB43" s="17"/>
      <c r="BC43" s="17"/>
      <c r="BD43" s="17">
        <f t="shared" si="1"/>
        <v>0</v>
      </c>
      <c r="BE43" s="27">
        <f t="shared" si="2"/>
        <v>0</v>
      </c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</row>
    <row r="44" spans="1:196" s="19" customFormat="1" ht="21" customHeight="1" x14ac:dyDescent="0.35">
      <c r="A44" s="301">
        <v>17</v>
      </c>
      <c r="B44" s="303" t="s">
        <v>48</v>
      </c>
      <c r="C44" s="35" t="s">
        <v>49</v>
      </c>
      <c r="D44" s="16">
        <v>43030</v>
      </c>
      <c r="E44" s="17">
        <v>2108</v>
      </c>
      <c r="F44" s="17">
        <f t="shared" si="3"/>
        <v>45138</v>
      </c>
      <c r="G44" s="17">
        <v>2109</v>
      </c>
      <c r="H44" s="17"/>
      <c r="I44" s="17">
        <v>480</v>
      </c>
      <c r="J44" s="17">
        <f>SUM(F44:I44)</f>
        <v>47727</v>
      </c>
      <c r="K44" s="32">
        <f t="shared" si="5"/>
        <v>0</v>
      </c>
      <c r="L44" s="19">
        <v>0</v>
      </c>
      <c r="M44" s="19">
        <v>0</v>
      </c>
      <c r="N44" s="19">
        <v>0</v>
      </c>
      <c r="O44" s="20">
        <f t="shared" si="6"/>
        <v>47727</v>
      </c>
      <c r="P44" s="17">
        <v>3671.51</v>
      </c>
      <c r="Q44" s="17">
        <f t="shared" si="7"/>
        <v>10757.66</v>
      </c>
      <c r="R44" s="17">
        <f t="shared" si="8"/>
        <v>3128.58</v>
      </c>
      <c r="S44" s="17">
        <f t="shared" si="9"/>
        <v>1193.17</v>
      </c>
      <c r="T44" s="17">
        <f t="shared" ref="T44:T61" si="22">SUM(AY44:BC44)</f>
        <v>8567.85</v>
      </c>
      <c r="U44" s="20">
        <f t="shared" si="10"/>
        <v>27318.769999999997</v>
      </c>
      <c r="V44" s="21">
        <f t="shared" si="11"/>
        <v>10204</v>
      </c>
      <c r="W44" s="192">
        <f t="shared" si="12"/>
        <v>10204.230000000003</v>
      </c>
      <c r="X44" s="301">
        <v>17</v>
      </c>
      <c r="Y44" s="23">
        <f t="shared" si="13"/>
        <v>5727.24</v>
      </c>
      <c r="Z44" s="17">
        <v>0</v>
      </c>
      <c r="AA44" s="17">
        <v>100</v>
      </c>
      <c r="AB44" s="24">
        <f t="shared" si="14"/>
        <v>1193.18</v>
      </c>
      <c r="AC44" s="128">
        <v>200</v>
      </c>
      <c r="AD44" s="82">
        <f t="shared" si="15"/>
        <v>20408.230000000003</v>
      </c>
      <c r="AE44" s="85">
        <f t="shared" si="16"/>
        <v>10204.115000000002</v>
      </c>
      <c r="AF44" s="301">
        <v>17</v>
      </c>
      <c r="AG44" s="303" t="s">
        <v>48</v>
      </c>
      <c r="AH44" s="35" t="s">
        <v>49</v>
      </c>
      <c r="AI44" s="17">
        <f t="shared" si="17"/>
        <v>3671.51</v>
      </c>
      <c r="AJ44" s="17">
        <f t="shared" si="18"/>
        <v>4295.43</v>
      </c>
      <c r="AK44" s="17">
        <v>0</v>
      </c>
      <c r="AL44" s="17">
        <v>0</v>
      </c>
      <c r="AM44" s="17">
        <v>0</v>
      </c>
      <c r="AN44" s="17">
        <v>5287.9</v>
      </c>
      <c r="AO44" s="17">
        <v>0</v>
      </c>
      <c r="AP44" s="17"/>
      <c r="AQ44" s="17">
        <v>0</v>
      </c>
      <c r="AR44" s="17">
        <v>1174.33</v>
      </c>
      <c r="AS44" s="17">
        <f t="shared" si="19"/>
        <v>10757.66</v>
      </c>
      <c r="AT44" s="17">
        <v>200</v>
      </c>
      <c r="AU44" s="17">
        <v>2928.58</v>
      </c>
      <c r="AV44" s="17">
        <v>0</v>
      </c>
      <c r="AW44" s="17">
        <f t="shared" si="20"/>
        <v>3128.58</v>
      </c>
      <c r="AX44" s="17">
        <f t="shared" si="21"/>
        <v>1193.17</v>
      </c>
      <c r="AY44" s="17">
        <v>0</v>
      </c>
      <c r="AZ44" s="17">
        <v>1996.5</v>
      </c>
      <c r="BA44" s="17">
        <v>100</v>
      </c>
      <c r="BB44" s="17">
        <v>6471.35</v>
      </c>
      <c r="BC44" s="17">
        <v>0</v>
      </c>
      <c r="BD44" s="17">
        <f t="shared" ref="BD44:BD61" si="23">SUM(AY44:BC44)</f>
        <v>8567.85</v>
      </c>
      <c r="BE44" s="27">
        <f t="shared" si="2"/>
        <v>27318.769999999997</v>
      </c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</row>
    <row r="45" spans="1:196" s="19" customFormat="1" ht="21" customHeight="1" x14ac:dyDescent="0.35">
      <c r="A45" s="301"/>
      <c r="B45" s="302"/>
      <c r="C45" s="15"/>
      <c r="D45" s="16"/>
      <c r="E45" s="17"/>
      <c r="F45" s="17">
        <f t="shared" si="3"/>
        <v>0</v>
      </c>
      <c r="G45" s="17"/>
      <c r="H45" s="17"/>
      <c r="I45" s="17" t="s">
        <v>143</v>
      </c>
      <c r="J45" s="17">
        <f t="shared" si="4"/>
        <v>0</v>
      </c>
      <c r="K45" s="32">
        <f t="shared" si="5"/>
        <v>0</v>
      </c>
      <c r="O45" s="20">
        <f t="shared" si="6"/>
        <v>0</v>
      </c>
      <c r="P45" s="17"/>
      <c r="Q45" s="17">
        <f t="shared" si="7"/>
        <v>0</v>
      </c>
      <c r="R45" s="17">
        <f t="shared" si="8"/>
        <v>0</v>
      </c>
      <c r="S45" s="17">
        <f t="shared" si="9"/>
        <v>0</v>
      </c>
      <c r="T45" s="17">
        <f t="shared" si="22"/>
        <v>0</v>
      </c>
      <c r="U45" s="20">
        <f t="shared" si="10"/>
        <v>0</v>
      </c>
      <c r="V45" s="21">
        <f t="shared" si="11"/>
        <v>0</v>
      </c>
      <c r="W45" s="192">
        <f t="shared" si="12"/>
        <v>0</v>
      </c>
      <c r="X45" s="301"/>
      <c r="Y45" s="23">
        <f t="shared" si="13"/>
        <v>0</v>
      </c>
      <c r="Z45" s="17"/>
      <c r="AA45" s="17"/>
      <c r="AB45" s="24">
        <f t="shared" si="14"/>
        <v>0</v>
      </c>
      <c r="AC45" s="128"/>
      <c r="AD45" s="82">
        <f t="shared" si="15"/>
        <v>0</v>
      </c>
      <c r="AE45" s="85">
        <f t="shared" si="16"/>
        <v>0</v>
      </c>
      <c r="AF45" s="301"/>
      <c r="AG45" s="302"/>
      <c r="AH45" s="15"/>
      <c r="AI45" s="17">
        <f t="shared" si="17"/>
        <v>0</v>
      </c>
      <c r="AJ45" s="17">
        <f t="shared" si="18"/>
        <v>0</v>
      </c>
      <c r="AK45" s="17"/>
      <c r="AL45" s="17"/>
      <c r="AM45" s="17"/>
      <c r="AN45" s="17"/>
      <c r="AO45" s="17"/>
      <c r="AP45" s="17"/>
      <c r="AQ45" s="17"/>
      <c r="AR45" s="17"/>
      <c r="AS45" s="17">
        <f t="shared" si="19"/>
        <v>0</v>
      </c>
      <c r="AT45" s="17"/>
      <c r="AU45" s="154" t="s">
        <v>131</v>
      </c>
      <c r="AV45" s="17"/>
      <c r="AW45" s="17">
        <f t="shared" si="20"/>
        <v>0</v>
      </c>
      <c r="AX45" s="17">
        <f t="shared" si="21"/>
        <v>0</v>
      </c>
      <c r="AY45" s="17"/>
      <c r="AZ45" s="17"/>
      <c r="BA45" s="17"/>
      <c r="BB45" s="17"/>
      <c r="BC45" s="17"/>
      <c r="BD45" s="17">
        <f t="shared" si="23"/>
        <v>0</v>
      </c>
      <c r="BE45" s="27">
        <f t="shared" si="2"/>
        <v>0</v>
      </c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</row>
    <row r="46" spans="1:196" s="19" customFormat="1" ht="21" customHeight="1" x14ac:dyDescent="0.35">
      <c r="A46" s="301">
        <v>18</v>
      </c>
      <c r="B46" s="29" t="s">
        <v>122</v>
      </c>
      <c r="C46" s="15" t="s">
        <v>127</v>
      </c>
      <c r="D46" s="16">
        <v>29165</v>
      </c>
      <c r="E46" s="17">
        <v>1540</v>
      </c>
      <c r="F46" s="17">
        <f>SUM(D46:E46)</f>
        <v>30705</v>
      </c>
      <c r="G46" s="17">
        <v>1540</v>
      </c>
      <c r="H46" s="17"/>
      <c r="I46" s="17"/>
      <c r="J46" s="17">
        <f>SUM(F46:I46)</f>
        <v>32245</v>
      </c>
      <c r="K46" s="32">
        <f>ROUND(J46/6/31/60*(N46+M46*60+L46*6*60),2)</f>
        <v>2080.3200000000002</v>
      </c>
      <c r="L46" s="19">
        <v>2</v>
      </c>
      <c r="M46" s="19">
        <v>0</v>
      </c>
      <c r="N46" s="19">
        <v>0</v>
      </c>
      <c r="O46" s="20">
        <f>J46-K46</f>
        <v>30164.68</v>
      </c>
      <c r="P46" s="17">
        <v>1125.52</v>
      </c>
      <c r="Q46" s="17">
        <f>SUM(AJ46:AR46)</f>
        <v>2902.0499999999997</v>
      </c>
      <c r="R46" s="17">
        <f>SUM(AT46:AU46)</f>
        <v>200</v>
      </c>
      <c r="S46" s="17">
        <f>ROUNDDOWN(J46*5%/2,2)</f>
        <v>806.12</v>
      </c>
      <c r="T46" s="17">
        <f t="shared" si="22"/>
        <v>100</v>
      </c>
      <c r="U46" s="20">
        <f>P46+Q46+R46+S46+T46</f>
        <v>5133.6899999999996</v>
      </c>
      <c r="V46" s="21">
        <f>ROUND(AE46,0)</f>
        <v>12515</v>
      </c>
      <c r="W46" s="21">
        <f>(AD46-V46)</f>
        <v>12515.990000000002</v>
      </c>
      <c r="X46" s="301">
        <v>18</v>
      </c>
      <c r="Y46" s="23">
        <f>J46*12%</f>
        <v>3869.3999999999996</v>
      </c>
      <c r="Z46" s="17"/>
      <c r="AA46" s="17">
        <v>100</v>
      </c>
      <c r="AB46" s="24">
        <f>ROUNDUP(J46*5%/2,2)</f>
        <v>806.13</v>
      </c>
      <c r="AC46" s="128">
        <v>200</v>
      </c>
      <c r="AD46" s="82">
        <f>+O46-U46</f>
        <v>25030.99</v>
      </c>
      <c r="AE46" s="85">
        <f>(+O46-U46)/2</f>
        <v>12515.495000000001</v>
      </c>
      <c r="AF46" s="301">
        <v>18</v>
      </c>
      <c r="AG46" s="29" t="s">
        <v>122</v>
      </c>
      <c r="AH46" s="15" t="s">
        <v>127</v>
      </c>
      <c r="AI46" s="17">
        <f>P46</f>
        <v>1125.52</v>
      </c>
      <c r="AJ46" s="17">
        <f>J46*9%</f>
        <v>2902.0499999999997</v>
      </c>
      <c r="AK46" s="17"/>
      <c r="AL46" s="17"/>
      <c r="AM46" s="17"/>
      <c r="AN46" s="17"/>
      <c r="AO46" s="17"/>
      <c r="AP46" s="17"/>
      <c r="AQ46" s="17"/>
      <c r="AR46" s="17"/>
      <c r="AS46" s="17">
        <f>SUM(AJ46:AR46)</f>
        <v>2902.0499999999997</v>
      </c>
      <c r="AT46" s="17">
        <v>200</v>
      </c>
      <c r="AU46" s="17"/>
      <c r="AV46" s="17"/>
      <c r="AW46" s="17">
        <f>SUM(AT46:AU46)</f>
        <v>200</v>
      </c>
      <c r="AX46" s="17">
        <f>ROUNDDOWN(J46*5%/2,2)</f>
        <v>806.12</v>
      </c>
      <c r="AY46" s="17"/>
      <c r="AZ46" s="17"/>
      <c r="BA46" s="17">
        <v>100</v>
      </c>
      <c r="BB46" s="17"/>
      <c r="BC46" s="17"/>
      <c r="BD46" s="17">
        <f t="shared" si="23"/>
        <v>100</v>
      </c>
      <c r="BE46" s="27">
        <f t="shared" si="2"/>
        <v>5133.6899999999996</v>
      </c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</row>
    <row r="47" spans="1:196" s="19" customFormat="1" ht="21" customHeight="1" x14ac:dyDescent="0.35">
      <c r="A47" s="301"/>
      <c r="B47" s="29"/>
      <c r="C47" s="15"/>
      <c r="D47" s="16"/>
      <c r="E47" s="17"/>
      <c r="F47" s="17">
        <f>SUM(D47:E47)</f>
        <v>0</v>
      </c>
      <c r="G47" s="17"/>
      <c r="H47" s="17"/>
      <c r="I47" s="17"/>
      <c r="J47" s="17">
        <f>SUM(F47:I47)</f>
        <v>0</v>
      </c>
      <c r="K47" s="32">
        <f>ROUND(J47/6/31/60*(N47+M47*60+L47*6*60),2)</f>
        <v>0</v>
      </c>
      <c r="O47" s="20">
        <f>J47-K47</f>
        <v>0</v>
      </c>
      <c r="P47" s="17"/>
      <c r="Q47" s="17">
        <f>SUM(AJ47:AR47)</f>
        <v>0</v>
      </c>
      <c r="R47" s="17">
        <f>SUM(AT47:AU47)</f>
        <v>0</v>
      </c>
      <c r="S47" s="17">
        <f>ROUNDDOWN(J47*5%/2,2)</f>
        <v>0</v>
      </c>
      <c r="T47" s="17">
        <f t="shared" si="22"/>
        <v>0</v>
      </c>
      <c r="U47" s="20">
        <f>P47+Q47+R47+S47+T47</f>
        <v>0</v>
      </c>
      <c r="V47" s="21">
        <f>ROUND(AE47,0)</f>
        <v>0</v>
      </c>
      <c r="W47" s="21">
        <f>(AD47-V47)</f>
        <v>0</v>
      </c>
      <c r="X47" s="301"/>
      <c r="Y47" s="23">
        <f>J47*12%</f>
        <v>0</v>
      </c>
      <c r="Z47" s="17"/>
      <c r="AA47" s="17"/>
      <c r="AB47" s="24">
        <f>ROUNDUP(J47*5%/2,2)</f>
        <v>0</v>
      </c>
      <c r="AC47" s="128"/>
      <c r="AD47" s="82">
        <f>+O47-U47</f>
        <v>0</v>
      </c>
      <c r="AE47" s="85">
        <f>(+O47-U47)/2</f>
        <v>0</v>
      </c>
      <c r="AF47" s="301"/>
      <c r="AG47" s="29"/>
      <c r="AH47" s="15"/>
      <c r="AI47" s="17">
        <f>P47</f>
        <v>0</v>
      </c>
      <c r="AJ47" s="17">
        <f>J47*9%</f>
        <v>0</v>
      </c>
      <c r="AK47" s="17"/>
      <c r="AL47" s="17"/>
      <c r="AM47" s="17"/>
      <c r="AN47" s="17"/>
      <c r="AO47" s="17"/>
      <c r="AP47" s="17"/>
      <c r="AQ47" s="17"/>
      <c r="AR47" s="17"/>
      <c r="AS47" s="17">
        <f>SUM(AJ47:AR47)</f>
        <v>0</v>
      </c>
      <c r="AT47" s="17"/>
      <c r="AU47" s="17"/>
      <c r="AV47" s="17"/>
      <c r="AW47" s="17">
        <f>SUM(AT47:AU47)</f>
        <v>0</v>
      </c>
      <c r="AX47" s="17">
        <f>ROUNDDOWN(J47*5%/2,2)</f>
        <v>0</v>
      </c>
      <c r="AY47" s="17"/>
      <c r="AZ47" s="17"/>
      <c r="BA47" s="17"/>
      <c r="BB47" s="17"/>
      <c r="BC47" s="17"/>
      <c r="BD47" s="17">
        <f t="shared" si="23"/>
        <v>0</v>
      </c>
      <c r="BE47" s="27">
        <f t="shared" si="2"/>
        <v>0</v>
      </c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</row>
    <row r="48" spans="1:196" s="19" customFormat="1" ht="21" customHeight="1" x14ac:dyDescent="0.35">
      <c r="A48" s="301">
        <v>19</v>
      </c>
      <c r="B48" s="303" t="s">
        <v>108</v>
      </c>
      <c r="C48" s="35" t="s">
        <v>109</v>
      </c>
      <c r="D48" s="16">
        <v>33843</v>
      </c>
      <c r="E48" s="17">
        <v>1591</v>
      </c>
      <c r="F48" s="17">
        <f t="shared" si="3"/>
        <v>35434</v>
      </c>
      <c r="G48" s="17">
        <v>1590</v>
      </c>
      <c r="H48" s="17"/>
      <c r="I48" s="17"/>
      <c r="J48" s="17">
        <f t="shared" si="4"/>
        <v>37024</v>
      </c>
      <c r="K48" s="32">
        <f t="shared" si="5"/>
        <v>0</v>
      </c>
      <c r="L48" s="19">
        <v>0</v>
      </c>
      <c r="M48" s="19">
        <v>0</v>
      </c>
      <c r="N48" s="19">
        <v>0</v>
      </c>
      <c r="O48" s="20">
        <f t="shared" si="6"/>
        <v>37024</v>
      </c>
      <c r="P48" s="17">
        <v>1759.94</v>
      </c>
      <c r="Q48" s="17">
        <f t="shared" si="7"/>
        <v>17944.34</v>
      </c>
      <c r="R48" s="17">
        <f t="shared" si="8"/>
        <v>200</v>
      </c>
      <c r="S48" s="17">
        <f t="shared" si="9"/>
        <v>925.6</v>
      </c>
      <c r="T48" s="17">
        <f t="shared" si="22"/>
        <v>8016</v>
      </c>
      <c r="U48" s="20">
        <f t="shared" si="10"/>
        <v>28845.879999999997</v>
      </c>
      <c r="V48" s="21">
        <f t="shared" si="11"/>
        <v>4089</v>
      </c>
      <c r="W48" s="192">
        <f t="shared" si="12"/>
        <v>4089.1200000000026</v>
      </c>
      <c r="X48" s="301">
        <v>19</v>
      </c>
      <c r="Y48" s="23">
        <f t="shared" si="13"/>
        <v>4442.88</v>
      </c>
      <c r="Z48" s="17">
        <v>0</v>
      </c>
      <c r="AA48" s="17">
        <v>100</v>
      </c>
      <c r="AB48" s="24">
        <f t="shared" si="14"/>
        <v>925.6</v>
      </c>
      <c r="AC48" s="128">
        <v>200</v>
      </c>
      <c r="AD48" s="82">
        <f t="shared" si="15"/>
        <v>8178.1200000000026</v>
      </c>
      <c r="AE48" s="85">
        <f t="shared" si="16"/>
        <v>4089.0600000000013</v>
      </c>
      <c r="AF48" s="301">
        <v>19</v>
      </c>
      <c r="AG48" s="303" t="s">
        <v>108</v>
      </c>
      <c r="AH48" s="35" t="s">
        <v>109</v>
      </c>
      <c r="AI48" s="17">
        <f t="shared" si="17"/>
        <v>1759.94</v>
      </c>
      <c r="AJ48" s="17">
        <f t="shared" si="18"/>
        <v>3332.16</v>
      </c>
      <c r="AK48" s="17">
        <v>0</v>
      </c>
      <c r="AL48" s="17">
        <v>0</v>
      </c>
      <c r="AM48" s="17">
        <v>9634.44</v>
      </c>
      <c r="AN48" s="17">
        <v>4322.18</v>
      </c>
      <c r="AO48" s="17">
        <v>0</v>
      </c>
      <c r="AP48" s="17"/>
      <c r="AQ48" s="17">
        <v>0</v>
      </c>
      <c r="AR48" s="17">
        <v>655.56</v>
      </c>
      <c r="AS48" s="17">
        <f t="shared" si="19"/>
        <v>17944.34</v>
      </c>
      <c r="AT48" s="17">
        <v>200</v>
      </c>
      <c r="AU48" s="17">
        <v>0</v>
      </c>
      <c r="AV48" s="17">
        <v>0</v>
      </c>
      <c r="AW48" s="17">
        <f t="shared" si="20"/>
        <v>200</v>
      </c>
      <c r="AX48" s="17">
        <f t="shared" si="21"/>
        <v>925.6</v>
      </c>
      <c r="AY48" s="17">
        <v>0</v>
      </c>
      <c r="AZ48" s="17">
        <v>7916</v>
      </c>
      <c r="BA48" s="17">
        <v>100</v>
      </c>
      <c r="BB48" s="17">
        <v>0</v>
      </c>
      <c r="BC48" s="17">
        <v>0</v>
      </c>
      <c r="BD48" s="17">
        <f t="shared" si="23"/>
        <v>8016</v>
      </c>
      <c r="BE48" s="27">
        <f t="shared" si="2"/>
        <v>28845.879999999997</v>
      </c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</row>
    <row r="49" spans="1:196" s="19" customFormat="1" ht="21" customHeight="1" x14ac:dyDescent="0.35">
      <c r="A49" s="301"/>
      <c r="B49" s="302"/>
      <c r="C49" s="15"/>
      <c r="D49" s="16"/>
      <c r="E49" s="17"/>
      <c r="F49" s="17">
        <f t="shared" si="3"/>
        <v>0</v>
      </c>
      <c r="G49" s="17"/>
      <c r="H49" s="17"/>
      <c r="I49" s="17"/>
      <c r="J49" s="17">
        <f t="shared" si="4"/>
        <v>0</v>
      </c>
      <c r="K49" s="32">
        <f t="shared" si="5"/>
        <v>0</v>
      </c>
      <c r="O49" s="20">
        <f t="shared" si="6"/>
        <v>0</v>
      </c>
      <c r="P49" s="17"/>
      <c r="Q49" s="17">
        <f t="shared" si="7"/>
        <v>0</v>
      </c>
      <c r="R49" s="17">
        <f t="shared" si="8"/>
        <v>0</v>
      </c>
      <c r="S49" s="17">
        <f t="shared" si="9"/>
        <v>0</v>
      </c>
      <c r="T49" s="17">
        <f t="shared" si="22"/>
        <v>0</v>
      </c>
      <c r="U49" s="20">
        <f t="shared" si="10"/>
        <v>0</v>
      </c>
      <c r="V49" s="21">
        <f t="shared" si="11"/>
        <v>0</v>
      </c>
      <c r="W49" s="192">
        <f t="shared" si="12"/>
        <v>0</v>
      </c>
      <c r="X49" s="301"/>
      <c r="Y49" s="23">
        <f t="shared" si="13"/>
        <v>0</v>
      </c>
      <c r="Z49" s="17"/>
      <c r="AA49" s="17"/>
      <c r="AB49" s="24">
        <f t="shared" si="14"/>
        <v>0</v>
      </c>
      <c r="AC49" s="128"/>
      <c r="AD49" s="82">
        <f t="shared" si="15"/>
        <v>0</v>
      </c>
      <c r="AE49" s="85">
        <f t="shared" si="16"/>
        <v>0</v>
      </c>
      <c r="AF49" s="301"/>
      <c r="AG49" s="302"/>
      <c r="AH49" s="15"/>
      <c r="AI49" s="17">
        <f t="shared" si="17"/>
        <v>0</v>
      </c>
      <c r="AJ49" s="17">
        <f t="shared" si="18"/>
        <v>0</v>
      </c>
      <c r="AK49" s="17"/>
      <c r="AL49" s="17"/>
      <c r="AM49" s="17"/>
      <c r="AN49" s="17"/>
      <c r="AO49" s="17"/>
      <c r="AP49" s="17"/>
      <c r="AQ49" s="17"/>
      <c r="AR49" s="17"/>
      <c r="AS49" s="17">
        <f t="shared" si="19"/>
        <v>0</v>
      </c>
      <c r="AT49" s="17"/>
      <c r="AU49" s="17"/>
      <c r="AV49" s="17"/>
      <c r="AW49" s="17">
        <f t="shared" si="20"/>
        <v>0</v>
      </c>
      <c r="AX49" s="17">
        <f t="shared" si="21"/>
        <v>0</v>
      </c>
      <c r="AY49" s="17"/>
      <c r="AZ49" s="17"/>
      <c r="BA49" s="17"/>
      <c r="BB49" s="17"/>
      <c r="BC49" s="17"/>
      <c r="BD49" s="17">
        <f t="shared" si="23"/>
        <v>0</v>
      </c>
      <c r="BE49" s="27">
        <f t="shared" si="2"/>
        <v>0</v>
      </c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</row>
    <row r="50" spans="1:196" s="19" customFormat="1" ht="21" customHeight="1" x14ac:dyDescent="0.35">
      <c r="A50" s="301">
        <v>20</v>
      </c>
      <c r="B50" s="303" t="s">
        <v>50</v>
      </c>
      <c r="C50" s="35" t="s">
        <v>51</v>
      </c>
      <c r="D50" s="16">
        <v>36619</v>
      </c>
      <c r="E50" s="17">
        <v>1794</v>
      </c>
      <c r="F50" s="17">
        <f t="shared" si="3"/>
        <v>38413</v>
      </c>
      <c r="G50" s="17">
        <v>1795</v>
      </c>
      <c r="H50" s="17"/>
      <c r="I50" s="17"/>
      <c r="J50" s="17">
        <f t="shared" si="4"/>
        <v>40208</v>
      </c>
      <c r="K50" s="32">
        <f t="shared" si="5"/>
        <v>7782.19</v>
      </c>
      <c r="L50" s="19">
        <v>6</v>
      </c>
      <c r="M50" s="19">
        <v>0</v>
      </c>
      <c r="N50" s="19">
        <v>0</v>
      </c>
      <c r="O50" s="20">
        <f t="shared" si="6"/>
        <v>32425.81</v>
      </c>
      <c r="P50" s="17">
        <v>2285.15</v>
      </c>
      <c r="Q50" s="17">
        <f t="shared" si="7"/>
        <v>6881.7</v>
      </c>
      <c r="R50" s="17">
        <f t="shared" si="8"/>
        <v>200</v>
      </c>
      <c r="S50" s="17">
        <f t="shared" si="9"/>
        <v>1005.2</v>
      </c>
      <c r="T50" s="17">
        <f t="shared" si="22"/>
        <v>6427.22</v>
      </c>
      <c r="U50" s="20">
        <f t="shared" si="10"/>
        <v>16799.27</v>
      </c>
      <c r="V50" s="21">
        <f t="shared" si="11"/>
        <v>7813</v>
      </c>
      <c r="W50" s="192">
        <f t="shared" si="12"/>
        <v>7813.5400000000009</v>
      </c>
      <c r="X50" s="301">
        <v>20</v>
      </c>
      <c r="Y50" s="23">
        <f t="shared" si="13"/>
        <v>4824.96</v>
      </c>
      <c r="Z50" s="17">
        <v>0</v>
      </c>
      <c r="AA50" s="17">
        <v>100</v>
      </c>
      <c r="AB50" s="24">
        <f t="shared" si="14"/>
        <v>1005.2</v>
      </c>
      <c r="AC50" s="128">
        <v>200</v>
      </c>
      <c r="AD50" s="82">
        <f t="shared" si="15"/>
        <v>15626.54</v>
      </c>
      <c r="AE50" s="85">
        <f t="shared" si="16"/>
        <v>7813.27</v>
      </c>
      <c r="AF50" s="301">
        <v>20</v>
      </c>
      <c r="AG50" s="303" t="s">
        <v>50</v>
      </c>
      <c r="AH50" s="35" t="s">
        <v>51</v>
      </c>
      <c r="AI50" s="17">
        <f t="shared" si="17"/>
        <v>2285.15</v>
      </c>
      <c r="AJ50" s="17">
        <f t="shared" si="18"/>
        <v>3618.72</v>
      </c>
      <c r="AK50" s="17">
        <v>0</v>
      </c>
      <c r="AL50" s="17">
        <v>0</v>
      </c>
      <c r="AM50" s="17">
        <v>0</v>
      </c>
      <c r="AN50" s="17">
        <v>3262.98</v>
      </c>
      <c r="AO50" s="17">
        <v>0</v>
      </c>
      <c r="AP50" s="17"/>
      <c r="AQ50" s="17">
        <v>0</v>
      </c>
      <c r="AR50" s="17">
        <v>0</v>
      </c>
      <c r="AS50" s="17">
        <f t="shared" si="19"/>
        <v>6881.7</v>
      </c>
      <c r="AT50" s="17">
        <v>200</v>
      </c>
      <c r="AU50" s="17">
        <v>0</v>
      </c>
      <c r="AV50" s="17">
        <v>0</v>
      </c>
      <c r="AW50" s="17">
        <f t="shared" si="20"/>
        <v>200</v>
      </c>
      <c r="AX50" s="17">
        <f t="shared" si="21"/>
        <v>1005.2</v>
      </c>
      <c r="AY50" s="17">
        <v>0</v>
      </c>
      <c r="AZ50" s="17">
        <v>1711</v>
      </c>
      <c r="BA50" s="17">
        <v>100</v>
      </c>
      <c r="BB50" s="17">
        <v>4616.22</v>
      </c>
      <c r="BC50" s="17">
        <v>0</v>
      </c>
      <c r="BD50" s="17">
        <f t="shared" si="23"/>
        <v>6427.22</v>
      </c>
      <c r="BE50" s="27">
        <f t="shared" si="2"/>
        <v>16799.27</v>
      </c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</row>
    <row r="51" spans="1:196" s="19" customFormat="1" ht="21" customHeight="1" x14ac:dyDescent="0.35">
      <c r="A51" s="301"/>
      <c r="B51" s="302"/>
      <c r="C51" s="15"/>
      <c r="D51" s="16"/>
      <c r="E51" s="17"/>
      <c r="F51" s="17">
        <f t="shared" si="3"/>
        <v>0</v>
      </c>
      <c r="G51" s="17"/>
      <c r="H51" s="17"/>
      <c r="I51" s="17"/>
      <c r="J51" s="17">
        <f t="shared" si="4"/>
        <v>0</v>
      </c>
      <c r="K51" s="32">
        <f t="shared" si="5"/>
        <v>0</v>
      </c>
      <c r="O51" s="20">
        <f t="shared" si="6"/>
        <v>0</v>
      </c>
      <c r="P51" s="17"/>
      <c r="Q51" s="17">
        <f t="shared" si="7"/>
        <v>0</v>
      </c>
      <c r="R51" s="17">
        <f t="shared" si="8"/>
        <v>0</v>
      </c>
      <c r="S51" s="17">
        <f t="shared" si="9"/>
        <v>0</v>
      </c>
      <c r="T51" s="17">
        <f t="shared" si="22"/>
        <v>0</v>
      </c>
      <c r="U51" s="20">
        <f t="shared" si="10"/>
        <v>0</v>
      </c>
      <c r="V51" s="21">
        <f t="shared" si="11"/>
        <v>0</v>
      </c>
      <c r="W51" s="192">
        <f t="shared" si="12"/>
        <v>0</v>
      </c>
      <c r="X51" s="301"/>
      <c r="Y51" s="23">
        <f t="shared" si="13"/>
        <v>0</v>
      </c>
      <c r="Z51" s="17"/>
      <c r="AA51" s="17"/>
      <c r="AB51" s="24">
        <f t="shared" si="14"/>
        <v>0</v>
      </c>
      <c r="AC51" s="128"/>
      <c r="AD51" s="82">
        <f t="shared" si="15"/>
        <v>0</v>
      </c>
      <c r="AE51" s="85">
        <f t="shared" si="16"/>
        <v>0</v>
      </c>
      <c r="AF51" s="301"/>
      <c r="AG51" s="302"/>
      <c r="AH51" s="15"/>
      <c r="AI51" s="17">
        <f t="shared" si="17"/>
        <v>0</v>
      </c>
      <c r="AJ51" s="17">
        <f t="shared" si="18"/>
        <v>0</v>
      </c>
      <c r="AK51" s="17"/>
      <c r="AL51" s="17"/>
      <c r="AM51" s="17"/>
      <c r="AN51" s="17"/>
      <c r="AO51" s="17"/>
      <c r="AP51" s="17"/>
      <c r="AQ51" s="17"/>
      <c r="AR51" s="17"/>
      <c r="AS51" s="17">
        <f t="shared" si="19"/>
        <v>0</v>
      </c>
      <c r="AT51" s="17"/>
      <c r="AU51" s="17"/>
      <c r="AV51" s="17"/>
      <c r="AW51" s="17">
        <f t="shared" si="20"/>
        <v>0</v>
      </c>
      <c r="AX51" s="17">
        <f t="shared" si="21"/>
        <v>0</v>
      </c>
      <c r="AY51" s="17"/>
      <c r="AZ51" s="17"/>
      <c r="BA51" s="17"/>
      <c r="BB51" s="17"/>
      <c r="BC51" s="17"/>
      <c r="BD51" s="17">
        <f t="shared" si="23"/>
        <v>0</v>
      </c>
      <c r="BE51" s="27">
        <f t="shared" si="2"/>
        <v>0</v>
      </c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</row>
    <row r="52" spans="1:196" s="19" customFormat="1" ht="21.75" customHeight="1" x14ac:dyDescent="0.35">
      <c r="A52" s="301">
        <v>21</v>
      </c>
      <c r="B52" s="302" t="s">
        <v>52</v>
      </c>
      <c r="C52" s="35" t="s">
        <v>54</v>
      </c>
      <c r="D52" s="16">
        <v>34187</v>
      </c>
      <c r="E52" s="17">
        <v>1607</v>
      </c>
      <c r="F52" s="17">
        <v>49015</v>
      </c>
      <c r="G52" s="17">
        <v>2289</v>
      </c>
      <c r="H52" s="17"/>
      <c r="I52" s="17"/>
      <c r="J52" s="17">
        <f t="shared" si="4"/>
        <v>51304</v>
      </c>
      <c r="K52" s="32">
        <f t="shared" si="5"/>
        <v>0</v>
      </c>
      <c r="L52" s="19">
        <v>0</v>
      </c>
      <c r="M52" s="19">
        <v>0</v>
      </c>
      <c r="N52" s="19">
        <v>0</v>
      </c>
      <c r="O52" s="20">
        <f t="shared" si="6"/>
        <v>51304</v>
      </c>
      <c r="P52" s="17">
        <v>4459.28</v>
      </c>
      <c r="Q52" s="17">
        <f t="shared" si="7"/>
        <v>13265.85</v>
      </c>
      <c r="R52" s="17">
        <f t="shared" si="8"/>
        <v>1149.8</v>
      </c>
      <c r="S52" s="17">
        <f t="shared" si="9"/>
        <v>1282.5999999999999</v>
      </c>
      <c r="T52" s="17">
        <f t="shared" si="22"/>
        <v>100</v>
      </c>
      <c r="U52" s="20">
        <f t="shared" si="10"/>
        <v>20257.53</v>
      </c>
      <c r="V52" s="21">
        <f t="shared" si="11"/>
        <v>15523</v>
      </c>
      <c r="W52" s="192">
        <f t="shared" si="12"/>
        <v>15523.470000000001</v>
      </c>
      <c r="X52" s="301">
        <v>21</v>
      </c>
      <c r="Y52" s="23">
        <f t="shared" si="13"/>
        <v>6156.48</v>
      </c>
      <c r="Z52" s="17">
        <v>0</v>
      </c>
      <c r="AA52" s="17">
        <v>100</v>
      </c>
      <c r="AB52" s="24">
        <f t="shared" si="14"/>
        <v>1282.5999999999999</v>
      </c>
      <c r="AC52" s="128">
        <v>200</v>
      </c>
      <c r="AD52" s="82">
        <f t="shared" si="15"/>
        <v>31046.47</v>
      </c>
      <c r="AE52" s="85">
        <f t="shared" si="16"/>
        <v>15523.235000000001</v>
      </c>
      <c r="AF52" s="301">
        <v>21</v>
      </c>
      <c r="AG52" s="302" t="s">
        <v>52</v>
      </c>
      <c r="AH52" s="35" t="s">
        <v>54</v>
      </c>
      <c r="AI52" s="17">
        <f t="shared" si="17"/>
        <v>4459.28</v>
      </c>
      <c r="AJ52" s="17">
        <f t="shared" si="18"/>
        <v>4617.3599999999997</v>
      </c>
      <c r="AK52" s="17">
        <v>0</v>
      </c>
      <c r="AL52" s="17">
        <v>0</v>
      </c>
      <c r="AM52" s="17">
        <v>0</v>
      </c>
      <c r="AN52" s="17">
        <v>7992.93</v>
      </c>
      <c r="AO52" s="17">
        <v>0</v>
      </c>
      <c r="AP52" s="17"/>
      <c r="AQ52" s="17">
        <v>0</v>
      </c>
      <c r="AR52" s="17">
        <v>655.56</v>
      </c>
      <c r="AS52" s="17">
        <f t="shared" si="19"/>
        <v>13265.85</v>
      </c>
      <c r="AT52" s="17">
        <v>200</v>
      </c>
      <c r="AU52" s="19">
        <v>949.8</v>
      </c>
      <c r="AV52" s="17">
        <v>0</v>
      </c>
      <c r="AW52" s="17">
        <f t="shared" si="20"/>
        <v>1149.8</v>
      </c>
      <c r="AX52" s="17">
        <f t="shared" si="21"/>
        <v>1282.5999999999999</v>
      </c>
      <c r="AY52" s="17">
        <v>0</v>
      </c>
      <c r="AZ52" s="17">
        <v>0</v>
      </c>
      <c r="BA52" s="17">
        <v>100</v>
      </c>
      <c r="BD52" s="17">
        <f t="shared" si="23"/>
        <v>100</v>
      </c>
      <c r="BE52" s="27">
        <f t="shared" si="2"/>
        <v>20257.53</v>
      </c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</row>
    <row r="53" spans="1:196" s="19" customFormat="1" ht="21.75" customHeight="1" x14ac:dyDescent="0.35">
      <c r="A53" s="301"/>
      <c r="B53" s="302"/>
      <c r="C53" s="49"/>
      <c r="D53" s="16"/>
      <c r="F53" s="17"/>
      <c r="J53" s="17">
        <f t="shared" si="4"/>
        <v>0</v>
      </c>
      <c r="K53" s="32">
        <f t="shared" si="5"/>
        <v>0</v>
      </c>
      <c r="O53" s="20">
        <f t="shared" si="6"/>
        <v>0</v>
      </c>
      <c r="Q53" s="17">
        <f t="shared" si="7"/>
        <v>0</v>
      </c>
      <c r="R53" s="17">
        <f t="shared" si="8"/>
        <v>0</v>
      </c>
      <c r="S53" s="17">
        <f t="shared" si="9"/>
        <v>0</v>
      </c>
      <c r="T53" s="17">
        <f t="shared" si="22"/>
        <v>0</v>
      </c>
      <c r="U53" s="20">
        <f t="shared" si="10"/>
        <v>0</v>
      </c>
      <c r="V53" s="21">
        <f t="shared" si="11"/>
        <v>0</v>
      </c>
      <c r="W53" s="192">
        <f t="shared" si="12"/>
        <v>0</v>
      </c>
      <c r="X53" s="301"/>
      <c r="Y53" s="23">
        <f t="shared" si="13"/>
        <v>0</v>
      </c>
      <c r="AA53" s="17"/>
      <c r="AB53" s="24">
        <f t="shared" si="14"/>
        <v>0</v>
      </c>
      <c r="AC53" s="128"/>
      <c r="AD53" s="82">
        <f t="shared" si="15"/>
        <v>0</v>
      </c>
      <c r="AE53" s="85">
        <f t="shared" si="16"/>
        <v>0</v>
      </c>
      <c r="AF53" s="301"/>
      <c r="AG53" s="302"/>
      <c r="AH53" s="49"/>
      <c r="AI53" s="17">
        <f t="shared" si="17"/>
        <v>0</v>
      </c>
      <c r="AJ53" s="17">
        <f t="shared" si="18"/>
        <v>0</v>
      </c>
      <c r="AK53" s="50"/>
      <c r="AQ53" s="51"/>
      <c r="AS53" s="17">
        <f t="shared" si="19"/>
        <v>0</v>
      </c>
      <c r="AT53" s="136"/>
      <c r="AU53" s="308" t="s">
        <v>119</v>
      </c>
      <c r="AW53" s="17">
        <f t="shared" si="20"/>
        <v>0</v>
      </c>
      <c r="AX53" s="17">
        <f t="shared" si="21"/>
        <v>0</v>
      </c>
      <c r="AY53" s="17"/>
      <c r="AZ53" s="52"/>
      <c r="BD53" s="17">
        <f t="shared" si="23"/>
        <v>0</v>
      </c>
      <c r="BE53" s="27">
        <f t="shared" si="2"/>
        <v>0</v>
      </c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</row>
    <row r="54" spans="1:196" s="19" customFormat="1" ht="25.5" x14ac:dyDescent="0.35">
      <c r="A54" s="301">
        <v>22</v>
      </c>
      <c r="B54" s="303" t="s">
        <v>53</v>
      </c>
      <c r="C54" s="44" t="s">
        <v>56</v>
      </c>
      <c r="D54" s="16">
        <v>47228</v>
      </c>
      <c r="E54" s="17">
        <v>2314</v>
      </c>
      <c r="F54" s="17">
        <v>74836</v>
      </c>
      <c r="G54" s="17">
        <v>3326</v>
      </c>
      <c r="H54" s="17"/>
      <c r="I54" s="17"/>
      <c r="J54" s="17">
        <f t="shared" si="4"/>
        <v>78162</v>
      </c>
      <c r="K54" s="32">
        <f t="shared" si="5"/>
        <v>0</v>
      </c>
      <c r="L54" s="19">
        <v>0</v>
      </c>
      <c r="M54" s="19">
        <v>0</v>
      </c>
      <c r="N54" s="19">
        <v>0</v>
      </c>
      <c r="O54" s="20">
        <f t="shared" si="6"/>
        <v>78162</v>
      </c>
      <c r="P54" s="17">
        <v>10500.09</v>
      </c>
      <c r="Q54" s="17">
        <f t="shared" si="7"/>
        <v>7034.58</v>
      </c>
      <c r="R54" s="17">
        <f t="shared" si="8"/>
        <v>200</v>
      </c>
      <c r="S54" s="17">
        <f t="shared" si="9"/>
        <v>1954.05</v>
      </c>
      <c r="T54" s="17">
        <f t="shared" si="22"/>
        <v>100</v>
      </c>
      <c r="U54" s="20">
        <f t="shared" si="10"/>
        <v>19788.719999999998</v>
      </c>
      <c r="V54" s="21">
        <f t="shared" si="11"/>
        <v>29187</v>
      </c>
      <c r="W54" s="192">
        <f t="shared" si="12"/>
        <v>29186.28</v>
      </c>
      <c r="X54" s="301">
        <v>22</v>
      </c>
      <c r="Y54" s="23">
        <f t="shared" si="13"/>
        <v>9379.44</v>
      </c>
      <c r="Z54" s="17">
        <v>0</v>
      </c>
      <c r="AA54" s="17">
        <v>100</v>
      </c>
      <c r="AB54" s="24">
        <f t="shared" si="14"/>
        <v>1954.05</v>
      </c>
      <c r="AC54" s="128">
        <v>200</v>
      </c>
      <c r="AD54" s="82">
        <f t="shared" si="15"/>
        <v>58373.279999999999</v>
      </c>
      <c r="AE54" s="85">
        <f t="shared" si="16"/>
        <v>29186.639999999999</v>
      </c>
      <c r="AF54" s="301">
        <v>22</v>
      </c>
      <c r="AG54" s="303" t="s">
        <v>53</v>
      </c>
      <c r="AH54" s="44" t="s">
        <v>56</v>
      </c>
      <c r="AI54" s="17">
        <f t="shared" si="17"/>
        <v>10500.09</v>
      </c>
      <c r="AJ54" s="17">
        <f t="shared" si="18"/>
        <v>7034.58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/>
      <c r="AQ54" s="17">
        <v>0</v>
      </c>
      <c r="AR54" s="17">
        <v>0</v>
      </c>
      <c r="AS54" s="17">
        <f t="shared" si="19"/>
        <v>7034.58</v>
      </c>
      <c r="AT54" s="17">
        <v>200</v>
      </c>
      <c r="AU54" s="17">
        <v>0</v>
      </c>
      <c r="AV54" s="17">
        <v>0</v>
      </c>
      <c r="AW54" s="17">
        <f t="shared" si="20"/>
        <v>200</v>
      </c>
      <c r="AX54" s="17">
        <f t="shared" si="21"/>
        <v>1954.05</v>
      </c>
      <c r="AY54" s="17">
        <v>0</v>
      </c>
      <c r="AZ54" s="17">
        <v>0</v>
      </c>
      <c r="BA54" s="17">
        <v>100</v>
      </c>
      <c r="BB54" s="17">
        <v>0</v>
      </c>
      <c r="BC54" s="17">
        <v>0</v>
      </c>
      <c r="BD54" s="17">
        <f t="shared" si="23"/>
        <v>100</v>
      </c>
      <c r="BE54" s="27">
        <f t="shared" si="2"/>
        <v>19788.719999999998</v>
      </c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</row>
    <row r="55" spans="1:196" s="57" customFormat="1" ht="21.75" customHeight="1" x14ac:dyDescent="0.35">
      <c r="A55" s="301"/>
      <c r="B55" s="309"/>
      <c r="C55" s="54"/>
      <c r="D55" s="55"/>
      <c r="E55" s="56"/>
      <c r="F55" s="17">
        <f t="shared" si="3"/>
        <v>0</v>
      </c>
      <c r="G55" s="56"/>
      <c r="H55" s="56"/>
      <c r="I55" s="56"/>
      <c r="J55" s="17">
        <f t="shared" si="4"/>
        <v>0</v>
      </c>
      <c r="K55" s="32">
        <f t="shared" si="5"/>
        <v>0</v>
      </c>
      <c r="O55" s="20">
        <f t="shared" si="6"/>
        <v>0</v>
      </c>
      <c r="P55" s="56"/>
      <c r="Q55" s="17">
        <f t="shared" si="7"/>
        <v>0</v>
      </c>
      <c r="R55" s="17">
        <f t="shared" si="8"/>
        <v>0</v>
      </c>
      <c r="S55" s="17">
        <f t="shared" si="9"/>
        <v>0</v>
      </c>
      <c r="T55" s="17">
        <f t="shared" si="22"/>
        <v>0</v>
      </c>
      <c r="U55" s="20">
        <f t="shared" si="10"/>
        <v>0</v>
      </c>
      <c r="V55" s="21">
        <f t="shared" si="11"/>
        <v>0</v>
      </c>
      <c r="W55" s="192">
        <f t="shared" si="12"/>
        <v>0</v>
      </c>
      <c r="X55" s="301"/>
      <c r="Y55" s="23">
        <f t="shared" si="13"/>
        <v>0</v>
      </c>
      <c r="Z55" s="56"/>
      <c r="AA55" s="56"/>
      <c r="AB55" s="24">
        <f t="shared" si="14"/>
        <v>0</v>
      </c>
      <c r="AC55" s="130"/>
      <c r="AD55" s="82">
        <f t="shared" si="15"/>
        <v>0</v>
      </c>
      <c r="AE55" s="85">
        <f t="shared" si="16"/>
        <v>0</v>
      </c>
      <c r="AF55" s="301"/>
      <c r="AG55" s="309"/>
      <c r="AH55" s="54"/>
      <c r="AI55" s="17">
        <f t="shared" si="17"/>
        <v>0</v>
      </c>
      <c r="AJ55" s="17">
        <f t="shared" si="18"/>
        <v>0</v>
      </c>
      <c r="AK55" s="56"/>
      <c r="AL55" s="56"/>
      <c r="AM55" s="56"/>
      <c r="AN55" s="56"/>
      <c r="AO55" s="56"/>
      <c r="AP55" s="56"/>
      <c r="AQ55" s="56"/>
      <c r="AR55" s="56"/>
      <c r="AS55" s="17">
        <f t="shared" si="19"/>
        <v>0</v>
      </c>
      <c r="AT55" s="56"/>
      <c r="AU55" s="56"/>
      <c r="AV55" s="56"/>
      <c r="AW55" s="17">
        <f t="shared" si="20"/>
        <v>0</v>
      </c>
      <c r="AX55" s="17">
        <f t="shared" si="21"/>
        <v>0</v>
      </c>
      <c r="AY55" s="17"/>
      <c r="AZ55" s="56"/>
      <c r="BA55" s="56"/>
      <c r="BB55" s="56"/>
      <c r="BC55" s="56"/>
      <c r="BD55" s="17">
        <f t="shared" si="23"/>
        <v>0</v>
      </c>
      <c r="BE55" s="27">
        <f t="shared" si="2"/>
        <v>0</v>
      </c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</row>
    <row r="56" spans="1:196" s="38" customFormat="1" ht="21.75" customHeight="1" x14ac:dyDescent="0.35">
      <c r="A56" s="301">
        <v>23</v>
      </c>
      <c r="B56" s="310" t="s">
        <v>55</v>
      </c>
      <c r="C56" s="44" t="s">
        <v>56</v>
      </c>
      <c r="D56" s="59">
        <v>71511</v>
      </c>
      <c r="E56" s="40">
        <v>3325</v>
      </c>
      <c r="F56" s="17">
        <f t="shared" si="3"/>
        <v>74836</v>
      </c>
      <c r="G56" s="40">
        <v>3326</v>
      </c>
      <c r="H56" s="40"/>
      <c r="I56" s="40"/>
      <c r="J56" s="17">
        <f t="shared" si="4"/>
        <v>78162</v>
      </c>
      <c r="K56" s="32">
        <f t="shared" si="5"/>
        <v>0</v>
      </c>
      <c r="L56" s="38">
        <v>0</v>
      </c>
      <c r="M56" s="38">
        <v>0</v>
      </c>
      <c r="N56" s="38">
        <v>0</v>
      </c>
      <c r="O56" s="20">
        <f t="shared" si="6"/>
        <v>78162</v>
      </c>
      <c r="P56" s="40">
        <v>10500.09</v>
      </c>
      <c r="Q56" s="17">
        <f t="shared" si="7"/>
        <v>15939.76</v>
      </c>
      <c r="R56" s="17">
        <f t="shared" si="8"/>
        <v>200</v>
      </c>
      <c r="S56" s="17">
        <f t="shared" si="9"/>
        <v>1954.05</v>
      </c>
      <c r="T56" s="17">
        <f t="shared" si="22"/>
        <v>1200</v>
      </c>
      <c r="U56" s="20">
        <f t="shared" si="10"/>
        <v>29793.899999999998</v>
      </c>
      <c r="V56" s="21">
        <f t="shared" si="11"/>
        <v>24184</v>
      </c>
      <c r="W56" s="192">
        <f t="shared" si="12"/>
        <v>24184.100000000006</v>
      </c>
      <c r="X56" s="301">
        <v>23</v>
      </c>
      <c r="Y56" s="23">
        <f t="shared" si="13"/>
        <v>9379.44</v>
      </c>
      <c r="Z56" s="40">
        <v>0</v>
      </c>
      <c r="AA56" s="17">
        <v>100</v>
      </c>
      <c r="AB56" s="24">
        <f t="shared" si="14"/>
        <v>1954.05</v>
      </c>
      <c r="AC56" s="128">
        <v>200</v>
      </c>
      <c r="AD56" s="82">
        <f t="shared" si="15"/>
        <v>48368.100000000006</v>
      </c>
      <c r="AE56" s="85">
        <f t="shared" si="16"/>
        <v>24184.050000000003</v>
      </c>
      <c r="AF56" s="301">
        <v>23</v>
      </c>
      <c r="AG56" s="310" t="s">
        <v>55</v>
      </c>
      <c r="AH56" s="44" t="s">
        <v>56</v>
      </c>
      <c r="AI56" s="17">
        <f t="shared" si="17"/>
        <v>10500.09</v>
      </c>
      <c r="AJ56" s="17">
        <f t="shared" si="18"/>
        <v>7034.58</v>
      </c>
      <c r="AK56" s="40">
        <v>0</v>
      </c>
      <c r="AL56" s="40">
        <v>0</v>
      </c>
      <c r="AM56" s="40">
        <v>0</v>
      </c>
      <c r="AN56" s="40">
        <v>8905.18</v>
      </c>
      <c r="AO56" s="40">
        <v>0</v>
      </c>
      <c r="AP56" s="40"/>
      <c r="AQ56" s="40">
        <v>0</v>
      </c>
      <c r="AR56" s="40">
        <v>0</v>
      </c>
      <c r="AS56" s="17">
        <f t="shared" si="19"/>
        <v>15939.76</v>
      </c>
      <c r="AT56" s="17">
        <v>200</v>
      </c>
      <c r="AU56" s="40">
        <v>0</v>
      </c>
      <c r="AV56" s="40">
        <v>0</v>
      </c>
      <c r="AW56" s="17">
        <f t="shared" si="20"/>
        <v>200</v>
      </c>
      <c r="AX56" s="17">
        <f t="shared" si="21"/>
        <v>1954.05</v>
      </c>
      <c r="AY56" s="17">
        <v>1000</v>
      </c>
      <c r="AZ56" s="40">
        <v>100</v>
      </c>
      <c r="BA56" s="17">
        <v>100</v>
      </c>
      <c r="BB56" s="40">
        <v>0</v>
      </c>
      <c r="BC56" s="40">
        <v>0</v>
      </c>
      <c r="BD56" s="17">
        <f t="shared" si="23"/>
        <v>1200</v>
      </c>
      <c r="BE56" s="27">
        <f t="shared" si="2"/>
        <v>29793.899999999998</v>
      </c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</row>
    <row r="57" spans="1:196" s="19" customFormat="1" ht="21.75" customHeight="1" x14ac:dyDescent="0.35">
      <c r="A57" s="301"/>
      <c r="B57" s="302"/>
      <c r="C57" s="15"/>
      <c r="D57" s="16"/>
      <c r="E57" s="17"/>
      <c r="F57" s="17">
        <f t="shared" si="3"/>
        <v>0</v>
      </c>
      <c r="G57" s="17"/>
      <c r="H57" s="17"/>
      <c r="I57" s="17"/>
      <c r="J57" s="17">
        <f t="shared" si="4"/>
        <v>0</v>
      </c>
      <c r="K57" s="32">
        <f t="shared" si="5"/>
        <v>0</v>
      </c>
      <c r="O57" s="20">
        <f t="shared" si="6"/>
        <v>0</v>
      </c>
      <c r="P57" s="17"/>
      <c r="Q57" s="17">
        <f t="shared" si="7"/>
        <v>0</v>
      </c>
      <c r="R57" s="17">
        <f t="shared" si="8"/>
        <v>0</v>
      </c>
      <c r="S57" s="17">
        <f t="shared" si="9"/>
        <v>0</v>
      </c>
      <c r="T57" s="17">
        <f t="shared" si="22"/>
        <v>0</v>
      </c>
      <c r="U57" s="20">
        <f t="shared" si="10"/>
        <v>0</v>
      </c>
      <c r="V57" s="21">
        <f t="shared" si="11"/>
        <v>0</v>
      </c>
      <c r="W57" s="192">
        <f t="shared" si="12"/>
        <v>0</v>
      </c>
      <c r="X57" s="301"/>
      <c r="Y57" s="23">
        <f t="shared" si="13"/>
        <v>0</v>
      </c>
      <c r="Z57" s="17"/>
      <c r="AA57" s="17"/>
      <c r="AB57" s="24">
        <f t="shared" si="14"/>
        <v>0</v>
      </c>
      <c r="AC57" s="128"/>
      <c r="AD57" s="82">
        <f t="shared" si="15"/>
        <v>0</v>
      </c>
      <c r="AE57" s="85">
        <f t="shared" si="16"/>
        <v>0</v>
      </c>
      <c r="AF57" s="301"/>
      <c r="AG57" s="302"/>
      <c r="AH57" s="15"/>
      <c r="AI57" s="17">
        <f t="shared" si="17"/>
        <v>0</v>
      </c>
      <c r="AJ57" s="17">
        <f t="shared" si="18"/>
        <v>0</v>
      </c>
      <c r="AK57" s="17"/>
      <c r="AL57" s="17"/>
      <c r="AM57" s="17"/>
      <c r="AN57" s="17"/>
      <c r="AO57" s="17"/>
      <c r="AP57" s="17"/>
      <c r="AQ57" s="17"/>
      <c r="AR57" s="17"/>
      <c r="AS57" s="17">
        <f t="shared" si="19"/>
        <v>0</v>
      </c>
      <c r="AT57" s="17"/>
      <c r="AU57" s="17"/>
      <c r="AV57" s="17"/>
      <c r="AW57" s="17">
        <f t="shared" si="20"/>
        <v>0</v>
      </c>
      <c r="AX57" s="17">
        <f t="shared" si="21"/>
        <v>0</v>
      </c>
      <c r="AY57" s="17"/>
      <c r="AZ57" s="17"/>
      <c r="BA57" s="17"/>
      <c r="BB57" s="17"/>
      <c r="BC57" s="17"/>
      <c r="BD57" s="17">
        <f t="shared" si="23"/>
        <v>0</v>
      </c>
      <c r="BE57" s="27">
        <f t="shared" si="2"/>
        <v>0</v>
      </c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</row>
    <row r="58" spans="1:196" s="19" customFormat="1" ht="21.75" customHeight="1" x14ac:dyDescent="0.35">
      <c r="A58" s="301">
        <v>24</v>
      </c>
      <c r="B58" s="302" t="s">
        <v>57</v>
      </c>
      <c r="C58" s="15" t="s">
        <v>58</v>
      </c>
      <c r="D58" s="16">
        <v>36619</v>
      </c>
      <c r="E58" s="17">
        <v>1794</v>
      </c>
      <c r="F58" s="17">
        <f t="shared" si="3"/>
        <v>38413</v>
      </c>
      <c r="G58" s="17">
        <v>1795</v>
      </c>
      <c r="H58" s="17"/>
      <c r="I58" s="17"/>
      <c r="J58" s="17">
        <f t="shared" si="4"/>
        <v>40208</v>
      </c>
      <c r="K58" s="32">
        <f t="shared" si="5"/>
        <v>0</v>
      </c>
      <c r="L58" s="19">
        <v>0</v>
      </c>
      <c r="M58" s="19">
        <v>0</v>
      </c>
      <c r="N58" s="19">
        <v>0</v>
      </c>
      <c r="O58" s="20">
        <f t="shared" si="6"/>
        <v>40208</v>
      </c>
      <c r="P58" s="17">
        <v>2285.15</v>
      </c>
      <c r="Q58" s="17">
        <f t="shared" si="7"/>
        <v>12312.679999999998</v>
      </c>
      <c r="R58" s="17">
        <f t="shared" si="8"/>
        <v>200</v>
      </c>
      <c r="S58" s="17">
        <f t="shared" si="9"/>
        <v>1005.2</v>
      </c>
      <c r="T58" s="17">
        <f t="shared" si="22"/>
        <v>19404.97</v>
      </c>
      <c r="U58" s="20">
        <f t="shared" si="10"/>
        <v>35208</v>
      </c>
      <c r="V58" s="21">
        <f t="shared" si="11"/>
        <v>2500</v>
      </c>
      <c r="W58" s="192">
        <f t="shared" si="12"/>
        <v>2500</v>
      </c>
      <c r="X58" s="301">
        <v>24</v>
      </c>
      <c r="Y58" s="23">
        <f t="shared" si="13"/>
        <v>4824.96</v>
      </c>
      <c r="Z58" s="17">
        <v>0</v>
      </c>
      <c r="AA58" s="17">
        <v>100</v>
      </c>
      <c r="AB58" s="24">
        <f t="shared" si="14"/>
        <v>1005.2</v>
      </c>
      <c r="AC58" s="128">
        <v>200</v>
      </c>
      <c r="AD58" s="82">
        <f t="shared" si="15"/>
        <v>5000</v>
      </c>
      <c r="AE58" s="85">
        <f t="shared" si="16"/>
        <v>2500</v>
      </c>
      <c r="AF58" s="301">
        <v>24</v>
      </c>
      <c r="AG58" s="302" t="s">
        <v>57</v>
      </c>
      <c r="AH58" s="15" t="s">
        <v>58</v>
      </c>
      <c r="AI58" s="17">
        <f t="shared" si="17"/>
        <v>2285.15</v>
      </c>
      <c r="AJ58" s="17">
        <f t="shared" si="18"/>
        <v>3618.72</v>
      </c>
      <c r="AK58" s="17">
        <v>0</v>
      </c>
      <c r="AL58" s="17">
        <v>0</v>
      </c>
      <c r="AM58" s="17">
        <v>0</v>
      </c>
      <c r="AN58" s="17">
        <v>5705.07</v>
      </c>
      <c r="AO58" s="17">
        <v>0</v>
      </c>
      <c r="AP58" s="17">
        <v>2333.33</v>
      </c>
      <c r="AQ58" s="17">
        <v>0</v>
      </c>
      <c r="AR58" s="17">
        <v>655.56</v>
      </c>
      <c r="AS58" s="17">
        <f t="shared" si="19"/>
        <v>12312.679999999998</v>
      </c>
      <c r="AT58" s="17">
        <v>200</v>
      </c>
      <c r="AU58" s="17">
        <v>0</v>
      </c>
      <c r="AV58" s="17">
        <v>0</v>
      </c>
      <c r="AW58" s="17">
        <f t="shared" si="20"/>
        <v>200</v>
      </c>
      <c r="AX58" s="17">
        <f t="shared" si="21"/>
        <v>1005.2</v>
      </c>
      <c r="AY58" s="17">
        <v>0</v>
      </c>
      <c r="AZ58" s="17">
        <v>5417.9</v>
      </c>
      <c r="BA58" s="17">
        <v>100</v>
      </c>
      <c r="BB58" s="17">
        <v>8681.07</v>
      </c>
      <c r="BC58" s="17">
        <v>5206</v>
      </c>
      <c r="BD58" s="17">
        <f t="shared" si="23"/>
        <v>19404.97</v>
      </c>
      <c r="BE58" s="27">
        <f t="shared" si="2"/>
        <v>35208</v>
      </c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</row>
    <row r="59" spans="1:196" s="57" customFormat="1" ht="23.25" customHeight="1" x14ac:dyDescent="0.35">
      <c r="A59" s="301"/>
      <c r="B59" s="303"/>
      <c r="C59" s="54"/>
      <c r="D59" s="42"/>
      <c r="E59" s="56"/>
      <c r="F59" s="17">
        <f t="shared" si="3"/>
        <v>0</v>
      </c>
      <c r="G59" s="56"/>
      <c r="H59" s="56"/>
      <c r="I59" s="56"/>
      <c r="J59" s="17">
        <f t="shared" si="4"/>
        <v>0</v>
      </c>
      <c r="K59" s="32">
        <f t="shared" si="5"/>
        <v>0</v>
      </c>
      <c r="O59" s="20">
        <f t="shared" si="6"/>
        <v>0</v>
      </c>
      <c r="P59" s="56"/>
      <c r="Q59" s="17">
        <f t="shared" si="7"/>
        <v>0</v>
      </c>
      <c r="R59" s="17">
        <f t="shared" si="8"/>
        <v>0</v>
      </c>
      <c r="S59" s="17">
        <f t="shared" si="9"/>
        <v>0</v>
      </c>
      <c r="T59" s="17">
        <f t="shared" si="22"/>
        <v>0</v>
      </c>
      <c r="U59" s="20">
        <f t="shared" si="10"/>
        <v>0</v>
      </c>
      <c r="V59" s="21">
        <f t="shared" si="11"/>
        <v>0</v>
      </c>
      <c r="W59" s="192">
        <f t="shared" si="12"/>
        <v>0</v>
      </c>
      <c r="X59" s="301"/>
      <c r="Y59" s="23">
        <f t="shared" si="13"/>
        <v>0</v>
      </c>
      <c r="Z59" s="56"/>
      <c r="AA59" s="56"/>
      <c r="AB59" s="24">
        <f t="shared" si="14"/>
        <v>0</v>
      </c>
      <c r="AC59" s="130"/>
      <c r="AD59" s="82">
        <f t="shared" si="15"/>
        <v>0</v>
      </c>
      <c r="AE59" s="85">
        <f t="shared" si="16"/>
        <v>0</v>
      </c>
      <c r="AF59" s="301"/>
      <c r="AG59" s="303"/>
      <c r="AH59" s="54"/>
      <c r="AI59" s="17">
        <f t="shared" si="17"/>
        <v>0</v>
      </c>
      <c r="AJ59" s="17">
        <f t="shared" si="18"/>
        <v>0</v>
      </c>
      <c r="AK59" s="56"/>
      <c r="AL59" s="56"/>
      <c r="AM59" s="56"/>
      <c r="AN59" s="56"/>
      <c r="AO59" s="56"/>
      <c r="AP59" s="56"/>
      <c r="AQ59" s="56"/>
      <c r="AR59" s="56"/>
      <c r="AS59" s="17">
        <f t="shared" si="19"/>
        <v>0</v>
      </c>
      <c r="AT59" s="56"/>
      <c r="AU59" s="56"/>
      <c r="AV59" s="56"/>
      <c r="AW59" s="17">
        <f t="shared" si="20"/>
        <v>0</v>
      </c>
      <c r="AX59" s="17">
        <f t="shared" si="21"/>
        <v>0</v>
      </c>
      <c r="AY59" s="17"/>
      <c r="AZ59" s="56"/>
      <c r="BA59" s="56"/>
      <c r="BB59" s="17" t="s">
        <v>115</v>
      </c>
      <c r="BC59" s="56"/>
      <c r="BD59" s="17">
        <f t="shared" si="23"/>
        <v>0</v>
      </c>
      <c r="BE59" s="27">
        <f t="shared" si="2"/>
        <v>0</v>
      </c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</row>
    <row r="60" spans="1:196" s="19" customFormat="1" ht="21.75" customHeight="1" x14ac:dyDescent="0.35">
      <c r="A60" s="301">
        <v>25</v>
      </c>
      <c r="B60" s="302" t="s">
        <v>59</v>
      </c>
      <c r="C60" s="15" t="s">
        <v>60</v>
      </c>
      <c r="D60" s="16">
        <v>52096</v>
      </c>
      <c r="E60" s="17">
        <v>2553</v>
      </c>
      <c r="F60" s="17">
        <f t="shared" si="3"/>
        <v>54649</v>
      </c>
      <c r="G60" s="17">
        <v>2516</v>
      </c>
      <c r="H60" s="17"/>
      <c r="I60" s="17"/>
      <c r="J60" s="17">
        <f t="shared" si="4"/>
        <v>57165</v>
      </c>
      <c r="K60" s="32">
        <f t="shared" si="5"/>
        <v>0</v>
      </c>
      <c r="L60" s="19">
        <v>0</v>
      </c>
      <c r="M60" s="19">
        <v>0</v>
      </c>
      <c r="N60" s="19">
        <v>0</v>
      </c>
      <c r="O60" s="20">
        <f t="shared" si="6"/>
        <v>57165</v>
      </c>
      <c r="P60" s="17">
        <v>5692.04</v>
      </c>
      <c r="Q60" s="17">
        <f t="shared" si="7"/>
        <v>17994.729999999996</v>
      </c>
      <c r="R60" s="17">
        <f t="shared" si="8"/>
        <v>200</v>
      </c>
      <c r="S60" s="17">
        <f t="shared" si="9"/>
        <v>1429.12</v>
      </c>
      <c r="T60" s="17">
        <f t="shared" si="22"/>
        <v>5466.48</v>
      </c>
      <c r="U60" s="20">
        <f t="shared" si="10"/>
        <v>30782.369999999995</v>
      </c>
      <c r="V60" s="21">
        <f t="shared" si="11"/>
        <v>13191</v>
      </c>
      <c r="W60" s="192">
        <f t="shared" si="12"/>
        <v>13191.630000000005</v>
      </c>
      <c r="X60" s="301">
        <v>25</v>
      </c>
      <c r="Y60" s="23">
        <f t="shared" si="13"/>
        <v>6859.8</v>
      </c>
      <c r="Z60" s="17">
        <v>0</v>
      </c>
      <c r="AA60" s="17">
        <v>100</v>
      </c>
      <c r="AB60" s="24">
        <f t="shared" si="14"/>
        <v>1429.1299999999999</v>
      </c>
      <c r="AC60" s="128">
        <v>200</v>
      </c>
      <c r="AD60" s="82">
        <f t="shared" si="15"/>
        <v>26382.630000000005</v>
      </c>
      <c r="AE60" s="85">
        <f t="shared" si="16"/>
        <v>13191.315000000002</v>
      </c>
      <c r="AF60" s="301">
        <v>25</v>
      </c>
      <c r="AG60" s="302" t="s">
        <v>59</v>
      </c>
      <c r="AH60" s="15" t="s">
        <v>60</v>
      </c>
      <c r="AI60" s="17">
        <f t="shared" si="17"/>
        <v>5692.04</v>
      </c>
      <c r="AJ60" s="17">
        <f t="shared" si="18"/>
        <v>5144.8499999999995</v>
      </c>
      <c r="AK60" s="17">
        <v>0</v>
      </c>
      <c r="AL60" s="17">
        <v>0</v>
      </c>
      <c r="AM60" s="17">
        <v>0</v>
      </c>
      <c r="AN60" s="17">
        <v>10516.55</v>
      </c>
      <c r="AO60" s="17">
        <v>0</v>
      </c>
      <c r="AP60" s="17">
        <v>2333.33</v>
      </c>
      <c r="AQ60" s="17">
        <v>0</v>
      </c>
      <c r="AR60" s="17"/>
      <c r="AS60" s="17">
        <f t="shared" si="19"/>
        <v>17994.729999999996</v>
      </c>
      <c r="AT60" s="17">
        <v>200</v>
      </c>
      <c r="AU60" s="17">
        <v>0</v>
      </c>
      <c r="AV60" s="17">
        <v>0</v>
      </c>
      <c r="AW60" s="17">
        <f t="shared" si="20"/>
        <v>200</v>
      </c>
      <c r="AX60" s="17">
        <f t="shared" si="21"/>
        <v>1429.12</v>
      </c>
      <c r="AY60" s="17">
        <v>0</v>
      </c>
      <c r="AZ60" s="17">
        <v>0</v>
      </c>
      <c r="BA60" s="17">
        <v>100</v>
      </c>
      <c r="BB60" s="17">
        <v>5366.48</v>
      </c>
      <c r="BC60" s="17">
        <v>0</v>
      </c>
      <c r="BD60" s="17">
        <f t="shared" si="23"/>
        <v>5466.48</v>
      </c>
      <c r="BE60" s="27">
        <f t="shared" si="2"/>
        <v>30782.369999999995</v>
      </c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</row>
    <row r="61" spans="1:196" s="28" customFormat="1" ht="21.75" customHeight="1" x14ac:dyDescent="0.35">
      <c r="A61" s="301"/>
      <c r="B61" s="304"/>
      <c r="C61" s="60"/>
      <c r="D61" s="42"/>
      <c r="E61" s="56"/>
      <c r="F61" s="17">
        <f t="shared" si="3"/>
        <v>0</v>
      </c>
      <c r="G61" s="56"/>
      <c r="H61" s="56"/>
      <c r="I61" s="56"/>
      <c r="J61" s="17">
        <f t="shared" si="4"/>
        <v>0</v>
      </c>
      <c r="K61" s="32">
        <f t="shared" si="5"/>
        <v>0</v>
      </c>
      <c r="L61" s="57"/>
      <c r="M61" s="57"/>
      <c r="N61" s="57"/>
      <c r="O61" s="20">
        <f t="shared" si="6"/>
        <v>0</v>
      </c>
      <c r="P61" s="56"/>
      <c r="Q61" s="17">
        <f t="shared" si="7"/>
        <v>0</v>
      </c>
      <c r="R61" s="17">
        <f t="shared" si="8"/>
        <v>0</v>
      </c>
      <c r="S61" s="17">
        <f t="shared" si="9"/>
        <v>0</v>
      </c>
      <c r="T61" s="17">
        <f t="shared" si="22"/>
        <v>0</v>
      </c>
      <c r="U61" s="20">
        <f t="shared" si="10"/>
        <v>0</v>
      </c>
      <c r="V61" s="21">
        <f t="shared" si="11"/>
        <v>0</v>
      </c>
      <c r="W61" s="192">
        <f t="shared" si="12"/>
        <v>0</v>
      </c>
      <c r="X61" s="301"/>
      <c r="Y61" s="23">
        <f t="shared" si="13"/>
        <v>0</v>
      </c>
      <c r="Z61" s="56"/>
      <c r="AA61" s="56"/>
      <c r="AB61" s="24">
        <f t="shared" si="14"/>
        <v>0</v>
      </c>
      <c r="AC61" s="130"/>
      <c r="AD61" s="82">
        <f t="shared" si="15"/>
        <v>0</v>
      </c>
      <c r="AE61" s="85">
        <f t="shared" si="16"/>
        <v>0</v>
      </c>
      <c r="AF61" s="301"/>
      <c r="AG61" s="304"/>
      <c r="AH61" s="60"/>
      <c r="AI61" s="17">
        <f t="shared" si="17"/>
        <v>0</v>
      </c>
      <c r="AJ61" s="17">
        <f t="shared" si="18"/>
        <v>0</v>
      </c>
      <c r="AK61" s="56"/>
      <c r="AL61" s="56"/>
      <c r="AM61" s="56"/>
      <c r="AN61" s="56"/>
      <c r="AO61" s="56"/>
      <c r="AP61" s="56"/>
      <c r="AQ61" s="56"/>
      <c r="AR61" s="56"/>
      <c r="AS61" s="17">
        <f t="shared" si="19"/>
        <v>0</v>
      </c>
      <c r="AT61" s="56"/>
      <c r="AU61" s="56"/>
      <c r="AV61" s="56"/>
      <c r="AW61" s="17">
        <f t="shared" si="20"/>
        <v>0</v>
      </c>
      <c r="AX61" s="17">
        <f t="shared" si="21"/>
        <v>0</v>
      </c>
      <c r="AY61" s="17"/>
      <c r="AZ61" s="56"/>
      <c r="BA61" s="56"/>
      <c r="BB61" s="56"/>
      <c r="BC61" s="56"/>
      <c r="BD61" s="17">
        <f t="shared" si="23"/>
        <v>0</v>
      </c>
      <c r="BE61" s="27">
        <f t="shared" si="2"/>
        <v>0</v>
      </c>
    </row>
    <row r="62" spans="1:196" ht="21.75" customHeight="1" x14ac:dyDescent="0.35">
      <c r="A62" s="311"/>
      <c r="B62" s="388" t="s">
        <v>74</v>
      </c>
      <c r="C62" s="388"/>
      <c r="D62" s="388"/>
      <c r="E62" s="3"/>
      <c r="F62" s="3"/>
      <c r="G62" s="3"/>
      <c r="H62" s="3"/>
      <c r="I62" s="3"/>
      <c r="J62" s="389" t="s">
        <v>75</v>
      </c>
      <c r="K62" s="389"/>
      <c r="L62" s="389"/>
      <c r="M62" s="389"/>
      <c r="N62" s="389"/>
      <c r="P62" s="150"/>
      <c r="Q62" s="3"/>
      <c r="R62" s="389" t="s">
        <v>76</v>
      </c>
      <c r="S62" s="389"/>
      <c r="T62" s="389"/>
      <c r="U62" s="3"/>
      <c r="V62" s="4"/>
      <c r="W62" s="390" t="s">
        <v>77</v>
      </c>
      <c r="X62" s="390"/>
      <c r="Y62" s="390"/>
      <c r="Z62" s="390"/>
      <c r="AA62" s="390"/>
      <c r="AB62" s="7"/>
      <c r="AD62" s="3"/>
      <c r="AE62" s="3"/>
      <c r="AF62" s="311"/>
      <c r="AG62" s="388" t="s">
        <v>74</v>
      </c>
      <c r="AH62" s="388"/>
      <c r="AI62" s="388"/>
      <c r="AJ62" s="3"/>
      <c r="AK62" s="119"/>
      <c r="AL62" s="119"/>
      <c r="AM62" s="119"/>
      <c r="AN62" s="119"/>
      <c r="AO62" s="119"/>
      <c r="AP62" s="119"/>
      <c r="AQ62" s="119"/>
      <c r="AR62" s="119"/>
      <c r="AS62" s="119"/>
      <c r="AU62" s="119"/>
      <c r="AV62" s="119"/>
      <c r="AW62" s="68"/>
      <c r="AX62" s="119"/>
      <c r="AY62" s="119"/>
      <c r="AZ62" s="119"/>
      <c r="BA62" s="119"/>
      <c r="BB62" s="119"/>
      <c r="BC62" s="119"/>
    </row>
    <row r="63" spans="1:196" ht="21.75" customHeight="1" x14ac:dyDescent="0.35">
      <c r="B63" s="292"/>
      <c r="D63" s="8"/>
      <c r="E63" s="3"/>
      <c r="F63" s="3"/>
      <c r="G63" s="3"/>
      <c r="H63" s="3"/>
      <c r="I63" s="3"/>
      <c r="K63" s="3"/>
      <c r="L63" s="3"/>
      <c r="M63" s="3"/>
      <c r="N63" s="8"/>
      <c r="O63" s="3"/>
      <c r="Q63" s="3"/>
      <c r="R63" s="9"/>
      <c r="S63" s="3"/>
      <c r="V63" s="4"/>
      <c r="W63" s="4"/>
      <c r="X63" s="313"/>
      <c r="Y63" s="3"/>
      <c r="Z63" s="3"/>
      <c r="AB63" s="7"/>
      <c r="AD63" s="3"/>
      <c r="AE63" s="3"/>
      <c r="AG63" s="292"/>
      <c r="AI63" s="152"/>
      <c r="AJ63" s="3"/>
      <c r="AK63" s="119"/>
      <c r="AL63" s="119"/>
      <c r="AM63" s="119"/>
      <c r="AN63" s="119"/>
      <c r="AO63" s="119"/>
      <c r="AP63" s="119"/>
      <c r="AQ63" s="119"/>
      <c r="AR63" s="119"/>
      <c r="AS63" s="119"/>
      <c r="AU63" s="119"/>
      <c r="AV63" s="119"/>
      <c r="AW63" s="156"/>
      <c r="AX63" s="119"/>
      <c r="AY63" s="119"/>
      <c r="AZ63" s="119"/>
      <c r="BA63" s="119"/>
      <c r="BB63" s="119"/>
      <c r="BC63" s="119"/>
    </row>
    <row r="64" spans="1:196" ht="21.75" customHeight="1" x14ac:dyDescent="0.35">
      <c r="B64" s="29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V64" s="10"/>
      <c r="W64" s="10"/>
      <c r="X64" s="313"/>
      <c r="Y64" s="3"/>
      <c r="Z64" s="3"/>
      <c r="AB64" s="7"/>
      <c r="AD64" s="3"/>
      <c r="AE64" s="3"/>
      <c r="AG64" s="292"/>
      <c r="AJ64" s="3"/>
      <c r="AK64" s="119"/>
      <c r="AL64" s="119"/>
      <c r="AM64" s="119"/>
      <c r="AN64" s="119"/>
      <c r="AO64" s="119"/>
      <c r="AP64" s="119"/>
      <c r="AQ64" s="119"/>
      <c r="AR64" s="119"/>
      <c r="AS64" s="119"/>
      <c r="AU64" s="119"/>
      <c r="AV64" s="119"/>
      <c r="AW64" s="119"/>
      <c r="AX64" s="119"/>
      <c r="AY64" s="119"/>
      <c r="AZ64" s="119"/>
      <c r="BA64" s="119"/>
      <c r="BB64" s="119"/>
      <c r="BC64" s="119"/>
    </row>
    <row r="65" spans="1:196" s="2" customFormat="1" ht="21.75" customHeight="1" x14ac:dyDescent="0.35">
      <c r="A65" s="311"/>
      <c r="B65" s="394" t="s">
        <v>117</v>
      </c>
      <c r="C65" s="394"/>
      <c r="D65" s="394"/>
      <c r="E65" s="4"/>
      <c r="F65" s="4"/>
      <c r="G65" s="4"/>
      <c r="H65" s="4"/>
      <c r="I65" s="4"/>
      <c r="J65" s="395" t="s">
        <v>78</v>
      </c>
      <c r="K65" s="395"/>
      <c r="L65" s="395"/>
      <c r="M65" s="395"/>
      <c r="N65" s="395"/>
      <c r="O65" s="4"/>
      <c r="P65" s="151"/>
      <c r="Q65" s="4"/>
      <c r="R65" s="395" t="s">
        <v>79</v>
      </c>
      <c r="S65" s="395"/>
      <c r="T65" s="395"/>
      <c r="V65" s="10"/>
      <c r="W65" s="395" t="s">
        <v>80</v>
      </c>
      <c r="X65" s="395"/>
      <c r="Y65" s="395"/>
      <c r="Z65" s="395"/>
      <c r="AA65" s="395"/>
      <c r="AB65" s="11"/>
      <c r="AC65" s="134"/>
      <c r="AD65" s="4"/>
      <c r="AE65" s="4"/>
      <c r="AF65" s="311"/>
      <c r="AG65" s="394" t="s">
        <v>117</v>
      </c>
      <c r="AH65" s="394"/>
      <c r="AI65" s="394"/>
      <c r="AJ65" s="4"/>
      <c r="AK65" s="153"/>
      <c r="AL65" s="153"/>
      <c r="AM65" s="153"/>
      <c r="AN65" s="153"/>
      <c r="AO65" s="153"/>
      <c r="AP65" s="153"/>
      <c r="AQ65" s="153"/>
      <c r="AR65" s="153"/>
      <c r="AS65" s="153"/>
      <c r="AT65" s="157"/>
      <c r="AU65" s="153"/>
      <c r="AV65" s="153"/>
      <c r="AW65" s="153"/>
      <c r="AX65" s="153"/>
      <c r="AY65" s="153"/>
      <c r="AZ65" s="153"/>
      <c r="BA65" s="153"/>
      <c r="BB65" s="153"/>
      <c r="BC65" s="153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</row>
    <row r="66" spans="1:196" ht="21.75" customHeight="1" x14ac:dyDescent="0.35">
      <c r="B66" s="388" t="s">
        <v>118</v>
      </c>
      <c r="C66" s="388"/>
      <c r="D66" s="388"/>
      <c r="E66" s="3"/>
      <c r="F66" s="3"/>
      <c r="G66" s="3"/>
      <c r="H66" s="3"/>
      <c r="I66" s="3"/>
      <c r="J66" s="388" t="s">
        <v>102</v>
      </c>
      <c r="K66" s="388"/>
      <c r="L66" s="388"/>
      <c r="M66" s="388"/>
      <c r="N66" s="388"/>
      <c r="P66" s="150"/>
      <c r="R66" s="396" t="s">
        <v>103</v>
      </c>
      <c r="S66" s="396"/>
      <c r="T66" s="396"/>
      <c r="V66" s="10"/>
      <c r="W66" s="396" t="s">
        <v>81</v>
      </c>
      <c r="X66" s="396"/>
      <c r="Y66" s="396"/>
      <c r="Z66" s="396"/>
      <c r="AA66" s="396"/>
      <c r="AB66" s="7"/>
      <c r="AD66" s="3"/>
      <c r="AE66" s="3"/>
      <c r="AG66" s="388" t="s">
        <v>118</v>
      </c>
      <c r="AH66" s="388"/>
      <c r="AI66" s="388"/>
      <c r="AJ66" s="3"/>
      <c r="AK66" s="119"/>
      <c r="AL66" s="119"/>
      <c r="AM66" s="119"/>
      <c r="AN66" s="119"/>
      <c r="AO66" s="119"/>
      <c r="AP66" s="119"/>
      <c r="AQ66" s="119"/>
      <c r="AR66" s="119"/>
      <c r="AU66" s="119"/>
      <c r="AV66" s="119"/>
      <c r="AW66" s="119"/>
      <c r="AX66" s="119"/>
      <c r="AY66" s="119"/>
      <c r="AZ66" s="119"/>
      <c r="BA66" s="119"/>
      <c r="BB66" s="119"/>
      <c r="BC66" s="119"/>
    </row>
    <row r="67" spans="1:196" ht="21.75" customHeight="1" x14ac:dyDescent="0.35">
      <c r="B67" s="291"/>
      <c r="C67" s="291"/>
      <c r="D67" s="291"/>
      <c r="E67" s="3"/>
      <c r="F67" s="3"/>
      <c r="G67" s="3"/>
      <c r="H67" s="3"/>
      <c r="I67" s="3"/>
      <c r="J67" s="291"/>
      <c r="K67" s="291"/>
      <c r="L67" s="291"/>
      <c r="M67" s="291"/>
      <c r="N67" s="291"/>
      <c r="P67" s="150"/>
      <c r="R67" s="293"/>
      <c r="S67" s="293"/>
      <c r="T67" s="293"/>
      <c r="V67" s="10"/>
      <c r="W67" s="293"/>
      <c r="X67" s="293"/>
      <c r="Y67" s="293"/>
      <c r="Z67" s="293"/>
      <c r="AA67" s="293"/>
      <c r="AB67" s="7"/>
      <c r="AD67" s="3"/>
      <c r="AE67" s="3"/>
      <c r="AG67" s="291"/>
      <c r="AH67" s="291"/>
      <c r="AI67" s="291"/>
      <c r="AJ67" s="3"/>
      <c r="AK67" s="119"/>
      <c r="AL67" s="119"/>
      <c r="AM67" s="119"/>
      <c r="AN67" s="119"/>
      <c r="AO67" s="119"/>
      <c r="AP67" s="119"/>
      <c r="AQ67" s="119"/>
      <c r="AR67" s="119"/>
      <c r="AU67" s="119"/>
      <c r="AV67" s="119"/>
      <c r="AW67" s="119"/>
      <c r="AX67" s="119"/>
      <c r="AY67" s="119"/>
      <c r="AZ67" s="119"/>
      <c r="BA67" s="119"/>
      <c r="BB67" s="119"/>
      <c r="BC67" s="119"/>
    </row>
    <row r="68" spans="1:196" s="19" customFormat="1" ht="21.75" customHeight="1" x14ac:dyDescent="0.35">
      <c r="A68" s="301">
        <v>26</v>
      </c>
      <c r="B68" s="303" t="s">
        <v>61</v>
      </c>
      <c r="C68" s="15" t="s">
        <v>28</v>
      </c>
      <c r="D68" s="16">
        <v>43030</v>
      </c>
      <c r="E68" s="17">
        <v>2108</v>
      </c>
      <c r="F68" s="17">
        <f t="shared" si="3"/>
        <v>45138</v>
      </c>
      <c r="G68" s="17">
        <v>2109</v>
      </c>
      <c r="H68" s="17"/>
      <c r="I68" s="17"/>
      <c r="J68" s="17">
        <f t="shared" si="4"/>
        <v>47247</v>
      </c>
      <c r="K68" s="32">
        <f t="shared" si="5"/>
        <v>0</v>
      </c>
      <c r="L68" s="19">
        <v>0</v>
      </c>
      <c r="M68" s="19">
        <v>0</v>
      </c>
      <c r="N68" s="19">
        <v>0</v>
      </c>
      <c r="O68" s="20">
        <f t="shared" si="6"/>
        <v>47247</v>
      </c>
      <c r="P68" s="17">
        <v>3605.95</v>
      </c>
      <c r="Q68" s="17">
        <f t="shared" si="7"/>
        <v>4252.2299999999996</v>
      </c>
      <c r="R68" s="17">
        <f t="shared" si="8"/>
        <v>200</v>
      </c>
      <c r="S68" s="17">
        <f t="shared" si="9"/>
        <v>1181.17</v>
      </c>
      <c r="T68" s="17">
        <f t="shared" ref="T68:T99" si="24">SUM(AY68:BC68)</f>
        <v>2200</v>
      </c>
      <c r="U68" s="20">
        <f t="shared" si="10"/>
        <v>11439.349999999999</v>
      </c>
      <c r="V68" s="21">
        <f t="shared" si="11"/>
        <v>17904</v>
      </c>
      <c r="W68" s="192">
        <f t="shared" si="12"/>
        <v>17903.650000000001</v>
      </c>
      <c r="X68" s="301">
        <v>26</v>
      </c>
      <c r="Y68" s="23">
        <f t="shared" si="13"/>
        <v>5669.6399999999994</v>
      </c>
      <c r="Z68" s="17">
        <v>0</v>
      </c>
      <c r="AA68" s="17">
        <v>100</v>
      </c>
      <c r="AB68" s="24">
        <f t="shared" si="14"/>
        <v>1181.18</v>
      </c>
      <c r="AC68" s="128">
        <v>200</v>
      </c>
      <c r="AD68" s="82">
        <f t="shared" si="15"/>
        <v>35807.65</v>
      </c>
      <c r="AE68" s="85">
        <f t="shared" si="16"/>
        <v>17903.825000000001</v>
      </c>
      <c r="AF68" s="301">
        <v>26</v>
      </c>
      <c r="AG68" s="303" t="s">
        <v>61</v>
      </c>
      <c r="AH68" s="15" t="s">
        <v>28</v>
      </c>
      <c r="AI68" s="17">
        <f t="shared" si="17"/>
        <v>3605.95</v>
      </c>
      <c r="AJ68" s="17">
        <f t="shared" si="18"/>
        <v>4252.2299999999996</v>
      </c>
      <c r="AK68" s="17"/>
      <c r="AL68" s="17">
        <v>0</v>
      </c>
      <c r="AM68" s="17">
        <v>0</v>
      </c>
      <c r="AN68" s="17">
        <v>0</v>
      </c>
      <c r="AO68" s="17">
        <v>0</v>
      </c>
      <c r="AP68" s="17"/>
      <c r="AQ68" s="17">
        <v>0</v>
      </c>
      <c r="AR68" s="17">
        <v>0</v>
      </c>
      <c r="AS68" s="17">
        <f t="shared" si="19"/>
        <v>4252.2299999999996</v>
      </c>
      <c r="AT68" s="17">
        <v>200</v>
      </c>
      <c r="AU68" s="17">
        <v>0</v>
      </c>
      <c r="AV68" s="17">
        <v>0</v>
      </c>
      <c r="AW68" s="17">
        <f t="shared" si="20"/>
        <v>200</v>
      </c>
      <c r="AX68" s="17">
        <f t="shared" si="21"/>
        <v>1181.17</v>
      </c>
      <c r="AY68" s="17">
        <v>0</v>
      </c>
      <c r="AZ68" s="17">
        <v>2100</v>
      </c>
      <c r="BA68" s="17">
        <v>100</v>
      </c>
      <c r="BB68" s="17"/>
      <c r="BC68" s="17"/>
      <c r="BD68" s="17">
        <f t="shared" ref="BD68:BD99" si="25">SUM(AY68:BC68)</f>
        <v>2200</v>
      </c>
      <c r="BE68" s="27">
        <f t="shared" ref="BE68:BE99" si="26">AI68+AS68+AW68+AX68+BD68</f>
        <v>11439.349999999999</v>
      </c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</row>
    <row r="69" spans="1:196" s="38" customFormat="1" ht="21.75" customHeight="1" x14ac:dyDescent="0.35">
      <c r="A69" s="301"/>
      <c r="B69" s="314"/>
      <c r="C69" s="44"/>
      <c r="D69" s="59"/>
      <c r="F69" s="17">
        <f t="shared" si="3"/>
        <v>0</v>
      </c>
      <c r="J69" s="17">
        <f t="shared" si="4"/>
        <v>0</v>
      </c>
      <c r="K69" s="32">
        <f t="shared" si="5"/>
        <v>0</v>
      </c>
      <c r="O69" s="20">
        <f t="shared" si="6"/>
        <v>0</v>
      </c>
      <c r="Q69" s="17">
        <f t="shared" si="7"/>
        <v>0</v>
      </c>
      <c r="R69" s="17">
        <f t="shared" si="8"/>
        <v>0</v>
      </c>
      <c r="S69" s="17">
        <f t="shared" si="9"/>
        <v>0</v>
      </c>
      <c r="T69" s="17">
        <f t="shared" si="24"/>
        <v>0</v>
      </c>
      <c r="U69" s="20">
        <f t="shared" si="10"/>
        <v>0</v>
      </c>
      <c r="V69" s="21">
        <f t="shared" si="11"/>
        <v>0</v>
      </c>
      <c r="W69" s="192">
        <f t="shared" si="12"/>
        <v>0</v>
      </c>
      <c r="X69" s="301"/>
      <c r="Y69" s="23">
        <f t="shared" si="13"/>
        <v>0</v>
      </c>
      <c r="AA69" s="40"/>
      <c r="AB69" s="24">
        <f t="shared" si="14"/>
        <v>0</v>
      </c>
      <c r="AC69" s="129"/>
      <c r="AD69" s="82">
        <f t="shared" si="15"/>
        <v>0</v>
      </c>
      <c r="AE69" s="85">
        <f t="shared" si="16"/>
        <v>0</v>
      </c>
      <c r="AF69" s="301"/>
      <c r="AG69" s="314"/>
      <c r="AH69" s="44"/>
      <c r="AI69" s="17">
        <f t="shared" si="17"/>
        <v>0</v>
      </c>
      <c r="AJ69" s="17">
        <f t="shared" si="18"/>
        <v>0</v>
      </c>
      <c r="AK69" s="40"/>
      <c r="AS69" s="17">
        <f t="shared" si="19"/>
        <v>0</v>
      </c>
      <c r="AT69" s="40"/>
      <c r="AW69" s="17">
        <f t="shared" si="20"/>
        <v>0</v>
      </c>
      <c r="AX69" s="17">
        <f t="shared" si="21"/>
        <v>0</v>
      </c>
      <c r="AY69" s="17"/>
      <c r="BD69" s="17">
        <f t="shared" si="25"/>
        <v>0</v>
      </c>
      <c r="BE69" s="27">
        <f t="shared" si="26"/>
        <v>0</v>
      </c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</row>
    <row r="70" spans="1:196" s="19" customFormat="1" ht="21.75" customHeight="1" x14ac:dyDescent="0.35">
      <c r="A70" s="301">
        <v>27</v>
      </c>
      <c r="B70" s="303" t="s">
        <v>62</v>
      </c>
      <c r="C70" s="35" t="s">
        <v>32</v>
      </c>
      <c r="D70" s="16">
        <v>51357</v>
      </c>
      <c r="E70" s="17">
        <v>2516</v>
      </c>
      <c r="F70" s="17">
        <f t="shared" si="3"/>
        <v>53873</v>
      </c>
      <c r="G70" s="17">
        <v>2517</v>
      </c>
      <c r="H70" s="17"/>
      <c r="I70" s="17"/>
      <c r="J70" s="17">
        <f t="shared" si="4"/>
        <v>56390</v>
      </c>
      <c r="K70" s="32">
        <f t="shared" si="5"/>
        <v>0</v>
      </c>
      <c r="L70" s="19">
        <v>0</v>
      </c>
      <c r="M70" s="19">
        <v>0</v>
      </c>
      <c r="N70" s="19">
        <v>0</v>
      </c>
      <c r="O70" s="20">
        <f t="shared" si="6"/>
        <v>56390</v>
      </c>
      <c r="P70" s="17">
        <v>5529.03</v>
      </c>
      <c r="Q70" s="17">
        <f t="shared" si="7"/>
        <v>16648.53</v>
      </c>
      <c r="R70" s="17">
        <f t="shared" si="8"/>
        <v>200</v>
      </c>
      <c r="S70" s="17">
        <f t="shared" si="9"/>
        <v>1409.75</v>
      </c>
      <c r="T70" s="17">
        <f t="shared" si="24"/>
        <v>13117.11</v>
      </c>
      <c r="U70" s="20">
        <f t="shared" si="10"/>
        <v>36904.42</v>
      </c>
      <c r="V70" s="21">
        <f t="shared" si="11"/>
        <v>9743</v>
      </c>
      <c r="W70" s="192">
        <f t="shared" si="12"/>
        <v>9742.5800000000017</v>
      </c>
      <c r="X70" s="301">
        <v>27</v>
      </c>
      <c r="Y70" s="23">
        <f t="shared" si="13"/>
        <v>6766.8</v>
      </c>
      <c r="Z70" s="17">
        <v>0</v>
      </c>
      <c r="AA70" s="17">
        <v>100</v>
      </c>
      <c r="AB70" s="24">
        <f t="shared" si="14"/>
        <v>1409.75</v>
      </c>
      <c r="AC70" s="128">
        <v>200</v>
      </c>
      <c r="AD70" s="82">
        <f t="shared" si="15"/>
        <v>19485.580000000002</v>
      </c>
      <c r="AE70" s="85">
        <f t="shared" si="16"/>
        <v>9742.7900000000009</v>
      </c>
      <c r="AF70" s="301">
        <v>27</v>
      </c>
      <c r="AG70" s="303" t="s">
        <v>62</v>
      </c>
      <c r="AH70" s="35" t="s">
        <v>32</v>
      </c>
      <c r="AI70" s="17">
        <f t="shared" si="17"/>
        <v>5529.03</v>
      </c>
      <c r="AJ70" s="17">
        <f t="shared" si="18"/>
        <v>5075.0999999999995</v>
      </c>
      <c r="AK70" s="17">
        <v>0</v>
      </c>
      <c r="AL70" s="17">
        <v>0</v>
      </c>
      <c r="AM70" s="17">
        <v>0</v>
      </c>
      <c r="AN70" s="17">
        <v>10399.1</v>
      </c>
      <c r="AO70" s="17">
        <v>0</v>
      </c>
      <c r="AP70" s="17"/>
      <c r="AQ70" s="17">
        <v>0</v>
      </c>
      <c r="AR70" s="17">
        <v>1174.33</v>
      </c>
      <c r="AS70" s="17">
        <f t="shared" si="19"/>
        <v>16648.53</v>
      </c>
      <c r="AT70" s="17">
        <v>200</v>
      </c>
      <c r="AU70" s="17">
        <v>0</v>
      </c>
      <c r="AV70" s="17">
        <v>0</v>
      </c>
      <c r="AW70" s="17">
        <f t="shared" si="20"/>
        <v>200</v>
      </c>
      <c r="AX70" s="17">
        <f t="shared" si="21"/>
        <v>1409.75</v>
      </c>
      <c r="AY70" s="17">
        <v>0</v>
      </c>
      <c r="AZ70" s="17">
        <v>2400</v>
      </c>
      <c r="BA70" s="17">
        <v>100</v>
      </c>
      <c r="BB70" s="17">
        <v>10617.11</v>
      </c>
      <c r="BC70" s="17">
        <v>0</v>
      </c>
      <c r="BD70" s="17">
        <f t="shared" si="25"/>
        <v>13117.11</v>
      </c>
      <c r="BE70" s="27">
        <f t="shared" si="26"/>
        <v>36904.42</v>
      </c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</row>
    <row r="71" spans="1:196" s="19" customFormat="1" ht="21.75" customHeight="1" x14ac:dyDescent="0.35">
      <c r="A71" s="301"/>
      <c r="B71" s="302"/>
      <c r="C71" s="15"/>
      <c r="D71" s="16"/>
      <c r="E71" s="17"/>
      <c r="F71" s="17">
        <f t="shared" si="3"/>
        <v>0</v>
      </c>
      <c r="G71" s="17"/>
      <c r="H71" s="17"/>
      <c r="I71" s="17"/>
      <c r="J71" s="17">
        <f t="shared" si="4"/>
        <v>0</v>
      </c>
      <c r="K71" s="32">
        <f t="shared" si="5"/>
        <v>0</v>
      </c>
      <c r="O71" s="20">
        <f t="shared" si="6"/>
        <v>0</v>
      </c>
      <c r="P71" s="17"/>
      <c r="Q71" s="17">
        <f t="shared" si="7"/>
        <v>0</v>
      </c>
      <c r="R71" s="17">
        <f t="shared" si="8"/>
        <v>0</v>
      </c>
      <c r="S71" s="17">
        <f t="shared" si="9"/>
        <v>0</v>
      </c>
      <c r="T71" s="17">
        <f t="shared" si="24"/>
        <v>0</v>
      </c>
      <c r="U71" s="20">
        <f t="shared" si="10"/>
        <v>0</v>
      </c>
      <c r="V71" s="21">
        <f t="shared" si="11"/>
        <v>0</v>
      </c>
      <c r="W71" s="192">
        <f t="shared" si="12"/>
        <v>0</v>
      </c>
      <c r="X71" s="301"/>
      <c r="Y71" s="23">
        <f t="shared" si="13"/>
        <v>0</v>
      </c>
      <c r="Z71" s="17"/>
      <c r="AA71" s="17"/>
      <c r="AB71" s="24">
        <f t="shared" si="14"/>
        <v>0</v>
      </c>
      <c r="AC71" s="128"/>
      <c r="AD71" s="82">
        <f t="shared" si="15"/>
        <v>0</v>
      </c>
      <c r="AE71" s="85">
        <f t="shared" si="16"/>
        <v>0</v>
      </c>
      <c r="AF71" s="301"/>
      <c r="AG71" s="302"/>
      <c r="AH71" s="15"/>
      <c r="AI71" s="17">
        <f t="shared" si="17"/>
        <v>0</v>
      </c>
      <c r="AJ71" s="17">
        <f t="shared" si="18"/>
        <v>0</v>
      </c>
      <c r="AK71" s="17"/>
      <c r="AL71" s="17"/>
      <c r="AM71" s="17"/>
      <c r="AN71" s="17"/>
      <c r="AO71" s="17"/>
      <c r="AP71" s="17"/>
      <c r="AQ71" s="17"/>
      <c r="AR71" s="17"/>
      <c r="AS71" s="17">
        <f t="shared" si="19"/>
        <v>0</v>
      </c>
      <c r="AT71" s="17"/>
      <c r="AU71" s="17"/>
      <c r="AV71" s="17"/>
      <c r="AW71" s="17">
        <f t="shared" si="20"/>
        <v>0</v>
      </c>
      <c r="AX71" s="17">
        <f t="shared" si="21"/>
        <v>0</v>
      </c>
      <c r="AY71" s="17"/>
      <c r="AZ71" s="50"/>
      <c r="BA71" s="17"/>
      <c r="BB71" s="17"/>
      <c r="BC71" s="17"/>
      <c r="BD71" s="17">
        <f t="shared" si="25"/>
        <v>0</v>
      </c>
      <c r="BE71" s="27">
        <f t="shared" si="26"/>
        <v>0</v>
      </c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</row>
    <row r="72" spans="1:196" s="19" customFormat="1" ht="21.75" customHeight="1" x14ac:dyDescent="0.35">
      <c r="A72" s="301">
        <v>28</v>
      </c>
      <c r="B72" s="303" t="s">
        <v>63</v>
      </c>
      <c r="C72" s="35" t="s">
        <v>25</v>
      </c>
      <c r="D72" s="16">
        <v>63997</v>
      </c>
      <c r="E72" s="17">
        <v>3008</v>
      </c>
      <c r="F72" s="17">
        <f t="shared" si="3"/>
        <v>67005</v>
      </c>
      <c r="G72" s="17">
        <v>3008</v>
      </c>
      <c r="H72" s="17"/>
      <c r="I72" s="17"/>
      <c r="J72" s="17">
        <f t="shared" si="4"/>
        <v>70013</v>
      </c>
      <c r="K72" s="32">
        <f t="shared" si="5"/>
        <v>0</v>
      </c>
      <c r="L72" s="19">
        <v>0</v>
      </c>
      <c r="M72" s="19">
        <v>0</v>
      </c>
      <c r="N72" s="19">
        <v>0</v>
      </c>
      <c r="O72" s="20">
        <f t="shared" si="6"/>
        <v>70013</v>
      </c>
      <c r="P72" s="17">
        <v>8394.4</v>
      </c>
      <c r="Q72" s="17">
        <f t="shared" si="7"/>
        <v>6301.17</v>
      </c>
      <c r="R72" s="17">
        <f t="shared" si="8"/>
        <v>200</v>
      </c>
      <c r="S72" s="17">
        <f t="shared" si="9"/>
        <v>1750.32</v>
      </c>
      <c r="T72" s="17">
        <f t="shared" si="24"/>
        <v>100</v>
      </c>
      <c r="U72" s="20">
        <f t="shared" si="10"/>
        <v>16745.89</v>
      </c>
      <c r="V72" s="21">
        <f t="shared" si="11"/>
        <v>26634</v>
      </c>
      <c r="W72" s="192">
        <f t="shared" si="12"/>
        <v>26633.11</v>
      </c>
      <c r="X72" s="301">
        <v>28</v>
      </c>
      <c r="Y72" s="23">
        <f t="shared" si="13"/>
        <v>8401.56</v>
      </c>
      <c r="Z72" s="17">
        <v>0</v>
      </c>
      <c r="AA72" s="17">
        <v>100</v>
      </c>
      <c r="AB72" s="24">
        <f t="shared" si="14"/>
        <v>1750.33</v>
      </c>
      <c r="AC72" s="128">
        <v>200</v>
      </c>
      <c r="AD72" s="82">
        <f t="shared" si="15"/>
        <v>53267.11</v>
      </c>
      <c r="AE72" s="85">
        <f t="shared" si="16"/>
        <v>26633.555</v>
      </c>
      <c r="AF72" s="301">
        <v>28</v>
      </c>
      <c r="AG72" s="303" t="s">
        <v>63</v>
      </c>
      <c r="AH72" s="35" t="s">
        <v>25</v>
      </c>
      <c r="AI72" s="17">
        <f t="shared" si="17"/>
        <v>8394.4</v>
      </c>
      <c r="AJ72" s="17">
        <f t="shared" si="18"/>
        <v>6301.17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/>
      <c r="AQ72" s="17">
        <v>0</v>
      </c>
      <c r="AR72" s="17">
        <v>0</v>
      </c>
      <c r="AS72" s="17">
        <f t="shared" si="19"/>
        <v>6301.17</v>
      </c>
      <c r="AT72" s="17">
        <v>200</v>
      </c>
      <c r="AU72" s="17">
        <v>0</v>
      </c>
      <c r="AV72" s="17">
        <v>0</v>
      </c>
      <c r="AW72" s="17">
        <f t="shared" si="20"/>
        <v>200</v>
      </c>
      <c r="AX72" s="17">
        <f t="shared" si="21"/>
        <v>1750.32</v>
      </c>
      <c r="AY72" s="17">
        <v>0</v>
      </c>
      <c r="AZ72" s="17">
        <v>0</v>
      </c>
      <c r="BA72" s="17">
        <v>100</v>
      </c>
      <c r="BB72" s="17">
        <v>0</v>
      </c>
      <c r="BC72" s="17">
        <v>0</v>
      </c>
      <c r="BD72" s="17">
        <f t="shared" si="25"/>
        <v>100</v>
      </c>
      <c r="BE72" s="27">
        <f t="shared" si="26"/>
        <v>16745.89</v>
      </c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</row>
    <row r="73" spans="1:196" s="19" customFormat="1" ht="21.75" customHeight="1" x14ac:dyDescent="0.35">
      <c r="A73" s="301"/>
      <c r="B73" s="302"/>
      <c r="C73" s="15"/>
      <c r="D73" s="16"/>
      <c r="E73" s="17"/>
      <c r="F73" s="17">
        <f t="shared" si="3"/>
        <v>0</v>
      </c>
      <c r="G73" s="17"/>
      <c r="H73" s="17"/>
      <c r="I73" s="17"/>
      <c r="J73" s="17">
        <f t="shared" si="4"/>
        <v>0</v>
      </c>
      <c r="K73" s="32">
        <f t="shared" si="5"/>
        <v>0</v>
      </c>
      <c r="O73" s="20">
        <f t="shared" si="6"/>
        <v>0</v>
      </c>
      <c r="P73" s="17"/>
      <c r="Q73" s="17">
        <f t="shared" si="7"/>
        <v>0</v>
      </c>
      <c r="R73" s="17">
        <f t="shared" si="8"/>
        <v>0</v>
      </c>
      <c r="S73" s="17">
        <f t="shared" si="9"/>
        <v>0</v>
      </c>
      <c r="T73" s="17">
        <f t="shared" si="24"/>
        <v>0</v>
      </c>
      <c r="U73" s="20">
        <f t="shared" si="10"/>
        <v>0</v>
      </c>
      <c r="V73" s="21">
        <f t="shared" si="11"/>
        <v>0</v>
      </c>
      <c r="W73" s="192">
        <f t="shared" si="12"/>
        <v>0</v>
      </c>
      <c r="X73" s="301"/>
      <c r="Y73" s="23">
        <f t="shared" si="13"/>
        <v>0</v>
      </c>
      <c r="Z73" s="17"/>
      <c r="AA73" s="17"/>
      <c r="AB73" s="24">
        <f t="shared" si="14"/>
        <v>0</v>
      </c>
      <c r="AC73" s="128"/>
      <c r="AD73" s="82">
        <f t="shared" si="15"/>
        <v>0</v>
      </c>
      <c r="AE73" s="85">
        <f t="shared" si="16"/>
        <v>0</v>
      </c>
      <c r="AF73" s="301"/>
      <c r="AG73" s="302"/>
      <c r="AH73" s="15"/>
      <c r="AI73" s="17">
        <f t="shared" si="17"/>
        <v>0</v>
      </c>
      <c r="AJ73" s="17">
        <f t="shared" si="18"/>
        <v>0</v>
      </c>
      <c r="AK73" s="17"/>
      <c r="AL73" s="17"/>
      <c r="AM73" s="17"/>
      <c r="AN73" s="17"/>
      <c r="AO73" s="17"/>
      <c r="AP73" s="17"/>
      <c r="AQ73" s="17"/>
      <c r="AR73" s="17"/>
      <c r="AS73" s="17">
        <f t="shared" si="19"/>
        <v>0</v>
      </c>
      <c r="AT73" s="17"/>
      <c r="AU73" s="17"/>
      <c r="AV73" s="17"/>
      <c r="AW73" s="17">
        <f t="shared" si="20"/>
        <v>0</v>
      </c>
      <c r="AX73" s="17">
        <f t="shared" si="21"/>
        <v>0</v>
      </c>
      <c r="AY73" s="17"/>
      <c r="AZ73" s="17"/>
      <c r="BA73" s="17"/>
      <c r="BB73" s="17"/>
      <c r="BC73" s="17"/>
      <c r="BD73" s="17">
        <f t="shared" si="25"/>
        <v>0</v>
      </c>
      <c r="BE73" s="27">
        <f t="shared" si="26"/>
        <v>0</v>
      </c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</row>
    <row r="74" spans="1:196" s="19" customFormat="1" ht="21.75" customHeight="1" x14ac:dyDescent="0.35">
      <c r="A74" s="301">
        <v>29</v>
      </c>
      <c r="B74" s="303" t="s">
        <v>64</v>
      </c>
      <c r="C74" s="62" t="s">
        <v>43</v>
      </c>
      <c r="D74" s="16">
        <v>39672</v>
      </c>
      <c r="E74" s="17">
        <v>1944</v>
      </c>
      <c r="F74" s="17">
        <f t="shared" si="3"/>
        <v>41616</v>
      </c>
      <c r="G74" s="17">
        <v>1944</v>
      </c>
      <c r="H74" s="17"/>
      <c r="I74" s="17"/>
      <c r="J74" s="17">
        <f t="shared" si="4"/>
        <v>43560</v>
      </c>
      <c r="K74" s="32">
        <f t="shared" si="5"/>
        <v>0</v>
      </c>
      <c r="L74" s="19">
        <v>0</v>
      </c>
      <c r="M74" s="19">
        <v>0</v>
      </c>
      <c r="N74" s="19">
        <v>0</v>
      </c>
      <c r="O74" s="20">
        <f t="shared" si="6"/>
        <v>43560</v>
      </c>
      <c r="P74" s="17">
        <v>2878.45</v>
      </c>
      <c r="Q74" s="17">
        <f t="shared" si="7"/>
        <v>8042.2</v>
      </c>
      <c r="R74" s="17">
        <f t="shared" si="8"/>
        <v>200</v>
      </c>
      <c r="S74" s="17">
        <f t="shared" si="9"/>
        <v>1089</v>
      </c>
      <c r="T74" s="17">
        <f t="shared" si="24"/>
        <v>14482.17</v>
      </c>
      <c r="U74" s="20">
        <f t="shared" si="10"/>
        <v>26691.82</v>
      </c>
      <c r="V74" s="21">
        <f t="shared" si="11"/>
        <v>8434</v>
      </c>
      <c r="W74" s="192">
        <f t="shared" si="12"/>
        <v>8434.18</v>
      </c>
      <c r="X74" s="301">
        <v>29</v>
      </c>
      <c r="Y74" s="23">
        <f t="shared" si="13"/>
        <v>5227.2</v>
      </c>
      <c r="Z74" s="17">
        <v>0</v>
      </c>
      <c r="AA74" s="17">
        <v>100</v>
      </c>
      <c r="AB74" s="24">
        <f t="shared" si="14"/>
        <v>1089</v>
      </c>
      <c r="AC74" s="128">
        <v>200</v>
      </c>
      <c r="AD74" s="82">
        <f t="shared" si="15"/>
        <v>16868.18</v>
      </c>
      <c r="AE74" s="85">
        <f t="shared" si="16"/>
        <v>8434.09</v>
      </c>
      <c r="AF74" s="301">
        <v>29</v>
      </c>
      <c r="AG74" s="303" t="s">
        <v>64</v>
      </c>
      <c r="AH74" s="62" t="s">
        <v>43</v>
      </c>
      <c r="AI74" s="17">
        <f t="shared" si="17"/>
        <v>2878.45</v>
      </c>
      <c r="AJ74" s="17">
        <f t="shared" si="18"/>
        <v>3920.3999999999996</v>
      </c>
      <c r="AK74" s="17">
        <v>0</v>
      </c>
      <c r="AL74" s="17">
        <v>0</v>
      </c>
      <c r="AM74" s="17">
        <v>0</v>
      </c>
      <c r="AN74" s="17">
        <v>4121.8</v>
      </c>
      <c r="AO74" s="17">
        <v>0</v>
      </c>
      <c r="AP74" s="17"/>
      <c r="AQ74" s="17">
        <v>0</v>
      </c>
      <c r="AR74" s="17">
        <v>0</v>
      </c>
      <c r="AS74" s="17">
        <f t="shared" si="19"/>
        <v>8042.2</v>
      </c>
      <c r="AT74" s="17">
        <v>200</v>
      </c>
      <c r="AU74" s="17">
        <v>0</v>
      </c>
      <c r="AV74" s="17">
        <v>0</v>
      </c>
      <c r="AW74" s="17">
        <f t="shared" si="20"/>
        <v>200</v>
      </c>
      <c r="AX74" s="17">
        <f t="shared" si="21"/>
        <v>1089</v>
      </c>
      <c r="AY74" s="17">
        <v>0</v>
      </c>
      <c r="AZ74" s="315">
        <v>0</v>
      </c>
      <c r="BA74" s="17">
        <v>100</v>
      </c>
      <c r="BB74" s="17">
        <v>14382.17</v>
      </c>
      <c r="BC74" s="17">
        <v>0</v>
      </c>
      <c r="BD74" s="17">
        <f t="shared" si="25"/>
        <v>14482.17</v>
      </c>
      <c r="BE74" s="27">
        <f t="shared" si="26"/>
        <v>26691.82</v>
      </c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</row>
    <row r="75" spans="1:196" s="19" customFormat="1" ht="21.75" customHeight="1" x14ac:dyDescent="0.35">
      <c r="A75" s="301"/>
      <c r="B75" s="302"/>
      <c r="C75" s="15"/>
      <c r="D75" s="16"/>
      <c r="E75" s="17"/>
      <c r="F75" s="17">
        <f t="shared" si="3"/>
        <v>0</v>
      </c>
      <c r="G75" s="17"/>
      <c r="H75" s="17"/>
      <c r="I75" s="17"/>
      <c r="J75" s="17">
        <f t="shared" si="4"/>
        <v>0</v>
      </c>
      <c r="K75" s="32">
        <f t="shared" si="5"/>
        <v>0</v>
      </c>
      <c r="O75" s="20">
        <f t="shared" si="6"/>
        <v>0</v>
      </c>
      <c r="P75" s="17"/>
      <c r="Q75" s="17">
        <f t="shared" si="7"/>
        <v>0</v>
      </c>
      <c r="R75" s="17">
        <f t="shared" si="8"/>
        <v>0</v>
      </c>
      <c r="S75" s="17">
        <f t="shared" si="9"/>
        <v>0</v>
      </c>
      <c r="T75" s="17">
        <f t="shared" si="24"/>
        <v>0</v>
      </c>
      <c r="U75" s="20">
        <f t="shared" si="10"/>
        <v>0</v>
      </c>
      <c r="V75" s="21">
        <f t="shared" si="11"/>
        <v>0</v>
      </c>
      <c r="W75" s="192">
        <f t="shared" si="12"/>
        <v>0</v>
      </c>
      <c r="X75" s="301"/>
      <c r="Y75" s="23">
        <f t="shared" si="13"/>
        <v>0</v>
      </c>
      <c r="Z75" s="17"/>
      <c r="AA75" s="17"/>
      <c r="AB75" s="24">
        <f t="shared" si="14"/>
        <v>0</v>
      </c>
      <c r="AC75" s="128"/>
      <c r="AD75" s="82">
        <f t="shared" si="15"/>
        <v>0</v>
      </c>
      <c r="AE75" s="85">
        <f t="shared" si="16"/>
        <v>0</v>
      </c>
      <c r="AF75" s="301"/>
      <c r="AG75" s="302"/>
      <c r="AH75" s="15"/>
      <c r="AI75" s="17">
        <f t="shared" si="17"/>
        <v>0</v>
      </c>
      <c r="AJ75" s="17">
        <f t="shared" si="18"/>
        <v>0</v>
      </c>
      <c r="AK75" s="17"/>
      <c r="AL75" s="17"/>
      <c r="AM75" s="17"/>
      <c r="AN75" s="17"/>
      <c r="AO75" s="17"/>
      <c r="AP75" s="17"/>
      <c r="AQ75" s="17"/>
      <c r="AR75" s="17"/>
      <c r="AS75" s="17">
        <f t="shared" si="19"/>
        <v>0</v>
      </c>
      <c r="AT75" s="17"/>
      <c r="AU75" s="17"/>
      <c r="AV75" s="17"/>
      <c r="AW75" s="17">
        <f t="shared" si="20"/>
        <v>0</v>
      </c>
      <c r="AX75" s="17">
        <f t="shared" si="21"/>
        <v>0</v>
      </c>
      <c r="AY75" s="17"/>
      <c r="AZ75" s="17"/>
      <c r="BA75" s="17"/>
      <c r="BB75" s="17"/>
      <c r="BC75" s="17"/>
      <c r="BD75" s="17">
        <f t="shared" si="25"/>
        <v>0</v>
      </c>
      <c r="BE75" s="27">
        <f t="shared" si="26"/>
        <v>0</v>
      </c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</row>
    <row r="76" spans="1:196" s="19" customFormat="1" ht="21.75" customHeight="1" x14ac:dyDescent="0.35">
      <c r="A76" s="301">
        <v>30</v>
      </c>
      <c r="B76" s="303" t="s">
        <v>65</v>
      </c>
      <c r="C76" s="35" t="s">
        <v>43</v>
      </c>
      <c r="D76" s="16">
        <v>57347</v>
      </c>
      <c r="E76" s="17">
        <v>2810</v>
      </c>
      <c r="F76" s="17">
        <f t="shared" si="3"/>
        <v>60157</v>
      </c>
      <c r="G76" s="17">
        <v>2810</v>
      </c>
      <c r="H76" s="17"/>
      <c r="I76" s="17"/>
      <c r="J76" s="17">
        <f t="shared" si="4"/>
        <v>62967</v>
      </c>
      <c r="K76" s="32">
        <f t="shared" si="5"/>
        <v>0</v>
      </c>
      <c r="L76" s="19">
        <v>0</v>
      </c>
      <c r="M76" s="19">
        <v>0</v>
      </c>
      <c r="N76" s="19">
        <v>0</v>
      </c>
      <c r="O76" s="20">
        <f t="shared" si="6"/>
        <v>62967</v>
      </c>
      <c r="P76" s="17">
        <v>6912.39</v>
      </c>
      <c r="Q76" s="17">
        <f t="shared" si="7"/>
        <v>5667.03</v>
      </c>
      <c r="R76" s="17">
        <f t="shared" si="8"/>
        <v>200</v>
      </c>
      <c r="S76" s="17">
        <f t="shared" si="9"/>
        <v>1574.17</v>
      </c>
      <c r="T76" s="17">
        <f t="shared" si="24"/>
        <v>200</v>
      </c>
      <c r="U76" s="20">
        <f t="shared" si="10"/>
        <v>14553.59</v>
      </c>
      <c r="V76" s="21">
        <f t="shared" si="11"/>
        <v>24207</v>
      </c>
      <c r="W76" s="192">
        <f t="shared" si="12"/>
        <v>24206.410000000003</v>
      </c>
      <c r="X76" s="301">
        <v>30</v>
      </c>
      <c r="Y76" s="23">
        <f t="shared" si="13"/>
        <v>7556.04</v>
      </c>
      <c r="Z76" s="17">
        <v>0</v>
      </c>
      <c r="AA76" s="17">
        <v>100</v>
      </c>
      <c r="AB76" s="24">
        <f t="shared" si="14"/>
        <v>1574.18</v>
      </c>
      <c r="AC76" s="128">
        <v>200</v>
      </c>
      <c r="AD76" s="82">
        <f t="shared" si="15"/>
        <v>48413.41</v>
      </c>
      <c r="AE76" s="85">
        <f t="shared" si="16"/>
        <v>24206.705000000002</v>
      </c>
      <c r="AF76" s="301">
        <v>30</v>
      </c>
      <c r="AG76" s="303" t="s">
        <v>65</v>
      </c>
      <c r="AH76" s="35" t="s">
        <v>43</v>
      </c>
      <c r="AI76" s="17">
        <f t="shared" si="17"/>
        <v>6912.39</v>
      </c>
      <c r="AJ76" s="17">
        <f t="shared" si="18"/>
        <v>5667.03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/>
      <c r="AQ76" s="17">
        <v>0</v>
      </c>
      <c r="AR76" s="17">
        <v>0</v>
      </c>
      <c r="AS76" s="17">
        <f t="shared" si="19"/>
        <v>5667.03</v>
      </c>
      <c r="AT76" s="17">
        <v>200</v>
      </c>
      <c r="AU76" s="17">
        <v>0</v>
      </c>
      <c r="AV76" s="17">
        <v>0</v>
      </c>
      <c r="AW76" s="17">
        <f t="shared" si="20"/>
        <v>200</v>
      </c>
      <c r="AX76" s="17">
        <f t="shared" si="21"/>
        <v>1574.17</v>
      </c>
      <c r="AY76" s="17">
        <v>0</v>
      </c>
      <c r="AZ76" s="17">
        <v>100</v>
      </c>
      <c r="BA76" s="17">
        <v>100</v>
      </c>
      <c r="BB76" s="17">
        <v>0</v>
      </c>
      <c r="BC76" s="17">
        <v>0</v>
      </c>
      <c r="BD76" s="17">
        <f t="shared" si="25"/>
        <v>200</v>
      </c>
      <c r="BE76" s="27">
        <f t="shared" si="26"/>
        <v>14553.59</v>
      </c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</row>
    <row r="77" spans="1:196" s="19" customFormat="1" ht="21.75" customHeight="1" x14ac:dyDescent="0.35">
      <c r="A77" s="301"/>
      <c r="B77" s="302"/>
      <c r="C77" s="15"/>
      <c r="D77" s="16"/>
      <c r="E77" s="17"/>
      <c r="F77" s="17">
        <f t="shared" si="3"/>
        <v>0</v>
      </c>
      <c r="G77" s="17"/>
      <c r="H77" s="17"/>
      <c r="I77" s="17"/>
      <c r="J77" s="17">
        <f t="shared" si="4"/>
        <v>0</v>
      </c>
      <c r="K77" s="32">
        <f t="shared" si="5"/>
        <v>0</v>
      </c>
      <c r="O77" s="20">
        <f t="shared" si="6"/>
        <v>0</v>
      </c>
      <c r="P77" s="17"/>
      <c r="Q77" s="17">
        <f t="shared" si="7"/>
        <v>0</v>
      </c>
      <c r="R77" s="17">
        <f t="shared" si="8"/>
        <v>0</v>
      </c>
      <c r="S77" s="17">
        <f t="shared" si="9"/>
        <v>0</v>
      </c>
      <c r="T77" s="17">
        <f t="shared" si="24"/>
        <v>0</v>
      </c>
      <c r="U77" s="20">
        <f t="shared" si="10"/>
        <v>0</v>
      </c>
      <c r="V77" s="21">
        <f t="shared" si="11"/>
        <v>0</v>
      </c>
      <c r="W77" s="192">
        <f t="shared" si="12"/>
        <v>0</v>
      </c>
      <c r="X77" s="301"/>
      <c r="Y77" s="23">
        <f t="shared" si="13"/>
        <v>0</v>
      </c>
      <c r="Z77" s="17"/>
      <c r="AA77" s="17"/>
      <c r="AB77" s="24">
        <f t="shared" si="14"/>
        <v>0</v>
      </c>
      <c r="AC77" s="128"/>
      <c r="AD77" s="82">
        <f t="shared" si="15"/>
        <v>0</v>
      </c>
      <c r="AE77" s="85">
        <f t="shared" si="16"/>
        <v>0</v>
      </c>
      <c r="AF77" s="301"/>
      <c r="AG77" s="302"/>
      <c r="AH77" s="15"/>
      <c r="AI77" s="17">
        <f t="shared" si="17"/>
        <v>0</v>
      </c>
      <c r="AJ77" s="17">
        <f t="shared" si="18"/>
        <v>0</v>
      </c>
      <c r="AK77" s="17"/>
      <c r="AL77" s="17"/>
      <c r="AM77" s="17"/>
      <c r="AN77" s="17"/>
      <c r="AO77" s="17"/>
      <c r="AP77" s="17"/>
      <c r="AQ77" s="17"/>
      <c r="AR77" s="17"/>
      <c r="AS77" s="17">
        <f t="shared" si="19"/>
        <v>0</v>
      </c>
      <c r="AT77" s="17"/>
      <c r="AU77" s="17"/>
      <c r="AV77" s="17"/>
      <c r="AW77" s="17">
        <f t="shared" si="20"/>
        <v>0</v>
      </c>
      <c r="AX77" s="17">
        <f t="shared" si="21"/>
        <v>0</v>
      </c>
      <c r="AY77" s="17"/>
      <c r="AZ77" s="17"/>
      <c r="BA77" s="17"/>
      <c r="BB77" s="17"/>
      <c r="BC77" s="17"/>
      <c r="BD77" s="17">
        <f t="shared" si="25"/>
        <v>0</v>
      </c>
      <c r="BE77" s="27">
        <f t="shared" si="26"/>
        <v>0</v>
      </c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</row>
    <row r="78" spans="1:196" s="19" customFormat="1" ht="21" customHeight="1" x14ac:dyDescent="0.35">
      <c r="A78" s="301">
        <v>31</v>
      </c>
      <c r="B78" s="303" t="s">
        <v>105</v>
      </c>
      <c r="C78" s="35" t="s">
        <v>106</v>
      </c>
      <c r="D78" s="16">
        <v>29165</v>
      </c>
      <c r="E78" s="17">
        <v>1540</v>
      </c>
      <c r="F78" s="17">
        <f t="shared" si="3"/>
        <v>30705</v>
      </c>
      <c r="G78" s="17">
        <v>1540</v>
      </c>
      <c r="H78" s="17"/>
      <c r="I78" s="17"/>
      <c r="J78" s="17">
        <f t="shared" si="4"/>
        <v>32245</v>
      </c>
      <c r="K78" s="32">
        <f t="shared" si="5"/>
        <v>0</v>
      </c>
      <c r="L78" s="19">
        <v>0</v>
      </c>
      <c r="M78" s="19">
        <v>0</v>
      </c>
      <c r="N78" s="19">
        <v>0</v>
      </c>
      <c r="O78" s="20">
        <f t="shared" si="6"/>
        <v>32245</v>
      </c>
      <c r="P78" s="17">
        <v>1125.52</v>
      </c>
      <c r="Q78" s="17">
        <f t="shared" si="7"/>
        <v>2902.0499999999997</v>
      </c>
      <c r="R78" s="17">
        <f t="shared" si="8"/>
        <v>300</v>
      </c>
      <c r="S78" s="17">
        <f t="shared" si="9"/>
        <v>806.12</v>
      </c>
      <c r="T78" s="17">
        <f t="shared" si="24"/>
        <v>100</v>
      </c>
      <c r="U78" s="20">
        <f t="shared" si="10"/>
        <v>5233.6899999999996</v>
      </c>
      <c r="V78" s="21">
        <f t="shared" si="11"/>
        <v>13506</v>
      </c>
      <c r="W78" s="192">
        <f t="shared" si="12"/>
        <v>13505.310000000001</v>
      </c>
      <c r="X78" s="301">
        <v>31</v>
      </c>
      <c r="Y78" s="23">
        <f t="shared" si="13"/>
        <v>3869.3999999999996</v>
      </c>
      <c r="Z78" s="17">
        <v>0</v>
      </c>
      <c r="AA78" s="17">
        <v>100</v>
      </c>
      <c r="AB78" s="24">
        <f t="shared" si="14"/>
        <v>806.13</v>
      </c>
      <c r="AC78" s="128">
        <v>200</v>
      </c>
      <c r="AD78" s="82">
        <f t="shared" si="15"/>
        <v>27011.31</v>
      </c>
      <c r="AE78" s="85">
        <f t="shared" si="16"/>
        <v>13505.655000000001</v>
      </c>
      <c r="AF78" s="301">
        <v>31</v>
      </c>
      <c r="AG78" s="303" t="s">
        <v>105</v>
      </c>
      <c r="AH78" s="35" t="s">
        <v>106</v>
      </c>
      <c r="AI78" s="17">
        <f t="shared" si="17"/>
        <v>1125.52</v>
      </c>
      <c r="AJ78" s="17">
        <f t="shared" si="18"/>
        <v>2902.0499999999997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/>
      <c r="AQ78" s="17">
        <v>0</v>
      </c>
      <c r="AR78" s="17">
        <v>0</v>
      </c>
      <c r="AS78" s="17">
        <f t="shared" si="19"/>
        <v>2902.0499999999997</v>
      </c>
      <c r="AT78" s="17">
        <v>300</v>
      </c>
      <c r="AU78" s="17">
        <v>0</v>
      </c>
      <c r="AV78" s="17">
        <v>0</v>
      </c>
      <c r="AW78" s="17">
        <f t="shared" si="20"/>
        <v>300</v>
      </c>
      <c r="AX78" s="17">
        <f t="shared" si="21"/>
        <v>806.12</v>
      </c>
      <c r="AY78" s="17">
        <v>0</v>
      </c>
      <c r="AZ78" s="17">
        <v>0</v>
      </c>
      <c r="BA78" s="17">
        <v>100</v>
      </c>
      <c r="BB78" s="17">
        <v>0</v>
      </c>
      <c r="BC78" s="17">
        <v>0</v>
      </c>
      <c r="BD78" s="17">
        <f t="shared" si="25"/>
        <v>100</v>
      </c>
      <c r="BE78" s="27">
        <f t="shared" si="26"/>
        <v>5233.6899999999996</v>
      </c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</row>
    <row r="79" spans="1:196" s="19" customFormat="1" ht="21" customHeight="1" x14ac:dyDescent="0.35">
      <c r="A79" s="301"/>
      <c r="B79" s="302"/>
      <c r="C79" s="15"/>
      <c r="D79" s="16"/>
      <c r="E79" s="17"/>
      <c r="F79" s="17">
        <f t="shared" si="3"/>
        <v>0</v>
      </c>
      <c r="G79" s="17"/>
      <c r="H79" s="17"/>
      <c r="I79" s="17"/>
      <c r="J79" s="17">
        <f t="shared" si="4"/>
        <v>0</v>
      </c>
      <c r="K79" s="32">
        <f t="shared" si="5"/>
        <v>0</v>
      </c>
      <c r="O79" s="20">
        <f t="shared" si="6"/>
        <v>0</v>
      </c>
      <c r="P79" s="17"/>
      <c r="Q79" s="17">
        <f t="shared" si="7"/>
        <v>0</v>
      </c>
      <c r="R79" s="17">
        <f t="shared" si="8"/>
        <v>0</v>
      </c>
      <c r="S79" s="17">
        <f t="shared" si="9"/>
        <v>0</v>
      </c>
      <c r="T79" s="17">
        <f t="shared" si="24"/>
        <v>0</v>
      </c>
      <c r="U79" s="20">
        <f t="shared" si="10"/>
        <v>0</v>
      </c>
      <c r="V79" s="21">
        <f t="shared" si="11"/>
        <v>0</v>
      </c>
      <c r="W79" s="192">
        <f t="shared" si="12"/>
        <v>0</v>
      </c>
      <c r="X79" s="301"/>
      <c r="Y79" s="23">
        <f t="shared" si="13"/>
        <v>0</v>
      </c>
      <c r="Z79" s="17"/>
      <c r="AA79" s="17"/>
      <c r="AB79" s="24">
        <f t="shared" si="14"/>
        <v>0</v>
      </c>
      <c r="AC79" s="128"/>
      <c r="AD79" s="82">
        <f t="shared" si="15"/>
        <v>0</v>
      </c>
      <c r="AE79" s="85">
        <f t="shared" si="16"/>
        <v>0</v>
      </c>
      <c r="AF79" s="301"/>
      <c r="AG79" s="302"/>
      <c r="AH79" s="15"/>
      <c r="AI79" s="17">
        <f t="shared" si="17"/>
        <v>0</v>
      </c>
      <c r="AJ79" s="17">
        <f t="shared" si="18"/>
        <v>0</v>
      </c>
      <c r="AK79" s="17"/>
      <c r="AL79" s="17"/>
      <c r="AM79" s="17"/>
      <c r="AN79" s="17"/>
      <c r="AO79" s="17"/>
      <c r="AP79" s="17"/>
      <c r="AQ79" s="17"/>
      <c r="AR79" s="17"/>
      <c r="AS79" s="17">
        <f t="shared" si="19"/>
        <v>0</v>
      </c>
      <c r="AT79" s="17"/>
      <c r="AU79" s="17"/>
      <c r="AV79" s="17"/>
      <c r="AW79" s="17">
        <f t="shared" si="20"/>
        <v>0</v>
      </c>
      <c r="AX79" s="17">
        <f t="shared" si="21"/>
        <v>0</v>
      </c>
      <c r="AY79" s="17"/>
      <c r="AZ79" s="17"/>
      <c r="BA79" s="17"/>
      <c r="BB79" s="17"/>
      <c r="BC79" s="17"/>
      <c r="BD79" s="17">
        <f t="shared" si="25"/>
        <v>0</v>
      </c>
      <c r="BE79" s="27">
        <f t="shared" si="26"/>
        <v>0</v>
      </c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</row>
    <row r="80" spans="1:196" s="19" customFormat="1" ht="21.75" customHeight="1" x14ac:dyDescent="0.35">
      <c r="A80" s="301">
        <v>32</v>
      </c>
      <c r="B80" s="302" t="s">
        <v>66</v>
      </c>
      <c r="C80" s="35" t="s">
        <v>28</v>
      </c>
      <c r="D80" s="16">
        <v>43488</v>
      </c>
      <c r="E80" s="17">
        <v>2131</v>
      </c>
      <c r="F80" s="17">
        <f t="shared" si="3"/>
        <v>45619</v>
      </c>
      <c r="G80" s="17">
        <v>2108</v>
      </c>
      <c r="H80" s="17"/>
      <c r="I80" s="17"/>
      <c r="J80" s="17">
        <f t="shared" si="4"/>
        <v>47727</v>
      </c>
      <c r="K80" s="32">
        <f t="shared" si="5"/>
        <v>0</v>
      </c>
      <c r="L80" s="19">
        <v>0</v>
      </c>
      <c r="M80" s="19">
        <v>0</v>
      </c>
      <c r="N80" s="19">
        <v>0</v>
      </c>
      <c r="O80" s="20">
        <f t="shared" si="6"/>
        <v>47727</v>
      </c>
      <c r="P80" s="17">
        <v>3706.91</v>
      </c>
      <c r="Q80" s="17">
        <f t="shared" si="7"/>
        <v>9734.619999999999</v>
      </c>
      <c r="R80" s="17">
        <f t="shared" si="8"/>
        <v>200</v>
      </c>
      <c r="S80" s="17">
        <f t="shared" si="9"/>
        <v>1193.17</v>
      </c>
      <c r="T80" s="17">
        <f t="shared" si="24"/>
        <v>2200</v>
      </c>
      <c r="U80" s="20">
        <f t="shared" si="10"/>
        <v>17034.699999999997</v>
      </c>
      <c r="V80" s="21">
        <f t="shared" si="11"/>
        <v>15346</v>
      </c>
      <c r="W80" s="192">
        <f t="shared" si="12"/>
        <v>15346.300000000003</v>
      </c>
      <c r="X80" s="301">
        <v>32</v>
      </c>
      <c r="Y80" s="23">
        <f t="shared" si="13"/>
        <v>5727.24</v>
      </c>
      <c r="Z80" s="17">
        <v>0</v>
      </c>
      <c r="AA80" s="17">
        <v>100</v>
      </c>
      <c r="AB80" s="24">
        <f t="shared" si="14"/>
        <v>1193.18</v>
      </c>
      <c r="AC80" s="128">
        <v>200</v>
      </c>
      <c r="AD80" s="82">
        <f t="shared" si="15"/>
        <v>30692.300000000003</v>
      </c>
      <c r="AE80" s="85">
        <f t="shared" si="16"/>
        <v>15346.150000000001</v>
      </c>
      <c r="AF80" s="301">
        <v>32</v>
      </c>
      <c r="AG80" s="302" t="s">
        <v>66</v>
      </c>
      <c r="AH80" s="35" t="s">
        <v>28</v>
      </c>
      <c r="AI80" s="17">
        <f t="shared" si="17"/>
        <v>3706.91</v>
      </c>
      <c r="AJ80" s="17">
        <f t="shared" si="18"/>
        <v>4295.43</v>
      </c>
      <c r="AK80" s="17">
        <v>5439.19</v>
      </c>
      <c r="AL80" s="17">
        <v>0</v>
      </c>
      <c r="AM80" s="17">
        <v>0</v>
      </c>
      <c r="AN80" s="17">
        <v>0</v>
      </c>
      <c r="AO80" s="17">
        <v>0</v>
      </c>
      <c r="AP80" s="17"/>
      <c r="AQ80" s="17">
        <v>0</v>
      </c>
      <c r="AR80" s="17">
        <v>0</v>
      </c>
      <c r="AS80" s="17">
        <f t="shared" si="19"/>
        <v>9734.619999999999</v>
      </c>
      <c r="AT80" s="17">
        <v>200</v>
      </c>
      <c r="AU80" s="17">
        <v>0</v>
      </c>
      <c r="AV80" s="17">
        <v>0</v>
      </c>
      <c r="AW80" s="17">
        <f t="shared" si="20"/>
        <v>200</v>
      </c>
      <c r="AX80" s="17">
        <f t="shared" si="21"/>
        <v>1193.17</v>
      </c>
      <c r="AY80" s="17">
        <v>0</v>
      </c>
      <c r="AZ80" s="315">
        <v>2100</v>
      </c>
      <c r="BA80" s="17">
        <v>100</v>
      </c>
      <c r="BB80" s="17">
        <v>0</v>
      </c>
      <c r="BC80" s="17"/>
      <c r="BD80" s="17">
        <f t="shared" si="25"/>
        <v>2200</v>
      </c>
      <c r="BE80" s="27">
        <f t="shared" si="26"/>
        <v>17034.699999999997</v>
      </c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</row>
    <row r="81" spans="1:196" s="19" customFormat="1" ht="20.25" customHeight="1" x14ac:dyDescent="0.35">
      <c r="A81" s="301"/>
      <c r="B81" s="305"/>
      <c r="C81" s="49"/>
      <c r="D81" s="16"/>
      <c r="F81" s="17">
        <f t="shared" ref="F81:F98" si="27">SUM(D81:E81)</f>
        <v>0</v>
      </c>
      <c r="J81" s="17">
        <f t="shared" si="4"/>
        <v>0</v>
      </c>
      <c r="K81" s="32">
        <f t="shared" si="5"/>
        <v>0</v>
      </c>
      <c r="O81" s="20">
        <f t="shared" si="6"/>
        <v>0</v>
      </c>
      <c r="Q81" s="17">
        <f t="shared" si="7"/>
        <v>0</v>
      </c>
      <c r="R81" s="17">
        <f t="shared" si="8"/>
        <v>0</v>
      </c>
      <c r="S81" s="17">
        <f t="shared" si="9"/>
        <v>0</v>
      </c>
      <c r="T81" s="17">
        <f t="shared" si="24"/>
        <v>0</v>
      </c>
      <c r="U81" s="20">
        <f t="shared" si="10"/>
        <v>0</v>
      </c>
      <c r="V81" s="21">
        <f t="shared" si="11"/>
        <v>0</v>
      </c>
      <c r="W81" s="192">
        <f t="shared" si="12"/>
        <v>0</v>
      </c>
      <c r="X81" s="301"/>
      <c r="Y81" s="23">
        <f t="shared" si="13"/>
        <v>0</v>
      </c>
      <c r="AA81" s="17"/>
      <c r="AB81" s="24">
        <f t="shared" si="14"/>
        <v>0</v>
      </c>
      <c r="AC81" s="128"/>
      <c r="AD81" s="82">
        <f t="shared" si="15"/>
        <v>0</v>
      </c>
      <c r="AE81" s="85">
        <f t="shared" si="16"/>
        <v>0</v>
      </c>
      <c r="AF81" s="301"/>
      <c r="AG81" s="305"/>
      <c r="AH81" s="49"/>
      <c r="AI81" s="17">
        <f t="shared" si="17"/>
        <v>0</v>
      </c>
      <c r="AJ81" s="17">
        <f t="shared" si="18"/>
        <v>0</v>
      </c>
      <c r="AQ81" s="17"/>
      <c r="AS81" s="17">
        <f t="shared" si="19"/>
        <v>0</v>
      </c>
      <c r="AT81" s="17"/>
      <c r="AW81" s="17">
        <f t="shared" si="20"/>
        <v>0</v>
      </c>
      <c r="AX81" s="17">
        <f t="shared" si="21"/>
        <v>0</v>
      </c>
      <c r="AY81" s="17"/>
      <c r="BD81" s="17">
        <f t="shared" si="25"/>
        <v>0</v>
      </c>
      <c r="BE81" s="27">
        <f t="shared" si="26"/>
        <v>0</v>
      </c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</row>
    <row r="82" spans="1:196" s="19" customFormat="1" ht="20.25" customHeight="1" x14ac:dyDescent="0.35">
      <c r="A82" s="301">
        <v>33</v>
      </c>
      <c r="B82" s="305" t="s">
        <v>124</v>
      </c>
      <c r="C82" s="15" t="s">
        <v>127</v>
      </c>
      <c r="D82" s="16">
        <v>29165</v>
      </c>
      <c r="E82" s="17">
        <v>1540</v>
      </c>
      <c r="F82" s="17">
        <f t="shared" si="27"/>
        <v>30705</v>
      </c>
      <c r="G82" s="17">
        <v>1540</v>
      </c>
      <c r="J82" s="17">
        <f t="shared" si="4"/>
        <v>32245</v>
      </c>
      <c r="K82" s="32">
        <f t="shared" si="5"/>
        <v>0</v>
      </c>
      <c r="L82" s="19">
        <v>0</v>
      </c>
      <c r="M82" s="19">
        <v>0</v>
      </c>
      <c r="N82" s="19">
        <v>0</v>
      </c>
      <c r="O82" s="20">
        <f t="shared" si="6"/>
        <v>32245</v>
      </c>
      <c r="P82" s="17">
        <v>1125.52</v>
      </c>
      <c r="Q82" s="17">
        <f t="shared" si="7"/>
        <v>2902.0499999999997</v>
      </c>
      <c r="R82" s="17">
        <f t="shared" si="8"/>
        <v>200</v>
      </c>
      <c r="S82" s="17">
        <f t="shared" si="9"/>
        <v>806.12</v>
      </c>
      <c r="T82" s="17">
        <f t="shared" si="24"/>
        <v>100</v>
      </c>
      <c r="U82" s="20">
        <f t="shared" si="10"/>
        <v>5133.6899999999996</v>
      </c>
      <c r="V82" s="21">
        <f t="shared" si="11"/>
        <v>13556</v>
      </c>
      <c r="W82" s="192">
        <f t="shared" si="12"/>
        <v>13555.310000000001</v>
      </c>
      <c r="X82" s="301">
        <v>33</v>
      </c>
      <c r="Y82" s="23">
        <f t="shared" si="13"/>
        <v>3869.3999999999996</v>
      </c>
      <c r="AA82" s="17">
        <v>100</v>
      </c>
      <c r="AB82" s="24">
        <f t="shared" si="14"/>
        <v>806.13</v>
      </c>
      <c r="AC82" s="128">
        <v>200</v>
      </c>
      <c r="AD82" s="82">
        <f t="shared" si="15"/>
        <v>27111.31</v>
      </c>
      <c r="AE82" s="85">
        <f t="shared" si="16"/>
        <v>13555.655000000001</v>
      </c>
      <c r="AF82" s="301">
        <v>33</v>
      </c>
      <c r="AG82" s="305" t="s">
        <v>124</v>
      </c>
      <c r="AH82" s="15" t="s">
        <v>127</v>
      </c>
      <c r="AI82" s="17">
        <f t="shared" si="17"/>
        <v>1125.52</v>
      </c>
      <c r="AJ82" s="17">
        <f t="shared" si="18"/>
        <v>2902.0499999999997</v>
      </c>
      <c r="AQ82" s="17"/>
      <c r="AS82" s="17">
        <f t="shared" si="19"/>
        <v>2902.0499999999997</v>
      </c>
      <c r="AT82" s="17">
        <v>200</v>
      </c>
      <c r="AW82" s="17">
        <f t="shared" si="20"/>
        <v>200</v>
      </c>
      <c r="AX82" s="17">
        <f t="shared" si="21"/>
        <v>806.12</v>
      </c>
      <c r="AY82" s="17"/>
      <c r="BA82" s="17">
        <v>100</v>
      </c>
      <c r="BD82" s="17">
        <f t="shared" si="25"/>
        <v>100</v>
      </c>
      <c r="BE82" s="27">
        <f t="shared" si="26"/>
        <v>5133.6899999999996</v>
      </c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</row>
    <row r="83" spans="1:196" s="19" customFormat="1" ht="20.25" customHeight="1" x14ac:dyDescent="0.35">
      <c r="A83" s="301"/>
      <c r="B83" s="305"/>
      <c r="C83" s="49"/>
      <c r="D83" s="16"/>
      <c r="F83" s="17">
        <f t="shared" si="27"/>
        <v>0</v>
      </c>
      <c r="J83" s="17">
        <f t="shared" si="4"/>
        <v>0</v>
      </c>
      <c r="K83" s="32">
        <f t="shared" si="5"/>
        <v>0</v>
      </c>
      <c r="O83" s="20">
        <f t="shared" si="6"/>
        <v>0</v>
      </c>
      <c r="Q83" s="17">
        <f t="shared" si="7"/>
        <v>0</v>
      </c>
      <c r="R83" s="17">
        <f t="shared" si="8"/>
        <v>0</v>
      </c>
      <c r="S83" s="17">
        <f t="shared" si="9"/>
        <v>0</v>
      </c>
      <c r="T83" s="17">
        <f t="shared" si="24"/>
        <v>0</v>
      </c>
      <c r="U83" s="20">
        <f t="shared" si="10"/>
        <v>0</v>
      </c>
      <c r="V83" s="21">
        <f t="shared" si="11"/>
        <v>0</v>
      </c>
      <c r="W83" s="192">
        <f t="shared" si="12"/>
        <v>0</v>
      </c>
      <c r="X83" s="301"/>
      <c r="Y83" s="23">
        <f t="shared" si="13"/>
        <v>0</v>
      </c>
      <c r="AA83" s="17"/>
      <c r="AB83" s="24">
        <f t="shared" si="14"/>
        <v>0</v>
      </c>
      <c r="AC83" s="128"/>
      <c r="AD83" s="82">
        <f t="shared" si="15"/>
        <v>0</v>
      </c>
      <c r="AE83" s="85">
        <f t="shared" si="16"/>
        <v>0</v>
      </c>
      <c r="AF83" s="301"/>
      <c r="AG83" s="305"/>
      <c r="AH83" s="49"/>
      <c r="AI83" s="17">
        <f t="shared" si="17"/>
        <v>0</v>
      </c>
      <c r="AJ83" s="17">
        <f t="shared" si="18"/>
        <v>0</v>
      </c>
      <c r="AQ83" s="17"/>
      <c r="AS83" s="17">
        <f t="shared" si="19"/>
        <v>0</v>
      </c>
      <c r="AT83" s="17"/>
      <c r="AW83" s="17">
        <f t="shared" si="20"/>
        <v>0</v>
      </c>
      <c r="AX83" s="17">
        <f t="shared" si="21"/>
        <v>0</v>
      </c>
      <c r="AY83" s="17"/>
      <c r="BD83" s="17">
        <f t="shared" si="25"/>
        <v>0</v>
      </c>
      <c r="BE83" s="27">
        <f t="shared" si="26"/>
        <v>0</v>
      </c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</row>
    <row r="84" spans="1:196" s="19" customFormat="1" ht="21.75" customHeight="1" x14ac:dyDescent="0.35">
      <c r="A84" s="301">
        <v>34</v>
      </c>
      <c r="B84" s="302" t="s">
        <v>67</v>
      </c>
      <c r="C84" s="35" t="s">
        <v>43</v>
      </c>
      <c r="D84" s="16">
        <v>40509</v>
      </c>
      <c r="E84" s="17">
        <v>1985</v>
      </c>
      <c r="F84" s="17">
        <f t="shared" si="27"/>
        <v>42494</v>
      </c>
      <c r="G84" s="17">
        <v>1944</v>
      </c>
      <c r="H84" s="17"/>
      <c r="I84" s="17"/>
      <c r="J84" s="17">
        <f t="shared" si="4"/>
        <v>44438</v>
      </c>
      <c r="K84" s="32">
        <f t="shared" si="5"/>
        <v>0</v>
      </c>
      <c r="L84" s="19">
        <v>0</v>
      </c>
      <c r="M84" s="19">
        <v>0</v>
      </c>
      <c r="N84" s="19">
        <v>0</v>
      </c>
      <c r="O84" s="20">
        <f t="shared" si="6"/>
        <v>44438</v>
      </c>
      <c r="P84" s="17">
        <v>3033.86</v>
      </c>
      <c r="Q84" s="17">
        <f t="shared" si="7"/>
        <v>3999.42</v>
      </c>
      <c r="R84" s="17">
        <f t="shared" si="8"/>
        <v>200</v>
      </c>
      <c r="S84" s="17">
        <f t="shared" si="9"/>
        <v>1110.95</v>
      </c>
      <c r="T84" s="17">
        <f t="shared" si="24"/>
        <v>100</v>
      </c>
      <c r="U84" s="20">
        <f t="shared" si="10"/>
        <v>8444.2300000000014</v>
      </c>
      <c r="V84" s="21">
        <f t="shared" si="11"/>
        <v>17997</v>
      </c>
      <c r="W84" s="192">
        <f t="shared" si="12"/>
        <v>17996.769999999997</v>
      </c>
      <c r="X84" s="301">
        <v>34</v>
      </c>
      <c r="Y84" s="23">
        <f t="shared" si="13"/>
        <v>5332.5599999999995</v>
      </c>
      <c r="Z84" s="17">
        <v>0</v>
      </c>
      <c r="AA84" s="17">
        <v>100</v>
      </c>
      <c r="AB84" s="24">
        <f t="shared" si="14"/>
        <v>1110.95</v>
      </c>
      <c r="AC84" s="128">
        <v>200</v>
      </c>
      <c r="AD84" s="82">
        <f t="shared" si="15"/>
        <v>35993.769999999997</v>
      </c>
      <c r="AE84" s="85">
        <f t="shared" si="16"/>
        <v>17996.884999999998</v>
      </c>
      <c r="AF84" s="301">
        <v>34</v>
      </c>
      <c r="AG84" s="302" t="s">
        <v>67</v>
      </c>
      <c r="AH84" s="35" t="s">
        <v>43</v>
      </c>
      <c r="AI84" s="17">
        <f t="shared" si="17"/>
        <v>3033.86</v>
      </c>
      <c r="AJ84" s="17">
        <f t="shared" si="18"/>
        <v>3999.42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/>
      <c r="AQ84" s="17">
        <v>0</v>
      </c>
      <c r="AR84" s="17">
        <v>0</v>
      </c>
      <c r="AS84" s="17">
        <f t="shared" si="19"/>
        <v>3999.42</v>
      </c>
      <c r="AT84" s="17">
        <v>200</v>
      </c>
      <c r="AU84" s="17">
        <v>0</v>
      </c>
      <c r="AV84" s="17">
        <v>0</v>
      </c>
      <c r="AW84" s="17">
        <f t="shared" si="20"/>
        <v>200</v>
      </c>
      <c r="AX84" s="17">
        <f t="shared" si="21"/>
        <v>1110.95</v>
      </c>
      <c r="AY84" s="17">
        <v>0</v>
      </c>
      <c r="AZ84" s="17"/>
      <c r="BA84" s="17">
        <v>100</v>
      </c>
      <c r="BB84" s="17">
        <v>0</v>
      </c>
      <c r="BC84" s="17">
        <v>0</v>
      </c>
      <c r="BD84" s="17">
        <f t="shared" si="25"/>
        <v>100</v>
      </c>
      <c r="BE84" s="27">
        <f t="shared" si="26"/>
        <v>8444.2300000000014</v>
      </c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</row>
    <row r="85" spans="1:196" s="38" customFormat="1" ht="21.75" customHeight="1" x14ac:dyDescent="0.35">
      <c r="A85" s="301"/>
      <c r="B85" s="310"/>
      <c r="C85" s="44"/>
      <c r="D85" s="16"/>
      <c r="F85" s="17">
        <f t="shared" si="27"/>
        <v>0</v>
      </c>
      <c r="J85" s="17">
        <f t="shared" ref="J85:J98" si="28">SUM(F85:I85)</f>
        <v>0</v>
      </c>
      <c r="K85" s="32">
        <f t="shared" ref="K85:K98" si="29">ROUND(J85/6/31/60*(N85+M85*60+L85*6*60),2)</f>
        <v>0</v>
      </c>
      <c r="O85" s="20">
        <f t="shared" ref="O85:O98" si="30">J85-K85</f>
        <v>0</v>
      </c>
      <c r="Q85" s="17">
        <f t="shared" ref="Q85:Q99" si="31">SUM(AJ85:AR85)</f>
        <v>0</v>
      </c>
      <c r="R85" s="17">
        <f t="shared" ref="R85:R99" si="32">SUM(AT85:AU85)</f>
        <v>0</v>
      </c>
      <c r="S85" s="17">
        <f t="shared" ref="S85:S99" si="33">ROUNDDOWN(J85*5%/2,2)</f>
        <v>0</v>
      </c>
      <c r="T85" s="17">
        <f t="shared" si="24"/>
        <v>0</v>
      </c>
      <c r="U85" s="20">
        <f t="shared" ref="U85:U99" si="34">P85+Q85+R85+S85+T85</f>
        <v>0</v>
      </c>
      <c r="V85" s="21">
        <f t="shared" ref="V85:V99" si="35">ROUND(AE85,0)</f>
        <v>0</v>
      </c>
      <c r="W85" s="192">
        <f t="shared" ref="W85:W99" si="36">(AD85-V85)</f>
        <v>0</v>
      </c>
      <c r="X85" s="301"/>
      <c r="Y85" s="23">
        <f t="shared" ref="Y85:Y99" si="37">J85*12%</f>
        <v>0</v>
      </c>
      <c r="Z85" s="17"/>
      <c r="AA85" s="17"/>
      <c r="AB85" s="24">
        <f t="shared" ref="AB85:AB99" si="38">ROUNDUP(J85*5%/2,2)</f>
        <v>0</v>
      </c>
      <c r="AC85" s="128"/>
      <c r="AD85" s="82">
        <f t="shared" ref="AD85:AD99" si="39">+O85-U85</f>
        <v>0</v>
      </c>
      <c r="AE85" s="85">
        <f t="shared" ref="AE85:AE99" si="40">(+O85-U85)/2</f>
        <v>0</v>
      </c>
      <c r="AF85" s="301"/>
      <c r="AG85" s="310"/>
      <c r="AH85" s="44"/>
      <c r="AI85" s="17">
        <f t="shared" ref="AI85:AI99" si="41">P85</f>
        <v>0</v>
      </c>
      <c r="AJ85" s="17">
        <f t="shared" ref="AJ85:AJ99" si="42">J85*9%</f>
        <v>0</v>
      </c>
      <c r="AK85" s="17"/>
      <c r="AM85" s="17"/>
      <c r="AQ85" s="17"/>
      <c r="AR85" s="17"/>
      <c r="AS85" s="17">
        <f t="shared" ref="AS85:AS99" si="43">SUM(AJ85:AR85)</f>
        <v>0</v>
      </c>
      <c r="AT85" s="17"/>
      <c r="AU85" s="17"/>
      <c r="AV85" s="17"/>
      <c r="AW85" s="17">
        <f t="shared" ref="AW85:AW99" si="44">SUM(AT85:AU85)</f>
        <v>0</v>
      </c>
      <c r="AX85" s="17">
        <f t="shared" ref="AX85:AX99" si="45">ROUNDDOWN(J85*5%/2,2)</f>
        <v>0</v>
      </c>
      <c r="AY85" s="17"/>
      <c r="BD85" s="17">
        <f t="shared" si="25"/>
        <v>0</v>
      </c>
      <c r="BE85" s="27">
        <f t="shared" si="26"/>
        <v>0</v>
      </c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</row>
    <row r="86" spans="1:196" s="19" customFormat="1" ht="21.75" customHeight="1" x14ac:dyDescent="0.35">
      <c r="A86" s="301">
        <v>35</v>
      </c>
      <c r="B86" s="302" t="s">
        <v>68</v>
      </c>
      <c r="C86" s="35" t="s">
        <v>54</v>
      </c>
      <c r="D86" s="16">
        <v>47738</v>
      </c>
      <c r="E86" s="17">
        <v>2339</v>
      </c>
      <c r="F86" s="17">
        <f t="shared" si="27"/>
        <v>50077</v>
      </c>
      <c r="G86" s="17">
        <v>2290</v>
      </c>
      <c r="H86" s="17"/>
      <c r="I86" s="17"/>
      <c r="J86" s="17">
        <f t="shared" si="28"/>
        <v>52367</v>
      </c>
      <c r="K86" s="32">
        <f t="shared" si="29"/>
        <v>0</v>
      </c>
      <c r="L86" s="19">
        <v>0</v>
      </c>
      <c r="M86" s="19">
        <v>0</v>
      </c>
      <c r="N86" s="19">
        <v>0</v>
      </c>
      <c r="O86" s="20">
        <f t="shared" si="30"/>
        <v>52367</v>
      </c>
      <c r="P86" s="17">
        <v>4682.8599999999997</v>
      </c>
      <c r="Q86" s="17">
        <f t="shared" si="31"/>
        <v>12936.57</v>
      </c>
      <c r="R86" s="17">
        <f t="shared" si="32"/>
        <v>200</v>
      </c>
      <c r="S86" s="17">
        <f t="shared" si="33"/>
        <v>1309.17</v>
      </c>
      <c r="T86" s="17">
        <f t="shared" si="24"/>
        <v>15047.13</v>
      </c>
      <c r="U86" s="20">
        <f t="shared" si="34"/>
        <v>34175.729999999996</v>
      </c>
      <c r="V86" s="21">
        <f t="shared" si="35"/>
        <v>9096</v>
      </c>
      <c r="W86" s="192">
        <f t="shared" si="36"/>
        <v>9095.2700000000041</v>
      </c>
      <c r="X86" s="301">
        <v>35</v>
      </c>
      <c r="Y86" s="23">
        <f t="shared" si="37"/>
        <v>6284.04</v>
      </c>
      <c r="Z86" s="17">
        <v>0</v>
      </c>
      <c r="AA86" s="17">
        <v>100</v>
      </c>
      <c r="AB86" s="24">
        <f t="shared" si="38"/>
        <v>1309.18</v>
      </c>
      <c r="AC86" s="128">
        <v>200</v>
      </c>
      <c r="AD86" s="82">
        <f t="shared" si="39"/>
        <v>18191.270000000004</v>
      </c>
      <c r="AE86" s="85">
        <f t="shared" si="40"/>
        <v>9095.635000000002</v>
      </c>
      <c r="AF86" s="301">
        <v>35</v>
      </c>
      <c r="AG86" s="302" t="s">
        <v>68</v>
      </c>
      <c r="AH86" s="35" t="s">
        <v>54</v>
      </c>
      <c r="AI86" s="17">
        <f t="shared" si="41"/>
        <v>4682.8599999999997</v>
      </c>
      <c r="AJ86" s="17">
        <f t="shared" si="42"/>
        <v>4713.03</v>
      </c>
      <c r="AK86" s="17">
        <v>8223.5400000000009</v>
      </c>
      <c r="AL86" s="17">
        <v>0</v>
      </c>
      <c r="AM86" s="17">
        <v>0</v>
      </c>
      <c r="AN86" s="17">
        <v>0</v>
      </c>
      <c r="AO86" s="17">
        <v>0</v>
      </c>
      <c r="AP86" s="17"/>
      <c r="AQ86" s="17">
        <v>0</v>
      </c>
      <c r="AR86" s="17">
        <v>0</v>
      </c>
      <c r="AS86" s="17">
        <f t="shared" si="43"/>
        <v>12936.57</v>
      </c>
      <c r="AT86" s="17">
        <v>200</v>
      </c>
      <c r="AU86" s="17">
        <v>0</v>
      </c>
      <c r="AV86" s="17">
        <v>0</v>
      </c>
      <c r="AW86" s="17">
        <f t="shared" si="44"/>
        <v>200</v>
      </c>
      <c r="AX86" s="17">
        <f t="shared" si="45"/>
        <v>1309.17</v>
      </c>
      <c r="AY86" s="17">
        <v>0</v>
      </c>
      <c r="AZ86" s="17">
        <v>100</v>
      </c>
      <c r="BA86" s="17">
        <v>100</v>
      </c>
      <c r="BB86" s="17">
        <v>14847.13</v>
      </c>
      <c r="BC86" s="17">
        <v>0</v>
      </c>
      <c r="BD86" s="17">
        <f t="shared" si="25"/>
        <v>15047.13</v>
      </c>
      <c r="BE86" s="27">
        <f t="shared" si="26"/>
        <v>34175.729999999996</v>
      </c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</row>
    <row r="87" spans="1:196" s="19" customFormat="1" ht="25.5" x14ac:dyDescent="0.35">
      <c r="A87" s="301"/>
      <c r="B87" s="302"/>
      <c r="C87" s="35"/>
      <c r="D87" s="16"/>
      <c r="E87" s="17"/>
      <c r="F87" s="17">
        <f t="shared" si="27"/>
        <v>0</v>
      </c>
      <c r="G87" s="17"/>
      <c r="H87" s="17"/>
      <c r="I87" s="17"/>
      <c r="J87" s="17">
        <f t="shared" si="28"/>
        <v>0</v>
      </c>
      <c r="K87" s="32">
        <f t="shared" si="29"/>
        <v>0</v>
      </c>
      <c r="O87" s="20">
        <f t="shared" si="30"/>
        <v>0</v>
      </c>
      <c r="P87" s="17"/>
      <c r="Q87" s="17">
        <f t="shared" si="31"/>
        <v>0</v>
      </c>
      <c r="R87" s="17">
        <f t="shared" si="32"/>
        <v>0</v>
      </c>
      <c r="S87" s="17">
        <f t="shared" si="33"/>
        <v>0</v>
      </c>
      <c r="T87" s="17">
        <f t="shared" si="24"/>
        <v>0</v>
      </c>
      <c r="U87" s="20">
        <f t="shared" si="34"/>
        <v>0</v>
      </c>
      <c r="V87" s="21">
        <f t="shared" si="35"/>
        <v>0</v>
      </c>
      <c r="W87" s="192">
        <f t="shared" si="36"/>
        <v>0</v>
      </c>
      <c r="X87" s="301"/>
      <c r="Y87" s="23">
        <f t="shared" si="37"/>
        <v>0</v>
      </c>
      <c r="Z87" s="17"/>
      <c r="AA87" s="17"/>
      <c r="AB87" s="24">
        <f t="shared" si="38"/>
        <v>0</v>
      </c>
      <c r="AC87" s="128"/>
      <c r="AD87" s="82">
        <f t="shared" si="39"/>
        <v>0</v>
      </c>
      <c r="AE87" s="85">
        <f t="shared" si="40"/>
        <v>0</v>
      </c>
      <c r="AF87" s="301"/>
      <c r="AG87" s="302"/>
      <c r="AH87" s="35"/>
      <c r="AI87" s="17">
        <f t="shared" si="41"/>
        <v>0</v>
      </c>
      <c r="AJ87" s="17">
        <f t="shared" si="42"/>
        <v>0</v>
      </c>
      <c r="AK87" s="17"/>
      <c r="AL87" s="17"/>
      <c r="AM87" s="17"/>
      <c r="AN87" s="17"/>
      <c r="AO87" s="17"/>
      <c r="AP87" s="17"/>
      <c r="AQ87" s="17"/>
      <c r="AR87" s="17"/>
      <c r="AS87" s="17">
        <f t="shared" si="43"/>
        <v>0</v>
      </c>
      <c r="AT87" s="17"/>
      <c r="AU87" s="17"/>
      <c r="AV87" s="17"/>
      <c r="AW87" s="17">
        <f t="shared" si="44"/>
        <v>0</v>
      </c>
      <c r="AX87" s="17">
        <f t="shared" si="45"/>
        <v>0</v>
      </c>
      <c r="AY87" s="17"/>
      <c r="AZ87" s="17"/>
      <c r="BA87" s="17"/>
      <c r="BB87" s="17"/>
      <c r="BC87" s="17"/>
      <c r="BD87" s="17">
        <f t="shared" si="25"/>
        <v>0</v>
      </c>
      <c r="BE87" s="27">
        <f t="shared" si="26"/>
        <v>0</v>
      </c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</row>
    <row r="88" spans="1:196" s="19" customFormat="1" ht="25.5" x14ac:dyDescent="0.35">
      <c r="A88" s="301">
        <v>36</v>
      </c>
      <c r="B88" s="302" t="s">
        <v>125</v>
      </c>
      <c r="C88" s="15" t="s">
        <v>127</v>
      </c>
      <c r="D88" s="16">
        <v>29165</v>
      </c>
      <c r="E88" s="17">
        <v>1540</v>
      </c>
      <c r="F88" s="17">
        <f t="shared" si="27"/>
        <v>30705</v>
      </c>
      <c r="G88" s="17">
        <v>1540</v>
      </c>
      <c r="H88" s="17"/>
      <c r="I88" s="17"/>
      <c r="J88" s="17">
        <f t="shared" si="28"/>
        <v>32245</v>
      </c>
      <c r="K88" s="32">
        <f t="shared" si="29"/>
        <v>0</v>
      </c>
      <c r="L88" s="19">
        <v>0</v>
      </c>
      <c r="M88" s="19">
        <v>0</v>
      </c>
      <c r="N88" s="19">
        <v>0</v>
      </c>
      <c r="O88" s="20">
        <f t="shared" si="30"/>
        <v>32245</v>
      </c>
      <c r="P88" s="17">
        <v>1125.52</v>
      </c>
      <c r="Q88" s="17">
        <f t="shared" si="31"/>
        <v>2902.0499999999997</v>
      </c>
      <c r="R88" s="17">
        <f t="shared" si="32"/>
        <v>200</v>
      </c>
      <c r="S88" s="17">
        <f t="shared" si="33"/>
        <v>806.12</v>
      </c>
      <c r="T88" s="17">
        <f t="shared" si="24"/>
        <v>100</v>
      </c>
      <c r="U88" s="20">
        <f t="shared" si="34"/>
        <v>5133.6899999999996</v>
      </c>
      <c r="V88" s="21">
        <f t="shared" si="35"/>
        <v>13556</v>
      </c>
      <c r="W88" s="192">
        <f t="shared" si="36"/>
        <v>13555.310000000001</v>
      </c>
      <c r="X88" s="301">
        <v>36</v>
      </c>
      <c r="Y88" s="23">
        <f t="shared" si="37"/>
        <v>3869.3999999999996</v>
      </c>
      <c r="Z88" s="17"/>
      <c r="AA88" s="17">
        <v>100</v>
      </c>
      <c r="AB88" s="24">
        <f t="shared" si="38"/>
        <v>806.13</v>
      </c>
      <c r="AC88" s="128">
        <v>200</v>
      </c>
      <c r="AD88" s="82">
        <f t="shared" si="39"/>
        <v>27111.31</v>
      </c>
      <c r="AE88" s="85">
        <f t="shared" si="40"/>
        <v>13555.655000000001</v>
      </c>
      <c r="AF88" s="301">
        <v>36</v>
      </c>
      <c r="AG88" s="302" t="s">
        <v>125</v>
      </c>
      <c r="AH88" s="15" t="s">
        <v>127</v>
      </c>
      <c r="AI88" s="17">
        <f t="shared" si="41"/>
        <v>1125.52</v>
      </c>
      <c r="AJ88" s="17">
        <f t="shared" si="42"/>
        <v>2902.0499999999997</v>
      </c>
      <c r="AK88" s="17"/>
      <c r="AL88" s="17"/>
      <c r="AM88" s="17"/>
      <c r="AN88" s="17"/>
      <c r="AO88" s="17"/>
      <c r="AP88" s="17"/>
      <c r="AQ88" s="17"/>
      <c r="AR88" s="17"/>
      <c r="AS88" s="17">
        <f t="shared" si="43"/>
        <v>2902.0499999999997</v>
      </c>
      <c r="AT88" s="17">
        <v>200</v>
      </c>
      <c r="AU88" s="17"/>
      <c r="AV88" s="17"/>
      <c r="AW88" s="17">
        <f t="shared" si="44"/>
        <v>200</v>
      </c>
      <c r="AX88" s="17">
        <f t="shared" si="45"/>
        <v>806.12</v>
      </c>
      <c r="AY88" s="17"/>
      <c r="AZ88" s="17"/>
      <c r="BA88" s="17">
        <v>100</v>
      </c>
      <c r="BB88" s="17"/>
      <c r="BC88" s="17"/>
      <c r="BD88" s="17">
        <f t="shared" si="25"/>
        <v>100</v>
      </c>
      <c r="BE88" s="27">
        <f t="shared" si="26"/>
        <v>5133.6899999999996</v>
      </c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</row>
    <row r="89" spans="1:196" s="19" customFormat="1" ht="25.5" x14ac:dyDescent="0.35">
      <c r="A89" s="301"/>
      <c r="B89" s="302"/>
      <c r="C89" s="35"/>
      <c r="D89" s="16"/>
      <c r="E89" s="17"/>
      <c r="F89" s="17">
        <f t="shared" si="27"/>
        <v>0</v>
      </c>
      <c r="G89" s="17"/>
      <c r="H89" s="17"/>
      <c r="I89" s="17"/>
      <c r="J89" s="17">
        <f t="shared" si="28"/>
        <v>0</v>
      </c>
      <c r="K89" s="32">
        <f t="shared" si="29"/>
        <v>0</v>
      </c>
      <c r="O89" s="20">
        <f t="shared" si="30"/>
        <v>0</v>
      </c>
      <c r="P89" s="17"/>
      <c r="Q89" s="17">
        <f t="shared" si="31"/>
        <v>0</v>
      </c>
      <c r="R89" s="17">
        <f t="shared" si="32"/>
        <v>0</v>
      </c>
      <c r="S89" s="17">
        <f t="shared" si="33"/>
        <v>0</v>
      </c>
      <c r="T89" s="17">
        <f t="shared" si="24"/>
        <v>0</v>
      </c>
      <c r="U89" s="20">
        <f t="shared" si="34"/>
        <v>0</v>
      </c>
      <c r="V89" s="21">
        <f t="shared" si="35"/>
        <v>0</v>
      </c>
      <c r="W89" s="192">
        <f t="shared" si="36"/>
        <v>0</v>
      </c>
      <c r="X89" s="301"/>
      <c r="Y89" s="23">
        <f t="shared" si="37"/>
        <v>0</v>
      </c>
      <c r="Z89" s="17"/>
      <c r="AA89" s="17"/>
      <c r="AB89" s="24">
        <f t="shared" si="38"/>
        <v>0</v>
      </c>
      <c r="AC89" s="128"/>
      <c r="AD89" s="82">
        <f t="shared" si="39"/>
        <v>0</v>
      </c>
      <c r="AE89" s="85">
        <f t="shared" si="40"/>
        <v>0</v>
      </c>
      <c r="AF89" s="301"/>
      <c r="AG89" s="302"/>
      <c r="AH89" s="35"/>
      <c r="AI89" s="17">
        <f t="shared" si="41"/>
        <v>0</v>
      </c>
      <c r="AJ89" s="17">
        <f t="shared" si="42"/>
        <v>0</v>
      </c>
      <c r="AK89" s="17"/>
      <c r="AL89" s="17"/>
      <c r="AM89" s="17"/>
      <c r="AN89" s="17"/>
      <c r="AO89" s="17"/>
      <c r="AP89" s="17"/>
      <c r="AQ89" s="17"/>
      <c r="AR89" s="17"/>
      <c r="AS89" s="17">
        <f t="shared" si="43"/>
        <v>0</v>
      </c>
      <c r="AT89" s="17"/>
      <c r="AU89" s="17"/>
      <c r="AV89" s="17"/>
      <c r="AW89" s="17">
        <f t="shared" si="44"/>
        <v>0</v>
      </c>
      <c r="AX89" s="17">
        <f t="shared" si="45"/>
        <v>0</v>
      </c>
      <c r="AY89" s="17"/>
      <c r="AZ89" s="17"/>
      <c r="BA89" s="17"/>
      <c r="BB89" s="17"/>
      <c r="BC89" s="17"/>
      <c r="BD89" s="17">
        <f t="shared" si="25"/>
        <v>0</v>
      </c>
      <c r="BE89" s="27">
        <f t="shared" si="26"/>
        <v>0</v>
      </c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</row>
    <row r="90" spans="1:196" s="19" customFormat="1" ht="21.75" customHeight="1" x14ac:dyDescent="0.35">
      <c r="A90" s="301">
        <v>37</v>
      </c>
      <c r="B90" s="303" t="s">
        <v>69</v>
      </c>
      <c r="C90" s="64" t="s">
        <v>43</v>
      </c>
      <c r="D90" s="16">
        <v>39672</v>
      </c>
      <c r="E90" s="17">
        <v>1944</v>
      </c>
      <c r="F90" s="17">
        <f t="shared" si="27"/>
        <v>41616</v>
      </c>
      <c r="G90" s="17">
        <v>1944</v>
      </c>
      <c r="H90" s="17"/>
      <c r="I90" s="17"/>
      <c r="J90" s="17">
        <f t="shared" si="28"/>
        <v>43560</v>
      </c>
      <c r="K90" s="32">
        <f t="shared" si="29"/>
        <v>0</v>
      </c>
      <c r="L90" s="19">
        <v>0</v>
      </c>
      <c r="M90" s="19">
        <v>0</v>
      </c>
      <c r="N90" s="19">
        <v>0</v>
      </c>
      <c r="O90" s="20">
        <f t="shared" si="30"/>
        <v>43560</v>
      </c>
      <c r="P90" s="17">
        <v>2878.45</v>
      </c>
      <c r="Q90" s="17">
        <f t="shared" si="31"/>
        <v>3920.3999999999996</v>
      </c>
      <c r="R90" s="17">
        <f t="shared" si="32"/>
        <v>200</v>
      </c>
      <c r="S90" s="17">
        <f t="shared" si="33"/>
        <v>1089</v>
      </c>
      <c r="T90" s="17">
        <f t="shared" si="24"/>
        <v>100</v>
      </c>
      <c r="U90" s="20">
        <f t="shared" si="34"/>
        <v>8187.8499999999995</v>
      </c>
      <c r="V90" s="21">
        <f t="shared" si="35"/>
        <v>17686</v>
      </c>
      <c r="W90" s="192">
        <f t="shared" si="36"/>
        <v>17686.150000000001</v>
      </c>
      <c r="X90" s="301">
        <v>37</v>
      </c>
      <c r="Y90" s="23">
        <f t="shared" si="37"/>
        <v>5227.2</v>
      </c>
      <c r="Z90" s="17">
        <v>0</v>
      </c>
      <c r="AA90" s="17">
        <v>100</v>
      </c>
      <c r="AB90" s="24">
        <f t="shared" si="38"/>
        <v>1089</v>
      </c>
      <c r="AC90" s="128">
        <v>200</v>
      </c>
      <c r="AD90" s="82">
        <f t="shared" si="39"/>
        <v>35372.15</v>
      </c>
      <c r="AE90" s="85">
        <f t="shared" si="40"/>
        <v>17686.075000000001</v>
      </c>
      <c r="AF90" s="301">
        <v>37</v>
      </c>
      <c r="AG90" s="303" t="s">
        <v>69</v>
      </c>
      <c r="AH90" s="64" t="s">
        <v>43</v>
      </c>
      <c r="AI90" s="17">
        <f t="shared" si="41"/>
        <v>2878.45</v>
      </c>
      <c r="AJ90" s="17">
        <f t="shared" si="42"/>
        <v>3920.3999999999996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/>
      <c r="AQ90" s="17">
        <v>0</v>
      </c>
      <c r="AR90" s="17">
        <v>0</v>
      </c>
      <c r="AS90" s="17">
        <f t="shared" si="43"/>
        <v>3920.3999999999996</v>
      </c>
      <c r="AT90" s="17">
        <v>200</v>
      </c>
      <c r="AU90" s="17">
        <v>0</v>
      </c>
      <c r="AV90" s="17">
        <v>0</v>
      </c>
      <c r="AW90" s="17">
        <f t="shared" si="44"/>
        <v>200</v>
      </c>
      <c r="AX90" s="17">
        <f t="shared" si="45"/>
        <v>1089</v>
      </c>
      <c r="AY90" s="17">
        <v>0</v>
      </c>
      <c r="AZ90" s="17"/>
      <c r="BA90" s="17">
        <v>100</v>
      </c>
      <c r="BB90" s="17">
        <v>0</v>
      </c>
      <c r="BC90" s="17">
        <v>0</v>
      </c>
      <c r="BD90" s="17">
        <f t="shared" si="25"/>
        <v>100</v>
      </c>
      <c r="BE90" s="27">
        <f t="shared" si="26"/>
        <v>8187.8499999999995</v>
      </c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</row>
    <row r="91" spans="1:196" s="19" customFormat="1" ht="21.75" customHeight="1" x14ac:dyDescent="0.35">
      <c r="A91" s="301"/>
      <c r="B91" s="302"/>
      <c r="C91" s="15"/>
      <c r="D91" s="16"/>
      <c r="E91" s="17"/>
      <c r="F91" s="17">
        <f t="shared" si="27"/>
        <v>0</v>
      </c>
      <c r="G91" s="17"/>
      <c r="H91" s="17"/>
      <c r="I91" s="17"/>
      <c r="J91" s="17">
        <f t="shared" si="28"/>
        <v>0</v>
      </c>
      <c r="K91" s="32">
        <f t="shared" si="29"/>
        <v>0</v>
      </c>
      <c r="O91" s="20">
        <f t="shared" si="30"/>
        <v>0</v>
      </c>
      <c r="P91" s="17"/>
      <c r="Q91" s="17">
        <f t="shared" si="31"/>
        <v>0</v>
      </c>
      <c r="R91" s="17">
        <f t="shared" si="32"/>
        <v>0</v>
      </c>
      <c r="S91" s="17">
        <f t="shared" si="33"/>
        <v>0</v>
      </c>
      <c r="T91" s="17">
        <f t="shared" si="24"/>
        <v>0</v>
      </c>
      <c r="U91" s="20">
        <f t="shared" si="34"/>
        <v>0</v>
      </c>
      <c r="V91" s="21">
        <f t="shared" si="35"/>
        <v>0</v>
      </c>
      <c r="W91" s="192">
        <f t="shared" si="36"/>
        <v>0</v>
      </c>
      <c r="X91" s="301"/>
      <c r="Y91" s="23">
        <f t="shared" si="37"/>
        <v>0</v>
      </c>
      <c r="Z91" s="17"/>
      <c r="AA91" s="17"/>
      <c r="AB91" s="24">
        <f t="shared" si="38"/>
        <v>0</v>
      </c>
      <c r="AC91" s="128"/>
      <c r="AD91" s="82">
        <f t="shared" si="39"/>
        <v>0</v>
      </c>
      <c r="AE91" s="85">
        <f t="shared" si="40"/>
        <v>0</v>
      </c>
      <c r="AF91" s="301"/>
      <c r="AG91" s="302"/>
      <c r="AH91" s="15"/>
      <c r="AI91" s="17">
        <f t="shared" si="41"/>
        <v>0</v>
      </c>
      <c r="AJ91" s="17">
        <f t="shared" si="42"/>
        <v>0</v>
      </c>
      <c r="AK91" s="17"/>
      <c r="AL91" s="17"/>
      <c r="AM91" s="17"/>
      <c r="AN91" s="17"/>
      <c r="AO91" s="17"/>
      <c r="AP91" s="17"/>
      <c r="AQ91" s="17"/>
      <c r="AR91" s="17"/>
      <c r="AS91" s="17">
        <f t="shared" si="43"/>
        <v>0</v>
      </c>
      <c r="AT91" s="17"/>
      <c r="AU91" s="17"/>
      <c r="AV91" s="17"/>
      <c r="AW91" s="17">
        <f t="shared" si="44"/>
        <v>0</v>
      </c>
      <c r="AX91" s="17">
        <f t="shared" si="45"/>
        <v>0</v>
      </c>
      <c r="AY91" s="17"/>
      <c r="AZ91" s="17"/>
      <c r="BA91" s="17"/>
      <c r="BB91" s="17"/>
      <c r="BC91" s="17"/>
      <c r="BD91" s="17">
        <f t="shared" si="25"/>
        <v>0</v>
      </c>
      <c r="BE91" s="27">
        <f t="shared" si="26"/>
        <v>0</v>
      </c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</row>
    <row r="92" spans="1:196" s="19" customFormat="1" ht="21.75" customHeight="1" x14ac:dyDescent="0.35">
      <c r="A92" s="301">
        <v>38</v>
      </c>
      <c r="B92" s="303" t="s">
        <v>70</v>
      </c>
      <c r="C92" s="35" t="s">
        <v>43</v>
      </c>
      <c r="D92" s="16">
        <v>39672</v>
      </c>
      <c r="E92" s="17">
        <v>1944</v>
      </c>
      <c r="F92" s="17">
        <f t="shared" si="27"/>
        <v>41616</v>
      </c>
      <c r="G92" s="17">
        <v>1944</v>
      </c>
      <c r="H92" s="17"/>
      <c r="I92" s="17"/>
      <c r="J92" s="17">
        <f t="shared" si="28"/>
        <v>43560</v>
      </c>
      <c r="K92" s="32">
        <f t="shared" si="29"/>
        <v>0</v>
      </c>
      <c r="L92" s="19">
        <v>0</v>
      </c>
      <c r="M92" s="19">
        <v>0</v>
      </c>
      <c r="N92" s="19">
        <v>0</v>
      </c>
      <c r="O92" s="20">
        <f t="shared" si="30"/>
        <v>43560</v>
      </c>
      <c r="P92" s="17">
        <v>2878.45</v>
      </c>
      <c r="Q92" s="17">
        <f t="shared" si="31"/>
        <v>11749.109999999999</v>
      </c>
      <c r="R92" s="17">
        <f t="shared" si="32"/>
        <v>1681.94</v>
      </c>
      <c r="S92" s="17">
        <f t="shared" si="33"/>
        <v>1089</v>
      </c>
      <c r="T92" s="17">
        <f t="shared" si="24"/>
        <v>11641.51</v>
      </c>
      <c r="U92" s="20">
        <f t="shared" si="34"/>
        <v>29040.010000000002</v>
      </c>
      <c r="V92" s="21">
        <f t="shared" si="35"/>
        <v>7260</v>
      </c>
      <c r="W92" s="192">
        <f t="shared" si="36"/>
        <v>7259.989999999998</v>
      </c>
      <c r="X92" s="301">
        <v>38</v>
      </c>
      <c r="Y92" s="23">
        <f t="shared" si="37"/>
        <v>5227.2</v>
      </c>
      <c r="Z92" s="17">
        <v>0</v>
      </c>
      <c r="AA92" s="17">
        <v>100</v>
      </c>
      <c r="AB92" s="24">
        <f t="shared" si="38"/>
        <v>1089</v>
      </c>
      <c r="AC92" s="128">
        <v>200</v>
      </c>
      <c r="AD92" s="82">
        <f t="shared" si="39"/>
        <v>14519.989999999998</v>
      </c>
      <c r="AE92" s="85">
        <f t="shared" si="40"/>
        <v>7259.994999999999</v>
      </c>
      <c r="AF92" s="301">
        <v>38</v>
      </c>
      <c r="AG92" s="303" t="s">
        <v>70</v>
      </c>
      <c r="AH92" s="35" t="s">
        <v>43</v>
      </c>
      <c r="AI92" s="17">
        <f t="shared" si="41"/>
        <v>2878.45</v>
      </c>
      <c r="AJ92" s="17">
        <f t="shared" si="42"/>
        <v>3920.3999999999996</v>
      </c>
      <c r="AK92" s="17">
        <v>0</v>
      </c>
      <c r="AL92" s="17">
        <v>200</v>
      </c>
      <c r="AM92" s="17">
        <v>0</v>
      </c>
      <c r="AN92" s="17">
        <v>6454.38</v>
      </c>
      <c r="AO92" s="17">
        <v>0</v>
      </c>
      <c r="AP92" s="17"/>
      <c r="AQ92" s="17">
        <v>0</v>
      </c>
      <c r="AR92" s="17">
        <v>1174.33</v>
      </c>
      <c r="AS92" s="17">
        <f t="shared" si="43"/>
        <v>11749.109999999999</v>
      </c>
      <c r="AT92" s="17">
        <v>200</v>
      </c>
      <c r="AU92" s="17">
        <v>1481.94</v>
      </c>
      <c r="AV92" s="17">
        <v>0</v>
      </c>
      <c r="AW92" s="17">
        <f t="shared" si="44"/>
        <v>1681.94</v>
      </c>
      <c r="AX92" s="17">
        <f t="shared" si="45"/>
        <v>1089</v>
      </c>
      <c r="AY92" s="17">
        <v>0</v>
      </c>
      <c r="AZ92" s="315">
        <v>5228</v>
      </c>
      <c r="BA92" s="17">
        <v>100</v>
      </c>
      <c r="BB92" s="17">
        <v>6313.51</v>
      </c>
      <c r="BC92" s="17">
        <v>0</v>
      </c>
      <c r="BD92" s="17">
        <f t="shared" si="25"/>
        <v>11641.51</v>
      </c>
      <c r="BE92" s="27">
        <f t="shared" si="26"/>
        <v>29040.010000000002</v>
      </c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</row>
    <row r="93" spans="1:196" s="19" customFormat="1" ht="21.75" customHeight="1" x14ac:dyDescent="0.35">
      <c r="A93" s="301"/>
      <c r="B93" s="302"/>
      <c r="C93" s="15"/>
      <c r="D93" s="16"/>
      <c r="E93" s="17"/>
      <c r="F93" s="17">
        <f t="shared" si="27"/>
        <v>0</v>
      </c>
      <c r="G93" s="17"/>
      <c r="H93" s="17"/>
      <c r="I93" s="17"/>
      <c r="J93" s="17">
        <f t="shared" si="28"/>
        <v>0</v>
      </c>
      <c r="K93" s="32">
        <f t="shared" si="29"/>
        <v>0</v>
      </c>
      <c r="O93" s="20">
        <f t="shared" si="30"/>
        <v>0</v>
      </c>
      <c r="P93" s="17"/>
      <c r="Q93" s="17">
        <f t="shared" si="31"/>
        <v>0</v>
      </c>
      <c r="R93" s="17">
        <f t="shared" si="32"/>
        <v>0</v>
      </c>
      <c r="S93" s="17">
        <f t="shared" si="33"/>
        <v>0</v>
      </c>
      <c r="T93" s="17">
        <f t="shared" si="24"/>
        <v>0</v>
      </c>
      <c r="U93" s="20">
        <f t="shared" si="34"/>
        <v>0</v>
      </c>
      <c r="V93" s="21">
        <f t="shared" si="35"/>
        <v>0</v>
      </c>
      <c r="W93" s="192">
        <f t="shared" si="36"/>
        <v>0</v>
      </c>
      <c r="X93" s="301"/>
      <c r="Y93" s="23">
        <f t="shared" si="37"/>
        <v>0</v>
      </c>
      <c r="Z93" s="17"/>
      <c r="AA93" s="17"/>
      <c r="AB93" s="24">
        <f t="shared" si="38"/>
        <v>0</v>
      </c>
      <c r="AC93" s="128"/>
      <c r="AD93" s="82">
        <f t="shared" si="39"/>
        <v>0</v>
      </c>
      <c r="AE93" s="85">
        <f t="shared" si="40"/>
        <v>0</v>
      </c>
      <c r="AF93" s="301"/>
      <c r="AG93" s="302"/>
      <c r="AH93" s="15"/>
      <c r="AI93" s="17">
        <f t="shared" si="41"/>
        <v>0</v>
      </c>
      <c r="AJ93" s="17">
        <f t="shared" si="42"/>
        <v>0</v>
      </c>
      <c r="AK93" s="17"/>
      <c r="AL93" s="17"/>
      <c r="AM93" s="17"/>
      <c r="AN93" s="17"/>
      <c r="AO93" s="17"/>
      <c r="AP93" s="17"/>
      <c r="AQ93" s="17"/>
      <c r="AR93" s="17"/>
      <c r="AS93" s="17">
        <f t="shared" si="43"/>
        <v>0</v>
      </c>
      <c r="AT93" s="17"/>
      <c r="AU93" s="154" t="s">
        <v>111</v>
      </c>
      <c r="AV93" s="154"/>
      <c r="AW93" s="17">
        <f t="shared" si="44"/>
        <v>0</v>
      </c>
      <c r="AX93" s="17">
        <f t="shared" si="45"/>
        <v>0</v>
      </c>
      <c r="AY93" s="17"/>
      <c r="AZ93" s="17"/>
      <c r="BA93" s="17"/>
      <c r="BB93" s="17"/>
      <c r="BC93" s="17"/>
      <c r="BD93" s="17">
        <f t="shared" si="25"/>
        <v>0</v>
      </c>
      <c r="BE93" s="27">
        <f t="shared" si="26"/>
        <v>0</v>
      </c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</row>
    <row r="94" spans="1:196" s="19" customFormat="1" ht="21.75" customHeight="1" x14ac:dyDescent="0.35">
      <c r="A94" s="301">
        <v>39</v>
      </c>
      <c r="B94" s="303" t="s">
        <v>71</v>
      </c>
      <c r="C94" s="64" t="s">
        <v>58</v>
      </c>
      <c r="D94" s="16">
        <v>36619</v>
      </c>
      <c r="E94" s="17">
        <v>1794</v>
      </c>
      <c r="F94" s="17">
        <f t="shared" si="27"/>
        <v>38413</v>
      </c>
      <c r="G94" s="17">
        <v>1795</v>
      </c>
      <c r="H94" s="17"/>
      <c r="I94" s="17"/>
      <c r="J94" s="17">
        <f t="shared" si="28"/>
        <v>40208</v>
      </c>
      <c r="K94" s="32">
        <f t="shared" si="29"/>
        <v>0</v>
      </c>
      <c r="L94" s="19">
        <v>0</v>
      </c>
      <c r="M94" s="19">
        <v>0</v>
      </c>
      <c r="N94" s="19">
        <v>0</v>
      </c>
      <c r="O94" s="20">
        <f t="shared" si="30"/>
        <v>40208</v>
      </c>
      <c r="P94" s="17">
        <v>2285.15</v>
      </c>
      <c r="Q94" s="17">
        <f t="shared" si="31"/>
        <v>10544.3</v>
      </c>
      <c r="R94" s="17">
        <f t="shared" si="32"/>
        <v>200</v>
      </c>
      <c r="S94" s="17">
        <f t="shared" si="33"/>
        <v>1005.2</v>
      </c>
      <c r="T94" s="17">
        <f t="shared" si="24"/>
        <v>4228</v>
      </c>
      <c r="U94" s="20">
        <f t="shared" si="34"/>
        <v>18262.650000000001</v>
      </c>
      <c r="V94" s="21">
        <f t="shared" si="35"/>
        <v>10973</v>
      </c>
      <c r="W94" s="192">
        <f t="shared" si="36"/>
        <v>10972.349999999999</v>
      </c>
      <c r="X94" s="301">
        <v>39</v>
      </c>
      <c r="Y94" s="23">
        <f t="shared" si="37"/>
        <v>4824.96</v>
      </c>
      <c r="Z94" s="17">
        <v>0</v>
      </c>
      <c r="AA94" s="17">
        <v>100</v>
      </c>
      <c r="AB94" s="24">
        <f t="shared" si="38"/>
        <v>1005.2</v>
      </c>
      <c r="AC94" s="128">
        <v>200</v>
      </c>
      <c r="AD94" s="82">
        <f t="shared" si="39"/>
        <v>21945.35</v>
      </c>
      <c r="AE94" s="85">
        <f t="shared" si="40"/>
        <v>10972.674999999999</v>
      </c>
      <c r="AF94" s="301">
        <v>39</v>
      </c>
      <c r="AG94" s="303" t="s">
        <v>71</v>
      </c>
      <c r="AH94" s="64" t="s">
        <v>58</v>
      </c>
      <c r="AI94" s="17">
        <f t="shared" si="41"/>
        <v>2285.15</v>
      </c>
      <c r="AJ94" s="17">
        <f t="shared" si="42"/>
        <v>3618.72</v>
      </c>
      <c r="AK94" s="17">
        <v>0</v>
      </c>
      <c r="AL94" s="17">
        <v>0</v>
      </c>
      <c r="AM94" s="17">
        <v>0</v>
      </c>
      <c r="AN94" s="17">
        <v>4592.25</v>
      </c>
      <c r="AO94" s="17">
        <v>0</v>
      </c>
      <c r="AP94" s="17">
        <v>2333.33</v>
      </c>
      <c r="AQ94" s="17">
        <v>0</v>
      </c>
      <c r="AR94" s="17">
        <v>0</v>
      </c>
      <c r="AS94" s="17">
        <f t="shared" si="43"/>
        <v>10544.3</v>
      </c>
      <c r="AT94" s="17">
        <v>200</v>
      </c>
      <c r="AU94" s="17">
        <v>0</v>
      </c>
      <c r="AV94" s="17">
        <v>0</v>
      </c>
      <c r="AW94" s="17">
        <f t="shared" si="44"/>
        <v>200</v>
      </c>
      <c r="AX94" s="17">
        <f t="shared" si="45"/>
        <v>1005.2</v>
      </c>
      <c r="AY94" s="17">
        <v>0</v>
      </c>
      <c r="AZ94" s="17">
        <v>4128</v>
      </c>
      <c r="BA94" s="17">
        <v>100</v>
      </c>
      <c r="BB94" s="17">
        <v>0</v>
      </c>
      <c r="BC94" s="17">
        <v>0</v>
      </c>
      <c r="BD94" s="17">
        <f t="shared" si="25"/>
        <v>4228</v>
      </c>
      <c r="BE94" s="27">
        <f t="shared" si="26"/>
        <v>18262.650000000001</v>
      </c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</row>
    <row r="95" spans="1:196" s="19" customFormat="1" ht="21.75" customHeight="1" x14ac:dyDescent="0.35">
      <c r="A95" s="301"/>
      <c r="B95" s="302"/>
      <c r="C95" s="15"/>
      <c r="D95" s="16"/>
      <c r="E95" s="17"/>
      <c r="F95" s="17">
        <f t="shared" si="27"/>
        <v>0</v>
      </c>
      <c r="G95" s="17"/>
      <c r="H95" s="17"/>
      <c r="I95" s="17"/>
      <c r="J95" s="17">
        <f t="shared" si="28"/>
        <v>0</v>
      </c>
      <c r="K95" s="32">
        <f t="shared" si="29"/>
        <v>0</v>
      </c>
      <c r="O95" s="20">
        <f t="shared" si="30"/>
        <v>0</v>
      </c>
      <c r="P95" s="17"/>
      <c r="Q95" s="17">
        <f t="shared" si="31"/>
        <v>0</v>
      </c>
      <c r="R95" s="17">
        <f t="shared" si="32"/>
        <v>0</v>
      </c>
      <c r="S95" s="17">
        <f t="shared" si="33"/>
        <v>0</v>
      </c>
      <c r="T95" s="17">
        <f t="shared" si="24"/>
        <v>0</v>
      </c>
      <c r="U95" s="20">
        <f t="shared" si="34"/>
        <v>0</v>
      </c>
      <c r="V95" s="21">
        <f t="shared" si="35"/>
        <v>0</v>
      </c>
      <c r="W95" s="192">
        <f t="shared" si="36"/>
        <v>0</v>
      </c>
      <c r="X95" s="301"/>
      <c r="Y95" s="23">
        <f t="shared" si="37"/>
        <v>0</v>
      </c>
      <c r="Z95" s="17"/>
      <c r="AA95" s="17"/>
      <c r="AB95" s="24">
        <f t="shared" si="38"/>
        <v>0</v>
      </c>
      <c r="AC95" s="128"/>
      <c r="AD95" s="82">
        <f t="shared" si="39"/>
        <v>0</v>
      </c>
      <c r="AE95" s="85">
        <f t="shared" si="40"/>
        <v>0</v>
      </c>
      <c r="AF95" s="301"/>
      <c r="AG95" s="302"/>
      <c r="AH95" s="15"/>
      <c r="AI95" s="17">
        <f t="shared" si="41"/>
        <v>0</v>
      </c>
      <c r="AJ95" s="17">
        <f t="shared" si="42"/>
        <v>0</v>
      </c>
      <c r="AK95" s="17"/>
      <c r="AL95" s="17"/>
      <c r="AM95" s="17"/>
      <c r="AN95" s="17"/>
      <c r="AO95" s="17"/>
      <c r="AP95" s="17"/>
      <c r="AQ95" s="17"/>
      <c r="AR95" s="17"/>
      <c r="AS95" s="17">
        <f t="shared" si="43"/>
        <v>0</v>
      </c>
      <c r="AT95" s="17"/>
      <c r="AU95" s="17"/>
      <c r="AV95" s="17"/>
      <c r="AW95" s="17">
        <f t="shared" si="44"/>
        <v>0</v>
      </c>
      <c r="AX95" s="17">
        <f t="shared" si="45"/>
        <v>0</v>
      </c>
      <c r="AY95" s="17"/>
      <c r="AZ95" s="17"/>
      <c r="BA95" s="17"/>
      <c r="BB95" s="17"/>
      <c r="BC95" s="17"/>
      <c r="BD95" s="17">
        <f t="shared" si="25"/>
        <v>0</v>
      </c>
      <c r="BE95" s="27">
        <f t="shared" si="26"/>
        <v>0</v>
      </c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</row>
    <row r="96" spans="1:196" s="19" customFormat="1" ht="21.75" customHeight="1" x14ac:dyDescent="0.35">
      <c r="A96" s="301">
        <v>40</v>
      </c>
      <c r="B96" s="302" t="s">
        <v>123</v>
      </c>
      <c r="C96" s="15" t="s">
        <v>127</v>
      </c>
      <c r="D96" s="16">
        <v>29165</v>
      </c>
      <c r="E96" s="17">
        <v>1540</v>
      </c>
      <c r="F96" s="17">
        <f t="shared" si="27"/>
        <v>30705</v>
      </c>
      <c r="G96" s="17">
        <v>1540</v>
      </c>
      <c r="H96" s="17"/>
      <c r="I96" s="17"/>
      <c r="J96" s="17">
        <f t="shared" si="28"/>
        <v>32245</v>
      </c>
      <c r="K96" s="32">
        <f t="shared" si="29"/>
        <v>0</v>
      </c>
      <c r="L96" s="19">
        <v>0</v>
      </c>
      <c r="M96" s="19">
        <v>0</v>
      </c>
      <c r="N96" s="19">
        <v>0</v>
      </c>
      <c r="O96" s="20">
        <f t="shared" si="30"/>
        <v>32245</v>
      </c>
      <c r="P96" s="17">
        <v>1125.52</v>
      </c>
      <c r="Q96" s="17">
        <f t="shared" si="31"/>
        <v>5318.6399999999994</v>
      </c>
      <c r="R96" s="17">
        <f t="shared" si="32"/>
        <v>200</v>
      </c>
      <c r="S96" s="17">
        <f t="shared" si="33"/>
        <v>806.12</v>
      </c>
      <c r="T96" s="17">
        <f t="shared" si="24"/>
        <v>5617</v>
      </c>
      <c r="U96" s="20">
        <f t="shared" si="34"/>
        <v>13067.279999999999</v>
      </c>
      <c r="V96" s="21">
        <f t="shared" si="35"/>
        <v>9589</v>
      </c>
      <c r="W96" s="192">
        <f t="shared" si="36"/>
        <v>9588.7200000000012</v>
      </c>
      <c r="X96" s="301">
        <v>40</v>
      </c>
      <c r="Y96" s="23">
        <f t="shared" si="37"/>
        <v>3869.3999999999996</v>
      </c>
      <c r="Z96" s="17"/>
      <c r="AA96" s="17">
        <v>100</v>
      </c>
      <c r="AB96" s="24">
        <f t="shared" si="38"/>
        <v>806.13</v>
      </c>
      <c r="AC96" s="128">
        <v>200</v>
      </c>
      <c r="AD96" s="82">
        <f t="shared" si="39"/>
        <v>19177.72</v>
      </c>
      <c r="AE96" s="85">
        <f t="shared" si="40"/>
        <v>9588.86</v>
      </c>
      <c r="AF96" s="301">
        <v>40</v>
      </c>
      <c r="AG96" s="302" t="s">
        <v>123</v>
      </c>
      <c r="AH96" s="15" t="s">
        <v>127</v>
      </c>
      <c r="AI96" s="17">
        <f t="shared" si="41"/>
        <v>1125.52</v>
      </c>
      <c r="AJ96" s="17">
        <f t="shared" si="42"/>
        <v>2902.0499999999997</v>
      </c>
      <c r="AK96" s="17">
        <v>2416.59</v>
      </c>
      <c r="AL96" s="17"/>
      <c r="AM96" s="17"/>
      <c r="AN96" s="17"/>
      <c r="AO96" s="17"/>
      <c r="AP96" s="17"/>
      <c r="AQ96" s="17"/>
      <c r="AR96" s="17"/>
      <c r="AS96" s="17">
        <f t="shared" si="43"/>
        <v>5318.6399999999994</v>
      </c>
      <c r="AT96" s="17">
        <v>200</v>
      </c>
      <c r="AU96" s="17"/>
      <c r="AV96" s="17"/>
      <c r="AW96" s="17">
        <f t="shared" si="44"/>
        <v>200</v>
      </c>
      <c r="AX96" s="17">
        <f t="shared" si="45"/>
        <v>806.12</v>
      </c>
      <c r="AY96" s="17"/>
      <c r="AZ96" s="17">
        <v>5517</v>
      </c>
      <c r="BA96" s="17">
        <v>100</v>
      </c>
      <c r="BB96" s="17"/>
      <c r="BC96" s="17"/>
      <c r="BD96" s="17">
        <f t="shared" si="25"/>
        <v>5617</v>
      </c>
      <c r="BE96" s="27">
        <f t="shared" si="26"/>
        <v>13067.279999999999</v>
      </c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</row>
    <row r="97" spans="1:196" s="19" customFormat="1" ht="21.75" customHeight="1" x14ac:dyDescent="0.35">
      <c r="A97" s="301"/>
      <c r="B97" s="302"/>
      <c r="C97" s="15"/>
      <c r="D97" s="16"/>
      <c r="E97" s="17"/>
      <c r="F97" s="17">
        <f t="shared" si="27"/>
        <v>0</v>
      </c>
      <c r="G97" s="17"/>
      <c r="H97" s="17"/>
      <c r="I97" s="17"/>
      <c r="J97" s="17">
        <f t="shared" si="28"/>
        <v>0</v>
      </c>
      <c r="K97" s="32">
        <f t="shared" si="29"/>
        <v>0</v>
      </c>
      <c r="O97" s="20">
        <f t="shared" si="30"/>
        <v>0</v>
      </c>
      <c r="P97" s="17"/>
      <c r="Q97" s="17">
        <f t="shared" si="31"/>
        <v>0</v>
      </c>
      <c r="R97" s="17">
        <f t="shared" si="32"/>
        <v>0</v>
      </c>
      <c r="S97" s="17">
        <f t="shared" si="33"/>
        <v>0</v>
      </c>
      <c r="T97" s="17">
        <f t="shared" si="24"/>
        <v>0</v>
      </c>
      <c r="U97" s="20">
        <f t="shared" si="34"/>
        <v>0</v>
      </c>
      <c r="V97" s="21">
        <f t="shared" si="35"/>
        <v>0</v>
      </c>
      <c r="W97" s="192">
        <f t="shared" si="36"/>
        <v>0</v>
      </c>
      <c r="X97" s="301"/>
      <c r="Y97" s="23">
        <f t="shared" si="37"/>
        <v>0</v>
      </c>
      <c r="Z97" s="17"/>
      <c r="AA97" s="17"/>
      <c r="AB97" s="24">
        <f t="shared" si="38"/>
        <v>0</v>
      </c>
      <c r="AC97" s="128"/>
      <c r="AD97" s="82">
        <f t="shared" si="39"/>
        <v>0</v>
      </c>
      <c r="AE97" s="85">
        <f t="shared" si="40"/>
        <v>0</v>
      </c>
      <c r="AF97" s="301"/>
      <c r="AG97" s="302"/>
      <c r="AH97" s="15"/>
      <c r="AI97" s="17">
        <f t="shared" si="41"/>
        <v>0</v>
      </c>
      <c r="AJ97" s="17">
        <f t="shared" si="42"/>
        <v>0</v>
      </c>
      <c r="AK97" s="17"/>
      <c r="AL97" s="17"/>
      <c r="AM97" s="17"/>
      <c r="AN97" s="17"/>
      <c r="AO97" s="17"/>
      <c r="AP97" s="17"/>
      <c r="AQ97" s="17"/>
      <c r="AR97" s="17"/>
      <c r="AS97" s="17">
        <f t="shared" si="43"/>
        <v>0</v>
      </c>
      <c r="AT97" s="17"/>
      <c r="AU97" s="17"/>
      <c r="AV97" s="17"/>
      <c r="AW97" s="17">
        <f t="shared" si="44"/>
        <v>0</v>
      </c>
      <c r="AX97" s="17">
        <f t="shared" si="45"/>
        <v>0</v>
      </c>
      <c r="AY97" s="17"/>
      <c r="AZ97" s="17"/>
      <c r="BA97" s="17"/>
      <c r="BB97" s="17"/>
      <c r="BC97" s="17"/>
      <c r="BD97" s="17">
        <f t="shared" si="25"/>
        <v>0</v>
      </c>
      <c r="BE97" s="27">
        <f t="shared" si="26"/>
        <v>0</v>
      </c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</row>
    <row r="98" spans="1:196" s="19" customFormat="1" ht="21.75" customHeight="1" x14ac:dyDescent="0.35">
      <c r="A98" s="301">
        <v>41</v>
      </c>
      <c r="B98" s="303" t="s">
        <v>72</v>
      </c>
      <c r="C98" s="35" t="s">
        <v>25</v>
      </c>
      <c r="D98" s="16">
        <v>63997</v>
      </c>
      <c r="E98" s="17">
        <v>3008</v>
      </c>
      <c r="F98" s="17">
        <f t="shared" si="27"/>
        <v>67005</v>
      </c>
      <c r="G98" s="17">
        <v>3008</v>
      </c>
      <c r="H98" s="17"/>
      <c r="I98" s="17"/>
      <c r="J98" s="17">
        <f t="shared" si="28"/>
        <v>70013</v>
      </c>
      <c r="K98" s="32">
        <f t="shared" si="29"/>
        <v>0</v>
      </c>
      <c r="L98" s="19">
        <v>0</v>
      </c>
      <c r="M98" s="19">
        <v>0</v>
      </c>
      <c r="N98" s="19">
        <v>0</v>
      </c>
      <c r="O98" s="20">
        <f t="shared" si="30"/>
        <v>70013</v>
      </c>
      <c r="P98" s="17">
        <v>8394.4</v>
      </c>
      <c r="Q98" s="17">
        <f t="shared" si="31"/>
        <v>10017.16</v>
      </c>
      <c r="R98" s="17">
        <f t="shared" si="32"/>
        <v>200</v>
      </c>
      <c r="S98" s="17">
        <f t="shared" si="33"/>
        <v>1750.32</v>
      </c>
      <c r="T98" s="17">
        <f t="shared" si="24"/>
        <v>200</v>
      </c>
      <c r="U98" s="20">
        <f t="shared" si="34"/>
        <v>20561.879999999997</v>
      </c>
      <c r="V98" s="21">
        <f t="shared" si="35"/>
        <v>24726</v>
      </c>
      <c r="W98" s="192">
        <f t="shared" si="36"/>
        <v>24725.120000000003</v>
      </c>
      <c r="X98" s="301">
        <v>41</v>
      </c>
      <c r="Y98" s="23">
        <f t="shared" si="37"/>
        <v>8401.56</v>
      </c>
      <c r="Z98" s="17">
        <v>0</v>
      </c>
      <c r="AA98" s="17">
        <v>100</v>
      </c>
      <c r="AB98" s="24">
        <f t="shared" si="38"/>
        <v>1750.33</v>
      </c>
      <c r="AC98" s="128">
        <v>200</v>
      </c>
      <c r="AD98" s="82">
        <f t="shared" si="39"/>
        <v>49451.12</v>
      </c>
      <c r="AE98" s="85">
        <f t="shared" si="40"/>
        <v>24725.56</v>
      </c>
      <c r="AF98" s="301">
        <v>41</v>
      </c>
      <c r="AG98" s="303" t="s">
        <v>72</v>
      </c>
      <c r="AH98" s="35" t="s">
        <v>25</v>
      </c>
      <c r="AI98" s="17">
        <f t="shared" si="41"/>
        <v>8394.4</v>
      </c>
      <c r="AJ98" s="17">
        <f t="shared" si="42"/>
        <v>6301.17</v>
      </c>
      <c r="AK98" s="17">
        <v>0</v>
      </c>
      <c r="AL98" s="17">
        <v>0</v>
      </c>
      <c r="AM98" s="17">
        <v>0</v>
      </c>
      <c r="AN98" s="17">
        <v>3715.99</v>
      </c>
      <c r="AO98" s="17">
        <v>0</v>
      </c>
      <c r="AP98" s="17"/>
      <c r="AQ98" s="17">
        <v>0</v>
      </c>
      <c r="AR98" s="17">
        <v>0</v>
      </c>
      <c r="AS98" s="17">
        <f t="shared" si="43"/>
        <v>10017.16</v>
      </c>
      <c r="AT98" s="17">
        <v>200</v>
      </c>
      <c r="AU98" s="17">
        <v>0</v>
      </c>
      <c r="AV98" s="17">
        <v>0</v>
      </c>
      <c r="AW98" s="17">
        <f t="shared" si="44"/>
        <v>200</v>
      </c>
      <c r="AX98" s="17">
        <f t="shared" si="45"/>
        <v>1750.32</v>
      </c>
      <c r="AY98" s="17">
        <v>0</v>
      </c>
      <c r="AZ98" s="17">
        <v>100</v>
      </c>
      <c r="BA98" s="17">
        <v>100</v>
      </c>
      <c r="BB98" s="17">
        <v>0</v>
      </c>
      <c r="BC98" s="17">
        <v>0</v>
      </c>
      <c r="BD98" s="17">
        <f t="shared" si="25"/>
        <v>200</v>
      </c>
      <c r="BE98" s="27">
        <f t="shared" si="26"/>
        <v>20561.879999999997</v>
      </c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</row>
    <row r="99" spans="1:196" s="19" customFormat="1" ht="21.75" customHeight="1" thickBot="1" x14ac:dyDescent="0.4">
      <c r="A99" s="301"/>
      <c r="B99" s="316"/>
      <c r="C99" s="84"/>
      <c r="D99" s="59"/>
      <c r="E99" s="40"/>
      <c r="F99" s="40"/>
      <c r="G99" s="40"/>
      <c r="H99" s="40"/>
      <c r="I99" s="40"/>
      <c r="J99" s="39"/>
      <c r="K99" s="56"/>
      <c r="L99" s="38"/>
      <c r="M99" s="38"/>
      <c r="N99" s="38"/>
      <c r="O99" s="39"/>
      <c r="P99" s="40"/>
      <c r="Q99" s="17">
        <f t="shared" si="31"/>
        <v>0</v>
      </c>
      <c r="R99" s="17">
        <f t="shared" si="32"/>
        <v>0</v>
      </c>
      <c r="S99" s="17">
        <f t="shared" si="33"/>
        <v>0</v>
      </c>
      <c r="T99" s="17">
        <f t="shared" si="24"/>
        <v>0</v>
      </c>
      <c r="U99" s="20">
        <f t="shared" si="34"/>
        <v>0</v>
      </c>
      <c r="V99" s="21">
        <f t="shared" si="35"/>
        <v>0</v>
      </c>
      <c r="W99" s="192">
        <f t="shared" si="36"/>
        <v>0</v>
      </c>
      <c r="X99" s="317"/>
      <c r="Y99" s="23">
        <f t="shared" si="37"/>
        <v>0</v>
      </c>
      <c r="Z99" s="40"/>
      <c r="AA99" s="40"/>
      <c r="AB99" s="24">
        <f t="shared" si="38"/>
        <v>0</v>
      </c>
      <c r="AC99" s="129"/>
      <c r="AD99" s="82">
        <f t="shared" si="39"/>
        <v>0</v>
      </c>
      <c r="AE99" s="85">
        <f t="shared" si="40"/>
        <v>0</v>
      </c>
      <c r="AF99" s="301"/>
      <c r="AG99" s="318"/>
      <c r="AH99" s="84"/>
      <c r="AI99" s="17">
        <f t="shared" si="41"/>
        <v>0</v>
      </c>
      <c r="AJ99" s="17">
        <f t="shared" si="42"/>
        <v>0</v>
      </c>
      <c r="AK99" s="40"/>
      <c r="AL99" s="40"/>
      <c r="AM99" s="40"/>
      <c r="AN99" s="40"/>
      <c r="AO99" s="40"/>
      <c r="AP99" s="40"/>
      <c r="AQ99" s="17"/>
      <c r="AR99" s="40"/>
      <c r="AS99" s="17">
        <f t="shared" si="43"/>
        <v>0</v>
      </c>
      <c r="AT99" s="40"/>
      <c r="AU99" s="37"/>
      <c r="AV99" s="37"/>
      <c r="AW99" s="17">
        <f t="shared" si="44"/>
        <v>0</v>
      </c>
      <c r="AX99" s="17">
        <f t="shared" si="45"/>
        <v>0</v>
      </c>
      <c r="AY99" s="17"/>
      <c r="AZ99" s="40"/>
      <c r="BA99" s="40"/>
      <c r="BB99" s="40"/>
      <c r="BC99" s="40"/>
      <c r="BD99" s="17">
        <f t="shared" si="25"/>
        <v>0</v>
      </c>
      <c r="BE99" s="27">
        <f t="shared" si="26"/>
        <v>0</v>
      </c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</row>
    <row r="100" spans="1:196" s="19" customFormat="1" ht="21.75" customHeight="1" x14ac:dyDescent="0.35">
      <c r="A100" s="319"/>
      <c r="B100" s="320"/>
      <c r="C100" s="88"/>
      <c r="D100" s="89"/>
      <c r="E100" s="90"/>
      <c r="F100" s="90"/>
      <c r="G100" s="90"/>
      <c r="H100" s="90"/>
      <c r="I100" s="90"/>
      <c r="J100" s="91"/>
      <c r="K100" s="90"/>
      <c r="L100" s="91"/>
      <c r="M100" s="91"/>
      <c r="N100" s="91"/>
      <c r="O100" s="92"/>
      <c r="P100" s="90"/>
      <c r="Q100" s="90"/>
      <c r="R100" s="90"/>
      <c r="S100" s="90"/>
      <c r="T100" s="90"/>
      <c r="U100" s="92"/>
      <c r="V100" s="93"/>
      <c r="W100" s="234"/>
      <c r="X100" s="319"/>
      <c r="Y100" s="95"/>
      <c r="Z100" s="90"/>
      <c r="AA100" s="90"/>
      <c r="AB100" s="96"/>
      <c r="AC100" s="131"/>
      <c r="AD100" s="82"/>
      <c r="AE100" s="85"/>
      <c r="AF100" s="319"/>
      <c r="AG100" s="320"/>
      <c r="AH100" s="88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>
        <f>SUM(AT100:AU100)</f>
        <v>0</v>
      </c>
      <c r="AX100" s="90"/>
      <c r="AY100" s="90"/>
      <c r="AZ100" s="90"/>
      <c r="BA100" s="90"/>
      <c r="BB100" s="90"/>
      <c r="BC100" s="90"/>
      <c r="BD100" s="90"/>
      <c r="BE100" s="97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</row>
    <row r="101" spans="1:196" s="100" customFormat="1" ht="21.75" customHeight="1" x14ac:dyDescent="0.2">
      <c r="A101" s="321"/>
      <c r="B101" s="322" t="s">
        <v>73</v>
      </c>
      <c r="D101" s="101">
        <f t="shared" ref="D101:W101" si="46">SUM(D12:D98)</f>
        <v>1756970</v>
      </c>
      <c r="E101" s="101">
        <f t="shared" si="46"/>
        <v>85617</v>
      </c>
      <c r="F101" s="101">
        <f t="shared" si="46"/>
        <v>1886924</v>
      </c>
      <c r="G101" s="101">
        <f t="shared" si="46"/>
        <v>87410</v>
      </c>
      <c r="H101" s="101">
        <f t="shared" si="46"/>
        <v>0</v>
      </c>
      <c r="I101" s="101">
        <f t="shared" si="46"/>
        <v>480</v>
      </c>
      <c r="J101" s="101">
        <f t="shared" si="46"/>
        <v>1974814</v>
      </c>
      <c r="K101" s="101">
        <f t="shared" si="46"/>
        <v>9862.51</v>
      </c>
      <c r="L101" s="101">
        <f t="shared" si="46"/>
        <v>8</v>
      </c>
      <c r="M101" s="101">
        <f t="shared" si="46"/>
        <v>0</v>
      </c>
      <c r="N101" s="101">
        <f t="shared" si="46"/>
        <v>0</v>
      </c>
      <c r="O101" s="101">
        <f t="shared" si="46"/>
        <v>1964951.4900000002</v>
      </c>
      <c r="P101" s="101">
        <f t="shared" si="46"/>
        <v>165671.54299999992</v>
      </c>
      <c r="Q101" s="101">
        <f t="shared" si="46"/>
        <v>349624.00999999995</v>
      </c>
      <c r="R101" s="101">
        <f t="shared" si="46"/>
        <v>18142.21</v>
      </c>
      <c r="S101" s="101">
        <f t="shared" si="46"/>
        <v>49370.229999999996</v>
      </c>
      <c r="T101" s="101">
        <f t="shared" si="46"/>
        <v>187682.52000000005</v>
      </c>
      <c r="U101" s="101">
        <f t="shared" si="46"/>
        <v>770490.5129999998</v>
      </c>
      <c r="V101" s="101">
        <f t="shared" si="46"/>
        <v>597231</v>
      </c>
      <c r="W101" s="323">
        <f t="shared" si="46"/>
        <v>597229.97699999996</v>
      </c>
      <c r="X101" s="324"/>
      <c r="Y101" s="103">
        <f t="shared" ref="Y101:AE101" si="47">SUM(Y12:Y98)</f>
        <v>236977.67999999996</v>
      </c>
      <c r="Z101" s="101">
        <f t="shared" si="47"/>
        <v>0</v>
      </c>
      <c r="AA101" s="125">
        <f t="shared" si="47"/>
        <v>4100</v>
      </c>
      <c r="AB101" s="101">
        <f t="shared" si="47"/>
        <v>49370.469999999987</v>
      </c>
      <c r="AC101" s="132">
        <f t="shared" si="47"/>
        <v>8200</v>
      </c>
      <c r="AD101" s="104">
        <f t="shared" si="47"/>
        <v>1194460.9770000004</v>
      </c>
      <c r="AE101" s="104">
        <f t="shared" si="47"/>
        <v>597230.48850000021</v>
      </c>
      <c r="AF101" s="321"/>
      <c r="AG101" s="322" t="s">
        <v>73</v>
      </c>
      <c r="AI101" s="101">
        <f>SUM(AI12:AI98)</f>
        <v>165671.54299999992</v>
      </c>
      <c r="AJ101" s="101">
        <f t="shared" ref="AJ101:BE101" si="48">SUM(AJ12:AJ98)</f>
        <v>177733.25999999995</v>
      </c>
      <c r="AK101" s="101">
        <f t="shared" si="48"/>
        <v>21638.93</v>
      </c>
      <c r="AL101" s="101">
        <f t="shared" si="48"/>
        <v>1700</v>
      </c>
      <c r="AM101" s="101">
        <f t="shared" si="48"/>
        <v>9634.44</v>
      </c>
      <c r="AN101" s="101">
        <f>SUM(AN12:AN98)</f>
        <v>124590.46000000004</v>
      </c>
      <c r="AO101" s="101">
        <f>SUM(AO12:AO98)</f>
        <v>0</v>
      </c>
      <c r="AP101" s="101">
        <f>SUM(AP12:AP98)</f>
        <v>6999.99</v>
      </c>
      <c r="AQ101" s="101">
        <f>SUM(AQ12:AQ98)</f>
        <v>0</v>
      </c>
      <c r="AR101" s="101">
        <f t="shared" si="48"/>
        <v>7326.93</v>
      </c>
      <c r="AS101" s="101">
        <f t="shared" si="48"/>
        <v>349624.00999999995</v>
      </c>
      <c r="AT101" s="101">
        <f t="shared" si="48"/>
        <v>9000</v>
      </c>
      <c r="AU101" s="101">
        <f t="shared" si="48"/>
        <v>9142.2099999999991</v>
      </c>
      <c r="AV101" s="101">
        <f t="shared" si="48"/>
        <v>0</v>
      </c>
      <c r="AW101" s="101">
        <f t="shared" si="48"/>
        <v>18142.21</v>
      </c>
      <c r="AX101" s="101">
        <f t="shared" si="48"/>
        <v>49370.229999999996</v>
      </c>
      <c r="AY101" s="101">
        <f t="shared" si="48"/>
        <v>1000</v>
      </c>
      <c r="AZ101" s="101">
        <f t="shared" si="48"/>
        <v>58906.400000000001</v>
      </c>
      <c r="BA101" s="101">
        <f t="shared" si="48"/>
        <v>4220.9799999999996</v>
      </c>
      <c r="BB101" s="101">
        <f>SUM(BB12:BB98)</f>
        <v>118349.13999999998</v>
      </c>
      <c r="BC101" s="101">
        <f t="shared" si="48"/>
        <v>5206</v>
      </c>
      <c r="BD101" s="101">
        <f t="shared" si="48"/>
        <v>187682.52000000005</v>
      </c>
      <c r="BE101" s="101">
        <f t="shared" si="48"/>
        <v>770490.5129999998</v>
      </c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H101" s="106"/>
      <c r="DI101" s="106"/>
      <c r="DJ101" s="106"/>
      <c r="DK101" s="106"/>
      <c r="DL101" s="106"/>
      <c r="DM101" s="106"/>
      <c r="DN101" s="106"/>
      <c r="DO101" s="106"/>
      <c r="DP101" s="106"/>
      <c r="DQ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06"/>
      <c r="ES101" s="106"/>
      <c r="ET101" s="106"/>
      <c r="EU101" s="106"/>
      <c r="EV101" s="106"/>
      <c r="EW101" s="106"/>
      <c r="EX101" s="106"/>
      <c r="EY101" s="106"/>
      <c r="EZ101" s="106"/>
      <c r="FA101" s="106"/>
      <c r="FB101" s="106"/>
      <c r="FC101" s="106"/>
      <c r="FD101" s="106"/>
      <c r="FE101" s="106"/>
      <c r="FF101" s="106"/>
      <c r="FG101" s="106"/>
      <c r="FH101" s="106"/>
      <c r="FI101" s="106"/>
      <c r="FJ101" s="106"/>
      <c r="FK101" s="106"/>
      <c r="FL101" s="106"/>
      <c r="FM101" s="106"/>
      <c r="FN101" s="106"/>
      <c r="FO101" s="106"/>
      <c r="FP101" s="106"/>
      <c r="FQ101" s="106"/>
      <c r="FR101" s="106"/>
      <c r="FS101" s="106"/>
      <c r="FT101" s="106"/>
      <c r="FU101" s="106"/>
      <c r="FV101" s="106"/>
      <c r="FW101" s="106"/>
      <c r="FX101" s="106"/>
      <c r="FY101" s="106"/>
      <c r="FZ101" s="106"/>
      <c r="GA101" s="106"/>
      <c r="GB101" s="106"/>
      <c r="GC101" s="106"/>
      <c r="GD101" s="106"/>
      <c r="GE101" s="106"/>
      <c r="GF101" s="106"/>
      <c r="GG101" s="106"/>
      <c r="GH101" s="106"/>
      <c r="GI101" s="106"/>
      <c r="GJ101" s="106"/>
      <c r="GK101" s="106"/>
      <c r="GL101" s="106"/>
      <c r="GM101" s="106"/>
      <c r="GN101" s="106"/>
    </row>
    <row r="102" spans="1:196" s="109" customFormat="1" ht="21.75" customHeight="1" thickBot="1" x14ac:dyDescent="0.4">
      <c r="A102" s="325"/>
      <c r="B102" s="326"/>
      <c r="D102" s="110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2"/>
      <c r="W102" s="327" t="s">
        <v>3</v>
      </c>
      <c r="X102" s="328"/>
      <c r="Y102" s="114"/>
      <c r="Z102" s="111"/>
      <c r="AA102" s="126"/>
      <c r="AB102" s="115"/>
      <c r="AC102" s="133"/>
      <c r="AD102" s="116"/>
      <c r="AE102" s="117"/>
      <c r="AF102" s="325"/>
      <c r="AG102" s="326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26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3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</row>
    <row r="103" spans="1:196" s="66" customFormat="1" ht="21.75" customHeight="1" x14ac:dyDescent="0.35">
      <c r="A103" s="288"/>
      <c r="B103" s="70"/>
      <c r="E103" s="119"/>
      <c r="F103" s="119"/>
      <c r="G103" s="119"/>
      <c r="H103" s="119"/>
      <c r="I103" s="119"/>
      <c r="K103" s="119"/>
      <c r="L103" s="119"/>
      <c r="M103" s="119"/>
      <c r="O103" s="119"/>
      <c r="P103" s="119"/>
      <c r="Q103" s="119"/>
      <c r="S103" s="119"/>
      <c r="T103" s="119"/>
      <c r="U103" s="119"/>
      <c r="V103" s="397"/>
      <c r="W103" s="397"/>
      <c r="X103" s="329"/>
      <c r="Y103" s="119"/>
      <c r="Z103" s="119"/>
      <c r="AA103" s="124"/>
      <c r="AB103" s="121"/>
      <c r="AC103" s="124"/>
      <c r="AD103" s="119"/>
      <c r="AE103" s="119"/>
      <c r="AF103" s="288"/>
      <c r="AG103" s="70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24"/>
      <c r="AU103" s="119"/>
      <c r="AV103" s="119"/>
      <c r="AX103" s="119"/>
      <c r="AY103" s="119"/>
      <c r="AZ103" s="119"/>
      <c r="BA103" s="119"/>
      <c r="BB103" s="119"/>
      <c r="BC103" s="119"/>
      <c r="BD103" s="119"/>
      <c r="BE103" s="119"/>
    </row>
    <row r="104" spans="1:196" s="66" customFormat="1" ht="21.75" customHeight="1" x14ac:dyDescent="0.35">
      <c r="A104" s="288"/>
      <c r="B104" s="70"/>
      <c r="D104" s="119"/>
      <c r="E104" s="119"/>
      <c r="F104" s="119"/>
      <c r="G104" s="119"/>
      <c r="H104" s="119"/>
      <c r="I104" s="119"/>
      <c r="K104" s="119"/>
      <c r="L104" s="119"/>
      <c r="M104" s="119"/>
      <c r="N104" s="119"/>
      <c r="O104" s="119"/>
      <c r="P104" s="150"/>
      <c r="Q104" s="119"/>
      <c r="S104" s="119"/>
      <c r="T104" s="119"/>
      <c r="U104" s="119"/>
      <c r="V104" s="289"/>
      <c r="W104" s="289"/>
      <c r="X104" s="329"/>
      <c r="Y104" s="119"/>
      <c r="Z104" s="119"/>
      <c r="AA104" s="124"/>
      <c r="AB104" s="121"/>
      <c r="AC104" s="124"/>
      <c r="AD104" s="119"/>
      <c r="AE104" s="119"/>
      <c r="AF104" s="288"/>
      <c r="AG104" s="70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24"/>
      <c r="AU104" s="119"/>
      <c r="AV104" s="119"/>
      <c r="AX104" s="119"/>
      <c r="AY104" s="119"/>
      <c r="AZ104" s="119"/>
      <c r="BA104" s="119"/>
      <c r="BB104" s="119"/>
      <c r="BC104" s="119"/>
      <c r="BD104" s="119"/>
      <c r="BE104" s="119"/>
    </row>
    <row r="105" spans="1:196" ht="21.75" customHeight="1" x14ac:dyDescent="0.35">
      <c r="A105" s="311"/>
      <c r="B105" s="388" t="s">
        <v>74</v>
      </c>
      <c r="C105" s="388"/>
      <c r="D105" s="388"/>
      <c r="E105" s="3"/>
      <c r="F105" s="3"/>
      <c r="G105" s="3"/>
      <c r="H105" s="3"/>
      <c r="I105" s="3"/>
      <c r="J105" s="389" t="s">
        <v>75</v>
      </c>
      <c r="K105" s="389"/>
      <c r="L105" s="389"/>
      <c r="M105" s="389"/>
      <c r="N105" s="389"/>
      <c r="P105" s="150"/>
      <c r="Q105" s="3"/>
      <c r="R105" s="389" t="s">
        <v>76</v>
      </c>
      <c r="S105" s="389"/>
      <c r="T105" s="389"/>
      <c r="U105" s="3"/>
      <c r="V105" s="4"/>
      <c r="W105" s="390" t="s">
        <v>77</v>
      </c>
      <c r="X105" s="390"/>
      <c r="Y105" s="390"/>
      <c r="Z105" s="390"/>
      <c r="AA105" s="390"/>
      <c r="AB105" s="7"/>
      <c r="AD105" s="3"/>
      <c r="AE105" s="3"/>
      <c r="AF105" s="311"/>
      <c r="AG105" s="388" t="s">
        <v>74</v>
      </c>
      <c r="AH105" s="388"/>
      <c r="AI105" s="388"/>
      <c r="AJ105" s="3"/>
      <c r="AK105" s="119"/>
      <c r="AL105" s="119"/>
      <c r="AM105" s="119"/>
      <c r="AN105" s="119"/>
      <c r="AO105" s="119"/>
      <c r="AP105" s="119"/>
      <c r="AQ105" s="119"/>
      <c r="AR105" s="119"/>
      <c r="AS105" s="119"/>
      <c r="AU105" s="119"/>
      <c r="AV105" s="119"/>
      <c r="AW105" s="68"/>
      <c r="AX105" s="119"/>
      <c r="AY105" s="119"/>
      <c r="AZ105" s="119"/>
      <c r="BA105" s="119"/>
      <c r="BB105" s="119"/>
      <c r="BC105" s="119"/>
    </row>
    <row r="106" spans="1:196" ht="21.75" customHeight="1" x14ac:dyDescent="0.35">
      <c r="B106" s="292"/>
      <c r="D106" s="8"/>
      <c r="E106" s="3"/>
      <c r="F106" s="3"/>
      <c r="G106" s="3"/>
      <c r="H106" s="3"/>
      <c r="I106" s="3"/>
      <c r="K106" s="3"/>
      <c r="L106" s="3"/>
      <c r="M106" s="3"/>
      <c r="N106" s="8"/>
      <c r="O106" s="3"/>
      <c r="Q106" s="3"/>
      <c r="R106" s="9"/>
      <c r="S106" s="3"/>
      <c r="V106" s="4"/>
      <c r="W106" s="4"/>
      <c r="X106" s="313"/>
      <c r="Y106" s="3"/>
      <c r="Z106" s="3"/>
      <c r="AB106" s="7"/>
      <c r="AD106" s="3"/>
      <c r="AE106" s="3"/>
      <c r="AG106" s="292"/>
      <c r="AI106" s="152"/>
      <c r="AJ106" s="3"/>
      <c r="AK106" s="119"/>
      <c r="AL106" s="119"/>
      <c r="AM106" s="119"/>
      <c r="AN106" s="119"/>
      <c r="AO106" s="119"/>
      <c r="AP106" s="119"/>
      <c r="AQ106" s="119"/>
      <c r="AR106" s="119"/>
      <c r="AS106" s="119"/>
      <c r="AU106" s="119"/>
      <c r="AV106" s="119"/>
      <c r="AW106" s="156"/>
      <c r="AX106" s="119"/>
      <c r="AY106" s="119"/>
      <c r="AZ106" s="119"/>
      <c r="BA106" s="119"/>
      <c r="BB106" s="119"/>
      <c r="BC106" s="119"/>
    </row>
    <row r="107" spans="1:196" ht="21.75" customHeight="1" x14ac:dyDescent="0.35">
      <c r="B107" s="29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Q107" s="3"/>
      <c r="R107" s="3"/>
      <c r="S107" s="3"/>
      <c r="V107" s="10"/>
      <c r="W107" s="10"/>
      <c r="X107" s="313"/>
      <c r="Y107" s="3"/>
      <c r="Z107" s="3"/>
      <c r="AB107" s="7"/>
      <c r="AD107" s="3"/>
      <c r="AE107" s="3"/>
      <c r="AG107" s="292"/>
      <c r="AJ107" s="3"/>
      <c r="AK107" s="119"/>
      <c r="AL107" s="119"/>
      <c r="AM107" s="119"/>
      <c r="AN107" s="119"/>
      <c r="AO107" s="119"/>
      <c r="AP107" s="119"/>
      <c r="AQ107" s="119"/>
      <c r="AR107" s="119"/>
      <c r="AS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</row>
    <row r="108" spans="1:196" s="2" customFormat="1" ht="21.75" customHeight="1" x14ac:dyDescent="0.35">
      <c r="A108" s="311"/>
      <c r="B108" s="394" t="s">
        <v>117</v>
      </c>
      <c r="C108" s="394"/>
      <c r="D108" s="394"/>
      <c r="E108" s="4"/>
      <c r="F108" s="4"/>
      <c r="G108" s="4"/>
      <c r="H108" s="4"/>
      <c r="I108" s="4"/>
      <c r="J108" s="395" t="s">
        <v>78</v>
      </c>
      <c r="K108" s="395"/>
      <c r="L108" s="395"/>
      <c r="M108" s="395"/>
      <c r="N108" s="395"/>
      <c r="O108" s="4"/>
      <c r="P108" s="151"/>
      <c r="Q108" s="4"/>
      <c r="R108" s="395" t="s">
        <v>79</v>
      </c>
      <c r="S108" s="395"/>
      <c r="T108" s="395"/>
      <c r="V108" s="10"/>
      <c r="W108" s="395" t="s">
        <v>80</v>
      </c>
      <c r="X108" s="395"/>
      <c r="Y108" s="395"/>
      <c r="Z108" s="395"/>
      <c r="AA108" s="395"/>
      <c r="AB108" s="11"/>
      <c r="AC108" s="134"/>
      <c r="AD108" s="4"/>
      <c r="AE108" s="4"/>
      <c r="AF108" s="311"/>
      <c r="AG108" s="394" t="s">
        <v>117</v>
      </c>
      <c r="AH108" s="394"/>
      <c r="AI108" s="394"/>
      <c r="AJ108" s="4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7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</row>
    <row r="109" spans="1:196" ht="21.75" customHeight="1" x14ac:dyDescent="0.35">
      <c r="B109" s="388" t="s">
        <v>118</v>
      </c>
      <c r="C109" s="388"/>
      <c r="D109" s="388"/>
      <c r="E109" s="3"/>
      <c r="F109" s="3"/>
      <c r="G109" s="3"/>
      <c r="H109" s="3"/>
      <c r="I109" s="3"/>
      <c r="J109" s="388" t="s">
        <v>102</v>
      </c>
      <c r="K109" s="388"/>
      <c r="L109" s="388"/>
      <c r="M109" s="388"/>
      <c r="N109" s="388"/>
      <c r="P109" s="150"/>
      <c r="R109" s="396" t="s">
        <v>103</v>
      </c>
      <c r="S109" s="396"/>
      <c r="T109" s="396"/>
      <c r="V109" s="10"/>
      <c r="W109" s="396" t="s">
        <v>81</v>
      </c>
      <c r="X109" s="396"/>
      <c r="Y109" s="396"/>
      <c r="Z109" s="396"/>
      <c r="AA109" s="396"/>
      <c r="AB109" s="7"/>
      <c r="AD109" s="3"/>
      <c r="AE109" s="3"/>
      <c r="AG109" s="388" t="s">
        <v>118</v>
      </c>
      <c r="AH109" s="388"/>
      <c r="AI109" s="388"/>
      <c r="AJ109" s="3"/>
      <c r="AK109" s="119"/>
      <c r="AL109" s="119"/>
      <c r="AM109" s="119"/>
      <c r="AN109" s="119"/>
      <c r="AO109" s="119"/>
      <c r="AP109" s="119"/>
      <c r="AQ109" s="119"/>
      <c r="AR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</row>
  </sheetData>
  <mergeCells count="89">
    <mergeCell ref="B108:D108"/>
    <mergeCell ref="J108:N108"/>
    <mergeCell ref="R108:T108"/>
    <mergeCell ref="W108:AA108"/>
    <mergeCell ref="AG108:AI108"/>
    <mergeCell ref="B109:D109"/>
    <mergeCell ref="J109:N109"/>
    <mergeCell ref="R109:T109"/>
    <mergeCell ref="W109:AA109"/>
    <mergeCell ref="AG109:AI109"/>
    <mergeCell ref="AG105:AI105"/>
    <mergeCell ref="B65:D65"/>
    <mergeCell ref="J65:N65"/>
    <mergeCell ref="R65:T65"/>
    <mergeCell ref="W65:AA65"/>
    <mergeCell ref="AG65:AI65"/>
    <mergeCell ref="B66:D66"/>
    <mergeCell ref="J66:N66"/>
    <mergeCell ref="R66:T66"/>
    <mergeCell ref="W66:AA66"/>
    <mergeCell ref="AG66:AI66"/>
    <mergeCell ref="V103:W103"/>
    <mergeCell ref="B105:D105"/>
    <mergeCell ref="J105:N105"/>
    <mergeCell ref="R105:T105"/>
    <mergeCell ref="W105:AA105"/>
    <mergeCell ref="BB8:BB10"/>
    <mergeCell ref="BC8:BC10"/>
    <mergeCell ref="BD8:BD10"/>
    <mergeCell ref="BE8:BE10"/>
    <mergeCell ref="B62:D62"/>
    <mergeCell ref="J62:N62"/>
    <mergeCell ref="R62:T62"/>
    <mergeCell ref="W62:AA62"/>
    <mergeCell ref="AG62:AI62"/>
    <mergeCell ref="AV8:AV10"/>
    <mergeCell ref="AW8:AW10"/>
    <mergeCell ref="AX8:AX10"/>
    <mergeCell ref="AY8:AY10"/>
    <mergeCell ref="AZ8:AZ10"/>
    <mergeCell ref="BA8:BA10"/>
    <mergeCell ref="AN8:AN10"/>
    <mergeCell ref="AT8:AT10"/>
    <mergeCell ref="AU8:AU10"/>
    <mergeCell ref="AH8:AH10"/>
    <mergeCell ref="AK8:AK10"/>
    <mergeCell ref="AL8:AL10"/>
    <mergeCell ref="AM8:AM10"/>
    <mergeCell ref="AE8:AE10"/>
    <mergeCell ref="AF8:AF10"/>
    <mergeCell ref="AG8:AG10"/>
    <mergeCell ref="AQ8:AQ10"/>
    <mergeCell ref="AS8:AS10"/>
    <mergeCell ref="K8:K10"/>
    <mergeCell ref="AA8:AA10"/>
    <mergeCell ref="M8:M10"/>
    <mergeCell ref="N8:N10"/>
    <mergeCell ref="AD8:AD10"/>
    <mergeCell ref="P8:P10"/>
    <mergeCell ref="Q8:Q10"/>
    <mergeCell ref="R8:R10"/>
    <mergeCell ref="S8:S10"/>
    <mergeCell ref="T8:T10"/>
    <mergeCell ref="U8:U10"/>
    <mergeCell ref="X8:X10"/>
    <mergeCell ref="Y8:Y10"/>
    <mergeCell ref="AB8:AB10"/>
    <mergeCell ref="AC8:AC10"/>
    <mergeCell ref="A8:A10"/>
    <mergeCell ref="B8:B10"/>
    <mergeCell ref="C8:C10"/>
    <mergeCell ref="D8:D10"/>
    <mergeCell ref="E8:E10"/>
    <mergeCell ref="F8:F10"/>
    <mergeCell ref="O1:R1"/>
    <mergeCell ref="AR1:AW1"/>
    <mergeCell ref="O2:R2"/>
    <mergeCell ref="AR2:AW2"/>
    <mergeCell ref="O3:R3"/>
    <mergeCell ref="AR3:AW3"/>
    <mergeCell ref="L8:L10"/>
    <mergeCell ref="O4:R4"/>
    <mergeCell ref="AR4:AW4"/>
    <mergeCell ref="O5:R5"/>
    <mergeCell ref="AR5:AW5"/>
    <mergeCell ref="G8:G10"/>
    <mergeCell ref="H8:H10"/>
    <mergeCell ref="I8:I10"/>
    <mergeCell ref="J8:J10"/>
  </mergeCells>
  <printOptions horizontalCentered="1"/>
  <pageMargins left="0.23622047244094491" right="0.15748031496062992" top="0.59055118110236227" bottom="0.59055118110236227" header="0.15748031496062992" footer="0.15748031496062992"/>
  <pageSetup paperSize="258" scale="37" fitToHeight="0" orientation="landscape" r:id="rId1"/>
  <rowBreaks count="1" manualBreakCount="1">
    <brk id="66" min="3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B471-1491-4B57-B992-8875D48C3D3C}">
  <sheetPr>
    <pageSetUpPr fitToPage="1"/>
  </sheetPr>
  <dimension ref="A1:GO106"/>
  <sheetViews>
    <sheetView view="pageBreakPreview" topLeftCell="AA1" zoomScale="60" zoomScaleNormal="60" workbookViewId="0">
      <selection activeCell="AZ8" sqref="AZ8:AZ10"/>
    </sheetView>
  </sheetViews>
  <sheetFormatPr defaultColWidth="9.140625" defaultRowHeight="21.75" customHeight="1" x14ac:dyDescent="0.35"/>
  <cols>
    <col min="1" max="1" width="5.42578125" style="270" customWidth="1"/>
    <col min="2" max="2" width="38.7109375" style="267" customWidth="1"/>
    <col min="3" max="3" width="16.140625" style="267" customWidth="1"/>
    <col min="4" max="4" width="18.5703125" style="267" hidden="1" customWidth="1"/>
    <col min="5" max="5" width="16.28515625" style="267" hidden="1" customWidth="1"/>
    <col min="6" max="6" width="18.7109375" style="267" customWidth="1"/>
    <col min="7" max="7" width="16.28515625" style="267" customWidth="1"/>
    <col min="8" max="8" width="11" style="267" customWidth="1"/>
    <col min="9" max="9" width="13.5703125" style="267" customWidth="1"/>
    <col min="10" max="10" width="19.28515625" style="267" customWidth="1"/>
    <col min="11" max="11" width="16.140625" style="267" customWidth="1"/>
    <col min="12" max="12" width="4.42578125" style="267" customWidth="1"/>
    <col min="13" max="13" width="4.5703125" style="267" customWidth="1"/>
    <col min="14" max="14" width="4.7109375" style="267" customWidth="1"/>
    <col min="15" max="15" width="20.5703125" style="267" customWidth="1"/>
    <col min="16" max="16" width="20.7109375" style="169" customWidth="1"/>
    <col min="17" max="17" width="19" style="267" customWidth="1"/>
    <col min="18" max="18" width="20.42578125" style="267" customWidth="1"/>
    <col min="19" max="19" width="22.5703125" style="267" customWidth="1"/>
    <col min="20" max="21" width="17.7109375" style="267" customWidth="1"/>
    <col min="22" max="22" width="21.140625" style="284" customWidth="1"/>
    <col min="23" max="23" width="20.42578125" style="284" customWidth="1"/>
    <col min="24" max="24" width="6.140625" style="270" customWidth="1"/>
    <col min="25" max="25" width="18.85546875" style="267" customWidth="1"/>
    <col min="26" max="26" width="16.85546875" style="267" hidden="1" customWidth="1"/>
    <col min="27" max="27" width="13.85546875" style="123" customWidth="1"/>
    <col min="28" max="28" width="15.42578125" style="285" customWidth="1"/>
    <col min="29" max="29" width="14" style="123" customWidth="1"/>
    <col min="30" max="30" width="18.28515625" style="267" customWidth="1"/>
    <col min="31" max="31" width="19" style="267" customWidth="1"/>
    <col min="32" max="32" width="6.140625" style="270" customWidth="1"/>
    <col min="33" max="33" width="38" style="267" customWidth="1"/>
    <col min="34" max="34" width="15.28515625" style="267" customWidth="1"/>
    <col min="35" max="35" width="18.7109375" style="162" customWidth="1"/>
    <col min="36" max="36" width="18.5703125" style="267" customWidth="1"/>
    <col min="37" max="37" width="18.28515625" style="162" customWidth="1"/>
    <col min="38" max="38" width="16" style="162" customWidth="1"/>
    <col min="39" max="39" width="17.140625" style="162" customWidth="1"/>
    <col min="40" max="40" width="19" style="162" customWidth="1"/>
    <col min="41" max="41" width="12.85546875" style="162" hidden="1" customWidth="1"/>
    <col min="42" max="42" width="18.140625" style="162" customWidth="1"/>
    <col min="43" max="43" width="16" style="162" customWidth="1"/>
    <col min="44" max="44" width="16.42578125" style="162" customWidth="1"/>
    <col min="45" max="45" width="18.28515625" style="162" customWidth="1"/>
    <col min="46" max="46" width="18.28515625" style="124" customWidth="1"/>
    <col min="47" max="48" width="15.7109375" style="162" customWidth="1"/>
    <col min="49" max="49" width="17" style="162" customWidth="1"/>
    <col min="50" max="51" width="16.28515625" style="162" customWidth="1"/>
    <col min="52" max="52" width="20" style="162" customWidth="1"/>
    <col min="53" max="53" width="16.28515625" style="162" customWidth="1"/>
    <col min="54" max="54" width="18.42578125" style="162" customWidth="1"/>
    <col min="55" max="56" width="16.28515625" style="162" customWidth="1"/>
    <col min="57" max="57" width="19.5703125" style="162" customWidth="1"/>
    <col min="58" max="58" width="17.7109375" style="162" customWidth="1"/>
    <col min="59" max="70" width="9.140625" style="162"/>
    <col min="71" max="16384" width="9.140625" style="267"/>
  </cols>
  <sheetData>
    <row r="1" spans="1:197" s="162" customFormat="1" ht="21.75" customHeight="1" x14ac:dyDescent="0.35">
      <c r="A1" s="161"/>
      <c r="O1" s="462" t="s">
        <v>1</v>
      </c>
      <c r="P1" s="462"/>
      <c r="Q1" s="462"/>
      <c r="R1" s="462"/>
      <c r="V1" s="163"/>
      <c r="W1" s="163"/>
      <c r="X1" s="161"/>
      <c r="AA1" s="124"/>
      <c r="AB1" s="164"/>
      <c r="AC1" s="124"/>
      <c r="AF1" s="161"/>
      <c r="AR1" s="463" t="s">
        <v>1</v>
      </c>
      <c r="AS1" s="463"/>
      <c r="AT1" s="463"/>
      <c r="AU1" s="463"/>
      <c r="AV1" s="463"/>
      <c r="AW1" s="463"/>
    </row>
    <row r="2" spans="1:197" s="162" customFormat="1" ht="21.75" customHeight="1" x14ac:dyDescent="0.35">
      <c r="A2" s="161"/>
      <c r="M2" s="165"/>
      <c r="O2" s="462" t="s">
        <v>0</v>
      </c>
      <c r="P2" s="462"/>
      <c r="Q2" s="462"/>
      <c r="R2" s="462"/>
      <c r="S2" s="162" t="s">
        <v>3</v>
      </c>
      <c r="V2" s="163"/>
      <c r="W2" s="163"/>
      <c r="X2" s="161"/>
      <c r="Y2" s="162" t="s">
        <v>3</v>
      </c>
      <c r="AA2" s="124"/>
      <c r="AB2" s="164"/>
      <c r="AC2" s="124"/>
      <c r="AF2" s="161"/>
      <c r="AQ2" s="163"/>
      <c r="AR2" s="463" t="s">
        <v>0</v>
      </c>
      <c r="AS2" s="463"/>
      <c r="AT2" s="463"/>
      <c r="AU2" s="463"/>
      <c r="AV2" s="463"/>
      <c r="AW2" s="463"/>
      <c r="AX2" s="162" t="s">
        <v>3</v>
      </c>
      <c r="AY2" s="137"/>
      <c r="AZ2" s="137"/>
      <c r="BA2" s="137"/>
    </row>
    <row r="3" spans="1:197" s="162" customFormat="1" ht="21.75" customHeight="1" x14ac:dyDescent="0.35">
      <c r="A3" s="161"/>
      <c r="M3" s="165"/>
      <c r="N3" s="165"/>
      <c r="O3" s="464" t="s">
        <v>4</v>
      </c>
      <c r="P3" s="464"/>
      <c r="Q3" s="464"/>
      <c r="R3" s="464"/>
      <c r="V3" s="163"/>
      <c r="W3" s="163"/>
      <c r="X3" s="161"/>
      <c r="AA3" s="124"/>
      <c r="AB3" s="164"/>
      <c r="AC3" s="124"/>
      <c r="AF3" s="161"/>
      <c r="AN3" s="163"/>
      <c r="AQ3" s="163"/>
      <c r="AR3" s="463" t="s">
        <v>104</v>
      </c>
      <c r="AS3" s="463"/>
      <c r="AT3" s="463"/>
      <c r="AU3" s="463"/>
      <c r="AV3" s="463"/>
      <c r="AW3" s="463"/>
      <c r="AY3" s="137"/>
      <c r="AZ3" s="137"/>
      <c r="BA3" s="137"/>
    </row>
    <row r="4" spans="1:197" s="162" customFormat="1" ht="21.75" customHeight="1" x14ac:dyDescent="0.35">
      <c r="A4" s="161"/>
      <c r="E4" s="166"/>
      <c r="F4" s="166"/>
      <c r="G4" s="166"/>
      <c r="H4" s="166"/>
      <c r="I4" s="166"/>
      <c r="O4" s="456" t="s">
        <v>150</v>
      </c>
      <c r="P4" s="456"/>
      <c r="Q4" s="456"/>
      <c r="R4" s="456"/>
      <c r="S4" s="162" t="s">
        <v>3</v>
      </c>
      <c r="V4" s="163"/>
      <c r="W4" s="163"/>
      <c r="X4" s="161"/>
      <c r="AA4" s="124"/>
      <c r="AB4" s="164"/>
      <c r="AC4" s="124"/>
      <c r="AF4" s="161"/>
      <c r="AN4" s="167"/>
      <c r="AO4" s="167"/>
      <c r="AP4" s="167"/>
      <c r="AQ4" s="167"/>
      <c r="AR4" s="457" t="s">
        <v>150</v>
      </c>
      <c r="AS4" s="457"/>
      <c r="AT4" s="457"/>
      <c r="AU4" s="457"/>
      <c r="AV4" s="457"/>
      <c r="AW4" s="457"/>
      <c r="AX4" s="162" t="s">
        <v>3</v>
      </c>
    </row>
    <row r="5" spans="1:197" s="162" customFormat="1" ht="21.75" customHeight="1" x14ac:dyDescent="0.35">
      <c r="A5" s="161"/>
      <c r="O5" s="458" t="s">
        <v>2</v>
      </c>
      <c r="P5" s="458"/>
      <c r="Q5" s="458"/>
      <c r="R5" s="458"/>
      <c r="T5" s="168" t="s">
        <v>3</v>
      </c>
      <c r="V5" s="163"/>
      <c r="W5" s="163"/>
      <c r="X5" s="161"/>
      <c r="AA5" s="124"/>
      <c r="AB5" s="164"/>
      <c r="AC5" s="124"/>
      <c r="AF5" s="161"/>
      <c r="AN5" s="163"/>
      <c r="AR5" s="457" t="s">
        <v>2</v>
      </c>
      <c r="AS5" s="457"/>
      <c r="AT5" s="457"/>
      <c r="AU5" s="457"/>
      <c r="AV5" s="457"/>
      <c r="AW5" s="457"/>
      <c r="BE5" s="168" t="s">
        <v>3</v>
      </c>
    </row>
    <row r="6" spans="1:197" s="162" customFormat="1" ht="21.75" customHeight="1" x14ac:dyDescent="0.35">
      <c r="A6" s="161" t="s">
        <v>3</v>
      </c>
      <c r="J6" s="165"/>
      <c r="P6" s="169"/>
      <c r="V6" s="163"/>
      <c r="W6" s="163"/>
      <c r="X6" s="161"/>
      <c r="AA6" s="124"/>
      <c r="AB6" s="164"/>
      <c r="AC6" s="124"/>
      <c r="AF6" s="161" t="s">
        <v>3</v>
      </c>
      <c r="AT6" s="124"/>
    </row>
    <row r="7" spans="1:197" s="171" customFormat="1" ht="21.75" customHeight="1" thickBot="1" x14ac:dyDescent="0.4">
      <c r="A7" s="170"/>
      <c r="P7" s="172"/>
      <c r="V7" s="173"/>
      <c r="W7" s="173"/>
      <c r="X7" s="170"/>
      <c r="Y7" s="162"/>
      <c r="Z7" s="162"/>
      <c r="AA7" s="124"/>
      <c r="AB7" s="164"/>
      <c r="AC7" s="124"/>
      <c r="AD7" s="162" t="s">
        <v>3</v>
      </c>
      <c r="AE7" s="162"/>
      <c r="AF7" s="170"/>
      <c r="AT7" s="135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  <c r="GC7" s="162"/>
      <c r="GD7" s="162"/>
      <c r="GE7" s="162"/>
      <c r="GF7" s="162"/>
      <c r="GG7" s="162"/>
      <c r="GH7" s="162"/>
      <c r="GI7" s="162"/>
      <c r="GJ7" s="162"/>
      <c r="GK7" s="162"/>
      <c r="GL7" s="162"/>
      <c r="GM7" s="162"/>
      <c r="GN7" s="162"/>
      <c r="GO7" s="162"/>
    </row>
    <row r="8" spans="1:197" s="178" customFormat="1" ht="21.75" customHeight="1" x14ac:dyDescent="0.35">
      <c r="A8" s="450" t="s">
        <v>101</v>
      </c>
      <c r="B8" s="438" t="s">
        <v>12</v>
      </c>
      <c r="C8" s="459" t="s">
        <v>13</v>
      </c>
      <c r="D8" s="429" t="s">
        <v>84</v>
      </c>
      <c r="E8" s="410" t="s">
        <v>116</v>
      </c>
      <c r="F8" s="410" t="s">
        <v>132</v>
      </c>
      <c r="G8" s="410" t="s">
        <v>133</v>
      </c>
      <c r="H8" s="410" t="s">
        <v>114</v>
      </c>
      <c r="I8" s="410" t="s">
        <v>5</v>
      </c>
      <c r="J8" s="429" t="s">
        <v>83</v>
      </c>
      <c r="K8" s="429" t="s">
        <v>14</v>
      </c>
      <c r="L8" s="410" t="s">
        <v>15</v>
      </c>
      <c r="M8" s="410" t="s">
        <v>16</v>
      </c>
      <c r="N8" s="410" t="s">
        <v>17</v>
      </c>
      <c r="O8" s="429"/>
      <c r="P8" s="453" t="s">
        <v>86</v>
      </c>
      <c r="Q8" s="410" t="s">
        <v>87</v>
      </c>
      <c r="R8" s="410" t="s">
        <v>88</v>
      </c>
      <c r="S8" s="447" t="s">
        <v>89</v>
      </c>
      <c r="T8" s="410" t="s">
        <v>90</v>
      </c>
      <c r="U8" s="410" t="s">
        <v>91</v>
      </c>
      <c r="V8" s="174" t="s">
        <v>7</v>
      </c>
      <c r="W8" s="175" t="s">
        <v>7</v>
      </c>
      <c r="X8" s="450" t="s">
        <v>11</v>
      </c>
      <c r="Y8" s="441" t="s">
        <v>8</v>
      </c>
      <c r="Z8" s="176" t="s">
        <v>6</v>
      </c>
      <c r="AA8" s="352" t="s">
        <v>9</v>
      </c>
      <c r="AB8" s="426" t="s">
        <v>89</v>
      </c>
      <c r="AC8" s="367" t="s">
        <v>10</v>
      </c>
      <c r="AD8" s="429" t="s">
        <v>85</v>
      </c>
      <c r="AE8" s="432"/>
      <c r="AF8" s="435" t="s">
        <v>11</v>
      </c>
      <c r="AG8" s="438" t="s">
        <v>12</v>
      </c>
      <c r="AH8" s="423" t="s">
        <v>13</v>
      </c>
      <c r="AI8" s="73" t="s">
        <v>86</v>
      </c>
      <c r="AJ8" s="286" t="s">
        <v>152</v>
      </c>
      <c r="AK8" s="417" t="s">
        <v>92</v>
      </c>
      <c r="AL8" s="417" t="s">
        <v>93</v>
      </c>
      <c r="AM8" s="417" t="s">
        <v>110</v>
      </c>
      <c r="AN8" s="417" t="s">
        <v>18</v>
      </c>
      <c r="AO8" s="176" t="s">
        <v>6</v>
      </c>
      <c r="AP8" s="177"/>
      <c r="AQ8" s="417" t="s">
        <v>20</v>
      </c>
      <c r="AR8" s="74" t="s">
        <v>148</v>
      </c>
      <c r="AS8" s="410" t="s">
        <v>87</v>
      </c>
      <c r="AT8" s="444" t="s">
        <v>94</v>
      </c>
      <c r="AU8" s="417" t="s">
        <v>95</v>
      </c>
      <c r="AV8" s="417" t="s">
        <v>112</v>
      </c>
      <c r="AW8" s="410" t="s">
        <v>88</v>
      </c>
      <c r="AX8" s="358" t="s">
        <v>146</v>
      </c>
      <c r="AY8" s="420" t="s">
        <v>151</v>
      </c>
      <c r="AZ8" s="417" t="s">
        <v>97</v>
      </c>
      <c r="BA8" s="417" t="s">
        <v>21</v>
      </c>
      <c r="BB8" s="404" t="s">
        <v>98</v>
      </c>
      <c r="BC8" s="407" t="s">
        <v>99</v>
      </c>
      <c r="BD8" s="407" t="s">
        <v>100</v>
      </c>
      <c r="BE8" s="410" t="s">
        <v>90</v>
      </c>
      <c r="BF8" s="413" t="s">
        <v>91</v>
      </c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  <c r="CT8" s="168"/>
      <c r="CU8" s="168"/>
      <c r="CV8" s="168"/>
      <c r="CW8" s="168"/>
      <c r="CX8" s="168"/>
      <c r="CY8" s="168"/>
      <c r="CZ8" s="168"/>
      <c r="DA8" s="168"/>
      <c r="DB8" s="168"/>
      <c r="DC8" s="168"/>
      <c r="DD8" s="168"/>
      <c r="DE8" s="168"/>
      <c r="DF8" s="168"/>
      <c r="DG8" s="168"/>
      <c r="DH8" s="168"/>
      <c r="DI8" s="168"/>
      <c r="DJ8" s="168"/>
      <c r="DK8" s="168"/>
      <c r="DL8" s="168"/>
      <c r="DM8" s="168"/>
      <c r="DN8" s="168"/>
      <c r="DO8" s="168"/>
      <c r="DP8" s="168"/>
      <c r="DQ8" s="168"/>
      <c r="DR8" s="168"/>
      <c r="DS8" s="168"/>
      <c r="DT8" s="168"/>
      <c r="DU8" s="168"/>
      <c r="DV8" s="168"/>
      <c r="DW8" s="168"/>
      <c r="DX8" s="168"/>
      <c r="DY8" s="168"/>
      <c r="DZ8" s="168"/>
      <c r="EA8" s="168"/>
      <c r="EB8" s="168"/>
      <c r="EC8" s="168"/>
      <c r="ED8" s="168"/>
      <c r="EE8" s="168"/>
      <c r="EF8" s="168"/>
      <c r="EG8" s="168"/>
      <c r="EH8" s="168"/>
      <c r="EI8" s="168"/>
      <c r="EJ8" s="168"/>
      <c r="EK8" s="168"/>
      <c r="EL8" s="168"/>
      <c r="EM8" s="168"/>
      <c r="EN8" s="168"/>
      <c r="EO8" s="168"/>
      <c r="EP8" s="168"/>
      <c r="EQ8" s="168"/>
      <c r="ER8" s="168"/>
      <c r="ES8" s="168"/>
      <c r="ET8" s="168"/>
      <c r="EU8" s="168"/>
      <c r="EV8" s="168"/>
      <c r="EW8" s="168"/>
      <c r="EX8" s="168"/>
      <c r="EY8" s="168"/>
      <c r="EZ8" s="168"/>
      <c r="FA8" s="168"/>
      <c r="FB8" s="168"/>
      <c r="FC8" s="168"/>
      <c r="FD8" s="168"/>
      <c r="FE8" s="168"/>
      <c r="FF8" s="168"/>
      <c r="FG8" s="168"/>
      <c r="FH8" s="168"/>
      <c r="FI8" s="168"/>
      <c r="FJ8" s="168"/>
      <c r="FK8" s="168"/>
      <c r="FL8" s="168"/>
      <c r="FM8" s="168"/>
      <c r="FN8" s="168"/>
      <c r="FO8" s="168"/>
      <c r="FP8" s="168"/>
      <c r="FQ8" s="168"/>
      <c r="FR8" s="168"/>
      <c r="FS8" s="168"/>
      <c r="FT8" s="168"/>
      <c r="FU8" s="168"/>
      <c r="FV8" s="168"/>
      <c r="FW8" s="168"/>
      <c r="FX8" s="168"/>
      <c r="FY8" s="168"/>
      <c r="FZ8" s="168"/>
      <c r="GA8" s="168"/>
      <c r="GB8" s="168"/>
      <c r="GC8" s="168"/>
      <c r="GD8" s="168"/>
      <c r="GE8" s="168"/>
      <c r="GF8" s="168"/>
      <c r="GG8" s="168"/>
      <c r="GH8" s="168"/>
      <c r="GI8" s="168"/>
      <c r="GJ8" s="168"/>
      <c r="GK8" s="168"/>
      <c r="GL8" s="168"/>
      <c r="GM8" s="168"/>
      <c r="GN8" s="168"/>
      <c r="GO8" s="168"/>
    </row>
    <row r="9" spans="1:197" s="179" customFormat="1" ht="21.75" customHeight="1" x14ac:dyDescent="0.35">
      <c r="A9" s="451"/>
      <c r="B9" s="439"/>
      <c r="C9" s="460"/>
      <c r="D9" s="430"/>
      <c r="E9" s="411"/>
      <c r="F9" s="411"/>
      <c r="G9" s="411"/>
      <c r="H9" s="411"/>
      <c r="I9" s="411"/>
      <c r="J9" s="430"/>
      <c r="K9" s="430"/>
      <c r="L9" s="411"/>
      <c r="M9" s="411"/>
      <c r="N9" s="411"/>
      <c r="O9" s="430"/>
      <c r="P9" s="454"/>
      <c r="Q9" s="411"/>
      <c r="R9" s="411"/>
      <c r="S9" s="448"/>
      <c r="T9" s="411"/>
      <c r="U9" s="411"/>
      <c r="V9" s="179" t="s">
        <v>22</v>
      </c>
      <c r="W9" s="180" t="s">
        <v>23</v>
      </c>
      <c r="X9" s="451"/>
      <c r="Y9" s="442"/>
      <c r="Z9" s="181" t="s">
        <v>19</v>
      </c>
      <c r="AA9" s="353"/>
      <c r="AB9" s="427"/>
      <c r="AC9" s="368"/>
      <c r="AD9" s="430"/>
      <c r="AE9" s="433"/>
      <c r="AF9" s="436"/>
      <c r="AG9" s="439"/>
      <c r="AH9" s="424"/>
      <c r="AI9" s="76"/>
      <c r="AJ9" s="77"/>
      <c r="AK9" s="418"/>
      <c r="AL9" s="418"/>
      <c r="AM9" s="418"/>
      <c r="AN9" s="418"/>
      <c r="AO9" s="181" t="s">
        <v>19</v>
      </c>
      <c r="AP9" s="182" t="s">
        <v>140</v>
      </c>
      <c r="AQ9" s="418"/>
      <c r="AR9" s="77"/>
      <c r="AS9" s="411"/>
      <c r="AT9" s="445"/>
      <c r="AU9" s="418"/>
      <c r="AV9" s="418"/>
      <c r="AW9" s="411"/>
      <c r="AX9" s="359"/>
      <c r="AY9" s="421"/>
      <c r="AZ9" s="418"/>
      <c r="BA9" s="418"/>
      <c r="BB9" s="405"/>
      <c r="BC9" s="408"/>
      <c r="BD9" s="408"/>
      <c r="BE9" s="411"/>
      <c r="BF9" s="414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  <c r="CT9" s="168"/>
      <c r="CU9" s="168"/>
      <c r="CV9" s="168"/>
      <c r="CW9" s="168"/>
      <c r="CX9" s="168"/>
      <c r="CY9" s="168"/>
      <c r="CZ9" s="168"/>
      <c r="DA9" s="168"/>
      <c r="DB9" s="168"/>
      <c r="DC9" s="168"/>
      <c r="DD9" s="168"/>
      <c r="DE9" s="168"/>
      <c r="DF9" s="168"/>
      <c r="DG9" s="168"/>
      <c r="DH9" s="168"/>
      <c r="DI9" s="168"/>
      <c r="DJ9" s="168"/>
      <c r="DK9" s="168"/>
      <c r="DL9" s="168"/>
      <c r="DM9" s="168"/>
      <c r="DN9" s="168"/>
      <c r="DO9" s="168"/>
      <c r="DP9" s="168"/>
      <c r="DQ9" s="168"/>
      <c r="DR9" s="168"/>
      <c r="DS9" s="168"/>
      <c r="DT9" s="168"/>
      <c r="DU9" s="168"/>
      <c r="DV9" s="168"/>
      <c r="DW9" s="168"/>
      <c r="DX9" s="168"/>
      <c r="DY9" s="168"/>
      <c r="DZ9" s="168"/>
      <c r="EA9" s="168"/>
      <c r="EB9" s="168"/>
      <c r="EC9" s="168"/>
      <c r="ED9" s="168"/>
      <c r="EE9" s="168"/>
      <c r="EF9" s="168"/>
      <c r="EG9" s="168"/>
      <c r="EH9" s="168"/>
      <c r="EI9" s="168"/>
      <c r="EJ9" s="168"/>
      <c r="EK9" s="168"/>
      <c r="EL9" s="168"/>
      <c r="EM9" s="168"/>
      <c r="EN9" s="168"/>
      <c r="EO9" s="168"/>
      <c r="EP9" s="168"/>
      <c r="EQ9" s="168"/>
      <c r="ER9" s="168"/>
      <c r="ES9" s="168"/>
      <c r="ET9" s="168"/>
      <c r="EU9" s="168"/>
      <c r="EV9" s="168"/>
      <c r="EW9" s="168"/>
      <c r="EX9" s="168"/>
      <c r="EY9" s="168"/>
      <c r="EZ9" s="168"/>
      <c r="FA9" s="168"/>
      <c r="FB9" s="168"/>
      <c r="FC9" s="168"/>
      <c r="FD9" s="168"/>
      <c r="FE9" s="168"/>
      <c r="FF9" s="168"/>
      <c r="FG9" s="168"/>
      <c r="FH9" s="168"/>
      <c r="FI9" s="168"/>
      <c r="FJ9" s="168"/>
      <c r="FK9" s="168"/>
      <c r="FL9" s="168"/>
      <c r="FM9" s="168"/>
      <c r="FN9" s="168"/>
      <c r="FO9" s="168"/>
      <c r="FP9" s="168"/>
      <c r="FQ9" s="168"/>
      <c r="FR9" s="168"/>
      <c r="FS9" s="168"/>
      <c r="FT9" s="168"/>
      <c r="FU9" s="168"/>
      <c r="FV9" s="168"/>
      <c r="FW9" s="168"/>
      <c r="FX9" s="168"/>
      <c r="FY9" s="168"/>
      <c r="FZ9" s="168"/>
      <c r="GA9" s="168"/>
      <c r="GB9" s="168"/>
      <c r="GC9" s="168"/>
      <c r="GD9" s="168"/>
      <c r="GE9" s="168"/>
      <c r="GF9" s="168"/>
      <c r="GG9" s="168"/>
      <c r="GH9" s="168"/>
      <c r="GI9" s="168"/>
      <c r="GJ9" s="168"/>
      <c r="GK9" s="168"/>
      <c r="GL9" s="168"/>
      <c r="GM9" s="168"/>
      <c r="GN9" s="168"/>
      <c r="GO9" s="168"/>
    </row>
    <row r="10" spans="1:197" s="183" customFormat="1" ht="21.75" customHeight="1" thickBot="1" x14ac:dyDescent="0.4">
      <c r="A10" s="452"/>
      <c r="B10" s="440"/>
      <c r="C10" s="461"/>
      <c r="D10" s="431"/>
      <c r="E10" s="412"/>
      <c r="F10" s="412"/>
      <c r="G10" s="412"/>
      <c r="H10" s="412"/>
      <c r="I10" s="412"/>
      <c r="J10" s="431"/>
      <c r="K10" s="431"/>
      <c r="L10" s="412"/>
      <c r="M10" s="412"/>
      <c r="N10" s="412"/>
      <c r="O10" s="431"/>
      <c r="P10" s="455"/>
      <c r="Q10" s="412"/>
      <c r="R10" s="412"/>
      <c r="S10" s="449"/>
      <c r="T10" s="412"/>
      <c r="U10" s="412"/>
      <c r="W10" s="184"/>
      <c r="X10" s="452"/>
      <c r="Y10" s="443"/>
      <c r="Z10" s="179"/>
      <c r="AA10" s="354"/>
      <c r="AB10" s="428"/>
      <c r="AC10" s="369"/>
      <c r="AD10" s="431"/>
      <c r="AE10" s="434"/>
      <c r="AF10" s="437"/>
      <c r="AG10" s="440"/>
      <c r="AH10" s="425"/>
      <c r="AI10" s="78"/>
      <c r="AJ10" s="79"/>
      <c r="AK10" s="419"/>
      <c r="AL10" s="419"/>
      <c r="AM10" s="419"/>
      <c r="AN10" s="419"/>
      <c r="AO10" s="185"/>
      <c r="AP10" s="186"/>
      <c r="AQ10" s="419"/>
      <c r="AR10" s="287"/>
      <c r="AS10" s="412"/>
      <c r="AT10" s="446"/>
      <c r="AU10" s="419"/>
      <c r="AV10" s="419"/>
      <c r="AW10" s="412"/>
      <c r="AX10" s="360"/>
      <c r="AY10" s="422"/>
      <c r="AZ10" s="419"/>
      <c r="BA10" s="419"/>
      <c r="BB10" s="406"/>
      <c r="BC10" s="409"/>
      <c r="BD10" s="409"/>
      <c r="BE10" s="412"/>
      <c r="BF10" s="415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  <c r="CT10" s="168"/>
      <c r="CU10" s="168"/>
      <c r="CV10" s="168"/>
      <c r="CW10" s="168"/>
      <c r="CX10" s="168"/>
      <c r="CY10" s="168"/>
      <c r="CZ10" s="168"/>
      <c r="DA10" s="168"/>
      <c r="DB10" s="168"/>
      <c r="DC10" s="168"/>
      <c r="DD10" s="168"/>
      <c r="DE10" s="168"/>
      <c r="DF10" s="168"/>
      <c r="DG10" s="168"/>
      <c r="DH10" s="168"/>
      <c r="DI10" s="168"/>
      <c r="DJ10" s="168"/>
      <c r="DK10" s="168"/>
      <c r="DL10" s="168"/>
      <c r="DM10" s="168"/>
      <c r="DN10" s="168"/>
      <c r="DO10" s="168"/>
      <c r="DP10" s="168"/>
      <c r="DQ10" s="168"/>
      <c r="DR10" s="168"/>
      <c r="DS10" s="168"/>
      <c r="DT10" s="168"/>
      <c r="DU10" s="168"/>
      <c r="DV10" s="168"/>
      <c r="DW10" s="168"/>
      <c r="DX10" s="168"/>
      <c r="DY10" s="168"/>
      <c r="DZ10" s="168"/>
      <c r="EA10" s="168"/>
      <c r="EB10" s="168"/>
      <c r="EC10" s="168"/>
      <c r="ED10" s="168"/>
      <c r="EE10" s="168"/>
      <c r="EF10" s="168"/>
      <c r="EG10" s="168"/>
      <c r="EH10" s="168"/>
      <c r="EI10" s="168"/>
      <c r="EJ10" s="168"/>
      <c r="EK10" s="168"/>
      <c r="EL10" s="168"/>
      <c r="EM10" s="168"/>
      <c r="EN10" s="168"/>
      <c r="EO10" s="168"/>
      <c r="EP10" s="168"/>
      <c r="EQ10" s="168"/>
      <c r="ER10" s="168"/>
      <c r="ES10" s="168"/>
      <c r="ET10" s="168"/>
      <c r="EU10" s="168"/>
      <c r="EV10" s="168"/>
      <c r="EW10" s="168"/>
      <c r="EX10" s="168"/>
      <c r="EY10" s="168"/>
      <c r="EZ10" s="168"/>
      <c r="FA10" s="168"/>
      <c r="FB10" s="168"/>
      <c r="FC10" s="168"/>
      <c r="FD10" s="168"/>
      <c r="FE10" s="168"/>
      <c r="FF10" s="168"/>
      <c r="FG10" s="168"/>
      <c r="FH10" s="168"/>
      <c r="FI10" s="168"/>
      <c r="FJ10" s="168"/>
      <c r="FK10" s="168"/>
      <c r="FL10" s="168"/>
      <c r="FM10" s="168"/>
      <c r="FN10" s="168"/>
      <c r="FO10" s="168"/>
      <c r="FP10" s="168"/>
      <c r="FQ10" s="168"/>
      <c r="FR10" s="168"/>
      <c r="FS10" s="168"/>
      <c r="FT10" s="168"/>
      <c r="FU10" s="168"/>
      <c r="FV10" s="168"/>
      <c r="FW10" s="168"/>
      <c r="FX10" s="168"/>
      <c r="FY10" s="168"/>
      <c r="FZ10" s="168"/>
      <c r="GA10" s="168"/>
      <c r="GB10" s="168"/>
      <c r="GC10" s="168"/>
      <c r="GD10" s="168"/>
      <c r="GE10" s="168"/>
      <c r="GF10" s="168"/>
      <c r="GG10" s="168"/>
      <c r="GH10" s="168"/>
      <c r="GI10" s="168"/>
      <c r="GJ10" s="168"/>
      <c r="GK10" s="168"/>
      <c r="GL10" s="168"/>
      <c r="GM10" s="168"/>
      <c r="GN10" s="168"/>
      <c r="GO10" s="168"/>
    </row>
    <row r="11" spans="1:197" s="196" customFormat="1" ht="21" customHeight="1" x14ac:dyDescent="0.35">
      <c r="A11" s="187" t="s">
        <v>3</v>
      </c>
      <c r="B11" s="188"/>
      <c r="C11" s="189"/>
      <c r="D11" s="17"/>
      <c r="E11" s="17"/>
      <c r="F11" s="17"/>
      <c r="G11" s="17"/>
      <c r="H11" s="17"/>
      <c r="I11" s="17"/>
      <c r="J11" s="190"/>
      <c r="K11" s="17"/>
      <c r="L11" s="191"/>
      <c r="M11" s="191"/>
      <c r="N11" s="191"/>
      <c r="O11" s="190"/>
      <c r="P11" s="142"/>
      <c r="Q11" s="17"/>
      <c r="R11" s="17"/>
      <c r="S11" s="17"/>
      <c r="T11" s="17"/>
      <c r="U11" s="190"/>
      <c r="V11" s="21"/>
      <c r="W11" s="192"/>
      <c r="X11" s="187"/>
      <c r="Y11" s="80"/>
      <c r="Z11" s="32"/>
      <c r="AA11" s="32"/>
      <c r="AB11" s="81"/>
      <c r="AC11" s="127"/>
      <c r="AD11" s="193"/>
      <c r="AE11" s="194"/>
      <c r="AF11" s="187" t="s">
        <v>3</v>
      </c>
      <c r="AG11" s="188"/>
      <c r="AH11" s="189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95"/>
    </row>
    <row r="12" spans="1:197" s="191" customFormat="1" ht="21" customHeight="1" x14ac:dyDescent="0.35">
      <c r="A12" s="187">
        <v>1</v>
      </c>
      <c r="B12" s="197" t="s">
        <v>24</v>
      </c>
      <c r="C12" s="189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1">
        <v>0</v>
      </c>
      <c r="M12" s="191">
        <v>0</v>
      </c>
      <c r="N12" s="191">
        <v>0</v>
      </c>
      <c r="O12" s="190">
        <f>J12-K12</f>
        <v>98185</v>
      </c>
      <c r="P12" s="142">
        <v>15764.473</v>
      </c>
      <c r="Q12" s="17">
        <f>SUM(AJ12:AR12)</f>
        <v>14396.259999999998</v>
      </c>
      <c r="R12" s="17">
        <f>SUM(AT12:AU12)</f>
        <v>900</v>
      </c>
      <c r="S12" s="17">
        <f>ROUNDDOWN(J12*5%/2,2)</f>
        <v>2454.62</v>
      </c>
      <c r="T12" s="17">
        <f>SUM(AY12:BD12)</f>
        <v>100</v>
      </c>
      <c r="U12" s="190">
        <f>P12+Q12+R12+S12+T12</f>
        <v>33615.353000000003</v>
      </c>
      <c r="V12" s="21">
        <f>ROUND(AE12,0)</f>
        <v>32285</v>
      </c>
      <c r="W12" s="192">
        <f>(AD12-V12)</f>
        <v>32284.646999999997</v>
      </c>
      <c r="X12" s="187"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198">
        <f>+O12-U12</f>
        <v>64569.646999999997</v>
      </c>
      <c r="AE12" s="199">
        <f>(+O12-U12)/2</f>
        <v>32284.823499999999</v>
      </c>
      <c r="AF12" s="187">
        <v>1</v>
      </c>
      <c r="AG12" s="197" t="s">
        <v>24</v>
      </c>
      <c r="AH12" s="189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/>
      <c r="AQ12" s="17">
        <v>0</v>
      </c>
      <c r="AR12" s="17">
        <v>0</v>
      </c>
      <c r="AS12" s="17">
        <f>SUM(AJ12:AR12)</f>
        <v>14396.259999999998</v>
      </c>
      <c r="AT12" s="17">
        <v>900</v>
      </c>
      <c r="AU12" s="17">
        <v>0</v>
      </c>
      <c r="AV12" s="17">
        <v>0</v>
      </c>
      <c r="AW12" s="17">
        <f>SUM(AT12:AU12)</f>
        <v>900</v>
      </c>
      <c r="AX12" s="17">
        <f>ROUNDDOWN(J12*5%/2,2)</f>
        <v>2454.62</v>
      </c>
      <c r="AY12" s="17">
        <v>0</v>
      </c>
      <c r="AZ12" s="17">
        <v>0</v>
      </c>
      <c r="BA12" s="17">
        <v>100</v>
      </c>
      <c r="BB12" s="17"/>
      <c r="BC12" s="17">
        <v>0</v>
      </c>
      <c r="BD12" s="17">
        <v>0</v>
      </c>
      <c r="BE12" s="17">
        <f>SUM(AY12:BD12)</f>
        <v>100</v>
      </c>
      <c r="BF12" s="195">
        <f>AI12+AS12+AW12+AX12+BE12</f>
        <v>33615.353000000003</v>
      </c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  <c r="CT12" s="196"/>
      <c r="CU12" s="196"/>
      <c r="CV12" s="196"/>
      <c r="CW12" s="196"/>
      <c r="CX12" s="196"/>
      <c r="CY12" s="196"/>
      <c r="CZ12" s="196"/>
      <c r="DA12" s="196"/>
      <c r="DB12" s="196"/>
      <c r="DC12" s="196"/>
      <c r="DD12" s="196"/>
      <c r="DE12" s="196"/>
      <c r="DF12" s="196"/>
      <c r="DG12" s="196"/>
      <c r="DH12" s="196"/>
      <c r="DI12" s="196"/>
      <c r="DJ12" s="196"/>
      <c r="DK12" s="196"/>
      <c r="DL12" s="196"/>
      <c r="DM12" s="196"/>
      <c r="DN12" s="196"/>
      <c r="DO12" s="196"/>
      <c r="DP12" s="196"/>
      <c r="DQ12" s="196"/>
      <c r="DR12" s="196"/>
      <c r="DS12" s="196"/>
      <c r="DT12" s="196"/>
      <c r="DU12" s="196"/>
      <c r="DV12" s="196"/>
      <c r="DW12" s="196"/>
      <c r="DX12" s="196"/>
      <c r="DY12" s="196"/>
      <c r="DZ12" s="196"/>
      <c r="EA12" s="196"/>
      <c r="EB12" s="196"/>
      <c r="EC12" s="196"/>
      <c r="ED12" s="196"/>
      <c r="EE12" s="196"/>
      <c r="EF12" s="196"/>
      <c r="EG12" s="196"/>
      <c r="EH12" s="196"/>
      <c r="EI12" s="196"/>
      <c r="EJ12" s="196"/>
      <c r="EK12" s="196"/>
      <c r="EL12" s="196"/>
      <c r="EM12" s="196"/>
      <c r="EN12" s="196"/>
      <c r="EO12" s="196"/>
      <c r="EP12" s="196"/>
      <c r="EQ12" s="196"/>
      <c r="ER12" s="196"/>
      <c r="ES12" s="196"/>
      <c r="ET12" s="196"/>
      <c r="EU12" s="196"/>
      <c r="EV12" s="196"/>
      <c r="EW12" s="196"/>
      <c r="EX12" s="196"/>
      <c r="EY12" s="196"/>
      <c r="EZ12" s="196"/>
      <c r="FA12" s="196"/>
      <c r="FB12" s="196"/>
      <c r="FC12" s="196"/>
      <c r="FD12" s="196"/>
      <c r="FE12" s="196"/>
      <c r="FF12" s="196"/>
      <c r="FG12" s="196"/>
      <c r="FH12" s="196"/>
      <c r="FI12" s="196"/>
      <c r="FJ12" s="196"/>
      <c r="FK12" s="196"/>
      <c r="FL12" s="196"/>
      <c r="FM12" s="196"/>
      <c r="FN12" s="196"/>
      <c r="FO12" s="196"/>
      <c r="FP12" s="196"/>
      <c r="FQ12" s="196"/>
      <c r="FR12" s="196"/>
      <c r="FS12" s="196"/>
      <c r="FT12" s="196"/>
      <c r="FU12" s="196"/>
      <c r="FV12" s="196"/>
      <c r="FW12" s="196"/>
      <c r="FX12" s="196"/>
      <c r="FY12" s="196"/>
      <c r="FZ12" s="196"/>
      <c r="GA12" s="196"/>
      <c r="GB12" s="196"/>
      <c r="GC12" s="196"/>
      <c r="GD12" s="196"/>
      <c r="GE12" s="196"/>
      <c r="GF12" s="196"/>
      <c r="GG12" s="196"/>
      <c r="GH12" s="196"/>
      <c r="GI12" s="196"/>
      <c r="GJ12" s="196"/>
      <c r="GK12" s="196"/>
      <c r="GL12" s="196"/>
      <c r="GM12" s="196"/>
      <c r="GN12" s="196"/>
      <c r="GO12" s="196"/>
    </row>
    <row r="13" spans="1:197" s="191" customFormat="1" ht="21" customHeight="1" x14ac:dyDescent="0.35">
      <c r="A13" s="187"/>
      <c r="B13" s="188"/>
      <c r="C13" s="189"/>
      <c r="D13" s="16"/>
      <c r="E13" s="17"/>
      <c r="F13" s="17">
        <f t="shared" ref="F13:F72" si="0">SUM(D13:E13)</f>
        <v>0</v>
      </c>
      <c r="G13" s="17"/>
      <c r="H13" s="17"/>
      <c r="I13" s="17"/>
      <c r="J13" s="17">
        <f t="shared" ref="J13:J76" si="1">SUM(F13:I13)</f>
        <v>0</v>
      </c>
      <c r="K13" s="18">
        <f t="shared" ref="K13:K76" si="2">ROUND(J13/6/31/60*(N13+M13*60+L13*6*60),2)</f>
        <v>0</v>
      </c>
      <c r="O13" s="190">
        <f t="shared" ref="O13:O76" si="3">J13-K13</f>
        <v>0</v>
      </c>
      <c r="P13" s="142"/>
      <c r="Q13" s="17">
        <f t="shared" ref="Q13:Q76" si="4">SUM(AJ13:AR13)</f>
        <v>0</v>
      </c>
      <c r="R13" s="17">
        <f t="shared" ref="R13:R76" si="5">SUM(AT13:AU13)</f>
        <v>0</v>
      </c>
      <c r="S13" s="17">
        <f t="shared" ref="S13:S76" si="6">ROUNDDOWN(J13*5%/2,2)</f>
        <v>0</v>
      </c>
      <c r="T13" s="17">
        <f t="shared" ref="T13:T76" si="7">SUM(AY13:BD13)</f>
        <v>0</v>
      </c>
      <c r="U13" s="190">
        <f t="shared" ref="U13:U76" si="8">P13+Q13+R13+S13+T13</f>
        <v>0</v>
      </c>
      <c r="V13" s="21">
        <f t="shared" ref="V13:V76" si="9">ROUND(AE13,0)</f>
        <v>0</v>
      </c>
      <c r="W13" s="192">
        <f t="shared" ref="W13:W76" si="10">(AD13-V13)</f>
        <v>0</v>
      </c>
      <c r="X13" s="187"/>
      <c r="Y13" s="23">
        <f t="shared" ref="Y13:Y76" si="11">J13*12%</f>
        <v>0</v>
      </c>
      <c r="Z13" s="17"/>
      <c r="AA13" s="17"/>
      <c r="AB13" s="24">
        <f t="shared" ref="AB13:AB76" si="12">ROUNDUP(J13*5%/2,2)</f>
        <v>0</v>
      </c>
      <c r="AC13" s="128"/>
      <c r="AD13" s="198">
        <f t="shared" ref="AD13:AD76" si="13">+O13-U13</f>
        <v>0</v>
      </c>
      <c r="AE13" s="199">
        <f t="shared" ref="AE13:AE76" si="14">(+O13-U13)/2</f>
        <v>0</v>
      </c>
      <c r="AF13" s="187"/>
      <c r="AG13" s="188"/>
      <c r="AH13" s="189"/>
      <c r="AI13" s="17">
        <f t="shared" ref="AI13:AI76" si="15">P13</f>
        <v>0</v>
      </c>
      <c r="AJ13" s="17">
        <f t="shared" ref="AJ13:AJ76" si="16">J13*9%</f>
        <v>0</v>
      </c>
      <c r="AK13" s="17"/>
      <c r="AL13" s="17"/>
      <c r="AM13" s="17"/>
      <c r="AN13" s="17"/>
      <c r="AO13" s="17"/>
      <c r="AP13" s="17"/>
      <c r="AQ13" s="17"/>
      <c r="AR13" s="17"/>
      <c r="AS13" s="17">
        <f t="shared" ref="AS13:AS76" si="17">SUM(AJ13:AR13)</f>
        <v>0</v>
      </c>
      <c r="AT13" s="17"/>
      <c r="AU13" s="17"/>
      <c r="AV13" s="17"/>
      <c r="AW13" s="17">
        <f t="shared" ref="AW13:AW76" si="18">SUM(AT13:AU13)</f>
        <v>0</v>
      </c>
      <c r="AX13" s="17">
        <f t="shared" ref="AX13:AX76" si="19">ROUNDDOWN(J13*5%/2,2)</f>
        <v>0</v>
      </c>
      <c r="AY13" s="17"/>
      <c r="AZ13" s="17"/>
      <c r="BA13" s="17"/>
      <c r="BB13" s="17"/>
      <c r="BC13" s="17"/>
      <c r="BD13" s="17"/>
      <c r="BE13" s="17">
        <f t="shared" ref="BE13:BE76" si="20">SUM(AY13:BD13)</f>
        <v>0</v>
      </c>
      <c r="BF13" s="195">
        <f t="shared" ref="BF13:BF76" si="21">AI13+AS13+AW13+AX13+BE13</f>
        <v>0</v>
      </c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  <c r="CT13" s="196"/>
      <c r="CU13" s="196"/>
      <c r="CV13" s="196"/>
      <c r="CW13" s="196"/>
      <c r="CX13" s="196"/>
      <c r="CY13" s="196"/>
      <c r="CZ13" s="196"/>
      <c r="DA13" s="196"/>
      <c r="DB13" s="196"/>
      <c r="DC13" s="196"/>
      <c r="DD13" s="196"/>
      <c r="DE13" s="196"/>
      <c r="DF13" s="196"/>
      <c r="DG13" s="196"/>
      <c r="DH13" s="196"/>
      <c r="DI13" s="196"/>
      <c r="DJ13" s="196"/>
      <c r="DK13" s="196"/>
      <c r="DL13" s="196"/>
      <c r="DM13" s="196"/>
      <c r="DN13" s="196"/>
      <c r="DO13" s="196"/>
      <c r="DP13" s="196"/>
      <c r="DQ13" s="196"/>
      <c r="DR13" s="196"/>
      <c r="DS13" s="196"/>
      <c r="DT13" s="196"/>
      <c r="DU13" s="196"/>
      <c r="DV13" s="196"/>
      <c r="DW13" s="196"/>
      <c r="DX13" s="196"/>
      <c r="DY13" s="196"/>
      <c r="DZ13" s="196"/>
      <c r="EA13" s="196"/>
      <c r="EB13" s="196"/>
      <c r="EC13" s="196"/>
      <c r="ED13" s="196"/>
      <c r="EE13" s="196"/>
      <c r="EF13" s="196"/>
      <c r="EG13" s="196"/>
      <c r="EH13" s="196"/>
      <c r="EI13" s="196"/>
      <c r="EJ13" s="196"/>
      <c r="EK13" s="196"/>
      <c r="EL13" s="196"/>
      <c r="EM13" s="196"/>
      <c r="EN13" s="196"/>
      <c r="EO13" s="196"/>
      <c r="EP13" s="196"/>
      <c r="EQ13" s="196"/>
      <c r="ER13" s="196"/>
      <c r="ES13" s="196"/>
      <c r="ET13" s="196"/>
      <c r="EU13" s="196"/>
      <c r="EV13" s="196"/>
      <c r="EW13" s="196"/>
      <c r="EX13" s="196"/>
      <c r="EY13" s="196"/>
      <c r="EZ13" s="196"/>
      <c r="FA13" s="196"/>
      <c r="FB13" s="196"/>
      <c r="FC13" s="196"/>
      <c r="FD13" s="196"/>
      <c r="FE13" s="196"/>
      <c r="FF13" s="196"/>
      <c r="FG13" s="196"/>
      <c r="FH13" s="196"/>
      <c r="FI13" s="196"/>
      <c r="FJ13" s="196"/>
      <c r="FK13" s="196"/>
      <c r="FL13" s="196"/>
      <c r="FM13" s="196"/>
      <c r="FN13" s="196"/>
      <c r="FO13" s="196"/>
      <c r="FP13" s="196"/>
      <c r="FQ13" s="196"/>
      <c r="FR13" s="196"/>
      <c r="FS13" s="196"/>
      <c r="FT13" s="196"/>
      <c r="FU13" s="196"/>
      <c r="FV13" s="196"/>
      <c r="FW13" s="196"/>
      <c r="FX13" s="196"/>
      <c r="FY13" s="196"/>
      <c r="FZ13" s="196"/>
      <c r="GA13" s="196"/>
      <c r="GB13" s="196"/>
      <c r="GC13" s="196"/>
      <c r="GD13" s="196"/>
      <c r="GE13" s="196"/>
      <c r="GF13" s="196"/>
      <c r="GG13" s="196"/>
      <c r="GH13" s="196"/>
      <c r="GI13" s="196"/>
      <c r="GJ13" s="196"/>
      <c r="GK13" s="196"/>
      <c r="GL13" s="196"/>
      <c r="GM13" s="196"/>
      <c r="GN13" s="196"/>
      <c r="GO13" s="196"/>
    </row>
    <row r="14" spans="1:197" s="196" customFormat="1" ht="21" customHeight="1" x14ac:dyDescent="0.35">
      <c r="A14" s="187">
        <v>2</v>
      </c>
      <c r="B14" s="188" t="s">
        <v>120</v>
      </c>
      <c r="C14" s="189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0</v>
      </c>
      <c r="L14" s="191">
        <v>0</v>
      </c>
      <c r="M14" s="191">
        <v>0</v>
      </c>
      <c r="N14" s="191">
        <v>0</v>
      </c>
      <c r="O14" s="190">
        <f t="shared" si="3"/>
        <v>32245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190">
        <f t="shared" si="8"/>
        <v>5133.6899999999996</v>
      </c>
      <c r="V14" s="21">
        <f t="shared" si="9"/>
        <v>13556</v>
      </c>
      <c r="W14" s="192">
        <f t="shared" si="10"/>
        <v>13555.310000000001</v>
      </c>
      <c r="X14" s="187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198">
        <f t="shared" si="13"/>
        <v>27111.31</v>
      </c>
      <c r="AE14" s="199">
        <f t="shared" si="14"/>
        <v>13555.655000000001</v>
      </c>
      <c r="AF14" s="187">
        <v>2</v>
      </c>
      <c r="AG14" s="188" t="s">
        <v>120</v>
      </c>
      <c r="AH14" s="189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/>
      <c r="AS14" s="17">
        <f t="shared" si="17"/>
        <v>2902.0499999999997</v>
      </c>
      <c r="AT14" s="17">
        <v>200</v>
      </c>
      <c r="AU14" s="17"/>
      <c r="AV14" s="17"/>
      <c r="AW14" s="17">
        <f t="shared" si="18"/>
        <v>200</v>
      </c>
      <c r="AX14" s="17">
        <f t="shared" si="19"/>
        <v>806.12</v>
      </c>
      <c r="AY14" s="17"/>
      <c r="AZ14" s="17"/>
      <c r="BA14" s="17">
        <v>100</v>
      </c>
      <c r="BB14" s="17"/>
      <c r="BC14" s="17"/>
      <c r="BD14" s="17"/>
      <c r="BE14" s="17">
        <f t="shared" si="20"/>
        <v>100</v>
      </c>
      <c r="BF14" s="195">
        <f t="shared" si="21"/>
        <v>5133.6899999999996</v>
      </c>
    </row>
    <row r="15" spans="1:197" s="196" customFormat="1" ht="21" customHeight="1" x14ac:dyDescent="0.35">
      <c r="A15" s="187"/>
      <c r="B15" s="188"/>
      <c r="C15" s="189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1"/>
      <c r="M15" s="191"/>
      <c r="N15" s="191"/>
      <c r="O15" s="19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190">
        <f t="shared" si="8"/>
        <v>0</v>
      </c>
      <c r="V15" s="21">
        <f t="shared" si="9"/>
        <v>0</v>
      </c>
      <c r="W15" s="192">
        <f t="shared" si="10"/>
        <v>0</v>
      </c>
      <c r="X15" s="187"/>
      <c r="Y15" s="23">
        <f t="shared" si="11"/>
        <v>0</v>
      </c>
      <c r="Z15" s="17"/>
      <c r="AA15" s="17"/>
      <c r="AB15" s="24">
        <f t="shared" si="12"/>
        <v>0</v>
      </c>
      <c r="AC15" s="128"/>
      <c r="AD15" s="198">
        <f t="shared" si="13"/>
        <v>0</v>
      </c>
      <c r="AE15" s="199">
        <f t="shared" si="14"/>
        <v>0</v>
      </c>
      <c r="AF15" s="187"/>
      <c r="AG15" s="188"/>
      <c r="AH15" s="189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/>
      <c r="AS15" s="17">
        <f t="shared" si="17"/>
        <v>0</v>
      </c>
      <c r="AT15" s="17"/>
      <c r="AU15" s="17"/>
      <c r="AV15" s="17"/>
      <c r="AW15" s="17">
        <f t="shared" si="18"/>
        <v>0</v>
      </c>
      <c r="AX15" s="17">
        <f t="shared" si="19"/>
        <v>0</v>
      </c>
      <c r="AY15" s="17"/>
      <c r="AZ15" s="17"/>
      <c r="BA15" s="17"/>
      <c r="BB15" s="17"/>
      <c r="BC15" s="17"/>
      <c r="BD15" s="17"/>
      <c r="BE15" s="17">
        <f t="shared" si="20"/>
        <v>0</v>
      </c>
      <c r="BF15" s="195">
        <f t="shared" si="21"/>
        <v>0</v>
      </c>
    </row>
    <row r="16" spans="1:197" s="196" customFormat="1" ht="21" customHeight="1" x14ac:dyDescent="0.35">
      <c r="A16" s="187">
        <v>3</v>
      </c>
      <c r="B16" s="197" t="s">
        <v>27</v>
      </c>
      <c r="C16" s="189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1">
        <v>0</v>
      </c>
      <c r="M16" s="191">
        <v>0</v>
      </c>
      <c r="N16" s="191">
        <v>0</v>
      </c>
      <c r="O16" s="19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190">
        <f t="shared" si="8"/>
        <v>20512.86</v>
      </c>
      <c r="V16" s="21">
        <f t="shared" si="9"/>
        <v>13850</v>
      </c>
      <c r="W16" s="192">
        <f t="shared" si="10"/>
        <v>13850.14</v>
      </c>
      <c r="X16" s="187"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198">
        <f t="shared" si="13"/>
        <v>27700.14</v>
      </c>
      <c r="AE16" s="199">
        <f t="shared" si="14"/>
        <v>13850.07</v>
      </c>
      <c r="AF16" s="187">
        <v>3</v>
      </c>
      <c r="AG16" s="197" t="s">
        <v>27</v>
      </c>
      <c r="AH16" s="189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/>
      <c r="AQ16" s="17">
        <v>0</v>
      </c>
      <c r="AR16" s="17">
        <v>0</v>
      </c>
      <c r="AS16" s="17">
        <f t="shared" si="17"/>
        <v>4339.17</v>
      </c>
      <c r="AT16" s="17">
        <v>200</v>
      </c>
      <c r="AU16" s="17">
        <v>0</v>
      </c>
      <c r="AV16" s="17">
        <v>0</v>
      </c>
      <c r="AW16" s="17">
        <f t="shared" si="18"/>
        <v>200</v>
      </c>
      <c r="AX16" s="17">
        <f t="shared" si="19"/>
        <v>1205.32</v>
      </c>
      <c r="AY16" s="17">
        <v>0</v>
      </c>
      <c r="AZ16" s="17">
        <v>0</v>
      </c>
      <c r="BA16" s="17">
        <v>100</v>
      </c>
      <c r="BB16" s="17">
        <v>10859.23</v>
      </c>
      <c r="BC16" s="17"/>
      <c r="BD16" s="17">
        <v>0</v>
      </c>
      <c r="BE16" s="17">
        <f t="shared" si="20"/>
        <v>10959.23</v>
      </c>
      <c r="BF16" s="195">
        <f t="shared" si="21"/>
        <v>20512.86</v>
      </c>
    </row>
    <row r="17" spans="1:197" s="202" customFormat="1" ht="21" customHeight="1" x14ac:dyDescent="0.35">
      <c r="A17" s="187"/>
      <c r="B17" s="200"/>
      <c r="C17" s="20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19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190">
        <f t="shared" si="8"/>
        <v>0</v>
      </c>
      <c r="V17" s="21">
        <f t="shared" si="9"/>
        <v>0</v>
      </c>
      <c r="W17" s="192">
        <f t="shared" si="10"/>
        <v>0</v>
      </c>
      <c r="X17" s="187"/>
      <c r="Y17" s="23">
        <f t="shared" si="11"/>
        <v>0</v>
      </c>
      <c r="Z17" s="32"/>
      <c r="AA17" s="32"/>
      <c r="AB17" s="24">
        <f t="shared" si="12"/>
        <v>0</v>
      </c>
      <c r="AC17" s="127"/>
      <c r="AD17" s="198">
        <f t="shared" si="13"/>
        <v>0</v>
      </c>
      <c r="AE17" s="199">
        <f t="shared" si="14"/>
        <v>0</v>
      </c>
      <c r="AF17" s="187"/>
      <c r="AG17" s="200"/>
      <c r="AH17" s="20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32"/>
      <c r="AQ17" s="17"/>
      <c r="AR17" s="17"/>
      <c r="AS17" s="17">
        <f t="shared" si="17"/>
        <v>0</v>
      </c>
      <c r="AT17" s="32"/>
      <c r="AU17" s="32"/>
      <c r="AV17" s="32"/>
      <c r="AW17" s="17">
        <f t="shared" si="18"/>
        <v>0</v>
      </c>
      <c r="AX17" s="17">
        <f t="shared" si="19"/>
        <v>0</v>
      </c>
      <c r="AY17" s="17"/>
      <c r="AZ17" s="32"/>
      <c r="BA17" s="32"/>
      <c r="BB17" s="32"/>
      <c r="BC17" s="32"/>
      <c r="BD17" s="17"/>
      <c r="BE17" s="17">
        <f t="shared" si="20"/>
        <v>0</v>
      </c>
      <c r="BF17" s="195">
        <f t="shared" si="21"/>
        <v>0</v>
      </c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  <c r="CT17" s="196"/>
      <c r="CU17" s="196"/>
      <c r="CV17" s="196"/>
      <c r="CW17" s="196"/>
      <c r="CX17" s="196"/>
      <c r="CY17" s="196"/>
      <c r="CZ17" s="196"/>
      <c r="DA17" s="196"/>
      <c r="DB17" s="196"/>
      <c r="DC17" s="196"/>
      <c r="DD17" s="196"/>
      <c r="DE17" s="196"/>
      <c r="DF17" s="196"/>
      <c r="DG17" s="196"/>
      <c r="DH17" s="196"/>
      <c r="DI17" s="196"/>
      <c r="DJ17" s="196"/>
      <c r="DK17" s="196"/>
      <c r="DL17" s="196"/>
      <c r="DM17" s="196"/>
      <c r="DN17" s="196"/>
      <c r="DO17" s="196"/>
      <c r="DP17" s="196"/>
      <c r="DQ17" s="196"/>
      <c r="DR17" s="196"/>
      <c r="DS17" s="196"/>
      <c r="DT17" s="196"/>
      <c r="DU17" s="196"/>
      <c r="DV17" s="196"/>
      <c r="DW17" s="196"/>
      <c r="DX17" s="196"/>
      <c r="DY17" s="196"/>
      <c r="DZ17" s="196"/>
      <c r="EA17" s="196"/>
      <c r="EB17" s="196"/>
      <c r="EC17" s="196"/>
      <c r="ED17" s="196"/>
      <c r="EE17" s="196"/>
      <c r="EF17" s="196"/>
      <c r="EG17" s="196"/>
      <c r="EH17" s="196"/>
      <c r="EI17" s="196"/>
      <c r="EJ17" s="196"/>
      <c r="EK17" s="196"/>
      <c r="EL17" s="196"/>
      <c r="EM17" s="196"/>
      <c r="EN17" s="196"/>
      <c r="EO17" s="196"/>
      <c r="EP17" s="196"/>
      <c r="EQ17" s="196"/>
      <c r="ER17" s="196"/>
      <c r="ES17" s="196"/>
      <c r="ET17" s="196"/>
      <c r="EU17" s="196"/>
      <c r="EV17" s="196"/>
      <c r="EW17" s="196"/>
      <c r="EX17" s="196"/>
      <c r="EY17" s="196"/>
      <c r="EZ17" s="196"/>
      <c r="FA17" s="196"/>
      <c r="FB17" s="196"/>
      <c r="FC17" s="196"/>
      <c r="FD17" s="196"/>
      <c r="FE17" s="196"/>
      <c r="FF17" s="196"/>
      <c r="FG17" s="196"/>
      <c r="FH17" s="196"/>
      <c r="FI17" s="196"/>
      <c r="FJ17" s="196"/>
      <c r="FK17" s="196"/>
      <c r="FL17" s="196"/>
      <c r="FM17" s="196"/>
      <c r="FN17" s="196"/>
      <c r="FO17" s="196"/>
      <c r="FP17" s="196"/>
      <c r="FQ17" s="196"/>
      <c r="FR17" s="196"/>
      <c r="FS17" s="196"/>
      <c r="FT17" s="196"/>
      <c r="FU17" s="196"/>
      <c r="FV17" s="196"/>
      <c r="FW17" s="196"/>
      <c r="FX17" s="196"/>
      <c r="FY17" s="196"/>
      <c r="FZ17" s="196"/>
      <c r="GA17" s="196"/>
      <c r="GB17" s="196"/>
      <c r="GC17" s="196"/>
      <c r="GD17" s="196"/>
      <c r="GE17" s="196"/>
      <c r="GF17" s="196"/>
      <c r="GG17" s="196"/>
      <c r="GH17" s="196"/>
      <c r="GI17" s="196"/>
      <c r="GJ17" s="196"/>
      <c r="GK17" s="196"/>
      <c r="GL17" s="196"/>
      <c r="GM17" s="196"/>
      <c r="GN17" s="196"/>
      <c r="GO17" s="196"/>
    </row>
    <row r="18" spans="1:197" s="202" customFormat="1" ht="21" customHeight="1" x14ac:dyDescent="0.35">
      <c r="A18" s="187">
        <v>4</v>
      </c>
      <c r="B18" s="200" t="s">
        <v>121</v>
      </c>
      <c r="C18" s="20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202">
        <v>0</v>
      </c>
      <c r="M18" s="202">
        <v>0</v>
      </c>
      <c r="N18" s="202">
        <v>0</v>
      </c>
      <c r="O18" s="19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190">
        <f t="shared" si="8"/>
        <v>5254.6699999999992</v>
      </c>
      <c r="V18" s="21">
        <f t="shared" si="9"/>
        <v>13495</v>
      </c>
      <c r="W18" s="192">
        <f t="shared" si="10"/>
        <v>13495.330000000002</v>
      </c>
      <c r="X18" s="187"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198">
        <f t="shared" si="13"/>
        <v>26990.33</v>
      </c>
      <c r="AE18" s="199">
        <f t="shared" si="14"/>
        <v>13495.165000000001</v>
      </c>
      <c r="AF18" s="187">
        <v>4</v>
      </c>
      <c r="AG18" s="200" t="s">
        <v>121</v>
      </c>
      <c r="AH18" s="201" t="s">
        <v>128</v>
      </c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32"/>
      <c r="AQ18" s="17"/>
      <c r="AR18" s="17"/>
      <c r="AS18" s="17">
        <f t="shared" si="17"/>
        <v>2902.0499999999997</v>
      </c>
      <c r="AT18" s="32">
        <v>200</v>
      </c>
      <c r="AU18" s="32"/>
      <c r="AV18" s="32"/>
      <c r="AW18" s="17">
        <f t="shared" si="18"/>
        <v>200</v>
      </c>
      <c r="AX18" s="17">
        <f t="shared" si="19"/>
        <v>806.12</v>
      </c>
      <c r="AY18" s="17"/>
      <c r="AZ18" s="32"/>
      <c r="BA18" s="32">
        <v>220.98</v>
      </c>
      <c r="BB18" s="32"/>
      <c r="BC18" s="32"/>
      <c r="BD18" s="17"/>
      <c r="BE18" s="17">
        <f t="shared" si="20"/>
        <v>220.98</v>
      </c>
      <c r="BF18" s="195">
        <f t="shared" si="21"/>
        <v>5254.6699999999992</v>
      </c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  <c r="CT18" s="196"/>
      <c r="CU18" s="196"/>
      <c r="CV18" s="196"/>
      <c r="CW18" s="196"/>
      <c r="CX18" s="196"/>
      <c r="CY18" s="196"/>
      <c r="CZ18" s="196"/>
      <c r="DA18" s="196"/>
      <c r="DB18" s="196"/>
      <c r="DC18" s="196"/>
      <c r="DD18" s="196"/>
      <c r="DE18" s="196"/>
      <c r="DF18" s="196"/>
      <c r="DG18" s="196"/>
      <c r="DH18" s="196"/>
      <c r="DI18" s="196"/>
      <c r="DJ18" s="196"/>
      <c r="DK18" s="196"/>
      <c r="DL18" s="196"/>
      <c r="DM18" s="196"/>
      <c r="DN18" s="196"/>
      <c r="DO18" s="196"/>
      <c r="DP18" s="196"/>
      <c r="DQ18" s="196"/>
      <c r="DR18" s="196"/>
      <c r="DS18" s="196"/>
      <c r="DT18" s="196"/>
      <c r="DU18" s="196"/>
      <c r="DV18" s="196"/>
      <c r="DW18" s="196"/>
      <c r="DX18" s="196"/>
      <c r="DY18" s="196"/>
      <c r="DZ18" s="196"/>
      <c r="EA18" s="196"/>
      <c r="EB18" s="196"/>
      <c r="EC18" s="196"/>
      <c r="ED18" s="196"/>
      <c r="EE18" s="196"/>
      <c r="EF18" s="196"/>
      <c r="EG18" s="196"/>
      <c r="EH18" s="196"/>
      <c r="EI18" s="196"/>
      <c r="EJ18" s="196"/>
      <c r="EK18" s="196"/>
      <c r="EL18" s="196"/>
      <c r="EM18" s="196"/>
      <c r="EN18" s="196"/>
      <c r="EO18" s="196"/>
      <c r="EP18" s="196"/>
      <c r="EQ18" s="196"/>
      <c r="ER18" s="196"/>
      <c r="ES18" s="196"/>
      <c r="ET18" s="196"/>
      <c r="EU18" s="196"/>
      <c r="EV18" s="196"/>
      <c r="EW18" s="196"/>
      <c r="EX18" s="196"/>
      <c r="EY18" s="196"/>
      <c r="EZ18" s="196"/>
      <c r="FA18" s="196"/>
      <c r="FB18" s="196"/>
      <c r="FC18" s="196"/>
      <c r="FD18" s="196"/>
      <c r="FE18" s="196"/>
      <c r="FF18" s="196"/>
      <c r="FG18" s="196"/>
      <c r="FH18" s="196"/>
      <c r="FI18" s="196"/>
      <c r="FJ18" s="196"/>
      <c r="FK18" s="196"/>
      <c r="FL18" s="196"/>
      <c r="FM18" s="196"/>
      <c r="FN18" s="196"/>
      <c r="FO18" s="196"/>
      <c r="FP18" s="196"/>
      <c r="FQ18" s="196"/>
      <c r="FR18" s="196"/>
      <c r="FS18" s="196"/>
      <c r="FT18" s="196"/>
      <c r="FU18" s="196"/>
      <c r="FV18" s="196"/>
      <c r="FW18" s="196"/>
      <c r="FX18" s="196"/>
      <c r="FY18" s="196"/>
      <c r="FZ18" s="196"/>
      <c r="GA18" s="196"/>
      <c r="GB18" s="196"/>
      <c r="GC18" s="196"/>
      <c r="GD18" s="196"/>
      <c r="GE18" s="196"/>
      <c r="GF18" s="196"/>
      <c r="GG18" s="196"/>
      <c r="GH18" s="196"/>
      <c r="GI18" s="196"/>
      <c r="GJ18" s="196"/>
      <c r="GK18" s="196"/>
      <c r="GL18" s="196"/>
      <c r="GM18" s="196"/>
      <c r="GN18" s="196"/>
      <c r="GO18" s="196"/>
    </row>
    <row r="19" spans="1:197" s="202" customFormat="1" ht="21" customHeight="1" x14ac:dyDescent="0.35">
      <c r="A19" s="187"/>
      <c r="B19" s="200"/>
      <c r="C19" s="20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19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190">
        <f t="shared" si="8"/>
        <v>0</v>
      </c>
      <c r="V19" s="21">
        <f t="shared" si="9"/>
        <v>0</v>
      </c>
      <c r="W19" s="192">
        <f t="shared" si="10"/>
        <v>0</v>
      </c>
      <c r="X19" s="187"/>
      <c r="Y19" s="23">
        <f t="shared" si="11"/>
        <v>0</v>
      </c>
      <c r="Z19" s="32"/>
      <c r="AA19" s="32"/>
      <c r="AB19" s="24">
        <f t="shared" si="12"/>
        <v>0</v>
      </c>
      <c r="AC19" s="127"/>
      <c r="AD19" s="198">
        <f t="shared" si="13"/>
        <v>0</v>
      </c>
      <c r="AE19" s="199">
        <f t="shared" si="14"/>
        <v>0</v>
      </c>
      <c r="AF19" s="187"/>
      <c r="AG19" s="200"/>
      <c r="AH19" s="20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32"/>
      <c r="AQ19" s="17"/>
      <c r="AR19" s="17"/>
      <c r="AS19" s="17">
        <f t="shared" si="17"/>
        <v>0</v>
      </c>
      <c r="AT19" s="32"/>
      <c r="AU19" s="32"/>
      <c r="AV19" s="32"/>
      <c r="AW19" s="17">
        <f t="shared" si="18"/>
        <v>0</v>
      </c>
      <c r="AX19" s="17">
        <f t="shared" si="19"/>
        <v>0</v>
      </c>
      <c r="AY19" s="17"/>
      <c r="AZ19" s="32"/>
      <c r="BA19" s="32"/>
      <c r="BB19" s="32"/>
      <c r="BC19" s="32"/>
      <c r="BD19" s="17"/>
      <c r="BE19" s="17">
        <f t="shared" si="20"/>
        <v>0</v>
      </c>
      <c r="BF19" s="195">
        <f t="shared" si="21"/>
        <v>0</v>
      </c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  <c r="CT19" s="196"/>
      <c r="CU19" s="196"/>
      <c r="CV19" s="196"/>
      <c r="CW19" s="196"/>
      <c r="CX19" s="196"/>
      <c r="CY19" s="196"/>
      <c r="CZ19" s="196"/>
      <c r="DA19" s="196"/>
      <c r="DB19" s="196"/>
      <c r="DC19" s="196"/>
      <c r="DD19" s="196"/>
      <c r="DE19" s="196"/>
      <c r="DF19" s="196"/>
      <c r="DG19" s="196"/>
      <c r="DH19" s="196"/>
      <c r="DI19" s="196"/>
      <c r="DJ19" s="196"/>
      <c r="DK19" s="196"/>
      <c r="DL19" s="196"/>
      <c r="DM19" s="196"/>
      <c r="DN19" s="196"/>
      <c r="DO19" s="196"/>
      <c r="DP19" s="196"/>
      <c r="DQ19" s="196"/>
      <c r="DR19" s="196"/>
      <c r="DS19" s="196"/>
      <c r="DT19" s="196"/>
      <c r="DU19" s="196"/>
      <c r="DV19" s="196"/>
      <c r="DW19" s="196"/>
      <c r="DX19" s="196"/>
      <c r="DY19" s="196"/>
      <c r="DZ19" s="196"/>
      <c r="EA19" s="196"/>
      <c r="EB19" s="196"/>
      <c r="EC19" s="196"/>
      <c r="ED19" s="196"/>
      <c r="EE19" s="196"/>
      <c r="EF19" s="196"/>
      <c r="EG19" s="196"/>
      <c r="EH19" s="196"/>
      <c r="EI19" s="196"/>
      <c r="EJ19" s="196"/>
      <c r="EK19" s="196"/>
      <c r="EL19" s="196"/>
      <c r="EM19" s="196"/>
      <c r="EN19" s="196"/>
      <c r="EO19" s="196"/>
      <c r="EP19" s="196"/>
      <c r="EQ19" s="196"/>
      <c r="ER19" s="196"/>
      <c r="ES19" s="196"/>
      <c r="ET19" s="196"/>
      <c r="EU19" s="196"/>
      <c r="EV19" s="196"/>
      <c r="EW19" s="196"/>
      <c r="EX19" s="196"/>
      <c r="EY19" s="196"/>
      <c r="EZ19" s="196"/>
      <c r="FA19" s="196"/>
      <c r="FB19" s="196"/>
      <c r="FC19" s="196"/>
      <c r="FD19" s="196"/>
      <c r="FE19" s="196"/>
      <c r="FF19" s="196"/>
      <c r="FG19" s="196"/>
      <c r="FH19" s="196"/>
      <c r="FI19" s="196"/>
      <c r="FJ19" s="196"/>
      <c r="FK19" s="196"/>
      <c r="FL19" s="196"/>
      <c r="FM19" s="196"/>
      <c r="FN19" s="196"/>
      <c r="FO19" s="196"/>
      <c r="FP19" s="196"/>
      <c r="FQ19" s="196"/>
      <c r="FR19" s="196"/>
      <c r="FS19" s="196"/>
      <c r="FT19" s="196"/>
      <c r="FU19" s="196"/>
      <c r="FV19" s="196"/>
      <c r="FW19" s="196"/>
      <c r="FX19" s="196"/>
      <c r="FY19" s="196"/>
      <c r="FZ19" s="196"/>
      <c r="GA19" s="196"/>
      <c r="GB19" s="196"/>
      <c r="GC19" s="196"/>
      <c r="GD19" s="196"/>
      <c r="GE19" s="196"/>
      <c r="GF19" s="196"/>
      <c r="GG19" s="196"/>
      <c r="GH19" s="196"/>
      <c r="GI19" s="196"/>
      <c r="GJ19" s="196"/>
      <c r="GK19" s="196"/>
      <c r="GL19" s="196"/>
      <c r="GM19" s="196"/>
      <c r="GN19" s="196"/>
      <c r="GO19" s="196"/>
    </row>
    <row r="20" spans="1:197" s="191" customFormat="1" ht="21" customHeight="1" x14ac:dyDescent="0.35">
      <c r="A20" s="187">
        <v>5</v>
      </c>
      <c r="B20" s="188" t="s">
        <v>31</v>
      </c>
      <c r="C20" s="203" t="s">
        <v>32</v>
      </c>
      <c r="D20" s="16">
        <v>51357</v>
      </c>
      <c r="E20" s="17">
        <v>2516</v>
      </c>
      <c r="F20" s="17">
        <f t="shared" si="0"/>
        <v>53873</v>
      </c>
      <c r="G20" s="17">
        <v>2517</v>
      </c>
      <c r="H20" s="17"/>
      <c r="I20" s="17"/>
      <c r="J20" s="17">
        <f t="shared" si="1"/>
        <v>56390</v>
      </c>
      <c r="K20" s="18">
        <f t="shared" si="2"/>
        <v>0</v>
      </c>
      <c r="L20" s="191">
        <v>0</v>
      </c>
      <c r="M20" s="191">
        <v>0</v>
      </c>
      <c r="N20" s="191">
        <v>0</v>
      </c>
      <c r="O20" s="190">
        <f t="shared" si="3"/>
        <v>56390</v>
      </c>
      <c r="P20" s="142">
        <v>5529.03</v>
      </c>
      <c r="Q20" s="17">
        <f t="shared" si="4"/>
        <v>5075.0999999999995</v>
      </c>
      <c r="R20" s="17">
        <f t="shared" si="5"/>
        <v>200</v>
      </c>
      <c r="S20" s="17">
        <f t="shared" si="6"/>
        <v>1409.75</v>
      </c>
      <c r="T20" s="17">
        <f t="shared" si="7"/>
        <v>19373.64</v>
      </c>
      <c r="U20" s="190">
        <f t="shared" si="8"/>
        <v>31587.519999999997</v>
      </c>
      <c r="V20" s="21">
        <f t="shared" si="9"/>
        <v>12401</v>
      </c>
      <c r="W20" s="192">
        <f t="shared" si="10"/>
        <v>12401.480000000003</v>
      </c>
      <c r="X20" s="187">
        <v>5</v>
      </c>
      <c r="Y20" s="23">
        <f t="shared" si="11"/>
        <v>6766.8</v>
      </c>
      <c r="Z20" s="17">
        <v>0</v>
      </c>
      <c r="AA20" s="17">
        <v>100</v>
      </c>
      <c r="AB20" s="24">
        <f t="shared" si="12"/>
        <v>1409.75</v>
      </c>
      <c r="AC20" s="128">
        <v>200</v>
      </c>
      <c r="AD20" s="198">
        <f t="shared" si="13"/>
        <v>24802.480000000003</v>
      </c>
      <c r="AE20" s="199">
        <f t="shared" si="14"/>
        <v>12401.240000000002</v>
      </c>
      <c r="AF20" s="187">
        <v>5</v>
      </c>
      <c r="AG20" s="188" t="s">
        <v>31</v>
      </c>
      <c r="AH20" s="203" t="s">
        <v>32</v>
      </c>
      <c r="AI20" s="17">
        <f t="shared" si="15"/>
        <v>5529.03</v>
      </c>
      <c r="AJ20" s="17">
        <f t="shared" si="16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/>
      <c r="AQ20" s="17">
        <v>0</v>
      </c>
      <c r="AR20" s="17">
        <v>0</v>
      </c>
      <c r="AS20" s="17">
        <f t="shared" si="17"/>
        <v>5075.0999999999995</v>
      </c>
      <c r="AT20" s="17">
        <v>200</v>
      </c>
      <c r="AU20" s="17">
        <v>0</v>
      </c>
      <c r="AV20" s="17">
        <v>0</v>
      </c>
      <c r="AW20" s="17">
        <f t="shared" si="18"/>
        <v>200</v>
      </c>
      <c r="AX20" s="17">
        <f t="shared" si="19"/>
        <v>1409.75</v>
      </c>
      <c r="AY20" s="17">
        <v>0</v>
      </c>
      <c r="AZ20" s="17">
        <v>8225</v>
      </c>
      <c r="BA20" s="17">
        <v>100</v>
      </c>
      <c r="BB20" s="17">
        <v>11048.64</v>
      </c>
      <c r="BC20" s="17"/>
      <c r="BD20" s="17">
        <v>0</v>
      </c>
      <c r="BE20" s="17">
        <f t="shared" si="20"/>
        <v>19373.64</v>
      </c>
      <c r="BF20" s="195">
        <f t="shared" si="21"/>
        <v>31587.519999999997</v>
      </c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  <c r="CT20" s="196"/>
      <c r="CU20" s="196"/>
      <c r="CV20" s="196"/>
      <c r="CW20" s="196"/>
      <c r="CX20" s="196"/>
      <c r="CY20" s="196"/>
      <c r="CZ20" s="196"/>
      <c r="DA20" s="196"/>
      <c r="DB20" s="196"/>
      <c r="DC20" s="196"/>
      <c r="DD20" s="196"/>
      <c r="DE20" s="196"/>
      <c r="DF20" s="196"/>
      <c r="DG20" s="196"/>
      <c r="DH20" s="196"/>
      <c r="DI20" s="196"/>
      <c r="DJ20" s="196"/>
      <c r="DK20" s="196"/>
      <c r="DL20" s="196"/>
      <c r="DM20" s="196"/>
      <c r="DN20" s="196"/>
      <c r="DO20" s="196"/>
      <c r="DP20" s="196"/>
      <c r="DQ20" s="196"/>
      <c r="DR20" s="196"/>
      <c r="DS20" s="196"/>
      <c r="DT20" s="196"/>
      <c r="DU20" s="196"/>
      <c r="DV20" s="196"/>
      <c r="DW20" s="196"/>
      <c r="DX20" s="196"/>
      <c r="DY20" s="196"/>
      <c r="DZ20" s="196"/>
      <c r="EA20" s="196"/>
      <c r="EB20" s="196"/>
      <c r="EC20" s="196"/>
      <c r="ED20" s="196"/>
      <c r="EE20" s="196"/>
      <c r="EF20" s="196"/>
      <c r="EG20" s="196"/>
      <c r="EH20" s="196"/>
      <c r="EI20" s="196"/>
      <c r="EJ20" s="196"/>
      <c r="EK20" s="196"/>
      <c r="EL20" s="196"/>
      <c r="EM20" s="196"/>
      <c r="EN20" s="196"/>
      <c r="EO20" s="196"/>
      <c r="EP20" s="196"/>
      <c r="EQ20" s="196"/>
      <c r="ER20" s="196"/>
      <c r="ES20" s="196"/>
      <c r="ET20" s="196"/>
      <c r="EU20" s="196"/>
      <c r="EV20" s="196"/>
      <c r="EW20" s="196"/>
      <c r="EX20" s="196"/>
      <c r="EY20" s="196"/>
      <c r="EZ20" s="196"/>
      <c r="FA20" s="196"/>
      <c r="FB20" s="196"/>
      <c r="FC20" s="196"/>
      <c r="FD20" s="196"/>
      <c r="FE20" s="196"/>
      <c r="FF20" s="196"/>
      <c r="FG20" s="196"/>
      <c r="FH20" s="196"/>
      <c r="FI20" s="196"/>
      <c r="FJ20" s="196"/>
      <c r="FK20" s="196"/>
      <c r="FL20" s="196"/>
      <c r="FM20" s="196"/>
      <c r="FN20" s="196"/>
      <c r="FO20" s="196"/>
      <c r="FP20" s="196"/>
      <c r="FQ20" s="196"/>
      <c r="FR20" s="196"/>
      <c r="FS20" s="196"/>
      <c r="FT20" s="196"/>
      <c r="FU20" s="196"/>
      <c r="FV20" s="196"/>
      <c r="FW20" s="196"/>
      <c r="FX20" s="196"/>
      <c r="FY20" s="196"/>
      <c r="FZ20" s="196"/>
      <c r="GA20" s="196"/>
      <c r="GB20" s="196"/>
      <c r="GC20" s="196"/>
      <c r="GD20" s="196"/>
      <c r="GE20" s="196"/>
      <c r="GF20" s="196"/>
      <c r="GG20" s="196"/>
      <c r="GH20" s="196"/>
      <c r="GI20" s="196"/>
      <c r="GJ20" s="196"/>
      <c r="GK20" s="196"/>
      <c r="GL20" s="196"/>
      <c r="GM20" s="196"/>
      <c r="GN20" s="196"/>
      <c r="GO20" s="196"/>
    </row>
    <row r="21" spans="1:197" s="202" customFormat="1" ht="21" customHeight="1" x14ac:dyDescent="0.35">
      <c r="A21" s="187"/>
      <c r="B21" s="200"/>
      <c r="C21" s="20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19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190">
        <f t="shared" si="8"/>
        <v>0</v>
      </c>
      <c r="V21" s="21">
        <f t="shared" si="9"/>
        <v>0</v>
      </c>
      <c r="W21" s="192">
        <f t="shared" si="10"/>
        <v>0</v>
      </c>
      <c r="X21" s="187"/>
      <c r="Y21" s="23">
        <f t="shared" si="11"/>
        <v>0</v>
      </c>
      <c r="Z21" s="32"/>
      <c r="AA21" s="32"/>
      <c r="AB21" s="24">
        <f t="shared" si="12"/>
        <v>0</v>
      </c>
      <c r="AC21" s="127"/>
      <c r="AD21" s="198">
        <f t="shared" si="13"/>
        <v>0</v>
      </c>
      <c r="AE21" s="199">
        <f t="shared" si="14"/>
        <v>0</v>
      </c>
      <c r="AF21" s="187"/>
      <c r="AG21" s="200"/>
      <c r="AH21" s="20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32"/>
      <c r="AQ21" s="17"/>
      <c r="AR21" s="17"/>
      <c r="AS21" s="17">
        <f t="shared" si="17"/>
        <v>0</v>
      </c>
      <c r="AT21" s="32"/>
      <c r="AU21" s="32"/>
      <c r="AV21" s="32"/>
      <c r="AW21" s="17">
        <f t="shared" si="18"/>
        <v>0</v>
      </c>
      <c r="AX21" s="17">
        <f t="shared" si="19"/>
        <v>0</v>
      </c>
      <c r="AY21" s="17"/>
      <c r="AZ21" s="36"/>
      <c r="BA21" s="32"/>
      <c r="BB21" s="32"/>
      <c r="BC21" s="32"/>
      <c r="BD21" s="17"/>
      <c r="BE21" s="17">
        <f t="shared" si="20"/>
        <v>0</v>
      </c>
      <c r="BF21" s="195">
        <f t="shared" si="21"/>
        <v>0</v>
      </c>
      <c r="BG21" s="196"/>
      <c r="BH21" s="196"/>
      <c r="BI21" s="196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  <c r="CT21" s="196"/>
      <c r="CU21" s="196"/>
      <c r="CV21" s="196"/>
      <c r="CW21" s="196"/>
      <c r="CX21" s="196"/>
      <c r="CY21" s="196"/>
      <c r="CZ21" s="196"/>
      <c r="DA21" s="196"/>
      <c r="DB21" s="196"/>
      <c r="DC21" s="196"/>
      <c r="DD21" s="196"/>
      <c r="DE21" s="196"/>
      <c r="DF21" s="196"/>
      <c r="DG21" s="196"/>
      <c r="DH21" s="196"/>
      <c r="DI21" s="196"/>
      <c r="DJ21" s="196"/>
      <c r="DK21" s="196"/>
      <c r="DL21" s="196"/>
      <c r="DM21" s="196"/>
      <c r="DN21" s="196"/>
      <c r="DO21" s="196"/>
      <c r="DP21" s="196"/>
      <c r="DQ21" s="196"/>
      <c r="DR21" s="196"/>
      <c r="DS21" s="196"/>
      <c r="DT21" s="196"/>
      <c r="DU21" s="196"/>
      <c r="DV21" s="196"/>
      <c r="DW21" s="196"/>
      <c r="DX21" s="196"/>
      <c r="DY21" s="196"/>
      <c r="DZ21" s="196"/>
      <c r="EA21" s="196"/>
      <c r="EB21" s="196"/>
      <c r="EC21" s="196"/>
      <c r="ED21" s="196"/>
      <c r="EE21" s="196"/>
      <c r="EF21" s="196"/>
      <c r="EG21" s="196"/>
      <c r="EH21" s="196"/>
      <c r="EI21" s="196"/>
      <c r="EJ21" s="196"/>
      <c r="EK21" s="196"/>
      <c r="EL21" s="196"/>
      <c r="EM21" s="196"/>
      <c r="EN21" s="196"/>
      <c r="EO21" s="196"/>
      <c r="EP21" s="196"/>
      <c r="EQ21" s="196"/>
      <c r="ER21" s="196"/>
      <c r="ES21" s="196"/>
      <c r="ET21" s="196"/>
      <c r="EU21" s="196"/>
      <c r="EV21" s="196"/>
      <c r="EW21" s="196"/>
      <c r="EX21" s="196"/>
      <c r="EY21" s="196"/>
      <c r="EZ21" s="196"/>
      <c r="FA21" s="196"/>
      <c r="FB21" s="196"/>
      <c r="FC21" s="196"/>
      <c r="FD21" s="196"/>
      <c r="FE21" s="196"/>
      <c r="FF21" s="196"/>
      <c r="FG21" s="196"/>
      <c r="FH21" s="196"/>
      <c r="FI21" s="196"/>
      <c r="FJ21" s="196"/>
      <c r="FK21" s="196"/>
      <c r="FL21" s="196"/>
      <c r="FM21" s="196"/>
      <c r="FN21" s="196"/>
      <c r="FO21" s="196"/>
      <c r="FP21" s="196"/>
      <c r="FQ21" s="196"/>
      <c r="FR21" s="196"/>
      <c r="FS21" s="196"/>
      <c r="FT21" s="196"/>
      <c r="FU21" s="196"/>
      <c r="FV21" s="196"/>
      <c r="FW21" s="196"/>
      <c r="FX21" s="196"/>
      <c r="FY21" s="196"/>
      <c r="FZ21" s="196"/>
      <c r="GA21" s="196"/>
      <c r="GB21" s="196"/>
      <c r="GC21" s="196"/>
      <c r="GD21" s="196"/>
      <c r="GE21" s="196"/>
      <c r="GF21" s="196"/>
      <c r="GG21" s="196"/>
      <c r="GH21" s="196"/>
      <c r="GI21" s="196"/>
      <c r="GJ21" s="196"/>
      <c r="GK21" s="196"/>
      <c r="GL21" s="196"/>
      <c r="GM21" s="196"/>
      <c r="GN21" s="196"/>
      <c r="GO21" s="196"/>
    </row>
    <row r="22" spans="1:197" s="191" customFormat="1" ht="21" customHeight="1" x14ac:dyDescent="0.35">
      <c r="A22" s="187">
        <v>6</v>
      </c>
      <c r="B22" s="188" t="s">
        <v>33</v>
      </c>
      <c r="C22" s="203" t="s">
        <v>25</v>
      </c>
      <c r="D22" s="16">
        <v>63997</v>
      </c>
      <c r="E22" s="17">
        <v>3008</v>
      </c>
      <c r="F22" s="17">
        <f t="shared" si="0"/>
        <v>67005</v>
      </c>
      <c r="G22" s="17">
        <v>3008</v>
      </c>
      <c r="H22" s="17"/>
      <c r="I22" s="17"/>
      <c r="J22" s="17">
        <f t="shared" si="1"/>
        <v>70013</v>
      </c>
      <c r="K22" s="18">
        <f t="shared" si="2"/>
        <v>0</v>
      </c>
      <c r="L22" s="191">
        <v>0</v>
      </c>
      <c r="M22" s="191">
        <v>0</v>
      </c>
      <c r="N22" s="191">
        <v>0</v>
      </c>
      <c r="O22" s="190">
        <f t="shared" si="3"/>
        <v>70013</v>
      </c>
      <c r="P22" s="142">
        <v>8394.4</v>
      </c>
      <c r="Q22" s="17">
        <f t="shared" si="4"/>
        <v>13193.65</v>
      </c>
      <c r="R22" s="17">
        <f t="shared" si="5"/>
        <v>1929.68</v>
      </c>
      <c r="S22" s="17">
        <f t="shared" si="6"/>
        <v>1750.32</v>
      </c>
      <c r="T22" s="17">
        <f t="shared" si="7"/>
        <v>8103.22</v>
      </c>
      <c r="U22" s="190">
        <f t="shared" si="8"/>
        <v>33371.269999999997</v>
      </c>
      <c r="V22" s="21">
        <f t="shared" si="9"/>
        <v>18321</v>
      </c>
      <c r="W22" s="192">
        <f t="shared" si="10"/>
        <v>18320.730000000003</v>
      </c>
      <c r="X22" s="187">
        <v>6</v>
      </c>
      <c r="Y22" s="23">
        <f t="shared" si="11"/>
        <v>8401.56</v>
      </c>
      <c r="Z22" s="17">
        <v>0</v>
      </c>
      <c r="AA22" s="17">
        <v>100</v>
      </c>
      <c r="AB22" s="24">
        <f t="shared" si="12"/>
        <v>1750.33</v>
      </c>
      <c r="AC22" s="128">
        <v>200</v>
      </c>
      <c r="AD22" s="198">
        <f t="shared" si="13"/>
        <v>36641.730000000003</v>
      </c>
      <c r="AE22" s="199">
        <f t="shared" si="14"/>
        <v>18320.865000000002</v>
      </c>
      <c r="AF22" s="187">
        <v>6</v>
      </c>
      <c r="AG22" s="188" t="s">
        <v>33</v>
      </c>
      <c r="AH22" s="203" t="s">
        <v>25</v>
      </c>
      <c r="AI22" s="17">
        <f t="shared" si="15"/>
        <v>8394.4</v>
      </c>
      <c r="AJ22" s="17">
        <f t="shared" si="16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/>
      <c r="AQ22" s="17">
        <v>0</v>
      </c>
      <c r="AR22" s="17">
        <v>0</v>
      </c>
      <c r="AS22" s="17">
        <f t="shared" si="17"/>
        <v>13193.65</v>
      </c>
      <c r="AT22" s="17">
        <v>200</v>
      </c>
      <c r="AU22" s="17">
        <v>1729.68</v>
      </c>
      <c r="AV22" s="17">
        <v>0</v>
      </c>
      <c r="AW22" s="17">
        <f t="shared" si="18"/>
        <v>1929.68</v>
      </c>
      <c r="AX22" s="17">
        <f t="shared" si="19"/>
        <v>1750.32</v>
      </c>
      <c r="AY22" s="17">
        <v>0</v>
      </c>
      <c r="AZ22" s="17">
        <v>108</v>
      </c>
      <c r="BA22" s="17">
        <v>100</v>
      </c>
      <c r="BB22" s="17">
        <v>7895.22</v>
      </c>
      <c r="BC22" s="17">
        <v>0</v>
      </c>
      <c r="BD22" s="17">
        <v>0</v>
      </c>
      <c r="BE22" s="17">
        <f t="shared" si="20"/>
        <v>8103.22</v>
      </c>
      <c r="BF22" s="195">
        <f t="shared" si="21"/>
        <v>33371.269999999997</v>
      </c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  <c r="CT22" s="196"/>
      <c r="CU22" s="196"/>
      <c r="CV22" s="196"/>
      <c r="CW22" s="196"/>
      <c r="CX22" s="196"/>
      <c r="CY22" s="196"/>
      <c r="CZ22" s="196"/>
      <c r="DA22" s="196"/>
      <c r="DB22" s="196"/>
      <c r="DC22" s="196"/>
      <c r="DD22" s="196"/>
      <c r="DE22" s="196"/>
      <c r="DF22" s="196"/>
      <c r="DG22" s="196"/>
      <c r="DH22" s="196"/>
      <c r="DI22" s="196"/>
      <c r="DJ22" s="196"/>
      <c r="DK22" s="196"/>
      <c r="DL22" s="196"/>
      <c r="DM22" s="196"/>
      <c r="DN22" s="196"/>
      <c r="DO22" s="196"/>
      <c r="DP22" s="196"/>
      <c r="DQ22" s="196"/>
      <c r="DR22" s="196"/>
      <c r="DS22" s="196"/>
      <c r="DT22" s="196"/>
      <c r="DU22" s="196"/>
      <c r="DV22" s="196"/>
      <c r="DW22" s="196"/>
      <c r="DX22" s="196"/>
      <c r="DY22" s="196"/>
      <c r="DZ22" s="196"/>
      <c r="EA22" s="196"/>
      <c r="EB22" s="196"/>
      <c r="EC22" s="196"/>
      <c r="ED22" s="196"/>
      <c r="EE22" s="196"/>
      <c r="EF22" s="196"/>
      <c r="EG22" s="196"/>
      <c r="EH22" s="196"/>
      <c r="EI22" s="196"/>
      <c r="EJ22" s="196"/>
      <c r="EK22" s="196"/>
      <c r="EL22" s="196"/>
      <c r="EM22" s="196"/>
      <c r="EN22" s="196"/>
      <c r="EO22" s="196"/>
      <c r="EP22" s="196"/>
      <c r="EQ22" s="196"/>
      <c r="ER22" s="196"/>
      <c r="ES22" s="196"/>
      <c r="ET22" s="196"/>
      <c r="EU22" s="196"/>
      <c r="EV22" s="196"/>
      <c r="EW22" s="196"/>
      <c r="EX22" s="196"/>
      <c r="EY22" s="196"/>
      <c r="EZ22" s="196"/>
      <c r="FA22" s="196"/>
      <c r="FB22" s="196"/>
      <c r="FC22" s="196"/>
      <c r="FD22" s="196"/>
      <c r="FE22" s="196"/>
      <c r="FF22" s="196"/>
      <c r="FG22" s="196"/>
      <c r="FH22" s="196"/>
      <c r="FI22" s="196"/>
      <c r="FJ22" s="196"/>
      <c r="FK22" s="196"/>
      <c r="FL22" s="196"/>
      <c r="FM22" s="196"/>
      <c r="FN22" s="196"/>
      <c r="FO22" s="196"/>
      <c r="FP22" s="196"/>
      <c r="FQ22" s="196"/>
      <c r="FR22" s="196"/>
      <c r="FS22" s="196"/>
      <c r="FT22" s="196"/>
      <c r="FU22" s="196"/>
      <c r="FV22" s="196"/>
      <c r="FW22" s="196"/>
      <c r="FX22" s="196"/>
      <c r="FY22" s="196"/>
      <c r="FZ22" s="196"/>
      <c r="GA22" s="196"/>
      <c r="GB22" s="196"/>
      <c r="GC22" s="196"/>
      <c r="GD22" s="196"/>
      <c r="GE22" s="196"/>
      <c r="GF22" s="196"/>
      <c r="GG22" s="196"/>
      <c r="GH22" s="196"/>
      <c r="GI22" s="196"/>
      <c r="GJ22" s="196"/>
      <c r="GK22" s="196"/>
      <c r="GL22" s="196"/>
      <c r="GM22" s="196"/>
      <c r="GN22" s="196"/>
      <c r="GO22" s="196"/>
    </row>
    <row r="23" spans="1:197" s="191" customFormat="1" ht="21" customHeight="1" x14ac:dyDescent="0.35">
      <c r="A23" s="187"/>
      <c r="B23" s="204"/>
      <c r="C23" s="203"/>
      <c r="D23" s="16"/>
      <c r="E23" s="17"/>
      <c r="F23" s="17">
        <f t="shared" si="0"/>
        <v>0</v>
      </c>
      <c r="G23" s="17"/>
      <c r="H23" s="17"/>
      <c r="I23" s="17"/>
      <c r="J23" s="17">
        <f t="shared" si="1"/>
        <v>0</v>
      </c>
      <c r="K23" s="18">
        <f t="shared" si="2"/>
        <v>0</v>
      </c>
      <c r="O23" s="190">
        <f t="shared" si="3"/>
        <v>0</v>
      </c>
      <c r="P23" s="142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190">
        <f t="shared" si="8"/>
        <v>0</v>
      </c>
      <c r="V23" s="21">
        <f t="shared" si="9"/>
        <v>0</v>
      </c>
      <c r="W23" s="192">
        <f t="shared" si="10"/>
        <v>0</v>
      </c>
      <c r="X23" s="187"/>
      <c r="Y23" s="23">
        <f t="shared" si="11"/>
        <v>0</v>
      </c>
      <c r="Z23" s="17"/>
      <c r="AA23" s="17"/>
      <c r="AB23" s="24">
        <f t="shared" si="12"/>
        <v>0</v>
      </c>
      <c r="AC23" s="128"/>
      <c r="AD23" s="198">
        <f t="shared" si="13"/>
        <v>0</v>
      </c>
      <c r="AE23" s="199">
        <f t="shared" si="14"/>
        <v>0</v>
      </c>
      <c r="AF23" s="187"/>
      <c r="AG23" s="204"/>
      <c r="AH23" s="203"/>
      <c r="AI23" s="17">
        <f t="shared" si="15"/>
        <v>0</v>
      </c>
      <c r="AJ23" s="17">
        <f t="shared" si="16"/>
        <v>0</v>
      </c>
      <c r="AK23" s="17"/>
      <c r="AL23" s="17"/>
      <c r="AM23" s="17"/>
      <c r="AN23" s="17"/>
      <c r="AO23" s="17"/>
      <c r="AP23" s="17"/>
      <c r="AQ23" s="17"/>
      <c r="AR23" s="17"/>
      <c r="AS23" s="17">
        <f t="shared" si="17"/>
        <v>0</v>
      </c>
      <c r="AT23" s="17"/>
      <c r="AU23" s="205" t="s">
        <v>134</v>
      </c>
      <c r="AV23" s="206"/>
      <c r="AW23" s="17">
        <f t="shared" si="18"/>
        <v>0</v>
      </c>
      <c r="AX23" s="17">
        <f t="shared" si="19"/>
        <v>0</v>
      </c>
      <c r="AY23" s="17"/>
      <c r="AZ23" s="17"/>
      <c r="BA23" s="17"/>
      <c r="BB23" s="17"/>
      <c r="BC23" s="17"/>
      <c r="BD23" s="17"/>
      <c r="BE23" s="17">
        <f t="shared" si="20"/>
        <v>0</v>
      </c>
      <c r="BF23" s="195">
        <f t="shared" si="21"/>
        <v>0</v>
      </c>
      <c r="BG23" s="196"/>
      <c r="BH23" s="196"/>
      <c r="BI23" s="196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  <c r="CT23" s="196"/>
      <c r="CU23" s="196"/>
      <c r="CV23" s="196"/>
      <c r="CW23" s="196"/>
      <c r="CX23" s="196"/>
      <c r="CY23" s="196"/>
      <c r="CZ23" s="196"/>
      <c r="DA23" s="196"/>
      <c r="DB23" s="196"/>
      <c r="DC23" s="196"/>
      <c r="DD23" s="196"/>
      <c r="DE23" s="196"/>
      <c r="DF23" s="196"/>
      <c r="DG23" s="196"/>
      <c r="DH23" s="196"/>
      <c r="DI23" s="196"/>
      <c r="DJ23" s="196"/>
      <c r="DK23" s="196"/>
      <c r="DL23" s="196"/>
      <c r="DM23" s="196"/>
      <c r="DN23" s="196"/>
      <c r="DO23" s="196"/>
      <c r="DP23" s="196"/>
      <c r="DQ23" s="196"/>
      <c r="DR23" s="196"/>
      <c r="DS23" s="196"/>
      <c r="DT23" s="196"/>
      <c r="DU23" s="196"/>
      <c r="DV23" s="196"/>
      <c r="DW23" s="196"/>
      <c r="DX23" s="196"/>
      <c r="DY23" s="196"/>
      <c r="DZ23" s="196"/>
      <c r="EA23" s="196"/>
      <c r="EB23" s="196"/>
      <c r="EC23" s="196"/>
      <c r="ED23" s="196"/>
      <c r="EE23" s="196"/>
      <c r="EF23" s="196"/>
      <c r="EG23" s="196"/>
      <c r="EH23" s="196"/>
      <c r="EI23" s="196"/>
      <c r="EJ23" s="196"/>
      <c r="EK23" s="196"/>
      <c r="EL23" s="196"/>
      <c r="EM23" s="196"/>
      <c r="EN23" s="196"/>
      <c r="EO23" s="196"/>
      <c r="EP23" s="196"/>
      <c r="EQ23" s="196"/>
      <c r="ER23" s="196"/>
      <c r="ES23" s="196"/>
      <c r="ET23" s="196"/>
      <c r="EU23" s="196"/>
      <c r="EV23" s="196"/>
      <c r="EW23" s="196"/>
      <c r="EX23" s="196"/>
      <c r="EY23" s="196"/>
      <c r="EZ23" s="196"/>
      <c r="FA23" s="196"/>
      <c r="FB23" s="196"/>
      <c r="FC23" s="196"/>
      <c r="FD23" s="196"/>
      <c r="FE23" s="196"/>
      <c r="FF23" s="196"/>
      <c r="FG23" s="196"/>
      <c r="FH23" s="196"/>
      <c r="FI23" s="196"/>
      <c r="FJ23" s="196"/>
      <c r="FK23" s="196"/>
      <c r="FL23" s="196"/>
      <c r="FM23" s="196"/>
      <c r="FN23" s="196"/>
      <c r="FO23" s="196"/>
      <c r="FP23" s="196"/>
      <c r="FQ23" s="196"/>
      <c r="FR23" s="196"/>
      <c r="FS23" s="196"/>
      <c r="FT23" s="196"/>
      <c r="FU23" s="196"/>
      <c r="FV23" s="196"/>
      <c r="FW23" s="196"/>
      <c r="FX23" s="196"/>
      <c r="FY23" s="196"/>
      <c r="FZ23" s="196"/>
      <c r="GA23" s="196"/>
      <c r="GB23" s="196"/>
      <c r="GC23" s="196"/>
      <c r="GD23" s="196"/>
      <c r="GE23" s="196"/>
      <c r="GF23" s="196"/>
      <c r="GG23" s="196"/>
      <c r="GH23" s="196"/>
      <c r="GI23" s="196"/>
      <c r="GJ23" s="196"/>
      <c r="GK23" s="196"/>
      <c r="GL23" s="196"/>
      <c r="GM23" s="196"/>
      <c r="GN23" s="196"/>
      <c r="GO23" s="196"/>
    </row>
    <row r="24" spans="1:197" s="191" customFormat="1" ht="21" customHeight="1" x14ac:dyDescent="0.35">
      <c r="A24" s="187">
        <v>7</v>
      </c>
      <c r="B24" s="197" t="s">
        <v>34</v>
      </c>
      <c r="C24" s="203" t="s">
        <v>35</v>
      </c>
      <c r="D24" s="16">
        <v>29737</v>
      </c>
      <c r="E24" s="17">
        <v>1540</v>
      </c>
      <c r="F24" s="17">
        <f t="shared" si="0"/>
        <v>31277</v>
      </c>
      <c r="G24" s="17">
        <v>1540</v>
      </c>
      <c r="H24" s="17"/>
      <c r="I24" s="17"/>
      <c r="J24" s="17">
        <f t="shared" si="1"/>
        <v>32817</v>
      </c>
      <c r="K24" s="18">
        <f t="shared" si="2"/>
        <v>0</v>
      </c>
      <c r="L24" s="191">
        <v>0</v>
      </c>
      <c r="M24" s="191">
        <v>0</v>
      </c>
      <c r="N24" s="191">
        <v>0</v>
      </c>
      <c r="O24" s="190">
        <f t="shared" si="3"/>
        <v>32817</v>
      </c>
      <c r="P24" s="142">
        <v>1201.46</v>
      </c>
      <c r="Q24" s="17">
        <f t="shared" si="4"/>
        <v>9641.119999999999</v>
      </c>
      <c r="R24" s="17">
        <f t="shared" si="5"/>
        <v>200</v>
      </c>
      <c r="S24" s="17">
        <f t="shared" si="6"/>
        <v>820.42</v>
      </c>
      <c r="T24" s="17">
        <f t="shared" si="7"/>
        <v>100</v>
      </c>
      <c r="U24" s="190">
        <f t="shared" si="8"/>
        <v>11962.999999999998</v>
      </c>
      <c r="V24" s="21">
        <f t="shared" si="9"/>
        <v>10427</v>
      </c>
      <c r="W24" s="192">
        <f t="shared" si="10"/>
        <v>10427</v>
      </c>
      <c r="X24" s="187">
        <v>7</v>
      </c>
      <c r="Y24" s="23">
        <f t="shared" si="11"/>
        <v>3938.04</v>
      </c>
      <c r="Z24" s="17">
        <v>0</v>
      </c>
      <c r="AA24" s="17">
        <v>100</v>
      </c>
      <c r="AB24" s="24">
        <f t="shared" si="12"/>
        <v>820.43</v>
      </c>
      <c r="AC24" s="128">
        <v>200</v>
      </c>
      <c r="AD24" s="198">
        <f t="shared" si="13"/>
        <v>20854</v>
      </c>
      <c r="AE24" s="199">
        <f t="shared" si="14"/>
        <v>10427</v>
      </c>
      <c r="AF24" s="187">
        <v>7</v>
      </c>
      <c r="AG24" s="197" t="s">
        <v>34</v>
      </c>
      <c r="AH24" s="203" t="s">
        <v>35</v>
      </c>
      <c r="AI24" s="17">
        <f t="shared" si="15"/>
        <v>1201.46</v>
      </c>
      <c r="AJ24" s="17">
        <f t="shared" si="16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/>
      <c r="AQ24" s="17">
        <v>0</v>
      </c>
      <c r="AR24" s="17">
        <v>0</v>
      </c>
      <c r="AS24" s="17">
        <f t="shared" si="17"/>
        <v>9641.119999999999</v>
      </c>
      <c r="AT24" s="17">
        <v>200</v>
      </c>
      <c r="AU24" s="17">
        <v>0</v>
      </c>
      <c r="AV24" s="17">
        <v>0</v>
      </c>
      <c r="AW24" s="17">
        <f t="shared" si="18"/>
        <v>200</v>
      </c>
      <c r="AX24" s="17">
        <f t="shared" si="19"/>
        <v>820.42</v>
      </c>
      <c r="AY24" s="17">
        <v>0</v>
      </c>
      <c r="AZ24" s="17">
        <v>0</v>
      </c>
      <c r="BA24" s="17">
        <v>100</v>
      </c>
      <c r="BB24" s="17">
        <v>0</v>
      </c>
      <c r="BC24" s="17">
        <v>0</v>
      </c>
      <c r="BD24" s="17">
        <v>0</v>
      </c>
      <c r="BE24" s="17">
        <f t="shared" si="20"/>
        <v>100</v>
      </c>
      <c r="BF24" s="195">
        <f t="shared" si="21"/>
        <v>11962.999999999998</v>
      </c>
      <c r="BG24" s="196"/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  <c r="CT24" s="196"/>
      <c r="CU24" s="196"/>
      <c r="CV24" s="196"/>
      <c r="CW24" s="196"/>
      <c r="CX24" s="196"/>
      <c r="CY24" s="196"/>
      <c r="CZ24" s="196"/>
      <c r="DA24" s="196"/>
      <c r="DB24" s="196"/>
      <c r="DC24" s="196"/>
      <c r="DD24" s="196"/>
      <c r="DE24" s="196"/>
      <c r="DF24" s="196"/>
      <c r="DG24" s="196"/>
      <c r="DH24" s="196"/>
      <c r="DI24" s="196"/>
      <c r="DJ24" s="196"/>
      <c r="DK24" s="196"/>
      <c r="DL24" s="196"/>
      <c r="DM24" s="196"/>
      <c r="DN24" s="196"/>
      <c r="DO24" s="196"/>
      <c r="DP24" s="196"/>
      <c r="DQ24" s="196"/>
      <c r="DR24" s="196"/>
      <c r="DS24" s="196"/>
      <c r="DT24" s="196"/>
      <c r="DU24" s="196"/>
      <c r="DV24" s="196"/>
      <c r="DW24" s="196"/>
      <c r="DX24" s="196"/>
      <c r="DY24" s="196"/>
      <c r="DZ24" s="196"/>
      <c r="EA24" s="196"/>
      <c r="EB24" s="196"/>
      <c r="EC24" s="196"/>
      <c r="ED24" s="196"/>
      <c r="EE24" s="196"/>
      <c r="EF24" s="196"/>
      <c r="EG24" s="196"/>
      <c r="EH24" s="196"/>
      <c r="EI24" s="196"/>
      <c r="EJ24" s="196"/>
      <c r="EK24" s="196"/>
      <c r="EL24" s="196"/>
      <c r="EM24" s="196"/>
      <c r="EN24" s="196"/>
      <c r="EO24" s="196"/>
      <c r="EP24" s="196"/>
      <c r="EQ24" s="196"/>
      <c r="ER24" s="196"/>
      <c r="ES24" s="196"/>
      <c r="ET24" s="196"/>
      <c r="EU24" s="196"/>
      <c r="EV24" s="196"/>
      <c r="EW24" s="196"/>
      <c r="EX24" s="196"/>
      <c r="EY24" s="196"/>
      <c r="EZ24" s="196"/>
      <c r="FA24" s="196"/>
      <c r="FB24" s="196"/>
      <c r="FC24" s="196"/>
      <c r="FD24" s="196"/>
      <c r="FE24" s="196"/>
      <c r="FF24" s="196"/>
      <c r="FG24" s="196"/>
      <c r="FH24" s="196"/>
      <c r="FI24" s="196"/>
      <c r="FJ24" s="196"/>
      <c r="FK24" s="196"/>
      <c r="FL24" s="196"/>
      <c r="FM24" s="196"/>
      <c r="FN24" s="196"/>
      <c r="FO24" s="196"/>
      <c r="FP24" s="196"/>
      <c r="FQ24" s="196"/>
      <c r="FR24" s="196"/>
      <c r="FS24" s="196"/>
      <c r="FT24" s="196"/>
      <c r="FU24" s="196"/>
      <c r="FV24" s="196"/>
      <c r="FW24" s="196"/>
      <c r="FX24" s="196"/>
      <c r="FY24" s="196"/>
      <c r="FZ24" s="196"/>
      <c r="GA24" s="196"/>
      <c r="GB24" s="196"/>
      <c r="GC24" s="196"/>
      <c r="GD24" s="196"/>
      <c r="GE24" s="196"/>
      <c r="GF24" s="196"/>
      <c r="GG24" s="196"/>
      <c r="GH24" s="196"/>
      <c r="GI24" s="196"/>
      <c r="GJ24" s="196"/>
      <c r="GK24" s="196"/>
      <c r="GL24" s="196"/>
      <c r="GM24" s="196"/>
      <c r="GN24" s="196"/>
      <c r="GO24" s="196"/>
    </row>
    <row r="25" spans="1:197" s="191" customFormat="1" ht="21" customHeight="1" x14ac:dyDescent="0.35">
      <c r="A25" s="187"/>
      <c r="B25" s="188"/>
      <c r="C25" s="189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19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190">
        <f t="shared" si="8"/>
        <v>0</v>
      </c>
      <c r="V25" s="21">
        <f t="shared" si="9"/>
        <v>0</v>
      </c>
      <c r="W25" s="192">
        <f t="shared" si="10"/>
        <v>0</v>
      </c>
      <c r="X25" s="187"/>
      <c r="Y25" s="23">
        <f t="shared" si="11"/>
        <v>0</v>
      </c>
      <c r="Z25" s="17"/>
      <c r="AA25" s="17"/>
      <c r="AB25" s="24">
        <f t="shared" si="12"/>
        <v>0</v>
      </c>
      <c r="AC25" s="128"/>
      <c r="AD25" s="198">
        <f t="shared" si="13"/>
        <v>0</v>
      </c>
      <c r="AE25" s="199">
        <f t="shared" si="14"/>
        <v>0</v>
      </c>
      <c r="AF25" s="187"/>
      <c r="AG25" s="188"/>
      <c r="AH25" s="189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/>
      <c r="AS25" s="17">
        <f t="shared" si="17"/>
        <v>0</v>
      </c>
      <c r="AT25" s="17"/>
      <c r="AU25" s="17"/>
      <c r="AV25" s="17"/>
      <c r="AW25" s="17">
        <f t="shared" si="18"/>
        <v>0</v>
      </c>
      <c r="AX25" s="17">
        <f t="shared" si="19"/>
        <v>0</v>
      </c>
      <c r="AY25" s="17"/>
      <c r="AZ25" s="17"/>
      <c r="BA25" s="17"/>
      <c r="BB25" s="17"/>
      <c r="BC25" s="17"/>
      <c r="BD25" s="17"/>
      <c r="BE25" s="17">
        <f t="shared" si="20"/>
        <v>0</v>
      </c>
      <c r="BF25" s="195">
        <f t="shared" si="21"/>
        <v>0</v>
      </c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  <c r="CT25" s="196"/>
      <c r="CU25" s="196"/>
      <c r="CV25" s="196"/>
      <c r="CW25" s="196"/>
      <c r="CX25" s="196"/>
      <c r="CY25" s="196"/>
      <c r="CZ25" s="196"/>
      <c r="DA25" s="196"/>
      <c r="DB25" s="196"/>
      <c r="DC25" s="196"/>
      <c r="DD25" s="196"/>
      <c r="DE25" s="196"/>
      <c r="DF25" s="196"/>
      <c r="DG25" s="196"/>
      <c r="DH25" s="196"/>
      <c r="DI25" s="196"/>
      <c r="DJ25" s="196"/>
      <c r="DK25" s="196"/>
      <c r="DL25" s="196"/>
      <c r="DM25" s="196"/>
      <c r="DN25" s="196"/>
      <c r="DO25" s="196"/>
      <c r="DP25" s="196"/>
      <c r="DQ25" s="196"/>
      <c r="DR25" s="196"/>
      <c r="DS25" s="196"/>
      <c r="DT25" s="196"/>
      <c r="DU25" s="196"/>
      <c r="DV25" s="196"/>
      <c r="DW25" s="196"/>
      <c r="DX25" s="196"/>
      <c r="DY25" s="196"/>
      <c r="DZ25" s="196"/>
      <c r="EA25" s="196"/>
      <c r="EB25" s="196"/>
      <c r="EC25" s="196"/>
      <c r="ED25" s="196"/>
      <c r="EE25" s="196"/>
      <c r="EF25" s="196"/>
      <c r="EG25" s="196"/>
      <c r="EH25" s="196"/>
      <c r="EI25" s="196"/>
      <c r="EJ25" s="196"/>
      <c r="EK25" s="196"/>
      <c r="EL25" s="196"/>
      <c r="EM25" s="196"/>
      <c r="EN25" s="196"/>
      <c r="EO25" s="196"/>
      <c r="EP25" s="196"/>
      <c r="EQ25" s="196"/>
      <c r="ER25" s="196"/>
      <c r="ES25" s="196"/>
      <c r="ET25" s="196"/>
      <c r="EU25" s="196"/>
      <c r="EV25" s="196"/>
      <c r="EW25" s="196"/>
      <c r="EX25" s="196"/>
      <c r="EY25" s="196"/>
      <c r="EZ25" s="196"/>
      <c r="FA25" s="196"/>
      <c r="FB25" s="196"/>
      <c r="FC25" s="196"/>
      <c r="FD25" s="196"/>
      <c r="FE25" s="196"/>
      <c r="FF25" s="196"/>
      <c r="FG25" s="196"/>
      <c r="FH25" s="196"/>
      <c r="FI25" s="196"/>
      <c r="FJ25" s="196"/>
      <c r="FK25" s="196"/>
      <c r="FL25" s="196"/>
      <c r="FM25" s="196"/>
      <c r="FN25" s="196"/>
      <c r="FO25" s="196"/>
      <c r="FP25" s="196"/>
      <c r="FQ25" s="196"/>
      <c r="FR25" s="196"/>
      <c r="FS25" s="196"/>
      <c r="FT25" s="196"/>
      <c r="FU25" s="196"/>
      <c r="FV25" s="196"/>
      <c r="FW25" s="196"/>
      <c r="FX25" s="196"/>
      <c r="FY25" s="196"/>
      <c r="FZ25" s="196"/>
      <c r="GA25" s="196"/>
      <c r="GB25" s="196"/>
      <c r="GC25" s="196"/>
      <c r="GD25" s="196"/>
      <c r="GE25" s="196"/>
      <c r="GF25" s="196"/>
      <c r="GG25" s="196"/>
      <c r="GH25" s="196"/>
      <c r="GI25" s="196"/>
      <c r="GJ25" s="196"/>
      <c r="GK25" s="196"/>
      <c r="GL25" s="196"/>
      <c r="GM25" s="196"/>
      <c r="GN25" s="196"/>
      <c r="GO25" s="196"/>
    </row>
    <row r="26" spans="1:197" s="191" customFormat="1" ht="21" customHeight="1" x14ac:dyDescent="0.35">
      <c r="A26" s="187">
        <v>8</v>
      </c>
      <c r="B26" s="197" t="s">
        <v>107</v>
      </c>
      <c r="C26" s="189" t="s">
        <v>38</v>
      </c>
      <c r="D26" s="16">
        <v>33843</v>
      </c>
      <c r="E26" s="17">
        <v>1591</v>
      </c>
      <c r="F26" s="17">
        <f t="shared" si="0"/>
        <v>35434</v>
      </c>
      <c r="G26" s="17">
        <v>1590</v>
      </c>
      <c r="H26" s="17"/>
      <c r="I26" s="17"/>
      <c r="J26" s="17">
        <f t="shared" si="1"/>
        <v>37024</v>
      </c>
      <c r="K26" s="18">
        <f t="shared" si="2"/>
        <v>0</v>
      </c>
      <c r="L26" s="207">
        <v>0</v>
      </c>
      <c r="M26" s="207">
        <v>0</v>
      </c>
      <c r="N26" s="207">
        <v>0</v>
      </c>
      <c r="O26" s="190">
        <f t="shared" si="3"/>
        <v>37024</v>
      </c>
      <c r="P26" s="144">
        <v>1759.94</v>
      </c>
      <c r="Q26" s="17">
        <f t="shared" si="4"/>
        <v>11068.32</v>
      </c>
      <c r="R26" s="17">
        <f t="shared" si="5"/>
        <v>1365.81</v>
      </c>
      <c r="S26" s="17">
        <f t="shared" si="6"/>
        <v>925.6</v>
      </c>
      <c r="T26" s="17">
        <f t="shared" si="7"/>
        <v>12106.07</v>
      </c>
      <c r="U26" s="190">
        <f t="shared" si="8"/>
        <v>27225.739999999998</v>
      </c>
      <c r="V26" s="21">
        <f t="shared" si="9"/>
        <v>4899</v>
      </c>
      <c r="W26" s="192">
        <f t="shared" si="10"/>
        <v>4899.260000000002</v>
      </c>
      <c r="X26" s="187">
        <v>8</v>
      </c>
      <c r="Y26" s="23">
        <f t="shared" si="11"/>
        <v>4442.88</v>
      </c>
      <c r="Z26" s="17">
        <v>0</v>
      </c>
      <c r="AA26" s="17">
        <v>100</v>
      </c>
      <c r="AB26" s="24">
        <f t="shared" si="12"/>
        <v>925.6</v>
      </c>
      <c r="AC26" s="128">
        <v>200</v>
      </c>
      <c r="AD26" s="198">
        <f t="shared" si="13"/>
        <v>9798.260000000002</v>
      </c>
      <c r="AE26" s="199">
        <f t="shared" si="14"/>
        <v>4899.130000000001</v>
      </c>
      <c r="AF26" s="187">
        <v>8</v>
      </c>
      <c r="AG26" s="197" t="s">
        <v>107</v>
      </c>
      <c r="AH26" s="189" t="s">
        <v>38</v>
      </c>
      <c r="AI26" s="17">
        <f t="shared" si="15"/>
        <v>1759.94</v>
      </c>
      <c r="AJ26" s="17">
        <f t="shared" si="16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40"/>
      <c r="AQ26" s="17">
        <v>0</v>
      </c>
      <c r="AR26" s="17">
        <v>685.11</v>
      </c>
      <c r="AS26" s="17">
        <f t="shared" si="17"/>
        <v>11068.32</v>
      </c>
      <c r="AT26" s="17">
        <v>200</v>
      </c>
      <c r="AU26" s="17">
        <v>1165.81</v>
      </c>
      <c r="AV26" s="17">
        <v>0</v>
      </c>
      <c r="AW26" s="17">
        <f t="shared" si="18"/>
        <v>1365.81</v>
      </c>
      <c r="AX26" s="17">
        <f t="shared" si="19"/>
        <v>925.6</v>
      </c>
      <c r="AY26" s="17">
        <v>0</v>
      </c>
      <c r="AZ26" s="17">
        <v>3325</v>
      </c>
      <c r="BA26" s="17">
        <v>100</v>
      </c>
      <c r="BB26" s="17">
        <v>8681.07</v>
      </c>
      <c r="BC26" s="17">
        <v>0</v>
      </c>
      <c r="BD26" s="17">
        <v>0</v>
      </c>
      <c r="BE26" s="17">
        <f t="shared" si="20"/>
        <v>12106.07</v>
      </c>
      <c r="BF26" s="195">
        <f t="shared" si="21"/>
        <v>27225.739999999998</v>
      </c>
      <c r="BG26" s="196"/>
      <c r="BH26" s="196"/>
      <c r="BI26" s="196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  <c r="CT26" s="196"/>
      <c r="CU26" s="196"/>
      <c r="CV26" s="196"/>
      <c r="CW26" s="196"/>
      <c r="CX26" s="196"/>
      <c r="CY26" s="196"/>
      <c r="CZ26" s="196"/>
      <c r="DA26" s="196"/>
      <c r="DB26" s="196"/>
      <c r="DC26" s="196"/>
      <c r="DD26" s="196"/>
      <c r="DE26" s="196"/>
      <c r="DF26" s="196"/>
      <c r="DG26" s="196"/>
      <c r="DH26" s="196"/>
      <c r="DI26" s="196"/>
      <c r="DJ26" s="196"/>
      <c r="DK26" s="196"/>
      <c r="DL26" s="196"/>
      <c r="DM26" s="196"/>
      <c r="DN26" s="196"/>
      <c r="DO26" s="196"/>
      <c r="DP26" s="196"/>
      <c r="DQ26" s="196"/>
      <c r="DR26" s="196"/>
      <c r="DS26" s="196"/>
      <c r="DT26" s="196"/>
      <c r="DU26" s="196"/>
      <c r="DV26" s="196"/>
      <c r="DW26" s="196"/>
      <c r="DX26" s="196"/>
      <c r="DY26" s="196"/>
      <c r="DZ26" s="196"/>
      <c r="EA26" s="196"/>
      <c r="EB26" s="196"/>
      <c r="EC26" s="196"/>
      <c r="ED26" s="196"/>
      <c r="EE26" s="196"/>
      <c r="EF26" s="196"/>
      <c r="EG26" s="196"/>
      <c r="EH26" s="196"/>
      <c r="EI26" s="196"/>
      <c r="EJ26" s="196"/>
      <c r="EK26" s="196"/>
      <c r="EL26" s="196"/>
      <c r="EM26" s="196"/>
      <c r="EN26" s="196"/>
      <c r="EO26" s="196"/>
      <c r="EP26" s="196"/>
      <c r="EQ26" s="196"/>
      <c r="ER26" s="196"/>
      <c r="ES26" s="196"/>
      <c r="ET26" s="196"/>
      <c r="EU26" s="196"/>
      <c r="EV26" s="196"/>
      <c r="EW26" s="196"/>
      <c r="EX26" s="196"/>
      <c r="EY26" s="196"/>
      <c r="EZ26" s="196"/>
      <c r="FA26" s="196"/>
      <c r="FB26" s="196"/>
      <c r="FC26" s="196"/>
      <c r="FD26" s="196"/>
      <c r="FE26" s="196"/>
      <c r="FF26" s="196"/>
      <c r="FG26" s="196"/>
      <c r="FH26" s="196"/>
      <c r="FI26" s="196"/>
      <c r="FJ26" s="196"/>
      <c r="FK26" s="196"/>
      <c r="FL26" s="196"/>
      <c r="FM26" s="196"/>
      <c r="FN26" s="196"/>
      <c r="FO26" s="196"/>
      <c r="FP26" s="196"/>
      <c r="FQ26" s="196"/>
      <c r="FR26" s="196"/>
      <c r="FS26" s="196"/>
      <c r="FT26" s="196"/>
      <c r="FU26" s="196"/>
      <c r="FV26" s="196"/>
      <c r="FW26" s="196"/>
      <c r="FX26" s="196"/>
      <c r="FY26" s="196"/>
      <c r="FZ26" s="196"/>
      <c r="GA26" s="196"/>
      <c r="GB26" s="196"/>
      <c r="GC26" s="196"/>
      <c r="GD26" s="196"/>
      <c r="GE26" s="196"/>
      <c r="GF26" s="196"/>
      <c r="GG26" s="196"/>
      <c r="GH26" s="196"/>
      <c r="GI26" s="196"/>
      <c r="GJ26" s="196"/>
      <c r="GK26" s="196"/>
      <c r="GL26" s="196"/>
      <c r="GM26" s="196"/>
      <c r="GN26" s="196"/>
      <c r="GO26" s="196"/>
    </row>
    <row r="27" spans="1:197" s="191" customFormat="1" ht="21" customHeight="1" x14ac:dyDescent="0.35">
      <c r="A27" s="187"/>
      <c r="B27" s="188"/>
      <c r="C27" s="189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19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190">
        <f t="shared" si="8"/>
        <v>0</v>
      </c>
      <c r="V27" s="21">
        <f t="shared" si="9"/>
        <v>0</v>
      </c>
      <c r="W27" s="192">
        <f t="shared" si="10"/>
        <v>0</v>
      </c>
      <c r="X27" s="187"/>
      <c r="Y27" s="23">
        <f t="shared" si="11"/>
        <v>0</v>
      </c>
      <c r="Z27" s="17"/>
      <c r="AA27" s="17"/>
      <c r="AB27" s="24">
        <f t="shared" si="12"/>
        <v>0</v>
      </c>
      <c r="AC27" s="128"/>
      <c r="AD27" s="198">
        <f t="shared" si="13"/>
        <v>0</v>
      </c>
      <c r="AE27" s="199">
        <f t="shared" si="14"/>
        <v>0</v>
      </c>
      <c r="AF27" s="187"/>
      <c r="AG27" s="188"/>
      <c r="AH27" s="189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/>
      <c r="AS27" s="17">
        <f t="shared" si="17"/>
        <v>0</v>
      </c>
      <c r="AT27" s="17"/>
      <c r="AU27" s="41" t="s">
        <v>113</v>
      </c>
      <c r="AV27" s="17"/>
      <c r="AW27" s="17">
        <f t="shared" si="18"/>
        <v>0</v>
      </c>
      <c r="AX27" s="17">
        <f t="shared" si="19"/>
        <v>0</v>
      </c>
      <c r="AY27" s="17"/>
      <c r="AZ27" s="17"/>
      <c r="BA27" s="17"/>
      <c r="BB27" s="17"/>
      <c r="BC27" s="17"/>
      <c r="BD27" s="17"/>
      <c r="BE27" s="17">
        <f t="shared" si="20"/>
        <v>0</v>
      </c>
      <c r="BF27" s="195">
        <f t="shared" si="21"/>
        <v>0</v>
      </c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</row>
    <row r="28" spans="1:197" s="191" customFormat="1" ht="21" customHeight="1" x14ac:dyDescent="0.35">
      <c r="A28" s="187">
        <v>9</v>
      </c>
      <c r="B28" s="188" t="s">
        <v>36</v>
      </c>
      <c r="C28" s="203" t="s">
        <v>28</v>
      </c>
      <c r="D28" s="16">
        <v>43030</v>
      </c>
      <c r="E28" s="17">
        <v>2108</v>
      </c>
      <c r="F28" s="17">
        <f t="shared" si="0"/>
        <v>45138</v>
      </c>
      <c r="G28" s="17">
        <v>2109</v>
      </c>
      <c r="H28" s="17"/>
      <c r="I28" s="17"/>
      <c r="J28" s="17">
        <f t="shared" si="1"/>
        <v>47247</v>
      </c>
      <c r="K28" s="18">
        <f t="shared" si="2"/>
        <v>0</v>
      </c>
      <c r="L28" s="191">
        <v>0</v>
      </c>
      <c r="M28" s="191">
        <v>0</v>
      </c>
      <c r="N28" s="191">
        <v>0</v>
      </c>
      <c r="O28" s="190">
        <f t="shared" si="3"/>
        <v>47247</v>
      </c>
      <c r="P28" s="142">
        <v>3605.95</v>
      </c>
      <c r="Q28" s="17">
        <f t="shared" si="4"/>
        <v>4252.2299999999996</v>
      </c>
      <c r="R28" s="17">
        <f t="shared" si="5"/>
        <v>200</v>
      </c>
      <c r="S28" s="17">
        <f t="shared" si="6"/>
        <v>1181.17</v>
      </c>
      <c r="T28" s="17">
        <f t="shared" si="7"/>
        <v>7144.86</v>
      </c>
      <c r="U28" s="190">
        <f t="shared" si="8"/>
        <v>16384.21</v>
      </c>
      <c r="V28" s="21">
        <f t="shared" si="9"/>
        <v>15431</v>
      </c>
      <c r="W28" s="192">
        <f t="shared" si="10"/>
        <v>15431.79</v>
      </c>
      <c r="X28" s="187">
        <v>9</v>
      </c>
      <c r="Y28" s="23">
        <f t="shared" si="11"/>
        <v>5669.6399999999994</v>
      </c>
      <c r="Z28" s="17">
        <v>0</v>
      </c>
      <c r="AA28" s="17">
        <v>100</v>
      </c>
      <c r="AB28" s="24">
        <f t="shared" si="12"/>
        <v>1181.18</v>
      </c>
      <c r="AC28" s="128">
        <v>200</v>
      </c>
      <c r="AD28" s="198">
        <f t="shared" si="13"/>
        <v>30862.79</v>
      </c>
      <c r="AE28" s="199">
        <f t="shared" si="14"/>
        <v>15431.395</v>
      </c>
      <c r="AF28" s="187">
        <v>9</v>
      </c>
      <c r="AG28" s="188" t="s">
        <v>36</v>
      </c>
      <c r="AH28" s="203" t="s">
        <v>28</v>
      </c>
      <c r="AI28" s="17">
        <f t="shared" si="15"/>
        <v>3605.95</v>
      </c>
      <c r="AJ28" s="17">
        <f t="shared" si="16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/>
      <c r="AQ28" s="17">
        <v>0</v>
      </c>
      <c r="AR28" s="17">
        <v>0</v>
      </c>
      <c r="AS28" s="17">
        <f t="shared" si="17"/>
        <v>4252.2299999999996</v>
      </c>
      <c r="AT28" s="17">
        <v>200</v>
      </c>
      <c r="AU28" s="17">
        <v>0</v>
      </c>
      <c r="AV28" s="17">
        <v>0</v>
      </c>
      <c r="AW28" s="17">
        <f t="shared" si="18"/>
        <v>200</v>
      </c>
      <c r="AX28" s="17">
        <f t="shared" si="19"/>
        <v>1181.17</v>
      </c>
      <c r="AY28" s="17">
        <v>0</v>
      </c>
      <c r="AZ28" s="17">
        <v>100</v>
      </c>
      <c r="BA28" s="17">
        <v>100</v>
      </c>
      <c r="BB28" s="17">
        <v>6944.86</v>
      </c>
      <c r="BC28" s="17">
        <v>0</v>
      </c>
      <c r="BD28" s="17">
        <v>0</v>
      </c>
      <c r="BE28" s="17">
        <f t="shared" si="20"/>
        <v>7144.86</v>
      </c>
      <c r="BF28" s="195">
        <f t="shared" si="21"/>
        <v>16384.21</v>
      </c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</row>
    <row r="29" spans="1:197" s="191" customFormat="1" ht="21" customHeight="1" x14ac:dyDescent="0.35">
      <c r="A29" s="187"/>
      <c r="B29" s="188"/>
      <c r="C29" s="189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19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190">
        <f t="shared" si="8"/>
        <v>0</v>
      </c>
      <c r="V29" s="21">
        <f t="shared" si="9"/>
        <v>0</v>
      </c>
      <c r="W29" s="192">
        <f t="shared" si="10"/>
        <v>0</v>
      </c>
      <c r="X29" s="187"/>
      <c r="Y29" s="23">
        <f t="shared" si="11"/>
        <v>0</v>
      </c>
      <c r="Z29" s="17"/>
      <c r="AA29" s="17"/>
      <c r="AB29" s="24">
        <f t="shared" si="12"/>
        <v>0</v>
      </c>
      <c r="AC29" s="128"/>
      <c r="AD29" s="198">
        <f t="shared" si="13"/>
        <v>0</v>
      </c>
      <c r="AE29" s="199">
        <f t="shared" si="14"/>
        <v>0</v>
      </c>
      <c r="AF29" s="187"/>
      <c r="AG29" s="188"/>
      <c r="AH29" s="189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/>
      <c r="AS29" s="17">
        <f t="shared" si="17"/>
        <v>0</v>
      </c>
      <c r="AT29" s="17"/>
      <c r="AU29" s="17"/>
      <c r="AV29" s="17"/>
      <c r="AW29" s="17">
        <f t="shared" si="18"/>
        <v>0</v>
      </c>
      <c r="AX29" s="17">
        <f t="shared" si="19"/>
        <v>0</v>
      </c>
      <c r="AY29" s="17"/>
      <c r="AZ29" s="17"/>
      <c r="BA29" s="17"/>
      <c r="BB29" s="17"/>
      <c r="BC29" s="17"/>
      <c r="BD29" s="17"/>
      <c r="BE29" s="17">
        <f t="shared" si="20"/>
        <v>0</v>
      </c>
      <c r="BF29" s="195">
        <f t="shared" si="21"/>
        <v>0</v>
      </c>
      <c r="BG29" s="196"/>
      <c r="BH29" s="196"/>
      <c r="BI29" s="196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  <c r="CT29" s="196"/>
      <c r="CU29" s="196"/>
      <c r="CV29" s="196"/>
      <c r="CW29" s="196"/>
      <c r="CX29" s="196"/>
      <c r="CY29" s="196"/>
      <c r="CZ29" s="196"/>
      <c r="DA29" s="196"/>
      <c r="DB29" s="196"/>
      <c r="DC29" s="196"/>
      <c r="DD29" s="196"/>
      <c r="DE29" s="196"/>
      <c r="DF29" s="196"/>
      <c r="DG29" s="196"/>
      <c r="DH29" s="196"/>
      <c r="DI29" s="196"/>
      <c r="DJ29" s="196"/>
      <c r="DK29" s="196"/>
      <c r="DL29" s="196"/>
      <c r="DM29" s="196"/>
      <c r="DN29" s="196"/>
      <c r="DO29" s="196"/>
      <c r="DP29" s="196"/>
      <c r="DQ29" s="196"/>
      <c r="DR29" s="196"/>
      <c r="DS29" s="196"/>
      <c r="DT29" s="196"/>
      <c r="DU29" s="196"/>
      <c r="DV29" s="196"/>
      <c r="DW29" s="196"/>
      <c r="DX29" s="196"/>
      <c r="DY29" s="196"/>
      <c r="DZ29" s="196"/>
      <c r="EA29" s="196"/>
      <c r="EB29" s="196"/>
      <c r="EC29" s="196"/>
      <c r="ED29" s="196"/>
      <c r="EE29" s="196"/>
      <c r="EF29" s="196"/>
      <c r="EG29" s="196"/>
      <c r="EH29" s="196"/>
      <c r="EI29" s="196"/>
      <c r="EJ29" s="196"/>
      <c r="EK29" s="196"/>
      <c r="EL29" s="196"/>
      <c r="EM29" s="196"/>
      <c r="EN29" s="196"/>
      <c r="EO29" s="196"/>
      <c r="EP29" s="196"/>
      <c r="EQ29" s="196"/>
      <c r="ER29" s="196"/>
      <c r="ES29" s="196"/>
      <c r="ET29" s="196"/>
      <c r="EU29" s="196"/>
      <c r="EV29" s="196"/>
      <c r="EW29" s="196"/>
      <c r="EX29" s="196"/>
      <c r="EY29" s="196"/>
      <c r="EZ29" s="196"/>
      <c r="FA29" s="196"/>
      <c r="FB29" s="196"/>
      <c r="FC29" s="196"/>
      <c r="FD29" s="196"/>
      <c r="FE29" s="196"/>
      <c r="FF29" s="196"/>
      <c r="FG29" s="196"/>
      <c r="FH29" s="196"/>
      <c r="FI29" s="196"/>
      <c r="FJ29" s="196"/>
      <c r="FK29" s="196"/>
      <c r="FL29" s="196"/>
      <c r="FM29" s="196"/>
      <c r="FN29" s="196"/>
      <c r="FO29" s="196"/>
      <c r="FP29" s="196"/>
      <c r="FQ29" s="196"/>
      <c r="FR29" s="196"/>
      <c r="FS29" s="196"/>
      <c r="FT29" s="196"/>
      <c r="FU29" s="196"/>
      <c r="FV29" s="196"/>
      <c r="FW29" s="196"/>
      <c r="FX29" s="196"/>
      <c r="FY29" s="196"/>
      <c r="FZ29" s="196"/>
      <c r="GA29" s="196"/>
      <c r="GB29" s="196"/>
      <c r="GC29" s="196"/>
      <c r="GD29" s="196"/>
      <c r="GE29" s="196"/>
      <c r="GF29" s="196"/>
      <c r="GG29" s="196"/>
      <c r="GH29" s="196"/>
      <c r="GI29" s="196"/>
      <c r="GJ29" s="196"/>
      <c r="GK29" s="196"/>
      <c r="GL29" s="196"/>
      <c r="GM29" s="196"/>
      <c r="GN29" s="196"/>
      <c r="GO29" s="196"/>
    </row>
    <row r="30" spans="1:197" s="191" customFormat="1" ht="21" customHeight="1" x14ac:dyDescent="0.35">
      <c r="A30" s="187">
        <v>10</v>
      </c>
      <c r="B30" s="197" t="s">
        <v>37</v>
      </c>
      <c r="C30" s="189" t="s">
        <v>38</v>
      </c>
      <c r="D30" s="16">
        <v>34187</v>
      </c>
      <c r="E30" s="17">
        <v>1607</v>
      </c>
      <c r="F30" s="17">
        <f t="shared" si="0"/>
        <v>35794</v>
      </c>
      <c r="G30" s="17">
        <v>1590</v>
      </c>
      <c r="H30" s="17"/>
      <c r="I30" s="17"/>
      <c r="J30" s="17">
        <f t="shared" si="1"/>
        <v>37384</v>
      </c>
      <c r="K30" s="18">
        <f t="shared" si="2"/>
        <v>0</v>
      </c>
      <c r="L30" s="207">
        <v>0</v>
      </c>
      <c r="M30" s="207">
        <v>0</v>
      </c>
      <c r="N30" s="207">
        <v>0</v>
      </c>
      <c r="O30" s="190">
        <f t="shared" si="3"/>
        <v>37384</v>
      </c>
      <c r="P30" s="144">
        <v>1807.73</v>
      </c>
      <c r="Q30" s="17">
        <f t="shared" si="4"/>
        <v>11705.63</v>
      </c>
      <c r="R30" s="17">
        <f t="shared" si="5"/>
        <v>1086.4000000000001</v>
      </c>
      <c r="S30" s="17">
        <f t="shared" si="6"/>
        <v>934.6</v>
      </c>
      <c r="T30" s="17">
        <f t="shared" si="7"/>
        <v>16849.64</v>
      </c>
      <c r="U30" s="190">
        <f t="shared" si="8"/>
        <v>32384</v>
      </c>
      <c r="V30" s="21">
        <f t="shared" si="9"/>
        <v>2500</v>
      </c>
      <c r="W30" s="192">
        <f t="shared" si="10"/>
        <v>2500</v>
      </c>
      <c r="X30" s="187">
        <v>10</v>
      </c>
      <c r="Y30" s="23">
        <f t="shared" si="11"/>
        <v>4486.08</v>
      </c>
      <c r="Z30" s="17">
        <v>0</v>
      </c>
      <c r="AA30" s="17">
        <v>100</v>
      </c>
      <c r="AB30" s="24">
        <f t="shared" si="12"/>
        <v>934.6</v>
      </c>
      <c r="AC30" s="128">
        <v>200</v>
      </c>
      <c r="AD30" s="198">
        <f t="shared" si="13"/>
        <v>5000</v>
      </c>
      <c r="AE30" s="199">
        <f t="shared" si="14"/>
        <v>2500</v>
      </c>
      <c r="AF30" s="187">
        <v>10</v>
      </c>
      <c r="AG30" s="197" t="s">
        <v>37</v>
      </c>
      <c r="AH30" s="189" t="s">
        <v>38</v>
      </c>
      <c r="AI30" s="17">
        <f t="shared" si="15"/>
        <v>1807.73</v>
      </c>
      <c r="AJ30" s="17">
        <f t="shared" si="16"/>
        <v>3364.56</v>
      </c>
      <c r="AK30" s="40">
        <v>0</v>
      </c>
      <c r="AL30" s="40">
        <v>500</v>
      </c>
      <c r="AM30" s="40">
        <v>0</v>
      </c>
      <c r="AN30" s="40">
        <v>6688.92</v>
      </c>
      <c r="AO30" s="40">
        <v>0</v>
      </c>
      <c r="AP30" s="40"/>
      <c r="AQ30" s="17">
        <v>0</v>
      </c>
      <c r="AR30" s="40">
        <v>1152.1500000000001</v>
      </c>
      <c r="AS30" s="17">
        <f t="shared" si="17"/>
        <v>11705.63</v>
      </c>
      <c r="AT30" s="17">
        <v>200</v>
      </c>
      <c r="AU30" s="17">
        <v>886.4</v>
      </c>
      <c r="AV30" s="17">
        <v>0</v>
      </c>
      <c r="AW30" s="17">
        <f t="shared" si="18"/>
        <v>1086.4000000000001</v>
      </c>
      <c r="AX30" s="17">
        <f t="shared" si="19"/>
        <v>934.6</v>
      </c>
      <c r="AY30" s="17">
        <v>0</v>
      </c>
      <c r="AZ30" s="17">
        <v>7279.38</v>
      </c>
      <c r="BA30" s="17">
        <v>100</v>
      </c>
      <c r="BB30" s="17">
        <v>9470.26</v>
      </c>
      <c r="BC30" s="17">
        <v>0</v>
      </c>
      <c r="BD30" s="17">
        <v>0</v>
      </c>
      <c r="BE30" s="17">
        <f t="shared" si="20"/>
        <v>16849.64</v>
      </c>
      <c r="BF30" s="195">
        <f t="shared" si="21"/>
        <v>32384</v>
      </c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  <c r="CT30" s="196"/>
      <c r="CU30" s="196"/>
      <c r="CV30" s="196"/>
      <c r="CW30" s="196"/>
      <c r="CX30" s="196"/>
      <c r="CY30" s="196"/>
      <c r="CZ30" s="196"/>
      <c r="DA30" s="196"/>
      <c r="DB30" s="196"/>
      <c r="DC30" s="196"/>
      <c r="DD30" s="196"/>
      <c r="DE30" s="196"/>
      <c r="DF30" s="196"/>
      <c r="DG30" s="196"/>
      <c r="DH30" s="196"/>
      <c r="DI30" s="196"/>
      <c r="DJ30" s="196"/>
      <c r="DK30" s="196"/>
      <c r="DL30" s="196"/>
      <c r="DM30" s="196"/>
      <c r="DN30" s="196"/>
      <c r="DO30" s="196"/>
      <c r="DP30" s="196"/>
      <c r="DQ30" s="196"/>
      <c r="DR30" s="196"/>
      <c r="DS30" s="196"/>
      <c r="DT30" s="196"/>
      <c r="DU30" s="196"/>
      <c r="DV30" s="196"/>
      <c r="DW30" s="196"/>
      <c r="DX30" s="196"/>
      <c r="DY30" s="196"/>
      <c r="DZ30" s="196"/>
      <c r="EA30" s="196"/>
      <c r="EB30" s="196"/>
      <c r="EC30" s="196"/>
      <c r="ED30" s="196"/>
      <c r="EE30" s="196"/>
      <c r="EF30" s="196"/>
      <c r="EG30" s="196"/>
      <c r="EH30" s="196"/>
      <c r="EI30" s="196"/>
      <c r="EJ30" s="196"/>
      <c r="EK30" s="196"/>
      <c r="EL30" s="196"/>
      <c r="EM30" s="196"/>
      <c r="EN30" s="196"/>
      <c r="EO30" s="196"/>
      <c r="EP30" s="196"/>
      <c r="EQ30" s="196"/>
      <c r="ER30" s="196"/>
      <c r="ES30" s="196"/>
      <c r="ET30" s="196"/>
      <c r="EU30" s="196"/>
      <c r="EV30" s="196"/>
      <c r="EW30" s="196"/>
      <c r="EX30" s="196"/>
      <c r="EY30" s="196"/>
      <c r="EZ30" s="196"/>
      <c r="FA30" s="196"/>
      <c r="FB30" s="196"/>
      <c r="FC30" s="196"/>
      <c r="FD30" s="196"/>
      <c r="FE30" s="196"/>
      <c r="FF30" s="196"/>
      <c r="FG30" s="196"/>
      <c r="FH30" s="196"/>
      <c r="FI30" s="196"/>
      <c r="FJ30" s="196"/>
      <c r="FK30" s="196"/>
      <c r="FL30" s="196"/>
      <c r="FM30" s="196"/>
      <c r="FN30" s="196"/>
      <c r="FO30" s="196"/>
      <c r="FP30" s="196"/>
      <c r="FQ30" s="196"/>
      <c r="FR30" s="196"/>
      <c r="FS30" s="196"/>
      <c r="FT30" s="196"/>
      <c r="FU30" s="196"/>
      <c r="FV30" s="196"/>
      <c r="FW30" s="196"/>
      <c r="FX30" s="196"/>
      <c r="FY30" s="196"/>
      <c r="FZ30" s="196"/>
      <c r="GA30" s="196"/>
      <c r="GB30" s="196"/>
      <c r="GC30" s="196"/>
      <c r="GD30" s="196"/>
      <c r="GE30" s="196"/>
      <c r="GF30" s="196"/>
      <c r="GG30" s="196"/>
      <c r="GH30" s="196"/>
      <c r="GI30" s="196"/>
      <c r="GJ30" s="196"/>
      <c r="GK30" s="196"/>
      <c r="GL30" s="196"/>
      <c r="GM30" s="196"/>
      <c r="GN30" s="196"/>
      <c r="GO30" s="196"/>
    </row>
    <row r="31" spans="1:197" s="191" customFormat="1" ht="21" customHeight="1" x14ac:dyDescent="0.35">
      <c r="A31" s="187"/>
      <c r="B31" s="188"/>
      <c r="C31" s="189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19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190">
        <f t="shared" si="8"/>
        <v>0</v>
      </c>
      <c r="V31" s="21">
        <f t="shared" si="9"/>
        <v>0</v>
      </c>
      <c r="W31" s="192">
        <f t="shared" si="10"/>
        <v>0</v>
      </c>
      <c r="X31" s="187"/>
      <c r="Y31" s="23">
        <f t="shared" si="11"/>
        <v>0</v>
      </c>
      <c r="Z31" s="17"/>
      <c r="AA31" s="17"/>
      <c r="AB31" s="24">
        <f t="shared" si="12"/>
        <v>0</v>
      </c>
      <c r="AC31" s="128"/>
      <c r="AD31" s="198">
        <f t="shared" si="13"/>
        <v>0</v>
      </c>
      <c r="AE31" s="199">
        <f t="shared" si="14"/>
        <v>0</v>
      </c>
      <c r="AF31" s="187"/>
      <c r="AG31" s="188"/>
      <c r="AH31" s="189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/>
      <c r="AS31" s="17">
        <f t="shared" si="17"/>
        <v>0</v>
      </c>
      <c r="AT31" s="17"/>
      <c r="AU31" s="17"/>
      <c r="AV31" s="17">
        <v>0</v>
      </c>
      <c r="AW31" s="17">
        <f t="shared" si="18"/>
        <v>0</v>
      </c>
      <c r="AX31" s="17">
        <f t="shared" si="19"/>
        <v>0</v>
      </c>
      <c r="AY31" s="17"/>
      <c r="AZ31" s="17"/>
      <c r="BA31" s="17"/>
      <c r="BB31" s="17"/>
      <c r="BC31" s="17"/>
      <c r="BD31" s="17"/>
      <c r="BE31" s="17">
        <f t="shared" si="20"/>
        <v>0</v>
      </c>
      <c r="BF31" s="195">
        <f t="shared" si="21"/>
        <v>0</v>
      </c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  <c r="CT31" s="196"/>
      <c r="CU31" s="196"/>
      <c r="CV31" s="196"/>
      <c r="CW31" s="196"/>
      <c r="CX31" s="196"/>
      <c r="CY31" s="196"/>
      <c r="CZ31" s="196"/>
      <c r="DA31" s="196"/>
      <c r="DB31" s="196"/>
      <c r="DC31" s="196"/>
      <c r="DD31" s="196"/>
      <c r="DE31" s="196"/>
      <c r="DF31" s="196"/>
      <c r="DG31" s="196"/>
      <c r="DH31" s="196"/>
      <c r="DI31" s="196"/>
      <c r="DJ31" s="196"/>
      <c r="DK31" s="196"/>
      <c r="DL31" s="196"/>
      <c r="DM31" s="196"/>
      <c r="DN31" s="196"/>
      <c r="DO31" s="196"/>
      <c r="DP31" s="196"/>
      <c r="DQ31" s="196"/>
      <c r="DR31" s="196"/>
      <c r="DS31" s="196"/>
      <c r="DT31" s="196"/>
      <c r="DU31" s="196"/>
      <c r="DV31" s="196"/>
      <c r="DW31" s="196"/>
      <c r="DX31" s="196"/>
      <c r="DY31" s="196"/>
      <c r="DZ31" s="196"/>
      <c r="EA31" s="196"/>
      <c r="EB31" s="196"/>
      <c r="EC31" s="196"/>
      <c r="ED31" s="196"/>
      <c r="EE31" s="196"/>
      <c r="EF31" s="196"/>
      <c r="EG31" s="196"/>
      <c r="EH31" s="196"/>
      <c r="EI31" s="196"/>
      <c r="EJ31" s="196"/>
      <c r="EK31" s="196"/>
      <c r="EL31" s="196"/>
      <c r="EM31" s="196"/>
      <c r="EN31" s="196"/>
      <c r="EO31" s="196"/>
      <c r="EP31" s="196"/>
      <c r="EQ31" s="196"/>
      <c r="ER31" s="196"/>
      <c r="ES31" s="196"/>
      <c r="ET31" s="196"/>
      <c r="EU31" s="196"/>
      <c r="EV31" s="196"/>
      <c r="EW31" s="196"/>
      <c r="EX31" s="196"/>
      <c r="EY31" s="196"/>
      <c r="EZ31" s="196"/>
      <c r="FA31" s="196"/>
      <c r="FB31" s="196"/>
      <c r="FC31" s="196"/>
      <c r="FD31" s="196"/>
      <c r="FE31" s="196"/>
      <c r="FF31" s="196"/>
      <c r="FG31" s="196"/>
      <c r="FH31" s="196"/>
      <c r="FI31" s="196"/>
      <c r="FJ31" s="196"/>
      <c r="FK31" s="196"/>
      <c r="FL31" s="196"/>
      <c r="FM31" s="196"/>
      <c r="FN31" s="196"/>
      <c r="FO31" s="196"/>
      <c r="FP31" s="196"/>
      <c r="FQ31" s="196"/>
      <c r="FR31" s="196"/>
      <c r="FS31" s="196"/>
      <c r="FT31" s="196"/>
      <c r="FU31" s="196"/>
      <c r="FV31" s="196"/>
      <c r="FW31" s="196"/>
      <c r="FX31" s="196"/>
      <c r="FY31" s="196"/>
      <c r="FZ31" s="196"/>
      <c r="GA31" s="196"/>
      <c r="GB31" s="196"/>
      <c r="GC31" s="196"/>
      <c r="GD31" s="196"/>
      <c r="GE31" s="196"/>
      <c r="GF31" s="196"/>
      <c r="GG31" s="196"/>
      <c r="GH31" s="196"/>
      <c r="GI31" s="196"/>
      <c r="GJ31" s="196"/>
      <c r="GK31" s="196"/>
      <c r="GL31" s="196"/>
      <c r="GM31" s="196"/>
      <c r="GN31" s="196"/>
      <c r="GO31" s="196"/>
    </row>
    <row r="32" spans="1:197" s="202" customFormat="1" ht="21" customHeight="1" x14ac:dyDescent="0.35">
      <c r="A32" s="187">
        <v>11</v>
      </c>
      <c r="B32" s="200" t="s">
        <v>40</v>
      </c>
      <c r="C32" s="201" t="s">
        <v>41</v>
      </c>
      <c r="D32" s="42">
        <v>31633</v>
      </c>
      <c r="E32" s="32">
        <v>1550</v>
      </c>
      <c r="F32" s="17">
        <f t="shared" si="0"/>
        <v>33183</v>
      </c>
      <c r="G32" s="32">
        <v>1550</v>
      </c>
      <c r="H32" s="32"/>
      <c r="I32" s="32"/>
      <c r="J32" s="17">
        <f t="shared" si="1"/>
        <v>34733</v>
      </c>
      <c r="K32" s="18">
        <f t="shared" si="2"/>
        <v>0</v>
      </c>
      <c r="L32" s="202">
        <v>0</v>
      </c>
      <c r="M32" s="202">
        <v>0</v>
      </c>
      <c r="N32" s="202">
        <v>0</v>
      </c>
      <c r="O32" s="190">
        <f t="shared" si="3"/>
        <v>34733</v>
      </c>
      <c r="P32" s="143">
        <v>1455.81</v>
      </c>
      <c r="Q32" s="17">
        <f t="shared" si="4"/>
        <v>3125.97</v>
      </c>
      <c r="R32" s="17">
        <f t="shared" si="5"/>
        <v>200</v>
      </c>
      <c r="S32" s="17">
        <f t="shared" si="6"/>
        <v>868.32</v>
      </c>
      <c r="T32" s="17">
        <f t="shared" si="7"/>
        <v>100</v>
      </c>
      <c r="U32" s="190">
        <f t="shared" si="8"/>
        <v>5750.0999999999995</v>
      </c>
      <c r="V32" s="21">
        <f t="shared" si="9"/>
        <v>14491</v>
      </c>
      <c r="W32" s="192">
        <f t="shared" si="10"/>
        <v>14491.900000000001</v>
      </c>
      <c r="X32" s="187">
        <v>11</v>
      </c>
      <c r="Y32" s="23">
        <f t="shared" si="11"/>
        <v>4167.96</v>
      </c>
      <c r="Z32" s="32">
        <v>0</v>
      </c>
      <c r="AA32" s="17">
        <v>100</v>
      </c>
      <c r="AB32" s="24">
        <f t="shared" si="12"/>
        <v>868.33</v>
      </c>
      <c r="AC32" s="128">
        <v>200</v>
      </c>
      <c r="AD32" s="198">
        <f t="shared" si="13"/>
        <v>28982.9</v>
      </c>
      <c r="AE32" s="199">
        <f t="shared" si="14"/>
        <v>14491.45</v>
      </c>
      <c r="AF32" s="187">
        <v>11</v>
      </c>
      <c r="AG32" s="200" t="s">
        <v>40</v>
      </c>
      <c r="AH32" s="201" t="s">
        <v>41</v>
      </c>
      <c r="AI32" s="17">
        <f t="shared" si="15"/>
        <v>1455.81</v>
      </c>
      <c r="AJ32" s="17">
        <f t="shared" si="16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32"/>
      <c r="AQ32" s="17">
        <v>0</v>
      </c>
      <c r="AR32" s="32">
        <v>0</v>
      </c>
      <c r="AS32" s="17">
        <f t="shared" si="17"/>
        <v>3125.97</v>
      </c>
      <c r="AT32" s="17">
        <v>200</v>
      </c>
      <c r="AU32" s="32">
        <v>0</v>
      </c>
      <c r="AV32" s="32">
        <v>0</v>
      </c>
      <c r="AW32" s="17">
        <f t="shared" si="18"/>
        <v>200</v>
      </c>
      <c r="AX32" s="17">
        <f t="shared" si="19"/>
        <v>868.32</v>
      </c>
      <c r="AY32" s="17">
        <v>0</v>
      </c>
      <c r="AZ32" s="32">
        <v>0</v>
      </c>
      <c r="BA32" s="17">
        <v>100</v>
      </c>
      <c r="BB32" s="32"/>
      <c r="BC32" s="32"/>
      <c r="BD32" s="17">
        <v>0</v>
      </c>
      <c r="BE32" s="17">
        <f t="shared" si="20"/>
        <v>100</v>
      </c>
      <c r="BF32" s="195">
        <f t="shared" si="21"/>
        <v>5750.0999999999995</v>
      </c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  <c r="CT32" s="196"/>
      <c r="CU32" s="196"/>
      <c r="CV32" s="196"/>
      <c r="CW32" s="196"/>
      <c r="CX32" s="196"/>
      <c r="CY32" s="196"/>
      <c r="CZ32" s="196"/>
      <c r="DA32" s="196"/>
      <c r="DB32" s="196"/>
      <c r="DC32" s="196"/>
      <c r="DD32" s="196"/>
      <c r="DE32" s="196"/>
      <c r="DF32" s="196"/>
      <c r="DG32" s="196"/>
      <c r="DH32" s="196"/>
      <c r="DI32" s="196"/>
      <c r="DJ32" s="196"/>
      <c r="DK32" s="196"/>
      <c r="DL32" s="196"/>
      <c r="DM32" s="196"/>
      <c r="DN32" s="196"/>
      <c r="DO32" s="196"/>
      <c r="DP32" s="196"/>
      <c r="DQ32" s="196"/>
      <c r="DR32" s="196"/>
      <c r="DS32" s="196"/>
      <c r="DT32" s="196"/>
      <c r="DU32" s="196"/>
      <c r="DV32" s="196"/>
      <c r="DW32" s="196"/>
      <c r="DX32" s="196"/>
      <c r="DY32" s="196"/>
      <c r="DZ32" s="196"/>
      <c r="EA32" s="196"/>
      <c r="EB32" s="196"/>
      <c r="EC32" s="196"/>
      <c r="ED32" s="196"/>
      <c r="EE32" s="196"/>
      <c r="EF32" s="196"/>
      <c r="EG32" s="196"/>
      <c r="EH32" s="196"/>
      <c r="EI32" s="196"/>
      <c r="EJ32" s="196"/>
      <c r="EK32" s="196"/>
      <c r="EL32" s="196"/>
      <c r="EM32" s="196"/>
      <c r="EN32" s="196"/>
      <c r="EO32" s="196"/>
      <c r="EP32" s="196"/>
      <c r="EQ32" s="196"/>
      <c r="ER32" s="196"/>
      <c r="ES32" s="196"/>
      <c r="ET32" s="196"/>
      <c r="EU32" s="196"/>
      <c r="EV32" s="196"/>
      <c r="EW32" s="196"/>
      <c r="EX32" s="196"/>
      <c r="EY32" s="196"/>
      <c r="EZ32" s="196"/>
      <c r="FA32" s="196"/>
      <c r="FB32" s="196"/>
      <c r="FC32" s="196"/>
      <c r="FD32" s="196"/>
      <c r="FE32" s="196"/>
      <c r="FF32" s="196"/>
      <c r="FG32" s="196"/>
      <c r="FH32" s="196"/>
      <c r="FI32" s="196"/>
      <c r="FJ32" s="196"/>
      <c r="FK32" s="196"/>
      <c r="FL32" s="196"/>
      <c r="FM32" s="196"/>
      <c r="FN32" s="196"/>
      <c r="FO32" s="196"/>
      <c r="FP32" s="196"/>
      <c r="FQ32" s="196"/>
      <c r="FR32" s="196"/>
      <c r="FS32" s="196"/>
      <c r="FT32" s="196"/>
      <c r="FU32" s="196"/>
      <c r="FV32" s="196"/>
      <c r="FW32" s="196"/>
      <c r="FX32" s="196"/>
      <c r="FY32" s="196"/>
      <c r="FZ32" s="196"/>
      <c r="GA32" s="196"/>
      <c r="GB32" s="196"/>
      <c r="GC32" s="196"/>
      <c r="GD32" s="196"/>
      <c r="GE32" s="196"/>
      <c r="GF32" s="196"/>
      <c r="GG32" s="196"/>
      <c r="GH32" s="196"/>
      <c r="GI32" s="196"/>
      <c r="GJ32" s="196"/>
      <c r="GK32" s="196"/>
      <c r="GL32" s="196"/>
      <c r="GM32" s="196"/>
      <c r="GN32" s="196"/>
      <c r="GO32" s="196"/>
    </row>
    <row r="33" spans="1:197" s="191" customFormat="1" ht="21" customHeight="1" x14ac:dyDescent="0.35">
      <c r="A33" s="187"/>
      <c r="B33" s="204"/>
      <c r="C33" s="203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19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190">
        <f t="shared" si="8"/>
        <v>0</v>
      </c>
      <c r="V33" s="21">
        <f t="shared" si="9"/>
        <v>0</v>
      </c>
      <c r="W33" s="192">
        <f t="shared" si="10"/>
        <v>0</v>
      </c>
      <c r="X33" s="187"/>
      <c r="Y33" s="23">
        <f t="shared" si="11"/>
        <v>0</v>
      </c>
      <c r="Z33" s="17"/>
      <c r="AA33" s="17"/>
      <c r="AB33" s="24">
        <f t="shared" si="12"/>
        <v>0</v>
      </c>
      <c r="AC33" s="128"/>
      <c r="AD33" s="198">
        <f t="shared" si="13"/>
        <v>0</v>
      </c>
      <c r="AE33" s="199">
        <f t="shared" si="14"/>
        <v>0</v>
      </c>
      <c r="AF33" s="187"/>
      <c r="AG33" s="204"/>
      <c r="AH33" s="203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/>
      <c r="AS33" s="17">
        <f t="shared" si="17"/>
        <v>0</v>
      </c>
      <c r="AT33" s="17"/>
      <c r="AU33" s="17"/>
      <c r="AV33" s="17"/>
      <c r="AW33" s="17">
        <f t="shared" si="18"/>
        <v>0</v>
      </c>
      <c r="AX33" s="17">
        <f t="shared" si="19"/>
        <v>0</v>
      </c>
      <c r="AY33" s="17"/>
      <c r="AZ33" s="17"/>
      <c r="BA33" s="17"/>
      <c r="BB33" s="17"/>
      <c r="BC33" s="17"/>
      <c r="BD33" s="17"/>
      <c r="BE33" s="17">
        <f t="shared" si="20"/>
        <v>0</v>
      </c>
      <c r="BF33" s="195">
        <f t="shared" si="21"/>
        <v>0</v>
      </c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96"/>
      <c r="CX33" s="196"/>
      <c r="CY33" s="196"/>
      <c r="CZ33" s="196"/>
      <c r="DA33" s="196"/>
      <c r="DB33" s="196"/>
      <c r="DC33" s="196"/>
      <c r="DD33" s="196"/>
      <c r="DE33" s="196"/>
      <c r="DF33" s="196"/>
      <c r="DG33" s="196"/>
      <c r="DH33" s="196"/>
      <c r="DI33" s="196"/>
      <c r="DJ33" s="196"/>
      <c r="DK33" s="196"/>
      <c r="DL33" s="196"/>
      <c r="DM33" s="196"/>
      <c r="DN33" s="196"/>
      <c r="DO33" s="196"/>
      <c r="DP33" s="196"/>
      <c r="DQ33" s="196"/>
      <c r="DR33" s="196"/>
      <c r="DS33" s="196"/>
      <c r="DT33" s="196"/>
      <c r="DU33" s="196"/>
      <c r="DV33" s="196"/>
      <c r="DW33" s="196"/>
      <c r="DX33" s="196"/>
      <c r="DY33" s="196"/>
      <c r="DZ33" s="196"/>
      <c r="EA33" s="196"/>
      <c r="EB33" s="196"/>
      <c r="EC33" s="196"/>
      <c r="ED33" s="196"/>
      <c r="EE33" s="196"/>
      <c r="EF33" s="196"/>
      <c r="EG33" s="196"/>
      <c r="EH33" s="196"/>
      <c r="EI33" s="196"/>
      <c r="EJ33" s="196"/>
      <c r="EK33" s="196"/>
      <c r="EL33" s="196"/>
      <c r="EM33" s="196"/>
      <c r="EN33" s="196"/>
      <c r="EO33" s="196"/>
      <c r="EP33" s="196"/>
      <c r="EQ33" s="196"/>
      <c r="ER33" s="196"/>
      <c r="ES33" s="196"/>
      <c r="ET33" s="196"/>
      <c r="EU33" s="196"/>
      <c r="EV33" s="196"/>
      <c r="EW33" s="196"/>
      <c r="EX33" s="196"/>
      <c r="EY33" s="196"/>
      <c r="EZ33" s="196"/>
      <c r="FA33" s="196"/>
      <c r="FB33" s="196"/>
      <c r="FC33" s="196"/>
      <c r="FD33" s="196"/>
      <c r="FE33" s="196"/>
      <c r="FF33" s="196"/>
      <c r="FG33" s="196"/>
      <c r="FH33" s="196"/>
      <c r="FI33" s="196"/>
      <c r="FJ33" s="196"/>
      <c r="FK33" s="196"/>
      <c r="FL33" s="196"/>
      <c r="FM33" s="196"/>
      <c r="FN33" s="196"/>
      <c r="FO33" s="196"/>
      <c r="FP33" s="196"/>
      <c r="FQ33" s="196"/>
      <c r="FR33" s="196"/>
      <c r="FS33" s="196"/>
      <c r="FT33" s="196"/>
      <c r="FU33" s="196"/>
      <c r="FV33" s="196"/>
      <c r="FW33" s="196"/>
      <c r="FX33" s="196"/>
      <c r="FY33" s="196"/>
      <c r="FZ33" s="196"/>
      <c r="GA33" s="196"/>
      <c r="GB33" s="196"/>
      <c r="GC33" s="196"/>
      <c r="GD33" s="196"/>
      <c r="GE33" s="196"/>
      <c r="GF33" s="196"/>
      <c r="GG33" s="196"/>
      <c r="GH33" s="196"/>
      <c r="GI33" s="196"/>
      <c r="GJ33" s="196"/>
      <c r="GK33" s="196"/>
      <c r="GL33" s="196"/>
      <c r="GM33" s="196"/>
      <c r="GN33" s="196"/>
      <c r="GO33" s="196"/>
    </row>
    <row r="34" spans="1:197" s="191" customFormat="1" ht="21" customHeight="1" x14ac:dyDescent="0.35">
      <c r="A34" s="187">
        <v>12</v>
      </c>
      <c r="B34" s="197" t="s">
        <v>42</v>
      </c>
      <c r="C34" s="208" t="s">
        <v>43</v>
      </c>
      <c r="D34" s="16">
        <v>39672</v>
      </c>
      <c r="E34" s="17">
        <v>1944</v>
      </c>
      <c r="F34" s="17">
        <f t="shared" si="0"/>
        <v>41616</v>
      </c>
      <c r="G34" s="17">
        <v>1944</v>
      </c>
      <c r="H34" s="17"/>
      <c r="I34" s="17"/>
      <c r="J34" s="17">
        <f t="shared" si="1"/>
        <v>43560</v>
      </c>
      <c r="K34" s="18">
        <f t="shared" si="2"/>
        <v>0</v>
      </c>
      <c r="L34" s="191">
        <v>0</v>
      </c>
      <c r="M34" s="191">
        <v>0</v>
      </c>
      <c r="N34" s="191">
        <v>0</v>
      </c>
      <c r="O34" s="190">
        <f t="shared" si="3"/>
        <v>43560</v>
      </c>
      <c r="P34" s="142">
        <v>2878.45</v>
      </c>
      <c r="Q34" s="17">
        <f t="shared" si="4"/>
        <v>3920.3999999999996</v>
      </c>
      <c r="R34" s="17">
        <f t="shared" si="5"/>
        <v>200</v>
      </c>
      <c r="S34" s="17">
        <f t="shared" si="6"/>
        <v>1089</v>
      </c>
      <c r="T34" s="17">
        <f t="shared" si="7"/>
        <v>200</v>
      </c>
      <c r="U34" s="190">
        <f t="shared" si="8"/>
        <v>8287.8499999999985</v>
      </c>
      <c r="V34" s="21">
        <f t="shared" si="9"/>
        <v>17636</v>
      </c>
      <c r="W34" s="192">
        <f t="shared" si="10"/>
        <v>17636.150000000001</v>
      </c>
      <c r="X34" s="187">
        <v>12</v>
      </c>
      <c r="Y34" s="23">
        <f t="shared" si="11"/>
        <v>5227.2</v>
      </c>
      <c r="Z34" s="17">
        <v>0</v>
      </c>
      <c r="AA34" s="17">
        <v>100</v>
      </c>
      <c r="AB34" s="24">
        <f t="shared" si="12"/>
        <v>1089</v>
      </c>
      <c r="AC34" s="128">
        <v>200</v>
      </c>
      <c r="AD34" s="198">
        <f t="shared" si="13"/>
        <v>35272.15</v>
      </c>
      <c r="AE34" s="199">
        <f t="shared" si="14"/>
        <v>17636.075000000001</v>
      </c>
      <c r="AF34" s="187">
        <v>12</v>
      </c>
      <c r="AG34" s="197" t="s">
        <v>42</v>
      </c>
      <c r="AH34" s="208" t="s">
        <v>43</v>
      </c>
      <c r="AI34" s="17">
        <f t="shared" si="15"/>
        <v>2878.45</v>
      </c>
      <c r="AJ34" s="17">
        <f t="shared" si="16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/>
      <c r="AQ34" s="17">
        <v>0</v>
      </c>
      <c r="AR34" s="17">
        <v>0</v>
      </c>
      <c r="AS34" s="17">
        <f t="shared" si="17"/>
        <v>3920.3999999999996</v>
      </c>
      <c r="AT34" s="17">
        <v>200</v>
      </c>
      <c r="AU34" s="17">
        <v>0</v>
      </c>
      <c r="AV34" s="17">
        <v>0</v>
      </c>
      <c r="AW34" s="17">
        <f t="shared" si="18"/>
        <v>200</v>
      </c>
      <c r="AX34" s="17">
        <f t="shared" si="19"/>
        <v>1089</v>
      </c>
      <c r="AY34" s="17">
        <v>0</v>
      </c>
      <c r="AZ34" s="17">
        <v>100</v>
      </c>
      <c r="BA34" s="17">
        <v>100</v>
      </c>
      <c r="BB34" s="17">
        <v>0</v>
      </c>
      <c r="BC34" s="17">
        <v>0</v>
      </c>
      <c r="BD34" s="17">
        <v>0</v>
      </c>
      <c r="BE34" s="17">
        <f t="shared" si="20"/>
        <v>200</v>
      </c>
      <c r="BF34" s="195">
        <f t="shared" si="21"/>
        <v>8287.8499999999985</v>
      </c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96"/>
      <c r="CX34" s="196"/>
      <c r="CY34" s="196"/>
      <c r="CZ34" s="196"/>
      <c r="DA34" s="196"/>
      <c r="DB34" s="196"/>
      <c r="DC34" s="196"/>
      <c r="DD34" s="196"/>
      <c r="DE34" s="196"/>
      <c r="DF34" s="196"/>
      <c r="DG34" s="196"/>
      <c r="DH34" s="196"/>
      <c r="DI34" s="196"/>
      <c r="DJ34" s="196"/>
      <c r="DK34" s="196"/>
      <c r="DL34" s="196"/>
      <c r="DM34" s="196"/>
      <c r="DN34" s="196"/>
      <c r="DO34" s="196"/>
      <c r="DP34" s="196"/>
      <c r="DQ34" s="196"/>
      <c r="DR34" s="196"/>
      <c r="DS34" s="196"/>
      <c r="DT34" s="196"/>
      <c r="DU34" s="196"/>
      <c r="DV34" s="196"/>
      <c r="DW34" s="196"/>
      <c r="DX34" s="196"/>
      <c r="DY34" s="196"/>
      <c r="DZ34" s="196"/>
      <c r="EA34" s="196"/>
      <c r="EB34" s="196"/>
      <c r="EC34" s="196"/>
      <c r="ED34" s="196"/>
      <c r="EE34" s="196"/>
      <c r="EF34" s="196"/>
      <c r="EG34" s="196"/>
      <c r="EH34" s="196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96"/>
      <c r="EZ34" s="196"/>
      <c r="FA34" s="196"/>
      <c r="FB34" s="196"/>
      <c r="FC34" s="196"/>
      <c r="FD34" s="196"/>
      <c r="FE34" s="196"/>
      <c r="FF34" s="196"/>
      <c r="FG34" s="196"/>
      <c r="FH34" s="196"/>
      <c r="FI34" s="196"/>
      <c r="FJ34" s="196"/>
      <c r="FK34" s="196"/>
      <c r="FL34" s="196"/>
      <c r="FM34" s="196"/>
      <c r="FN34" s="196"/>
      <c r="FO34" s="196"/>
      <c r="FP34" s="196"/>
      <c r="FQ34" s="196"/>
      <c r="FR34" s="196"/>
      <c r="FS34" s="196"/>
      <c r="FT34" s="196"/>
      <c r="FU34" s="196"/>
      <c r="FV34" s="196"/>
      <c r="FW34" s="196"/>
      <c r="FX34" s="196"/>
      <c r="FY34" s="196"/>
      <c r="FZ34" s="196"/>
      <c r="GA34" s="196"/>
      <c r="GB34" s="196"/>
      <c r="GC34" s="196"/>
      <c r="GD34" s="196"/>
      <c r="GE34" s="196"/>
      <c r="GF34" s="196"/>
      <c r="GG34" s="196"/>
      <c r="GH34" s="196"/>
      <c r="GI34" s="196"/>
      <c r="GJ34" s="196"/>
      <c r="GK34" s="196"/>
      <c r="GL34" s="196"/>
      <c r="GM34" s="196"/>
      <c r="GN34" s="196"/>
      <c r="GO34" s="196"/>
    </row>
    <row r="35" spans="1:197" s="191" customFormat="1" ht="21" customHeight="1" x14ac:dyDescent="0.35">
      <c r="A35" s="187"/>
      <c r="B35" s="188"/>
      <c r="C35" s="189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19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190">
        <f t="shared" si="8"/>
        <v>0</v>
      </c>
      <c r="V35" s="21">
        <f t="shared" si="9"/>
        <v>0</v>
      </c>
      <c r="W35" s="192">
        <f t="shared" si="10"/>
        <v>0</v>
      </c>
      <c r="X35" s="187"/>
      <c r="Y35" s="23">
        <f t="shared" si="11"/>
        <v>0</v>
      </c>
      <c r="Z35" s="17"/>
      <c r="AA35" s="17"/>
      <c r="AB35" s="24">
        <f t="shared" si="12"/>
        <v>0</v>
      </c>
      <c r="AC35" s="128"/>
      <c r="AD35" s="198">
        <f t="shared" si="13"/>
        <v>0</v>
      </c>
      <c r="AE35" s="199">
        <f t="shared" si="14"/>
        <v>0</v>
      </c>
      <c r="AF35" s="187"/>
      <c r="AG35" s="188"/>
      <c r="AH35" s="189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/>
      <c r="AS35" s="17">
        <f t="shared" si="17"/>
        <v>0</v>
      </c>
      <c r="AT35" s="17"/>
      <c r="AU35" s="17"/>
      <c r="AV35" s="17"/>
      <c r="AW35" s="17">
        <f t="shared" si="18"/>
        <v>0</v>
      </c>
      <c r="AX35" s="17">
        <f t="shared" si="19"/>
        <v>0</v>
      </c>
      <c r="AY35" s="17"/>
      <c r="AZ35" s="17"/>
      <c r="BA35" s="17"/>
      <c r="BB35" s="17"/>
      <c r="BC35" s="17"/>
      <c r="BD35" s="17"/>
      <c r="BE35" s="17">
        <f t="shared" si="20"/>
        <v>0</v>
      </c>
      <c r="BF35" s="195">
        <f t="shared" si="21"/>
        <v>0</v>
      </c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96"/>
      <c r="CX35" s="196"/>
      <c r="CY35" s="196"/>
      <c r="CZ35" s="196"/>
      <c r="DA35" s="196"/>
      <c r="DB35" s="196"/>
      <c r="DC35" s="196"/>
      <c r="DD35" s="196"/>
      <c r="DE35" s="196"/>
      <c r="DF35" s="196"/>
      <c r="DG35" s="196"/>
      <c r="DH35" s="196"/>
      <c r="DI35" s="196"/>
      <c r="DJ35" s="196"/>
      <c r="DK35" s="196"/>
      <c r="DL35" s="196"/>
      <c r="DM35" s="196"/>
      <c r="DN35" s="196"/>
      <c r="DO35" s="196"/>
      <c r="DP35" s="196"/>
      <c r="DQ35" s="196"/>
      <c r="DR35" s="196"/>
      <c r="DS35" s="196"/>
      <c r="DT35" s="196"/>
      <c r="DU35" s="196"/>
      <c r="DV35" s="196"/>
      <c r="DW35" s="196"/>
      <c r="DX35" s="196"/>
      <c r="DY35" s="196"/>
      <c r="DZ35" s="196"/>
      <c r="EA35" s="196"/>
      <c r="EB35" s="196"/>
      <c r="EC35" s="196"/>
      <c r="ED35" s="196"/>
      <c r="EE35" s="196"/>
      <c r="EF35" s="196"/>
      <c r="EG35" s="196"/>
      <c r="EH35" s="196"/>
      <c r="EI35" s="196"/>
      <c r="EJ35" s="196"/>
      <c r="EK35" s="196"/>
      <c r="EL35" s="196"/>
      <c r="EM35" s="196"/>
      <c r="EN35" s="196"/>
      <c r="EO35" s="196"/>
      <c r="EP35" s="196"/>
      <c r="EQ35" s="196"/>
      <c r="ER35" s="196"/>
      <c r="ES35" s="196"/>
      <c r="ET35" s="196"/>
      <c r="EU35" s="196"/>
      <c r="EV35" s="196"/>
      <c r="EW35" s="196"/>
      <c r="EX35" s="196"/>
      <c r="EY35" s="196"/>
      <c r="EZ35" s="196"/>
      <c r="FA35" s="196"/>
      <c r="FB35" s="196"/>
      <c r="FC35" s="196"/>
      <c r="FD35" s="196"/>
      <c r="FE35" s="196"/>
      <c r="FF35" s="196"/>
      <c r="FG35" s="196"/>
      <c r="FH35" s="196"/>
      <c r="FI35" s="196"/>
      <c r="FJ35" s="196"/>
      <c r="FK35" s="196"/>
      <c r="FL35" s="196"/>
      <c r="FM35" s="196"/>
      <c r="FN35" s="196"/>
      <c r="FO35" s="196"/>
      <c r="FP35" s="196"/>
      <c r="FQ35" s="196"/>
      <c r="FR35" s="196"/>
      <c r="FS35" s="196"/>
      <c r="FT35" s="196"/>
      <c r="FU35" s="196"/>
      <c r="FV35" s="196"/>
      <c r="FW35" s="196"/>
      <c r="FX35" s="196"/>
      <c r="FY35" s="196"/>
      <c r="FZ35" s="196"/>
      <c r="GA35" s="196"/>
      <c r="GB35" s="196"/>
      <c r="GC35" s="196"/>
      <c r="GD35" s="196"/>
      <c r="GE35" s="196"/>
      <c r="GF35" s="196"/>
      <c r="GG35" s="196"/>
      <c r="GH35" s="196"/>
      <c r="GI35" s="196"/>
      <c r="GJ35" s="196"/>
      <c r="GK35" s="196"/>
      <c r="GL35" s="196"/>
      <c r="GM35" s="196"/>
      <c r="GN35" s="196"/>
      <c r="GO35" s="196"/>
    </row>
    <row r="36" spans="1:197" s="196" customFormat="1" ht="21" customHeight="1" x14ac:dyDescent="0.35">
      <c r="A36" s="187">
        <v>13</v>
      </c>
      <c r="B36" s="188" t="s">
        <v>44</v>
      </c>
      <c r="C36" s="189" t="s">
        <v>28</v>
      </c>
      <c r="D36" s="16">
        <v>43030</v>
      </c>
      <c r="E36" s="17">
        <v>2108</v>
      </c>
      <c r="F36" s="17">
        <f t="shared" si="0"/>
        <v>45138</v>
      </c>
      <c r="G36" s="17">
        <v>2109</v>
      </c>
      <c r="H36" s="17"/>
      <c r="I36" s="17"/>
      <c r="J36" s="17">
        <f t="shared" si="1"/>
        <v>47247</v>
      </c>
      <c r="K36" s="18">
        <f t="shared" si="2"/>
        <v>0</v>
      </c>
      <c r="L36" s="191">
        <v>0</v>
      </c>
      <c r="M36" s="191">
        <v>0</v>
      </c>
      <c r="N36" s="191">
        <v>0</v>
      </c>
      <c r="O36" s="190">
        <f t="shared" si="3"/>
        <v>47247</v>
      </c>
      <c r="P36" s="142">
        <v>3605.95</v>
      </c>
      <c r="Q36" s="17">
        <f t="shared" si="4"/>
        <v>4252.2299999999996</v>
      </c>
      <c r="R36" s="17">
        <f t="shared" si="5"/>
        <v>200</v>
      </c>
      <c r="S36" s="17">
        <f t="shared" si="6"/>
        <v>1181.17</v>
      </c>
      <c r="T36" s="17">
        <f t="shared" si="7"/>
        <v>100</v>
      </c>
      <c r="U36" s="190">
        <f t="shared" si="8"/>
        <v>9339.3499999999985</v>
      </c>
      <c r="V36" s="21">
        <f t="shared" si="9"/>
        <v>18954</v>
      </c>
      <c r="W36" s="192">
        <f t="shared" si="10"/>
        <v>18953.650000000001</v>
      </c>
      <c r="X36" s="187">
        <v>13</v>
      </c>
      <c r="Y36" s="23">
        <f t="shared" si="11"/>
        <v>5669.6399999999994</v>
      </c>
      <c r="Z36" s="17">
        <v>0</v>
      </c>
      <c r="AA36" s="17">
        <v>100</v>
      </c>
      <c r="AB36" s="24">
        <f t="shared" si="12"/>
        <v>1181.18</v>
      </c>
      <c r="AC36" s="128">
        <v>200</v>
      </c>
      <c r="AD36" s="198">
        <f t="shared" si="13"/>
        <v>37907.65</v>
      </c>
      <c r="AE36" s="199">
        <f t="shared" si="14"/>
        <v>18953.825000000001</v>
      </c>
      <c r="AF36" s="187">
        <v>13</v>
      </c>
      <c r="AG36" s="188" t="s">
        <v>44</v>
      </c>
      <c r="AH36" s="189" t="s">
        <v>28</v>
      </c>
      <c r="AI36" s="17">
        <f t="shared" si="15"/>
        <v>3605.95</v>
      </c>
      <c r="AJ36" s="17">
        <f t="shared" si="16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/>
      <c r="AQ36" s="17">
        <v>0</v>
      </c>
      <c r="AR36" s="17">
        <v>0</v>
      </c>
      <c r="AS36" s="17">
        <f t="shared" si="17"/>
        <v>4252.2299999999996</v>
      </c>
      <c r="AT36" s="17">
        <v>200</v>
      </c>
      <c r="AU36" s="17">
        <v>0</v>
      </c>
      <c r="AV36" s="17">
        <v>0</v>
      </c>
      <c r="AW36" s="17">
        <f t="shared" si="18"/>
        <v>200</v>
      </c>
      <c r="AX36" s="17">
        <f t="shared" si="19"/>
        <v>1181.17</v>
      </c>
      <c r="AY36" s="17">
        <v>0</v>
      </c>
      <c r="AZ36" s="17">
        <v>0</v>
      </c>
      <c r="BA36" s="17">
        <v>100</v>
      </c>
      <c r="BB36" s="17">
        <v>0</v>
      </c>
      <c r="BC36" s="17"/>
      <c r="BD36" s="17">
        <v>0</v>
      </c>
      <c r="BE36" s="17">
        <f t="shared" si="20"/>
        <v>100</v>
      </c>
      <c r="BF36" s="195">
        <f t="shared" si="21"/>
        <v>9339.3499999999985</v>
      </c>
    </row>
    <row r="37" spans="1:197" s="196" customFormat="1" ht="21" customHeight="1" x14ac:dyDescent="0.35">
      <c r="A37" s="187"/>
      <c r="B37" s="188"/>
      <c r="C37" s="209"/>
      <c r="D37" s="16"/>
      <c r="E37" s="40"/>
      <c r="F37" s="17">
        <f t="shared" si="0"/>
        <v>0</v>
      </c>
      <c r="G37" s="40"/>
      <c r="H37" s="40"/>
      <c r="I37" s="40"/>
      <c r="J37" s="17">
        <f t="shared" si="1"/>
        <v>0</v>
      </c>
      <c r="K37" s="18">
        <f t="shared" si="2"/>
        <v>0</v>
      </c>
      <c r="L37" s="207"/>
      <c r="M37" s="207"/>
      <c r="N37" s="207"/>
      <c r="O37" s="190">
        <f t="shared" si="3"/>
        <v>0</v>
      </c>
      <c r="P37" s="144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190">
        <f t="shared" si="8"/>
        <v>0</v>
      </c>
      <c r="V37" s="21">
        <f t="shared" si="9"/>
        <v>0</v>
      </c>
      <c r="W37" s="192">
        <f t="shared" si="10"/>
        <v>0</v>
      </c>
      <c r="X37" s="187"/>
      <c r="Y37" s="23">
        <f t="shared" si="11"/>
        <v>0</v>
      </c>
      <c r="Z37" s="40"/>
      <c r="AA37" s="40"/>
      <c r="AB37" s="24">
        <f t="shared" si="12"/>
        <v>0</v>
      </c>
      <c r="AC37" s="129"/>
      <c r="AD37" s="198">
        <f t="shared" si="13"/>
        <v>0</v>
      </c>
      <c r="AE37" s="199">
        <f t="shared" si="14"/>
        <v>0</v>
      </c>
      <c r="AF37" s="187"/>
      <c r="AG37" s="188"/>
      <c r="AH37" s="209"/>
      <c r="AI37" s="17">
        <f t="shared" si="15"/>
        <v>0</v>
      </c>
      <c r="AJ37" s="17">
        <f t="shared" si="16"/>
        <v>0</v>
      </c>
      <c r="AK37" s="40"/>
      <c r="AL37" s="40"/>
      <c r="AM37" s="17"/>
      <c r="AN37" s="17"/>
      <c r="AO37" s="40"/>
      <c r="AP37" s="40"/>
      <c r="AQ37" s="17"/>
      <c r="AR37" s="17"/>
      <c r="AS37" s="17">
        <f t="shared" si="17"/>
        <v>0</v>
      </c>
      <c r="AT37" s="40"/>
      <c r="AU37" s="46"/>
      <c r="AV37" s="46"/>
      <c r="AW37" s="17">
        <f t="shared" si="18"/>
        <v>0</v>
      </c>
      <c r="AX37" s="17">
        <f t="shared" si="19"/>
        <v>0</v>
      </c>
      <c r="AY37" s="17"/>
      <c r="AZ37" s="40"/>
      <c r="BA37" s="40"/>
      <c r="BB37" s="40"/>
      <c r="BC37" s="40"/>
      <c r="BD37" s="17"/>
      <c r="BE37" s="17">
        <f t="shared" si="20"/>
        <v>0</v>
      </c>
      <c r="BF37" s="195">
        <f t="shared" si="21"/>
        <v>0</v>
      </c>
    </row>
    <row r="38" spans="1:197" s="191" customFormat="1" ht="21" customHeight="1" x14ac:dyDescent="0.35">
      <c r="A38" s="187">
        <v>14</v>
      </c>
      <c r="B38" s="210" t="s">
        <v>45</v>
      </c>
      <c r="C38" s="189" t="s">
        <v>39</v>
      </c>
      <c r="D38" s="16">
        <v>57347</v>
      </c>
      <c r="E38" s="17">
        <v>2810</v>
      </c>
      <c r="F38" s="17">
        <f t="shared" si="0"/>
        <v>60157</v>
      </c>
      <c r="G38" s="17">
        <v>2810</v>
      </c>
      <c r="H38" s="17"/>
      <c r="I38" s="17"/>
      <c r="J38" s="17">
        <f t="shared" si="1"/>
        <v>62967</v>
      </c>
      <c r="K38" s="18">
        <f t="shared" si="2"/>
        <v>0</v>
      </c>
      <c r="L38" s="191">
        <v>0</v>
      </c>
      <c r="M38" s="191">
        <v>0</v>
      </c>
      <c r="N38" s="191">
        <v>0</v>
      </c>
      <c r="O38" s="190">
        <f t="shared" si="3"/>
        <v>62967</v>
      </c>
      <c r="P38" s="142">
        <v>6912.39</v>
      </c>
      <c r="Q38" s="17">
        <f t="shared" si="4"/>
        <v>13519.79</v>
      </c>
      <c r="R38" s="17">
        <f t="shared" si="5"/>
        <v>200</v>
      </c>
      <c r="S38" s="17">
        <f t="shared" si="6"/>
        <v>1574.17</v>
      </c>
      <c r="T38" s="17">
        <f t="shared" si="7"/>
        <v>100</v>
      </c>
      <c r="U38" s="190">
        <f t="shared" si="8"/>
        <v>22306.35</v>
      </c>
      <c r="V38" s="21">
        <f t="shared" si="9"/>
        <v>20330</v>
      </c>
      <c r="W38" s="192">
        <f t="shared" si="10"/>
        <v>20330.650000000001</v>
      </c>
      <c r="X38" s="187">
        <v>14</v>
      </c>
      <c r="Y38" s="23">
        <f t="shared" si="11"/>
        <v>7556.04</v>
      </c>
      <c r="Z38" s="17">
        <v>0</v>
      </c>
      <c r="AA38" s="17">
        <v>100</v>
      </c>
      <c r="AB38" s="24">
        <f t="shared" si="12"/>
        <v>1574.18</v>
      </c>
      <c r="AC38" s="128">
        <v>200</v>
      </c>
      <c r="AD38" s="198">
        <f t="shared" si="13"/>
        <v>40660.65</v>
      </c>
      <c r="AE38" s="199">
        <f t="shared" si="14"/>
        <v>20330.325000000001</v>
      </c>
      <c r="AF38" s="187">
        <v>14</v>
      </c>
      <c r="AG38" s="210" t="s">
        <v>45</v>
      </c>
      <c r="AH38" s="189" t="s">
        <v>39</v>
      </c>
      <c r="AI38" s="17">
        <f t="shared" si="15"/>
        <v>6912.39</v>
      </c>
      <c r="AJ38" s="17">
        <f t="shared" si="16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/>
      <c r="AQ38" s="17">
        <v>0</v>
      </c>
      <c r="AR38" s="17">
        <v>0</v>
      </c>
      <c r="AS38" s="17">
        <f t="shared" si="17"/>
        <v>13519.79</v>
      </c>
      <c r="AT38" s="17">
        <v>200</v>
      </c>
      <c r="AU38" s="17">
        <v>0</v>
      </c>
      <c r="AV38" s="17">
        <v>0</v>
      </c>
      <c r="AW38" s="17">
        <f t="shared" si="18"/>
        <v>200</v>
      </c>
      <c r="AX38" s="17">
        <f t="shared" si="19"/>
        <v>1574.17</v>
      </c>
      <c r="AY38" s="17">
        <v>0</v>
      </c>
      <c r="AZ38" s="17">
        <v>0</v>
      </c>
      <c r="BA38" s="17">
        <v>100</v>
      </c>
      <c r="BB38" s="17"/>
      <c r="BC38" s="17">
        <v>0</v>
      </c>
      <c r="BD38" s="17">
        <v>0</v>
      </c>
      <c r="BE38" s="17">
        <f t="shared" si="20"/>
        <v>100</v>
      </c>
      <c r="BF38" s="195">
        <f t="shared" si="21"/>
        <v>22306.35</v>
      </c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</row>
    <row r="39" spans="1:197" s="191" customFormat="1" ht="21" customHeight="1" x14ac:dyDescent="0.35">
      <c r="A39" s="187"/>
      <c r="B39" s="204"/>
      <c r="D39" s="16"/>
      <c r="E39" s="17"/>
      <c r="F39" s="17">
        <f t="shared" si="0"/>
        <v>0</v>
      </c>
      <c r="G39" s="17"/>
      <c r="H39" s="17"/>
      <c r="I39" s="17"/>
      <c r="J39" s="17">
        <f t="shared" si="1"/>
        <v>0</v>
      </c>
      <c r="K39" s="18">
        <f t="shared" si="2"/>
        <v>0</v>
      </c>
      <c r="O39" s="190">
        <f t="shared" si="3"/>
        <v>0</v>
      </c>
      <c r="P39" s="142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190">
        <f t="shared" si="8"/>
        <v>0</v>
      </c>
      <c r="V39" s="21">
        <f t="shared" si="9"/>
        <v>0</v>
      </c>
      <c r="W39" s="192">
        <f t="shared" si="10"/>
        <v>0</v>
      </c>
      <c r="X39" s="187"/>
      <c r="Y39" s="23">
        <f t="shared" si="11"/>
        <v>0</v>
      </c>
      <c r="Z39" s="17"/>
      <c r="AA39" s="17"/>
      <c r="AB39" s="24">
        <f t="shared" si="12"/>
        <v>0</v>
      </c>
      <c r="AC39" s="128"/>
      <c r="AD39" s="198">
        <f t="shared" si="13"/>
        <v>0</v>
      </c>
      <c r="AE39" s="199">
        <f t="shared" si="14"/>
        <v>0</v>
      </c>
      <c r="AF39" s="187"/>
      <c r="AG39" s="204"/>
      <c r="AI39" s="17">
        <f t="shared" si="15"/>
        <v>0</v>
      </c>
      <c r="AJ39" s="17">
        <f t="shared" si="16"/>
        <v>0</v>
      </c>
      <c r="AK39" s="17"/>
      <c r="AL39" s="17"/>
      <c r="AM39" s="17"/>
      <c r="AN39" s="17"/>
      <c r="AO39" s="17"/>
      <c r="AP39" s="17"/>
      <c r="AQ39" s="17"/>
      <c r="AR39" s="17"/>
      <c r="AS39" s="17">
        <f t="shared" si="17"/>
        <v>0</v>
      </c>
      <c r="AT39" s="17"/>
      <c r="AU39" s="206"/>
      <c r="AV39" s="206"/>
      <c r="AW39" s="17">
        <f t="shared" si="18"/>
        <v>0</v>
      </c>
      <c r="AX39" s="17">
        <f t="shared" si="19"/>
        <v>0</v>
      </c>
      <c r="AY39" s="17"/>
      <c r="AZ39" s="17"/>
      <c r="BA39" s="17"/>
      <c r="BB39" s="17"/>
      <c r="BC39" s="17"/>
      <c r="BD39" s="17"/>
      <c r="BE39" s="17">
        <f t="shared" si="20"/>
        <v>0</v>
      </c>
      <c r="BF39" s="195">
        <f t="shared" si="21"/>
        <v>0</v>
      </c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</row>
    <row r="40" spans="1:197" s="191" customFormat="1" ht="21" customHeight="1" x14ac:dyDescent="0.35">
      <c r="A40" s="187">
        <v>15</v>
      </c>
      <c r="B40" s="197" t="s">
        <v>46</v>
      </c>
      <c r="C40" s="189" t="s">
        <v>137</v>
      </c>
      <c r="D40" s="16">
        <v>34187</v>
      </c>
      <c r="E40" s="17">
        <v>1607</v>
      </c>
      <c r="F40" s="17">
        <v>41616</v>
      </c>
      <c r="G40" s="17">
        <v>1944</v>
      </c>
      <c r="H40" s="17"/>
      <c r="I40" s="17"/>
      <c r="J40" s="17">
        <f t="shared" si="1"/>
        <v>43560</v>
      </c>
      <c r="K40" s="18">
        <f t="shared" si="2"/>
        <v>0</v>
      </c>
      <c r="L40" s="191">
        <v>0</v>
      </c>
      <c r="M40" s="191">
        <v>0</v>
      </c>
      <c r="N40" s="191">
        <v>0</v>
      </c>
      <c r="O40" s="190">
        <f t="shared" si="3"/>
        <v>43560</v>
      </c>
      <c r="P40" s="142">
        <v>2878.45</v>
      </c>
      <c r="Q40" s="17">
        <f t="shared" si="4"/>
        <v>3920.3999999999996</v>
      </c>
      <c r="R40" s="17">
        <f t="shared" si="5"/>
        <v>200</v>
      </c>
      <c r="S40" s="17">
        <f t="shared" si="6"/>
        <v>1089</v>
      </c>
      <c r="T40" s="17">
        <f t="shared" si="7"/>
        <v>100</v>
      </c>
      <c r="U40" s="190">
        <f t="shared" si="8"/>
        <v>8187.8499999999995</v>
      </c>
      <c r="V40" s="21">
        <f t="shared" si="9"/>
        <v>17686</v>
      </c>
      <c r="W40" s="192">
        <f t="shared" si="10"/>
        <v>17686.150000000001</v>
      </c>
      <c r="X40" s="187">
        <v>15</v>
      </c>
      <c r="Y40" s="23">
        <f t="shared" si="11"/>
        <v>5227.2</v>
      </c>
      <c r="Z40" s="17">
        <v>0</v>
      </c>
      <c r="AA40" s="17">
        <v>100</v>
      </c>
      <c r="AB40" s="24">
        <f t="shared" si="12"/>
        <v>1089</v>
      </c>
      <c r="AC40" s="128">
        <v>200</v>
      </c>
      <c r="AD40" s="198">
        <f t="shared" si="13"/>
        <v>35372.15</v>
      </c>
      <c r="AE40" s="199">
        <f t="shared" si="14"/>
        <v>17686.075000000001</v>
      </c>
      <c r="AF40" s="187">
        <v>15</v>
      </c>
      <c r="AG40" s="197" t="s">
        <v>46</v>
      </c>
      <c r="AH40" s="189" t="s">
        <v>137</v>
      </c>
      <c r="AI40" s="17">
        <f t="shared" si="15"/>
        <v>2878.45</v>
      </c>
      <c r="AJ40" s="17">
        <f t="shared" si="16"/>
        <v>3920.3999999999996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/>
      <c r="AQ40" s="17">
        <v>0</v>
      </c>
      <c r="AR40" s="17">
        <v>0</v>
      </c>
      <c r="AS40" s="17">
        <f t="shared" si="17"/>
        <v>3920.3999999999996</v>
      </c>
      <c r="AT40" s="17">
        <v>200</v>
      </c>
      <c r="AU40" s="17">
        <v>0</v>
      </c>
      <c r="AV40" s="17">
        <v>0</v>
      </c>
      <c r="AW40" s="17">
        <f t="shared" si="18"/>
        <v>200</v>
      </c>
      <c r="AX40" s="17">
        <f t="shared" si="19"/>
        <v>1089</v>
      </c>
      <c r="AY40" s="17">
        <v>0</v>
      </c>
      <c r="AZ40" s="17">
        <v>0</v>
      </c>
      <c r="BA40" s="17">
        <v>100</v>
      </c>
      <c r="BB40" s="17">
        <v>0</v>
      </c>
      <c r="BC40" s="17">
        <v>0</v>
      </c>
      <c r="BD40" s="17">
        <v>0</v>
      </c>
      <c r="BE40" s="17">
        <f t="shared" si="20"/>
        <v>100</v>
      </c>
      <c r="BF40" s="195">
        <f t="shared" si="21"/>
        <v>8187.8499999999995</v>
      </c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</row>
    <row r="41" spans="1:197" s="191" customFormat="1" ht="21" customHeight="1" x14ac:dyDescent="0.35">
      <c r="A41" s="187"/>
      <c r="B41" s="197"/>
      <c r="C41" s="189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19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190">
        <f t="shared" si="8"/>
        <v>0</v>
      </c>
      <c r="V41" s="21">
        <f t="shared" si="9"/>
        <v>0</v>
      </c>
      <c r="W41" s="192">
        <f t="shared" si="10"/>
        <v>0</v>
      </c>
      <c r="X41" s="187"/>
      <c r="Y41" s="23">
        <f t="shared" si="11"/>
        <v>0</v>
      </c>
      <c r="Z41" s="17"/>
      <c r="AA41" s="17"/>
      <c r="AB41" s="24">
        <f t="shared" si="12"/>
        <v>0</v>
      </c>
      <c r="AC41" s="128"/>
      <c r="AD41" s="198">
        <f t="shared" si="13"/>
        <v>0</v>
      </c>
      <c r="AE41" s="199">
        <f t="shared" si="14"/>
        <v>0</v>
      </c>
      <c r="AF41" s="187"/>
      <c r="AG41" s="197"/>
      <c r="AH41" s="189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/>
      <c r="AS41" s="17">
        <f t="shared" si="17"/>
        <v>0</v>
      </c>
      <c r="AT41" s="17"/>
      <c r="AU41" s="17"/>
      <c r="AV41" s="17"/>
      <c r="AW41" s="17">
        <f t="shared" si="18"/>
        <v>0</v>
      </c>
      <c r="AX41" s="17">
        <f t="shared" si="19"/>
        <v>0</v>
      </c>
      <c r="AY41" s="17"/>
      <c r="AZ41" s="17"/>
      <c r="BA41" s="17"/>
      <c r="BB41" s="17"/>
      <c r="BC41" s="17"/>
      <c r="BD41" s="17"/>
      <c r="BE41" s="17">
        <f t="shared" si="20"/>
        <v>0</v>
      </c>
      <c r="BF41" s="195">
        <f t="shared" si="21"/>
        <v>0</v>
      </c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</row>
    <row r="42" spans="1:197" s="191" customFormat="1" ht="21" customHeight="1" x14ac:dyDescent="0.35">
      <c r="A42" s="187">
        <v>16</v>
      </c>
      <c r="B42" s="197" t="s">
        <v>47</v>
      </c>
      <c r="C42" s="203" t="s">
        <v>38</v>
      </c>
      <c r="D42" s="16">
        <v>34535</v>
      </c>
      <c r="E42" s="17">
        <v>1623</v>
      </c>
      <c r="F42" s="17">
        <f t="shared" si="0"/>
        <v>36158</v>
      </c>
      <c r="G42" s="17">
        <v>1591</v>
      </c>
      <c r="H42" s="17"/>
      <c r="I42" s="48"/>
      <c r="J42" s="17">
        <f t="shared" si="1"/>
        <v>37749</v>
      </c>
      <c r="K42" s="18">
        <f t="shared" si="2"/>
        <v>0</v>
      </c>
      <c r="L42" s="191">
        <v>0</v>
      </c>
      <c r="M42" s="191">
        <v>0</v>
      </c>
      <c r="N42" s="191">
        <v>0</v>
      </c>
      <c r="O42" s="190">
        <f t="shared" si="3"/>
        <v>37749</v>
      </c>
      <c r="P42" s="142">
        <v>1856.18</v>
      </c>
      <c r="Q42" s="17">
        <f t="shared" si="4"/>
        <v>19403.43</v>
      </c>
      <c r="R42" s="17">
        <f t="shared" si="5"/>
        <v>200</v>
      </c>
      <c r="S42" s="17">
        <f t="shared" si="6"/>
        <v>943.72</v>
      </c>
      <c r="T42" s="17">
        <f t="shared" si="7"/>
        <v>100</v>
      </c>
      <c r="U42" s="190">
        <f t="shared" si="8"/>
        <v>22503.33</v>
      </c>
      <c r="V42" s="21">
        <f t="shared" si="9"/>
        <v>7623</v>
      </c>
      <c r="W42" s="192">
        <f t="shared" si="10"/>
        <v>7622.6699999999983</v>
      </c>
      <c r="X42" s="187">
        <v>16</v>
      </c>
      <c r="Y42" s="23">
        <f t="shared" si="11"/>
        <v>4529.88</v>
      </c>
      <c r="Z42" s="17">
        <v>0</v>
      </c>
      <c r="AA42" s="17">
        <v>100</v>
      </c>
      <c r="AB42" s="24">
        <f t="shared" si="12"/>
        <v>943.73</v>
      </c>
      <c r="AC42" s="128">
        <v>200</v>
      </c>
      <c r="AD42" s="198">
        <f t="shared" si="13"/>
        <v>15245.669999999998</v>
      </c>
      <c r="AE42" s="199">
        <f t="shared" si="14"/>
        <v>7622.8349999999991</v>
      </c>
      <c r="AF42" s="187">
        <v>16</v>
      </c>
      <c r="AG42" s="197" t="s">
        <v>47</v>
      </c>
      <c r="AH42" s="203" t="s">
        <v>38</v>
      </c>
      <c r="AI42" s="17">
        <f t="shared" si="15"/>
        <v>1856.18</v>
      </c>
      <c r="AJ42" s="17">
        <f t="shared" si="16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/>
      <c r="AQ42" s="17">
        <v>0</v>
      </c>
      <c r="AR42" s="17">
        <v>0</v>
      </c>
      <c r="AS42" s="17">
        <f t="shared" si="17"/>
        <v>19403.43</v>
      </c>
      <c r="AT42" s="17">
        <v>200</v>
      </c>
      <c r="AU42" s="17">
        <v>0</v>
      </c>
      <c r="AV42" s="17">
        <v>0</v>
      </c>
      <c r="AW42" s="17">
        <f t="shared" si="18"/>
        <v>200</v>
      </c>
      <c r="AX42" s="17">
        <f t="shared" si="19"/>
        <v>943.72</v>
      </c>
      <c r="AY42" s="17">
        <v>0</v>
      </c>
      <c r="AZ42" s="17">
        <v>0</v>
      </c>
      <c r="BA42" s="17">
        <v>100</v>
      </c>
      <c r="BB42" s="17">
        <v>0</v>
      </c>
      <c r="BC42" s="17">
        <v>0</v>
      </c>
      <c r="BD42" s="17">
        <v>0</v>
      </c>
      <c r="BE42" s="17">
        <f t="shared" si="20"/>
        <v>100</v>
      </c>
      <c r="BF42" s="195">
        <f t="shared" si="21"/>
        <v>22503.33</v>
      </c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</row>
    <row r="43" spans="1:197" s="191" customFormat="1" ht="21" customHeight="1" x14ac:dyDescent="0.35">
      <c r="A43" s="187"/>
      <c r="B43" s="188"/>
      <c r="C43" s="189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19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190">
        <f t="shared" si="8"/>
        <v>0</v>
      </c>
      <c r="V43" s="21">
        <f t="shared" si="9"/>
        <v>0</v>
      </c>
      <c r="W43" s="192">
        <f t="shared" si="10"/>
        <v>0</v>
      </c>
      <c r="X43" s="187"/>
      <c r="Y43" s="23">
        <f t="shared" si="11"/>
        <v>0</v>
      </c>
      <c r="Z43" s="17"/>
      <c r="AA43" s="17"/>
      <c r="AB43" s="24">
        <f t="shared" si="12"/>
        <v>0</v>
      </c>
      <c r="AC43" s="128"/>
      <c r="AD43" s="198">
        <f t="shared" si="13"/>
        <v>0</v>
      </c>
      <c r="AE43" s="199">
        <f t="shared" si="14"/>
        <v>0</v>
      </c>
      <c r="AF43" s="187"/>
      <c r="AG43" s="188"/>
      <c r="AH43" s="189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/>
      <c r="AS43" s="17">
        <f t="shared" si="17"/>
        <v>0</v>
      </c>
      <c r="AT43" s="17"/>
      <c r="AU43" s="17"/>
      <c r="AV43" s="17"/>
      <c r="AW43" s="17">
        <f t="shared" si="18"/>
        <v>0</v>
      </c>
      <c r="AX43" s="17">
        <f t="shared" si="19"/>
        <v>0</v>
      </c>
      <c r="AY43" s="17"/>
      <c r="AZ43" s="17"/>
      <c r="BA43" s="17"/>
      <c r="BB43" s="17"/>
      <c r="BC43" s="17"/>
      <c r="BD43" s="17"/>
      <c r="BE43" s="17">
        <f t="shared" si="20"/>
        <v>0</v>
      </c>
      <c r="BF43" s="195">
        <f t="shared" si="21"/>
        <v>0</v>
      </c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</row>
    <row r="44" spans="1:197" s="191" customFormat="1" ht="21" customHeight="1" x14ac:dyDescent="0.35">
      <c r="A44" s="187">
        <v>17</v>
      </c>
      <c r="B44" s="197" t="s">
        <v>48</v>
      </c>
      <c r="C44" s="203" t="s">
        <v>49</v>
      </c>
      <c r="D44" s="16">
        <v>43030</v>
      </c>
      <c r="E44" s="17">
        <v>2108</v>
      </c>
      <c r="F44" s="17">
        <f t="shared" si="0"/>
        <v>45138</v>
      </c>
      <c r="G44" s="17">
        <v>2109</v>
      </c>
      <c r="H44" s="17"/>
      <c r="I44" s="17">
        <v>480</v>
      </c>
      <c r="J44" s="17">
        <f>SUM(F44:I44)</f>
        <v>47727</v>
      </c>
      <c r="K44" s="18">
        <f t="shared" si="2"/>
        <v>0</v>
      </c>
      <c r="L44" s="191">
        <v>0</v>
      </c>
      <c r="M44" s="191">
        <v>0</v>
      </c>
      <c r="N44" s="191">
        <v>0</v>
      </c>
      <c r="O44" s="190">
        <f t="shared" si="3"/>
        <v>47727</v>
      </c>
      <c r="P44" s="142">
        <v>3671.51</v>
      </c>
      <c r="Q44" s="17">
        <f t="shared" si="4"/>
        <v>10238.89</v>
      </c>
      <c r="R44" s="17">
        <f t="shared" si="5"/>
        <v>3128.58</v>
      </c>
      <c r="S44" s="17">
        <f t="shared" si="6"/>
        <v>1193.17</v>
      </c>
      <c r="T44" s="17">
        <f t="shared" si="7"/>
        <v>8567.85</v>
      </c>
      <c r="U44" s="190">
        <f t="shared" si="8"/>
        <v>26800</v>
      </c>
      <c r="V44" s="21">
        <f t="shared" si="9"/>
        <v>10464</v>
      </c>
      <c r="W44" s="192">
        <f t="shared" si="10"/>
        <v>10463</v>
      </c>
      <c r="X44" s="187">
        <v>17</v>
      </c>
      <c r="Y44" s="23">
        <f t="shared" si="11"/>
        <v>5727.24</v>
      </c>
      <c r="Z44" s="17">
        <v>0</v>
      </c>
      <c r="AA44" s="17">
        <v>100</v>
      </c>
      <c r="AB44" s="24">
        <f t="shared" si="12"/>
        <v>1193.18</v>
      </c>
      <c r="AC44" s="128">
        <v>200</v>
      </c>
      <c r="AD44" s="198">
        <f t="shared" si="13"/>
        <v>20927</v>
      </c>
      <c r="AE44" s="199">
        <f t="shared" si="14"/>
        <v>10463.5</v>
      </c>
      <c r="AF44" s="187">
        <v>17</v>
      </c>
      <c r="AG44" s="197" t="s">
        <v>48</v>
      </c>
      <c r="AH44" s="203" t="s">
        <v>49</v>
      </c>
      <c r="AI44" s="17">
        <f t="shared" si="15"/>
        <v>3671.51</v>
      </c>
      <c r="AJ44" s="17">
        <f t="shared" si="16"/>
        <v>4295.43</v>
      </c>
      <c r="AK44" s="17">
        <v>0</v>
      </c>
      <c r="AL44" s="17">
        <v>0</v>
      </c>
      <c r="AM44" s="17">
        <v>0</v>
      </c>
      <c r="AN44" s="17">
        <v>5287.9</v>
      </c>
      <c r="AO44" s="17">
        <v>0</v>
      </c>
      <c r="AP44" s="17"/>
      <c r="AQ44" s="17">
        <v>0</v>
      </c>
      <c r="AR44" s="17">
        <v>655.56</v>
      </c>
      <c r="AS44" s="17">
        <f t="shared" si="17"/>
        <v>10238.89</v>
      </c>
      <c r="AT44" s="17">
        <v>200</v>
      </c>
      <c r="AU44" s="17">
        <v>2928.58</v>
      </c>
      <c r="AV44" s="17">
        <v>0</v>
      </c>
      <c r="AW44" s="17">
        <f t="shared" si="18"/>
        <v>3128.58</v>
      </c>
      <c r="AX44" s="17">
        <f t="shared" si="19"/>
        <v>1193.17</v>
      </c>
      <c r="AY44" s="17">
        <v>0</v>
      </c>
      <c r="AZ44" s="17">
        <v>1996.5</v>
      </c>
      <c r="BA44" s="17">
        <v>100</v>
      </c>
      <c r="BB44" s="17">
        <v>6471.35</v>
      </c>
      <c r="BC44" s="17">
        <v>0</v>
      </c>
      <c r="BD44" s="17">
        <v>0</v>
      </c>
      <c r="BE44" s="17">
        <f t="shared" si="20"/>
        <v>8567.85</v>
      </c>
      <c r="BF44" s="195">
        <f t="shared" si="21"/>
        <v>26800</v>
      </c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</row>
    <row r="45" spans="1:197" s="191" customFormat="1" ht="21" customHeight="1" x14ac:dyDescent="0.35">
      <c r="A45" s="187"/>
      <c r="B45" s="188"/>
      <c r="C45" s="189"/>
      <c r="D45" s="16"/>
      <c r="E45" s="17"/>
      <c r="F45" s="17">
        <f t="shared" si="0"/>
        <v>0</v>
      </c>
      <c r="G45" s="17"/>
      <c r="H45" s="17"/>
      <c r="I45" s="155" t="s">
        <v>143</v>
      </c>
      <c r="J45" s="17">
        <f t="shared" si="1"/>
        <v>0</v>
      </c>
      <c r="K45" s="18">
        <f t="shared" si="2"/>
        <v>0</v>
      </c>
      <c r="O45" s="19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190">
        <f t="shared" si="8"/>
        <v>0</v>
      </c>
      <c r="V45" s="21">
        <f t="shared" si="9"/>
        <v>0</v>
      </c>
      <c r="W45" s="192">
        <f t="shared" si="10"/>
        <v>0</v>
      </c>
      <c r="X45" s="187"/>
      <c r="Y45" s="23">
        <f t="shared" si="11"/>
        <v>0</v>
      </c>
      <c r="Z45" s="17"/>
      <c r="AA45" s="17"/>
      <c r="AB45" s="24">
        <f t="shared" si="12"/>
        <v>0</v>
      </c>
      <c r="AC45" s="128"/>
      <c r="AD45" s="198">
        <f t="shared" si="13"/>
        <v>0</v>
      </c>
      <c r="AE45" s="199">
        <f t="shared" si="14"/>
        <v>0</v>
      </c>
      <c r="AF45" s="187"/>
      <c r="AG45" s="188"/>
      <c r="AH45" s="189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/>
      <c r="AS45" s="17">
        <f t="shared" si="17"/>
        <v>0</v>
      </c>
      <c r="AT45" s="17"/>
      <c r="AU45" s="154" t="s">
        <v>131</v>
      </c>
      <c r="AV45" s="17"/>
      <c r="AW45" s="17">
        <f t="shared" si="18"/>
        <v>0</v>
      </c>
      <c r="AX45" s="17">
        <f t="shared" si="19"/>
        <v>0</v>
      </c>
      <c r="AY45" s="17"/>
      <c r="AZ45" s="17"/>
      <c r="BA45" s="17"/>
      <c r="BB45" s="17"/>
      <c r="BC45" s="17"/>
      <c r="BD45" s="17"/>
      <c r="BE45" s="17">
        <f t="shared" si="20"/>
        <v>0</v>
      </c>
      <c r="BF45" s="195">
        <f t="shared" si="21"/>
        <v>0</v>
      </c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</row>
    <row r="46" spans="1:197" s="191" customFormat="1" ht="21" customHeight="1" x14ac:dyDescent="0.35">
      <c r="A46" s="187">
        <v>18</v>
      </c>
      <c r="B46" s="197" t="s">
        <v>108</v>
      </c>
      <c r="C46" s="203" t="s">
        <v>109</v>
      </c>
      <c r="D46" s="16">
        <v>33843</v>
      </c>
      <c r="E46" s="17">
        <v>1591</v>
      </c>
      <c r="F46" s="17">
        <f t="shared" si="0"/>
        <v>35434</v>
      </c>
      <c r="G46" s="17">
        <v>1590</v>
      </c>
      <c r="H46" s="17"/>
      <c r="I46" s="17"/>
      <c r="J46" s="17">
        <f t="shared" si="1"/>
        <v>37024</v>
      </c>
      <c r="K46" s="18">
        <f t="shared" si="2"/>
        <v>0</v>
      </c>
      <c r="L46" s="191">
        <v>0</v>
      </c>
      <c r="M46" s="191">
        <v>0</v>
      </c>
      <c r="N46" s="191">
        <v>0</v>
      </c>
      <c r="O46" s="190">
        <f t="shared" si="3"/>
        <v>37024</v>
      </c>
      <c r="P46" s="142">
        <v>1759.94</v>
      </c>
      <c r="Q46" s="17">
        <f t="shared" si="4"/>
        <v>17288.78</v>
      </c>
      <c r="R46" s="17">
        <f t="shared" si="5"/>
        <v>200</v>
      </c>
      <c r="S46" s="17">
        <f t="shared" si="6"/>
        <v>925.6</v>
      </c>
      <c r="T46" s="17">
        <f t="shared" si="7"/>
        <v>9916</v>
      </c>
      <c r="U46" s="190">
        <f t="shared" si="8"/>
        <v>30090.319999999996</v>
      </c>
      <c r="V46" s="21">
        <f t="shared" si="9"/>
        <v>3467</v>
      </c>
      <c r="W46" s="192">
        <f t="shared" si="10"/>
        <v>3466.6800000000039</v>
      </c>
      <c r="X46" s="187">
        <v>18</v>
      </c>
      <c r="Y46" s="23">
        <f t="shared" si="11"/>
        <v>4442.88</v>
      </c>
      <c r="Z46" s="17">
        <v>0</v>
      </c>
      <c r="AA46" s="17">
        <v>100</v>
      </c>
      <c r="AB46" s="24">
        <f t="shared" si="12"/>
        <v>925.6</v>
      </c>
      <c r="AC46" s="128">
        <v>200</v>
      </c>
      <c r="AD46" s="198">
        <f t="shared" si="13"/>
        <v>6933.6800000000039</v>
      </c>
      <c r="AE46" s="199">
        <f t="shared" si="14"/>
        <v>3466.840000000002</v>
      </c>
      <c r="AF46" s="187">
        <v>18</v>
      </c>
      <c r="AG46" s="197" t="s">
        <v>108</v>
      </c>
      <c r="AH46" s="203" t="s">
        <v>109</v>
      </c>
      <c r="AI46" s="17">
        <f t="shared" si="15"/>
        <v>1759.94</v>
      </c>
      <c r="AJ46" s="17">
        <f t="shared" si="16"/>
        <v>3332.16</v>
      </c>
      <c r="AK46" s="17">
        <v>0</v>
      </c>
      <c r="AL46" s="17">
        <v>0</v>
      </c>
      <c r="AM46" s="17">
        <v>9634.44</v>
      </c>
      <c r="AN46" s="17">
        <v>4322.18</v>
      </c>
      <c r="AO46" s="17">
        <v>0</v>
      </c>
      <c r="AP46" s="17"/>
      <c r="AQ46" s="17">
        <v>0</v>
      </c>
      <c r="AR46" s="17">
        <v>0</v>
      </c>
      <c r="AS46" s="17">
        <f t="shared" si="17"/>
        <v>17288.78</v>
      </c>
      <c r="AT46" s="17">
        <v>200</v>
      </c>
      <c r="AU46" s="17">
        <v>0</v>
      </c>
      <c r="AV46" s="17">
        <v>0</v>
      </c>
      <c r="AW46" s="17">
        <f t="shared" si="18"/>
        <v>200</v>
      </c>
      <c r="AX46" s="17">
        <f t="shared" si="19"/>
        <v>925.6</v>
      </c>
      <c r="AY46" s="17">
        <v>0</v>
      </c>
      <c r="AZ46" s="17">
        <v>7916</v>
      </c>
      <c r="BA46" s="17">
        <v>2000</v>
      </c>
      <c r="BB46" s="17">
        <v>0</v>
      </c>
      <c r="BC46" s="17">
        <v>0</v>
      </c>
      <c r="BD46" s="17">
        <v>0</v>
      </c>
      <c r="BE46" s="17">
        <f t="shared" si="20"/>
        <v>9916</v>
      </c>
      <c r="BF46" s="195">
        <f t="shared" si="21"/>
        <v>30090.319999999996</v>
      </c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</row>
    <row r="47" spans="1:197" s="191" customFormat="1" ht="21" customHeight="1" x14ac:dyDescent="0.35">
      <c r="A47" s="187"/>
      <c r="B47" s="188"/>
      <c r="C47" s="189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19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190">
        <f t="shared" si="8"/>
        <v>0</v>
      </c>
      <c r="V47" s="21">
        <f t="shared" si="9"/>
        <v>0</v>
      </c>
      <c r="W47" s="192">
        <f t="shared" si="10"/>
        <v>0</v>
      </c>
      <c r="X47" s="187"/>
      <c r="Y47" s="23">
        <f t="shared" si="11"/>
        <v>0</v>
      </c>
      <c r="Z47" s="17"/>
      <c r="AA47" s="17"/>
      <c r="AB47" s="24">
        <f t="shared" si="12"/>
        <v>0</v>
      </c>
      <c r="AC47" s="128"/>
      <c r="AD47" s="198">
        <f t="shared" si="13"/>
        <v>0</v>
      </c>
      <c r="AE47" s="199">
        <f t="shared" si="14"/>
        <v>0</v>
      </c>
      <c r="AF47" s="187"/>
      <c r="AG47" s="188"/>
      <c r="AH47" s="189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/>
      <c r="AS47" s="17">
        <f t="shared" si="17"/>
        <v>0</v>
      </c>
      <c r="AT47" s="17"/>
      <c r="AU47" s="17"/>
      <c r="AV47" s="17"/>
      <c r="AW47" s="17">
        <f t="shared" si="18"/>
        <v>0</v>
      </c>
      <c r="AX47" s="17">
        <f t="shared" si="19"/>
        <v>0</v>
      </c>
      <c r="AY47" s="17"/>
      <c r="AZ47" s="17"/>
      <c r="BA47" s="17"/>
      <c r="BB47" s="17"/>
      <c r="BC47" s="17"/>
      <c r="BD47" s="17"/>
      <c r="BE47" s="17">
        <f t="shared" si="20"/>
        <v>0</v>
      </c>
      <c r="BF47" s="195">
        <f t="shared" si="21"/>
        <v>0</v>
      </c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</row>
    <row r="48" spans="1:197" s="191" customFormat="1" ht="21" customHeight="1" x14ac:dyDescent="0.35">
      <c r="A48" s="187">
        <v>19</v>
      </c>
      <c r="B48" s="197" t="s">
        <v>50</v>
      </c>
      <c r="C48" s="203" t="s">
        <v>51</v>
      </c>
      <c r="D48" s="16">
        <v>36619</v>
      </c>
      <c r="E48" s="17">
        <v>1794</v>
      </c>
      <c r="F48" s="17">
        <f t="shared" si="0"/>
        <v>38413</v>
      </c>
      <c r="G48" s="17">
        <v>1795</v>
      </c>
      <c r="H48" s="17"/>
      <c r="I48" s="17"/>
      <c r="J48" s="17">
        <f t="shared" si="1"/>
        <v>40208</v>
      </c>
      <c r="K48" s="18">
        <f t="shared" si="2"/>
        <v>0</v>
      </c>
      <c r="L48" s="191">
        <v>0</v>
      </c>
      <c r="M48" s="191">
        <v>0</v>
      </c>
      <c r="N48" s="191">
        <v>0</v>
      </c>
      <c r="O48" s="190">
        <f t="shared" si="3"/>
        <v>40208</v>
      </c>
      <c r="P48" s="142">
        <v>2285.15</v>
      </c>
      <c r="Q48" s="17">
        <f t="shared" si="4"/>
        <v>6881.7</v>
      </c>
      <c r="R48" s="17">
        <f t="shared" si="5"/>
        <v>200</v>
      </c>
      <c r="S48" s="17">
        <f t="shared" si="6"/>
        <v>1005.2</v>
      </c>
      <c r="T48" s="17">
        <f t="shared" si="7"/>
        <v>6427.22</v>
      </c>
      <c r="U48" s="190">
        <f t="shared" si="8"/>
        <v>16799.27</v>
      </c>
      <c r="V48" s="21">
        <f t="shared" si="9"/>
        <v>11704</v>
      </c>
      <c r="W48" s="192">
        <f t="shared" si="10"/>
        <v>11704.73</v>
      </c>
      <c r="X48" s="187">
        <v>19</v>
      </c>
      <c r="Y48" s="23">
        <f t="shared" si="11"/>
        <v>4824.96</v>
      </c>
      <c r="Z48" s="17">
        <v>0</v>
      </c>
      <c r="AA48" s="17">
        <v>100</v>
      </c>
      <c r="AB48" s="24">
        <f t="shared" si="12"/>
        <v>1005.2</v>
      </c>
      <c r="AC48" s="128">
        <v>200</v>
      </c>
      <c r="AD48" s="198">
        <f t="shared" si="13"/>
        <v>23408.73</v>
      </c>
      <c r="AE48" s="199">
        <f t="shared" si="14"/>
        <v>11704.365</v>
      </c>
      <c r="AF48" s="187">
        <v>19</v>
      </c>
      <c r="AG48" s="197" t="s">
        <v>50</v>
      </c>
      <c r="AH48" s="203" t="s">
        <v>51</v>
      </c>
      <c r="AI48" s="17">
        <f t="shared" si="15"/>
        <v>2285.15</v>
      </c>
      <c r="AJ48" s="17">
        <f t="shared" si="16"/>
        <v>3618.72</v>
      </c>
      <c r="AK48" s="17">
        <v>0</v>
      </c>
      <c r="AL48" s="17">
        <v>0</v>
      </c>
      <c r="AM48" s="17">
        <v>0</v>
      </c>
      <c r="AN48" s="17">
        <v>3262.98</v>
      </c>
      <c r="AO48" s="17">
        <v>0</v>
      </c>
      <c r="AP48" s="17"/>
      <c r="AQ48" s="17">
        <v>0</v>
      </c>
      <c r="AR48" s="17">
        <v>0</v>
      </c>
      <c r="AS48" s="17">
        <f t="shared" si="17"/>
        <v>6881.7</v>
      </c>
      <c r="AT48" s="17">
        <v>200</v>
      </c>
      <c r="AU48" s="17">
        <v>0</v>
      </c>
      <c r="AV48" s="17">
        <v>0</v>
      </c>
      <c r="AW48" s="17">
        <f t="shared" si="18"/>
        <v>200</v>
      </c>
      <c r="AX48" s="17">
        <f t="shared" si="19"/>
        <v>1005.2</v>
      </c>
      <c r="AY48" s="17">
        <v>0</v>
      </c>
      <c r="AZ48" s="17">
        <v>1711</v>
      </c>
      <c r="BA48" s="17">
        <v>100</v>
      </c>
      <c r="BB48" s="17">
        <v>4616.22</v>
      </c>
      <c r="BC48" s="17">
        <v>0</v>
      </c>
      <c r="BD48" s="17">
        <v>0</v>
      </c>
      <c r="BE48" s="17">
        <f t="shared" si="20"/>
        <v>6427.22</v>
      </c>
      <c r="BF48" s="195">
        <f t="shared" si="21"/>
        <v>16799.27</v>
      </c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</row>
    <row r="49" spans="1:197" s="191" customFormat="1" ht="21" customHeight="1" x14ac:dyDescent="0.35">
      <c r="A49" s="187"/>
      <c r="B49" s="188"/>
      <c r="C49" s="189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19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190">
        <f t="shared" si="8"/>
        <v>0</v>
      </c>
      <c r="V49" s="21">
        <f t="shared" si="9"/>
        <v>0</v>
      </c>
      <c r="W49" s="192">
        <f t="shared" si="10"/>
        <v>0</v>
      </c>
      <c r="X49" s="187"/>
      <c r="Y49" s="23">
        <f t="shared" si="11"/>
        <v>0</v>
      </c>
      <c r="Z49" s="17"/>
      <c r="AA49" s="17"/>
      <c r="AB49" s="24">
        <f t="shared" si="12"/>
        <v>0</v>
      </c>
      <c r="AC49" s="128"/>
      <c r="AD49" s="198">
        <f t="shared" si="13"/>
        <v>0</v>
      </c>
      <c r="AE49" s="199">
        <f t="shared" si="14"/>
        <v>0</v>
      </c>
      <c r="AF49" s="187"/>
      <c r="AG49" s="188"/>
      <c r="AH49" s="189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/>
      <c r="AS49" s="17">
        <f t="shared" si="17"/>
        <v>0</v>
      </c>
      <c r="AT49" s="17"/>
      <c r="AU49" s="17"/>
      <c r="AV49" s="17"/>
      <c r="AW49" s="17">
        <f t="shared" si="18"/>
        <v>0</v>
      </c>
      <c r="AX49" s="17">
        <f t="shared" si="19"/>
        <v>0</v>
      </c>
      <c r="AY49" s="17"/>
      <c r="AZ49" s="17"/>
      <c r="BA49" s="17"/>
      <c r="BB49" s="17"/>
      <c r="BC49" s="17"/>
      <c r="BD49" s="17"/>
      <c r="BE49" s="17">
        <f t="shared" si="20"/>
        <v>0</v>
      </c>
      <c r="BF49" s="195">
        <f t="shared" si="21"/>
        <v>0</v>
      </c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</row>
    <row r="50" spans="1:197" s="191" customFormat="1" ht="21.75" customHeight="1" x14ac:dyDescent="0.35">
      <c r="A50" s="187">
        <v>20</v>
      </c>
      <c r="B50" s="188" t="s">
        <v>52</v>
      </c>
      <c r="C50" s="203" t="s">
        <v>54</v>
      </c>
      <c r="D50" s="16">
        <v>34187</v>
      </c>
      <c r="E50" s="17">
        <v>1607</v>
      </c>
      <c r="F50" s="17">
        <v>49015</v>
      </c>
      <c r="G50" s="17">
        <v>2289</v>
      </c>
      <c r="H50" s="17"/>
      <c r="I50" s="17"/>
      <c r="J50" s="17">
        <f t="shared" si="1"/>
        <v>51304</v>
      </c>
      <c r="K50" s="18">
        <f t="shared" si="2"/>
        <v>0</v>
      </c>
      <c r="L50" s="191">
        <v>0</v>
      </c>
      <c r="M50" s="191">
        <v>0</v>
      </c>
      <c r="N50" s="191">
        <v>0</v>
      </c>
      <c r="O50" s="190">
        <f t="shared" si="3"/>
        <v>51304</v>
      </c>
      <c r="P50" s="142">
        <v>4459.28</v>
      </c>
      <c r="Q50" s="17">
        <f t="shared" si="4"/>
        <v>13265.85</v>
      </c>
      <c r="R50" s="17">
        <f t="shared" si="5"/>
        <v>1149.8</v>
      </c>
      <c r="S50" s="17">
        <f t="shared" si="6"/>
        <v>1282.5999999999999</v>
      </c>
      <c r="T50" s="17">
        <f t="shared" si="7"/>
        <v>100</v>
      </c>
      <c r="U50" s="190">
        <f t="shared" si="8"/>
        <v>20257.53</v>
      </c>
      <c r="V50" s="21">
        <f t="shared" si="9"/>
        <v>15523</v>
      </c>
      <c r="W50" s="192">
        <f t="shared" si="10"/>
        <v>15523.470000000001</v>
      </c>
      <c r="X50" s="187">
        <v>20</v>
      </c>
      <c r="Y50" s="23">
        <f t="shared" si="11"/>
        <v>6156.48</v>
      </c>
      <c r="Z50" s="17">
        <v>0</v>
      </c>
      <c r="AA50" s="17">
        <v>100</v>
      </c>
      <c r="AB50" s="24">
        <f t="shared" si="12"/>
        <v>1282.5999999999999</v>
      </c>
      <c r="AC50" s="128">
        <v>200</v>
      </c>
      <c r="AD50" s="198">
        <f t="shared" si="13"/>
        <v>31046.47</v>
      </c>
      <c r="AE50" s="199">
        <f t="shared" si="14"/>
        <v>15523.235000000001</v>
      </c>
      <c r="AF50" s="187">
        <v>20</v>
      </c>
      <c r="AG50" s="188" t="s">
        <v>52</v>
      </c>
      <c r="AH50" s="203" t="s">
        <v>54</v>
      </c>
      <c r="AI50" s="17">
        <f t="shared" si="15"/>
        <v>4459.28</v>
      </c>
      <c r="AJ50" s="17">
        <f t="shared" si="16"/>
        <v>4617.3599999999997</v>
      </c>
      <c r="AK50" s="17">
        <v>0</v>
      </c>
      <c r="AL50" s="17">
        <v>0</v>
      </c>
      <c r="AM50" s="17">
        <v>0</v>
      </c>
      <c r="AN50" s="17">
        <v>7992.93</v>
      </c>
      <c r="AO50" s="17">
        <v>0</v>
      </c>
      <c r="AP50" s="17"/>
      <c r="AQ50" s="17">
        <v>0</v>
      </c>
      <c r="AR50" s="17">
        <v>655.56</v>
      </c>
      <c r="AS50" s="17">
        <f t="shared" si="17"/>
        <v>13265.85</v>
      </c>
      <c r="AT50" s="17">
        <v>200</v>
      </c>
      <c r="AU50" s="191">
        <v>949.8</v>
      </c>
      <c r="AV50" s="17">
        <v>0</v>
      </c>
      <c r="AW50" s="17">
        <f t="shared" si="18"/>
        <v>1149.8</v>
      </c>
      <c r="AX50" s="17">
        <f t="shared" si="19"/>
        <v>1282.5999999999999</v>
      </c>
      <c r="AY50" s="17">
        <v>0</v>
      </c>
      <c r="AZ50" s="17">
        <v>0</v>
      </c>
      <c r="BA50" s="17">
        <v>100</v>
      </c>
      <c r="BD50" s="17">
        <v>0</v>
      </c>
      <c r="BE50" s="17">
        <f t="shared" si="20"/>
        <v>100</v>
      </c>
      <c r="BF50" s="195">
        <f t="shared" si="21"/>
        <v>20257.53</v>
      </c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</row>
    <row r="51" spans="1:197" s="191" customFormat="1" ht="21.75" customHeight="1" x14ac:dyDescent="0.35">
      <c r="A51" s="187"/>
      <c r="B51" s="188"/>
      <c r="C51" s="211"/>
      <c r="D51" s="16"/>
      <c r="F51" s="17"/>
      <c r="J51" s="17">
        <f t="shared" si="1"/>
        <v>0</v>
      </c>
      <c r="K51" s="18">
        <f t="shared" si="2"/>
        <v>0</v>
      </c>
      <c r="O51" s="190">
        <f t="shared" si="3"/>
        <v>0</v>
      </c>
      <c r="P51" s="21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190">
        <f t="shared" si="8"/>
        <v>0</v>
      </c>
      <c r="V51" s="21">
        <f t="shared" si="9"/>
        <v>0</v>
      </c>
      <c r="W51" s="192">
        <f t="shared" si="10"/>
        <v>0</v>
      </c>
      <c r="X51" s="187"/>
      <c r="Y51" s="23">
        <f t="shared" si="11"/>
        <v>0</v>
      </c>
      <c r="AA51" s="17"/>
      <c r="AB51" s="24">
        <f t="shared" si="12"/>
        <v>0</v>
      </c>
      <c r="AC51" s="128"/>
      <c r="AD51" s="198">
        <f t="shared" si="13"/>
        <v>0</v>
      </c>
      <c r="AE51" s="199">
        <f t="shared" si="14"/>
        <v>0</v>
      </c>
      <c r="AF51" s="187"/>
      <c r="AG51" s="188"/>
      <c r="AH51" s="211"/>
      <c r="AI51" s="17">
        <f t="shared" si="15"/>
        <v>0</v>
      </c>
      <c r="AJ51" s="17">
        <f t="shared" si="16"/>
        <v>0</v>
      </c>
      <c r="AK51" s="50"/>
      <c r="AQ51" s="213"/>
      <c r="AS51" s="17">
        <f t="shared" si="17"/>
        <v>0</v>
      </c>
      <c r="AT51" s="136"/>
      <c r="AU51" s="214" t="s">
        <v>119</v>
      </c>
      <c r="AW51" s="17">
        <f t="shared" si="18"/>
        <v>0</v>
      </c>
      <c r="AX51" s="17">
        <f t="shared" si="19"/>
        <v>0</v>
      </c>
      <c r="AY51" s="17"/>
      <c r="AZ51" s="215"/>
      <c r="BD51" s="17"/>
      <c r="BE51" s="17">
        <f t="shared" si="20"/>
        <v>0</v>
      </c>
      <c r="BF51" s="195">
        <f t="shared" si="21"/>
        <v>0</v>
      </c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</row>
    <row r="52" spans="1:197" s="191" customFormat="1" ht="25.5" x14ac:dyDescent="0.35">
      <c r="A52" s="187">
        <v>21</v>
      </c>
      <c r="B52" s="197" t="s">
        <v>53</v>
      </c>
      <c r="C52" s="209" t="s">
        <v>56</v>
      </c>
      <c r="D52" s="16">
        <v>47228</v>
      </c>
      <c r="E52" s="17">
        <v>2314</v>
      </c>
      <c r="F52" s="17">
        <v>74836</v>
      </c>
      <c r="G52" s="17">
        <v>3326</v>
      </c>
      <c r="H52" s="17"/>
      <c r="I52" s="17"/>
      <c r="J52" s="17">
        <f t="shared" si="1"/>
        <v>78162</v>
      </c>
      <c r="K52" s="18">
        <f t="shared" si="2"/>
        <v>0</v>
      </c>
      <c r="L52" s="191">
        <v>0</v>
      </c>
      <c r="M52" s="191">
        <v>0</v>
      </c>
      <c r="N52" s="191">
        <v>0</v>
      </c>
      <c r="O52" s="190">
        <f t="shared" si="3"/>
        <v>78162</v>
      </c>
      <c r="P52" s="142">
        <v>10500.09</v>
      </c>
      <c r="Q52" s="17">
        <f t="shared" si="4"/>
        <v>7034.58</v>
      </c>
      <c r="R52" s="17">
        <f t="shared" si="5"/>
        <v>200</v>
      </c>
      <c r="S52" s="17">
        <f t="shared" si="6"/>
        <v>1954.05</v>
      </c>
      <c r="T52" s="17">
        <f t="shared" si="7"/>
        <v>100</v>
      </c>
      <c r="U52" s="190">
        <f t="shared" si="8"/>
        <v>19788.719999999998</v>
      </c>
      <c r="V52" s="21">
        <f t="shared" si="9"/>
        <v>29187</v>
      </c>
      <c r="W52" s="192">
        <f t="shared" si="10"/>
        <v>29186.28</v>
      </c>
      <c r="X52" s="187">
        <v>21</v>
      </c>
      <c r="Y52" s="23">
        <f t="shared" si="11"/>
        <v>9379.44</v>
      </c>
      <c r="Z52" s="17">
        <v>0</v>
      </c>
      <c r="AA52" s="17">
        <v>100</v>
      </c>
      <c r="AB52" s="24">
        <f t="shared" si="12"/>
        <v>1954.05</v>
      </c>
      <c r="AC52" s="128">
        <v>200</v>
      </c>
      <c r="AD52" s="198">
        <f t="shared" si="13"/>
        <v>58373.279999999999</v>
      </c>
      <c r="AE52" s="199">
        <f t="shared" si="14"/>
        <v>29186.639999999999</v>
      </c>
      <c r="AF52" s="187">
        <v>21</v>
      </c>
      <c r="AG52" s="197" t="s">
        <v>53</v>
      </c>
      <c r="AH52" s="209" t="s">
        <v>56</v>
      </c>
      <c r="AI52" s="17">
        <f t="shared" si="15"/>
        <v>10500.09</v>
      </c>
      <c r="AJ52" s="17">
        <f t="shared" si="16"/>
        <v>7034.58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/>
      <c r="AQ52" s="17">
        <v>0</v>
      </c>
      <c r="AR52" s="17">
        <v>0</v>
      </c>
      <c r="AS52" s="17">
        <f t="shared" si="17"/>
        <v>7034.58</v>
      </c>
      <c r="AT52" s="17">
        <v>200</v>
      </c>
      <c r="AU52" s="17">
        <v>0</v>
      </c>
      <c r="AV52" s="17">
        <v>0</v>
      </c>
      <c r="AW52" s="17">
        <f t="shared" si="18"/>
        <v>200</v>
      </c>
      <c r="AX52" s="17">
        <f t="shared" si="19"/>
        <v>1954.05</v>
      </c>
      <c r="AY52" s="17">
        <v>0</v>
      </c>
      <c r="AZ52" s="17">
        <v>0</v>
      </c>
      <c r="BA52" s="17">
        <v>100</v>
      </c>
      <c r="BB52" s="17">
        <v>0</v>
      </c>
      <c r="BC52" s="17">
        <v>0</v>
      </c>
      <c r="BD52" s="17">
        <v>0</v>
      </c>
      <c r="BE52" s="17">
        <f t="shared" si="20"/>
        <v>100</v>
      </c>
      <c r="BF52" s="195">
        <f t="shared" si="21"/>
        <v>19788.719999999998</v>
      </c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</row>
    <row r="53" spans="1:197" s="218" customFormat="1" ht="21.75" customHeight="1" x14ac:dyDescent="0.35">
      <c r="A53" s="187"/>
      <c r="B53" s="216"/>
      <c r="C53" s="217"/>
      <c r="D53" s="55"/>
      <c r="E53" s="56"/>
      <c r="F53" s="17">
        <f t="shared" si="0"/>
        <v>0</v>
      </c>
      <c r="G53" s="56"/>
      <c r="H53" s="56"/>
      <c r="I53" s="56"/>
      <c r="J53" s="17">
        <f t="shared" si="1"/>
        <v>0</v>
      </c>
      <c r="K53" s="18">
        <f t="shared" si="2"/>
        <v>0</v>
      </c>
      <c r="O53" s="190">
        <f t="shared" si="3"/>
        <v>0</v>
      </c>
      <c r="P53" s="146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190">
        <f t="shared" si="8"/>
        <v>0</v>
      </c>
      <c r="V53" s="21">
        <f t="shared" si="9"/>
        <v>0</v>
      </c>
      <c r="W53" s="192">
        <f t="shared" si="10"/>
        <v>0</v>
      </c>
      <c r="X53" s="187"/>
      <c r="Y53" s="23">
        <f t="shared" si="11"/>
        <v>0</v>
      </c>
      <c r="Z53" s="56"/>
      <c r="AA53" s="56"/>
      <c r="AB53" s="24">
        <f t="shared" si="12"/>
        <v>0</v>
      </c>
      <c r="AC53" s="130"/>
      <c r="AD53" s="198">
        <f t="shared" si="13"/>
        <v>0</v>
      </c>
      <c r="AE53" s="199">
        <f t="shared" si="14"/>
        <v>0</v>
      </c>
      <c r="AF53" s="187"/>
      <c r="AG53" s="216"/>
      <c r="AH53" s="217"/>
      <c r="AI53" s="17">
        <f t="shared" si="15"/>
        <v>0</v>
      </c>
      <c r="AJ53" s="17">
        <f t="shared" si="16"/>
        <v>0</v>
      </c>
      <c r="AK53" s="56"/>
      <c r="AL53" s="56"/>
      <c r="AM53" s="56"/>
      <c r="AN53" s="56"/>
      <c r="AO53" s="56"/>
      <c r="AP53" s="56"/>
      <c r="AQ53" s="56"/>
      <c r="AR53" s="56"/>
      <c r="AS53" s="17">
        <f t="shared" si="17"/>
        <v>0</v>
      </c>
      <c r="AT53" s="56"/>
      <c r="AU53" s="56"/>
      <c r="AV53" s="56"/>
      <c r="AW53" s="17">
        <f t="shared" si="18"/>
        <v>0</v>
      </c>
      <c r="AX53" s="17">
        <f t="shared" si="19"/>
        <v>0</v>
      </c>
      <c r="AY53" s="17"/>
      <c r="AZ53" s="56"/>
      <c r="BA53" s="56"/>
      <c r="BB53" s="56"/>
      <c r="BC53" s="56"/>
      <c r="BD53" s="17"/>
      <c r="BE53" s="17">
        <f t="shared" si="20"/>
        <v>0</v>
      </c>
      <c r="BF53" s="195">
        <f t="shared" si="21"/>
        <v>0</v>
      </c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</row>
    <row r="54" spans="1:197" s="207" customFormat="1" ht="21.75" customHeight="1" x14ac:dyDescent="0.35">
      <c r="A54" s="187">
        <v>22</v>
      </c>
      <c r="B54" s="219" t="s">
        <v>55</v>
      </c>
      <c r="C54" s="209" t="s">
        <v>56</v>
      </c>
      <c r="D54" s="59">
        <v>71511</v>
      </c>
      <c r="E54" s="40">
        <v>3325</v>
      </c>
      <c r="F54" s="17">
        <f t="shared" si="0"/>
        <v>74836</v>
      </c>
      <c r="G54" s="40">
        <v>3326</v>
      </c>
      <c r="H54" s="40"/>
      <c r="I54" s="40"/>
      <c r="J54" s="17">
        <f t="shared" si="1"/>
        <v>78162</v>
      </c>
      <c r="K54" s="18">
        <f t="shared" si="2"/>
        <v>0</v>
      </c>
      <c r="L54" s="207">
        <v>0</v>
      </c>
      <c r="M54" s="207">
        <v>0</v>
      </c>
      <c r="N54" s="207">
        <v>0</v>
      </c>
      <c r="O54" s="190">
        <f t="shared" si="3"/>
        <v>78162</v>
      </c>
      <c r="P54" s="144">
        <v>10500.09</v>
      </c>
      <c r="Q54" s="17">
        <f t="shared" si="4"/>
        <v>15939.76</v>
      </c>
      <c r="R54" s="17">
        <f t="shared" si="5"/>
        <v>200</v>
      </c>
      <c r="S54" s="17">
        <f t="shared" si="6"/>
        <v>1954.05</v>
      </c>
      <c r="T54" s="17">
        <f t="shared" si="7"/>
        <v>1200</v>
      </c>
      <c r="U54" s="190">
        <f t="shared" si="8"/>
        <v>29793.899999999998</v>
      </c>
      <c r="V54" s="21">
        <f t="shared" si="9"/>
        <v>24184</v>
      </c>
      <c r="W54" s="192">
        <f t="shared" si="10"/>
        <v>24184.100000000006</v>
      </c>
      <c r="X54" s="187">
        <v>22</v>
      </c>
      <c r="Y54" s="23">
        <f t="shared" si="11"/>
        <v>9379.44</v>
      </c>
      <c r="Z54" s="40">
        <v>0</v>
      </c>
      <c r="AA54" s="17">
        <v>100</v>
      </c>
      <c r="AB54" s="24">
        <f t="shared" si="12"/>
        <v>1954.05</v>
      </c>
      <c r="AC54" s="128">
        <v>200</v>
      </c>
      <c r="AD54" s="198">
        <f t="shared" si="13"/>
        <v>48368.100000000006</v>
      </c>
      <c r="AE54" s="199">
        <f t="shared" si="14"/>
        <v>24184.050000000003</v>
      </c>
      <c r="AF54" s="187">
        <v>22</v>
      </c>
      <c r="AG54" s="219" t="s">
        <v>55</v>
      </c>
      <c r="AH54" s="209" t="s">
        <v>56</v>
      </c>
      <c r="AI54" s="17">
        <f t="shared" si="15"/>
        <v>10500.09</v>
      </c>
      <c r="AJ54" s="17">
        <f t="shared" si="16"/>
        <v>7034.58</v>
      </c>
      <c r="AK54" s="40">
        <v>0</v>
      </c>
      <c r="AL54" s="40">
        <v>0</v>
      </c>
      <c r="AM54" s="40">
        <v>0</v>
      </c>
      <c r="AN54" s="40">
        <v>8905.18</v>
      </c>
      <c r="AO54" s="40">
        <v>0</v>
      </c>
      <c r="AP54" s="40"/>
      <c r="AQ54" s="40">
        <v>0</v>
      </c>
      <c r="AR54" s="40">
        <v>0</v>
      </c>
      <c r="AS54" s="17">
        <f t="shared" si="17"/>
        <v>15939.76</v>
      </c>
      <c r="AT54" s="17">
        <v>200</v>
      </c>
      <c r="AU54" s="40">
        <v>0</v>
      </c>
      <c r="AV54" s="40">
        <v>0</v>
      </c>
      <c r="AW54" s="17">
        <f t="shared" si="18"/>
        <v>200</v>
      </c>
      <c r="AX54" s="17">
        <f t="shared" si="19"/>
        <v>1954.05</v>
      </c>
      <c r="AY54" s="17">
        <v>1000</v>
      </c>
      <c r="AZ54" s="40">
        <v>100</v>
      </c>
      <c r="BA54" s="17">
        <v>100</v>
      </c>
      <c r="BB54" s="40">
        <v>0</v>
      </c>
      <c r="BC54" s="40">
        <v>0</v>
      </c>
      <c r="BD54" s="17">
        <v>0</v>
      </c>
      <c r="BE54" s="17">
        <f t="shared" si="20"/>
        <v>1200</v>
      </c>
      <c r="BF54" s="195">
        <f>AI54+AS54+AW54+AX54+BE54</f>
        <v>29793.899999999998</v>
      </c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</row>
    <row r="55" spans="1:197" s="191" customFormat="1" ht="21.75" customHeight="1" x14ac:dyDescent="0.35">
      <c r="A55" s="187"/>
      <c r="B55" s="188"/>
      <c r="C55" s="189"/>
      <c r="D55" s="16"/>
      <c r="E55" s="17"/>
      <c r="F55" s="17">
        <f t="shared" si="0"/>
        <v>0</v>
      </c>
      <c r="G55" s="17"/>
      <c r="H55" s="17"/>
      <c r="I55" s="17"/>
      <c r="J55" s="17">
        <f t="shared" si="1"/>
        <v>0</v>
      </c>
      <c r="K55" s="18">
        <f t="shared" si="2"/>
        <v>0</v>
      </c>
      <c r="O55" s="190">
        <f t="shared" si="3"/>
        <v>0</v>
      </c>
      <c r="P55" s="142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190">
        <f t="shared" si="8"/>
        <v>0</v>
      </c>
      <c r="V55" s="21">
        <f t="shared" si="9"/>
        <v>0</v>
      </c>
      <c r="W55" s="192">
        <f t="shared" si="10"/>
        <v>0</v>
      </c>
      <c r="X55" s="187"/>
      <c r="Y55" s="23">
        <f t="shared" si="11"/>
        <v>0</v>
      </c>
      <c r="Z55" s="17"/>
      <c r="AA55" s="17"/>
      <c r="AB55" s="24">
        <f t="shared" si="12"/>
        <v>0</v>
      </c>
      <c r="AC55" s="128"/>
      <c r="AD55" s="198">
        <f t="shared" si="13"/>
        <v>0</v>
      </c>
      <c r="AE55" s="199">
        <f t="shared" si="14"/>
        <v>0</v>
      </c>
      <c r="AF55" s="187"/>
      <c r="AG55" s="188"/>
      <c r="AH55" s="189"/>
      <c r="AI55" s="17">
        <f t="shared" si="15"/>
        <v>0</v>
      </c>
      <c r="AJ55" s="17">
        <f t="shared" si="16"/>
        <v>0</v>
      </c>
      <c r="AK55" s="17"/>
      <c r="AL55" s="17"/>
      <c r="AM55" s="17"/>
      <c r="AN55" s="17"/>
      <c r="AO55" s="17"/>
      <c r="AP55" s="17"/>
      <c r="AQ55" s="17"/>
      <c r="AR55" s="17"/>
      <c r="AS55" s="17">
        <f t="shared" si="17"/>
        <v>0</v>
      </c>
      <c r="AT55" s="17"/>
      <c r="AU55" s="17"/>
      <c r="AV55" s="17"/>
      <c r="AW55" s="17">
        <f t="shared" si="18"/>
        <v>0</v>
      </c>
      <c r="AX55" s="17">
        <f t="shared" si="19"/>
        <v>0</v>
      </c>
      <c r="AY55" s="17"/>
      <c r="AZ55" s="17"/>
      <c r="BA55" s="17"/>
      <c r="BB55" s="17"/>
      <c r="BC55" s="17"/>
      <c r="BD55" s="17"/>
      <c r="BE55" s="17">
        <f t="shared" si="20"/>
        <v>0</v>
      </c>
      <c r="BF55" s="195">
        <f t="shared" si="21"/>
        <v>0</v>
      </c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</row>
    <row r="56" spans="1:197" s="191" customFormat="1" ht="21.75" customHeight="1" x14ac:dyDescent="0.35">
      <c r="A56" s="187">
        <v>23</v>
      </c>
      <c r="B56" s="188" t="s">
        <v>57</v>
      </c>
      <c r="C56" s="189" t="s">
        <v>58</v>
      </c>
      <c r="D56" s="16">
        <v>36619</v>
      </c>
      <c r="E56" s="17">
        <v>1794</v>
      </c>
      <c r="F56" s="17">
        <f t="shared" si="0"/>
        <v>38413</v>
      </c>
      <c r="G56" s="17">
        <v>1795</v>
      </c>
      <c r="H56" s="17"/>
      <c r="I56" s="17"/>
      <c r="J56" s="17">
        <f t="shared" si="1"/>
        <v>40208</v>
      </c>
      <c r="K56" s="18">
        <f t="shared" si="2"/>
        <v>0</v>
      </c>
      <c r="L56" s="191">
        <v>0</v>
      </c>
      <c r="M56" s="191">
        <v>0</v>
      </c>
      <c r="N56" s="191">
        <v>0</v>
      </c>
      <c r="O56" s="190">
        <f t="shared" si="3"/>
        <v>40208</v>
      </c>
      <c r="P56" s="142">
        <v>2285.15</v>
      </c>
      <c r="Q56" s="17">
        <f t="shared" si="4"/>
        <v>12312.679999999998</v>
      </c>
      <c r="R56" s="17">
        <f t="shared" si="5"/>
        <v>200</v>
      </c>
      <c r="S56" s="17">
        <f t="shared" si="6"/>
        <v>1005.2</v>
      </c>
      <c r="T56" s="17">
        <f t="shared" si="7"/>
        <v>20129.07</v>
      </c>
      <c r="U56" s="190">
        <f t="shared" si="8"/>
        <v>35932.1</v>
      </c>
      <c r="V56" s="21">
        <f t="shared" si="9"/>
        <v>2138</v>
      </c>
      <c r="W56" s="192">
        <f t="shared" si="10"/>
        <v>2137.9000000000015</v>
      </c>
      <c r="X56" s="187">
        <v>23</v>
      </c>
      <c r="Y56" s="23">
        <f t="shared" si="11"/>
        <v>4824.96</v>
      </c>
      <c r="Z56" s="17">
        <v>0</v>
      </c>
      <c r="AA56" s="17">
        <v>100</v>
      </c>
      <c r="AB56" s="24">
        <f t="shared" si="12"/>
        <v>1005.2</v>
      </c>
      <c r="AC56" s="128">
        <v>200</v>
      </c>
      <c r="AD56" s="198">
        <f t="shared" si="13"/>
        <v>4275.9000000000015</v>
      </c>
      <c r="AE56" s="199">
        <f t="shared" si="14"/>
        <v>2137.9500000000007</v>
      </c>
      <c r="AF56" s="187">
        <v>23</v>
      </c>
      <c r="AG56" s="188" t="s">
        <v>57</v>
      </c>
      <c r="AH56" s="189" t="s">
        <v>58</v>
      </c>
      <c r="AI56" s="17">
        <f t="shared" si="15"/>
        <v>2285.15</v>
      </c>
      <c r="AJ56" s="17">
        <f t="shared" si="16"/>
        <v>3618.72</v>
      </c>
      <c r="AK56" s="17">
        <v>0</v>
      </c>
      <c r="AL56" s="17">
        <v>0</v>
      </c>
      <c r="AM56" s="17">
        <v>0</v>
      </c>
      <c r="AN56" s="17">
        <v>5705.07</v>
      </c>
      <c r="AO56" s="17">
        <v>0</v>
      </c>
      <c r="AP56" s="17">
        <v>2333.33</v>
      </c>
      <c r="AQ56" s="17">
        <v>0</v>
      </c>
      <c r="AR56" s="17">
        <v>655.56</v>
      </c>
      <c r="AS56" s="17">
        <f t="shared" si="17"/>
        <v>12312.679999999998</v>
      </c>
      <c r="AT56" s="17">
        <v>200</v>
      </c>
      <c r="AU56" s="17">
        <v>0</v>
      </c>
      <c r="AV56" s="17">
        <v>0</v>
      </c>
      <c r="AW56" s="17">
        <f t="shared" si="18"/>
        <v>200</v>
      </c>
      <c r="AX56" s="17">
        <f t="shared" si="19"/>
        <v>1005.2</v>
      </c>
      <c r="AY56" s="17">
        <v>0</v>
      </c>
      <c r="AZ56" s="17">
        <v>6142</v>
      </c>
      <c r="BA56" s="17">
        <v>100</v>
      </c>
      <c r="BB56" s="17">
        <v>8681.07</v>
      </c>
      <c r="BC56" s="17">
        <v>5206</v>
      </c>
      <c r="BD56" s="17">
        <v>0</v>
      </c>
      <c r="BE56" s="17">
        <f t="shared" si="20"/>
        <v>20129.07</v>
      </c>
      <c r="BF56" s="195">
        <f t="shared" si="21"/>
        <v>35932.1</v>
      </c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</row>
    <row r="57" spans="1:197" s="218" customFormat="1" ht="23.25" customHeight="1" x14ac:dyDescent="0.35">
      <c r="A57" s="187"/>
      <c r="B57" s="197"/>
      <c r="C57" s="217"/>
      <c r="D57" s="42"/>
      <c r="E57" s="56"/>
      <c r="F57" s="17">
        <f t="shared" si="0"/>
        <v>0</v>
      </c>
      <c r="G57" s="56"/>
      <c r="H57" s="56"/>
      <c r="I57" s="56"/>
      <c r="J57" s="17">
        <f t="shared" si="1"/>
        <v>0</v>
      </c>
      <c r="K57" s="18">
        <f t="shared" si="2"/>
        <v>0</v>
      </c>
      <c r="O57" s="190">
        <f t="shared" si="3"/>
        <v>0</v>
      </c>
      <c r="P57" s="146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190">
        <f t="shared" si="8"/>
        <v>0</v>
      </c>
      <c r="V57" s="21">
        <f t="shared" si="9"/>
        <v>0</v>
      </c>
      <c r="W57" s="192">
        <f t="shared" si="10"/>
        <v>0</v>
      </c>
      <c r="X57" s="187"/>
      <c r="Y57" s="23">
        <f t="shared" si="11"/>
        <v>0</v>
      </c>
      <c r="Z57" s="56"/>
      <c r="AA57" s="56"/>
      <c r="AB57" s="24">
        <f t="shared" si="12"/>
        <v>0</v>
      </c>
      <c r="AC57" s="130"/>
      <c r="AD57" s="198">
        <f t="shared" si="13"/>
        <v>0</v>
      </c>
      <c r="AE57" s="199">
        <f t="shared" si="14"/>
        <v>0</v>
      </c>
      <c r="AF57" s="187"/>
      <c r="AG57" s="197"/>
      <c r="AH57" s="217"/>
      <c r="AI57" s="17">
        <f t="shared" si="15"/>
        <v>0</v>
      </c>
      <c r="AJ57" s="17">
        <f t="shared" si="16"/>
        <v>0</v>
      </c>
      <c r="AK57" s="56"/>
      <c r="AL57" s="56"/>
      <c r="AM57" s="56"/>
      <c r="AN57" s="56"/>
      <c r="AO57" s="56"/>
      <c r="AP57" s="56"/>
      <c r="AQ57" s="56"/>
      <c r="AR57" s="56"/>
      <c r="AS57" s="17">
        <f t="shared" si="17"/>
        <v>0</v>
      </c>
      <c r="AT57" s="56"/>
      <c r="AU57" s="56"/>
      <c r="AV57" s="56"/>
      <c r="AW57" s="17">
        <f t="shared" si="18"/>
        <v>0</v>
      </c>
      <c r="AX57" s="17">
        <f t="shared" si="19"/>
        <v>0</v>
      </c>
      <c r="AY57" s="17"/>
      <c r="AZ57" s="56"/>
      <c r="BA57" s="56"/>
      <c r="BB57" s="17" t="s">
        <v>115</v>
      </c>
      <c r="BC57" s="56"/>
      <c r="BD57" s="17"/>
      <c r="BE57" s="17">
        <f t="shared" si="20"/>
        <v>0</v>
      </c>
      <c r="BF57" s="195">
        <f t="shared" si="21"/>
        <v>0</v>
      </c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</row>
    <row r="58" spans="1:197" s="191" customFormat="1" ht="21.75" customHeight="1" x14ac:dyDescent="0.35">
      <c r="A58" s="187">
        <v>24</v>
      </c>
      <c r="B58" s="188" t="s">
        <v>59</v>
      </c>
      <c r="C58" s="189" t="s">
        <v>60</v>
      </c>
      <c r="D58" s="16">
        <v>52096</v>
      </c>
      <c r="E58" s="17">
        <v>2553</v>
      </c>
      <c r="F58" s="17">
        <f t="shared" si="0"/>
        <v>54649</v>
      </c>
      <c r="G58" s="17">
        <v>2516</v>
      </c>
      <c r="H58" s="17"/>
      <c r="I58" s="17"/>
      <c r="J58" s="17">
        <f t="shared" si="1"/>
        <v>57165</v>
      </c>
      <c r="K58" s="18">
        <f t="shared" si="2"/>
        <v>0</v>
      </c>
      <c r="L58" s="191">
        <v>0</v>
      </c>
      <c r="M58" s="191">
        <v>0</v>
      </c>
      <c r="N58" s="191">
        <v>0</v>
      </c>
      <c r="O58" s="190">
        <f t="shared" si="3"/>
        <v>57165</v>
      </c>
      <c r="P58" s="142">
        <v>5692.04</v>
      </c>
      <c r="Q58" s="17">
        <f t="shared" si="4"/>
        <v>18650.289999999997</v>
      </c>
      <c r="R58" s="17">
        <f t="shared" si="5"/>
        <v>200</v>
      </c>
      <c r="S58" s="17">
        <f t="shared" si="6"/>
        <v>1429.12</v>
      </c>
      <c r="T58" s="17">
        <f t="shared" si="7"/>
        <v>5466.48</v>
      </c>
      <c r="U58" s="190">
        <f t="shared" si="8"/>
        <v>31437.929999999997</v>
      </c>
      <c r="V58" s="21">
        <f t="shared" si="9"/>
        <v>12864</v>
      </c>
      <c r="W58" s="192">
        <f t="shared" si="10"/>
        <v>12863.070000000003</v>
      </c>
      <c r="X58" s="187">
        <v>24</v>
      </c>
      <c r="Y58" s="23">
        <f t="shared" si="11"/>
        <v>6859.8</v>
      </c>
      <c r="Z58" s="17">
        <v>0</v>
      </c>
      <c r="AA58" s="17">
        <v>100</v>
      </c>
      <c r="AB58" s="24">
        <f t="shared" si="12"/>
        <v>1429.1299999999999</v>
      </c>
      <c r="AC58" s="128">
        <v>200</v>
      </c>
      <c r="AD58" s="198">
        <f t="shared" si="13"/>
        <v>25727.070000000003</v>
      </c>
      <c r="AE58" s="199">
        <f t="shared" si="14"/>
        <v>12863.535000000002</v>
      </c>
      <c r="AF58" s="187">
        <v>24</v>
      </c>
      <c r="AG58" s="188" t="s">
        <v>59</v>
      </c>
      <c r="AH58" s="189" t="s">
        <v>60</v>
      </c>
      <c r="AI58" s="17">
        <f t="shared" si="15"/>
        <v>5692.04</v>
      </c>
      <c r="AJ58" s="17">
        <f t="shared" si="16"/>
        <v>5144.8499999999995</v>
      </c>
      <c r="AK58" s="17">
        <v>0</v>
      </c>
      <c r="AL58" s="155">
        <v>0</v>
      </c>
      <c r="AM58" s="17">
        <v>0</v>
      </c>
      <c r="AN58" s="17">
        <v>10516.55</v>
      </c>
      <c r="AO58" s="17">
        <v>0</v>
      </c>
      <c r="AP58" s="17">
        <v>2333.33</v>
      </c>
      <c r="AQ58" s="17">
        <v>0</v>
      </c>
      <c r="AR58" s="17">
        <v>655.56</v>
      </c>
      <c r="AS58" s="17">
        <f t="shared" si="17"/>
        <v>18650.289999999997</v>
      </c>
      <c r="AT58" s="17">
        <v>200</v>
      </c>
      <c r="AU58" s="17">
        <v>0</v>
      </c>
      <c r="AV58" s="17">
        <v>0</v>
      </c>
      <c r="AW58" s="17">
        <f t="shared" si="18"/>
        <v>200</v>
      </c>
      <c r="AX58" s="17">
        <f t="shared" si="19"/>
        <v>1429.12</v>
      </c>
      <c r="AY58" s="17">
        <v>0</v>
      </c>
      <c r="AZ58" s="17">
        <v>0</v>
      </c>
      <c r="BA58" s="17">
        <v>100</v>
      </c>
      <c r="BB58" s="17">
        <v>5366.48</v>
      </c>
      <c r="BC58" s="17">
        <v>0</v>
      </c>
      <c r="BD58" s="17">
        <v>0</v>
      </c>
      <c r="BE58" s="17">
        <f t="shared" si="20"/>
        <v>5466.48</v>
      </c>
      <c r="BF58" s="195">
        <f t="shared" si="21"/>
        <v>31437.929999999997</v>
      </c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</row>
    <row r="59" spans="1:197" s="196" customFormat="1" ht="21.75" customHeight="1" x14ac:dyDescent="0.35">
      <c r="A59" s="187"/>
      <c r="B59" s="200"/>
      <c r="C59" s="220"/>
      <c r="D59" s="42"/>
      <c r="E59" s="56"/>
      <c r="F59" s="17">
        <f t="shared" si="0"/>
        <v>0</v>
      </c>
      <c r="G59" s="56"/>
      <c r="H59" s="56"/>
      <c r="I59" s="56"/>
      <c r="J59" s="17">
        <f t="shared" si="1"/>
        <v>0</v>
      </c>
      <c r="K59" s="18">
        <f t="shared" si="2"/>
        <v>0</v>
      </c>
      <c r="L59" s="218"/>
      <c r="M59" s="218"/>
      <c r="N59" s="218"/>
      <c r="O59" s="190">
        <f t="shared" si="3"/>
        <v>0</v>
      </c>
      <c r="P59" s="146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190">
        <f t="shared" si="8"/>
        <v>0</v>
      </c>
      <c r="V59" s="21">
        <f t="shared" si="9"/>
        <v>0</v>
      </c>
      <c r="W59" s="192">
        <f t="shared" si="10"/>
        <v>0</v>
      </c>
      <c r="X59" s="187"/>
      <c r="Y59" s="23">
        <f t="shared" si="11"/>
        <v>0</v>
      </c>
      <c r="Z59" s="56"/>
      <c r="AA59" s="56"/>
      <c r="AB59" s="24">
        <f t="shared" si="12"/>
        <v>0</v>
      </c>
      <c r="AC59" s="130"/>
      <c r="AD59" s="198">
        <f t="shared" si="13"/>
        <v>0</v>
      </c>
      <c r="AE59" s="199">
        <f t="shared" si="14"/>
        <v>0</v>
      </c>
      <c r="AF59" s="187"/>
      <c r="AG59" s="200"/>
      <c r="AH59" s="220"/>
      <c r="AI59" s="17">
        <f t="shared" si="15"/>
        <v>0</v>
      </c>
      <c r="AJ59" s="17">
        <f t="shared" si="16"/>
        <v>0</v>
      </c>
      <c r="AK59" s="56"/>
      <c r="AL59" s="56"/>
      <c r="AM59" s="56"/>
      <c r="AN59" s="56"/>
      <c r="AO59" s="56"/>
      <c r="AP59" s="56"/>
      <c r="AQ59" s="56"/>
      <c r="AR59" s="56"/>
      <c r="AS59" s="17">
        <f t="shared" si="17"/>
        <v>0</v>
      </c>
      <c r="AT59" s="56"/>
      <c r="AU59" s="56"/>
      <c r="AV59" s="56"/>
      <c r="AW59" s="17">
        <f t="shared" si="18"/>
        <v>0</v>
      </c>
      <c r="AX59" s="17">
        <f t="shared" si="19"/>
        <v>0</v>
      </c>
      <c r="AY59" s="17"/>
      <c r="AZ59" s="56"/>
      <c r="BA59" s="56"/>
      <c r="BB59" s="56"/>
      <c r="BC59" s="56"/>
      <c r="BD59" s="17"/>
      <c r="BE59" s="17">
        <f t="shared" si="20"/>
        <v>0</v>
      </c>
      <c r="BF59" s="195">
        <f t="shared" si="21"/>
        <v>0</v>
      </c>
    </row>
    <row r="60" spans="1:197" s="191" customFormat="1" ht="21.75" customHeight="1" x14ac:dyDescent="0.35">
      <c r="A60" s="187">
        <v>25</v>
      </c>
      <c r="B60" s="197" t="s">
        <v>61</v>
      </c>
      <c r="C60" s="189" t="s">
        <v>28</v>
      </c>
      <c r="D60" s="16">
        <v>43030</v>
      </c>
      <c r="E60" s="17">
        <v>2108</v>
      </c>
      <c r="F60" s="17">
        <f t="shared" si="0"/>
        <v>45138</v>
      </c>
      <c r="G60" s="17">
        <v>2109</v>
      </c>
      <c r="H60" s="17"/>
      <c r="I60" s="17"/>
      <c r="J60" s="17">
        <f t="shared" si="1"/>
        <v>47247</v>
      </c>
      <c r="K60" s="18">
        <f t="shared" si="2"/>
        <v>0</v>
      </c>
      <c r="L60" s="191">
        <v>0</v>
      </c>
      <c r="M60" s="191">
        <v>0</v>
      </c>
      <c r="N60" s="191">
        <v>0</v>
      </c>
      <c r="O60" s="190">
        <f t="shared" si="3"/>
        <v>47247</v>
      </c>
      <c r="P60" s="142">
        <v>3605.95</v>
      </c>
      <c r="Q60" s="17">
        <f t="shared" si="4"/>
        <v>4252.2299999999996</v>
      </c>
      <c r="R60" s="17">
        <f t="shared" si="5"/>
        <v>200</v>
      </c>
      <c r="S60" s="17">
        <f t="shared" si="6"/>
        <v>1181.17</v>
      </c>
      <c r="T60" s="17">
        <f t="shared" si="7"/>
        <v>2200</v>
      </c>
      <c r="U60" s="190">
        <f t="shared" si="8"/>
        <v>11439.349999999999</v>
      </c>
      <c r="V60" s="21">
        <f t="shared" si="9"/>
        <v>17904</v>
      </c>
      <c r="W60" s="192">
        <f t="shared" si="10"/>
        <v>17903.650000000001</v>
      </c>
      <c r="X60" s="187">
        <v>25</v>
      </c>
      <c r="Y60" s="23">
        <f t="shared" si="11"/>
        <v>5669.6399999999994</v>
      </c>
      <c r="Z60" s="17">
        <v>0</v>
      </c>
      <c r="AA60" s="17">
        <v>100</v>
      </c>
      <c r="AB60" s="24">
        <f t="shared" si="12"/>
        <v>1181.18</v>
      </c>
      <c r="AC60" s="128">
        <v>200</v>
      </c>
      <c r="AD60" s="198">
        <f t="shared" si="13"/>
        <v>35807.65</v>
      </c>
      <c r="AE60" s="199">
        <f t="shared" si="14"/>
        <v>17903.825000000001</v>
      </c>
      <c r="AF60" s="187">
        <v>25</v>
      </c>
      <c r="AG60" s="197" t="s">
        <v>61</v>
      </c>
      <c r="AH60" s="189" t="s">
        <v>28</v>
      </c>
      <c r="AI60" s="17">
        <f t="shared" si="15"/>
        <v>3605.95</v>
      </c>
      <c r="AJ60" s="17">
        <f t="shared" si="16"/>
        <v>4252.2299999999996</v>
      </c>
      <c r="AK60" s="17"/>
      <c r="AL60" s="17">
        <v>0</v>
      </c>
      <c r="AM60" s="17">
        <v>0</v>
      </c>
      <c r="AN60" s="17">
        <v>0</v>
      </c>
      <c r="AO60" s="17">
        <v>0</v>
      </c>
      <c r="AP60" s="17"/>
      <c r="AQ60" s="17">
        <v>0</v>
      </c>
      <c r="AR60" s="17">
        <v>0</v>
      </c>
      <c r="AS60" s="17">
        <f t="shared" si="17"/>
        <v>4252.2299999999996</v>
      </c>
      <c r="AT60" s="17">
        <v>200</v>
      </c>
      <c r="AU60" s="17">
        <v>0</v>
      </c>
      <c r="AV60" s="17">
        <v>0</v>
      </c>
      <c r="AW60" s="17">
        <f t="shared" si="18"/>
        <v>200</v>
      </c>
      <c r="AX60" s="17">
        <f t="shared" si="19"/>
        <v>1181.17</v>
      </c>
      <c r="AY60" s="17">
        <v>0</v>
      </c>
      <c r="AZ60" s="17">
        <v>2100</v>
      </c>
      <c r="BA60" s="17">
        <v>100</v>
      </c>
      <c r="BB60" s="17"/>
      <c r="BC60" s="17"/>
      <c r="BD60" s="17">
        <v>0</v>
      </c>
      <c r="BE60" s="17">
        <f t="shared" si="20"/>
        <v>2200</v>
      </c>
      <c r="BF60" s="195">
        <f t="shared" si="21"/>
        <v>11439.349999999999</v>
      </c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</row>
    <row r="61" spans="1:197" s="207" customFormat="1" ht="21.75" customHeight="1" x14ac:dyDescent="0.35">
      <c r="A61" s="187"/>
      <c r="B61" s="221"/>
      <c r="C61" s="209"/>
      <c r="D61" s="59"/>
      <c r="F61" s="17">
        <f t="shared" si="0"/>
        <v>0</v>
      </c>
      <c r="J61" s="17">
        <f t="shared" si="1"/>
        <v>0</v>
      </c>
      <c r="K61" s="18">
        <f t="shared" si="2"/>
        <v>0</v>
      </c>
      <c r="O61" s="190">
        <f t="shared" si="3"/>
        <v>0</v>
      </c>
      <c r="P61" s="222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190">
        <f t="shared" si="8"/>
        <v>0</v>
      </c>
      <c r="V61" s="21">
        <f t="shared" si="9"/>
        <v>0</v>
      </c>
      <c r="W61" s="192">
        <f t="shared" si="10"/>
        <v>0</v>
      </c>
      <c r="X61" s="187"/>
      <c r="Y61" s="23">
        <f t="shared" si="11"/>
        <v>0</v>
      </c>
      <c r="AA61" s="40"/>
      <c r="AB61" s="24">
        <f t="shared" si="12"/>
        <v>0</v>
      </c>
      <c r="AC61" s="129"/>
      <c r="AD61" s="198">
        <f t="shared" si="13"/>
        <v>0</v>
      </c>
      <c r="AE61" s="199">
        <f t="shared" si="14"/>
        <v>0</v>
      </c>
      <c r="AF61" s="187"/>
      <c r="AG61" s="221"/>
      <c r="AH61" s="209"/>
      <c r="AI61" s="17">
        <f t="shared" si="15"/>
        <v>0</v>
      </c>
      <c r="AJ61" s="17">
        <f t="shared" si="16"/>
        <v>0</v>
      </c>
      <c r="AK61" s="40"/>
      <c r="AS61" s="17">
        <f t="shared" si="17"/>
        <v>0</v>
      </c>
      <c r="AT61" s="40"/>
      <c r="AW61" s="17">
        <f t="shared" si="18"/>
        <v>0</v>
      </c>
      <c r="AX61" s="17">
        <f t="shared" si="19"/>
        <v>0</v>
      </c>
      <c r="AY61" s="17"/>
      <c r="BD61" s="17"/>
      <c r="BE61" s="17">
        <f t="shared" si="20"/>
        <v>0</v>
      </c>
      <c r="BF61" s="195">
        <f t="shared" si="21"/>
        <v>0</v>
      </c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</row>
    <row r="62" spans="1:197" s="191" customFormat="1" ht="21.75" customHeight="1" x14ac:dyDescent="0.35">
      <c r="A62" s="187">
        <v>26</v>
      </c>
      <c r="B62" s="197" t="s">
        <v>62</v>
      </c>
      <c r="C62" s="203" t="s">
        <v>32</v>
      </c>
      <c r="D62" s="16">
        <v>51357</v>
      </c>
      <c r="E62" s="17">
        <v>2516</v>
      </c>
      <c r="F62" s="17">
        <f t="shared" si="0"/>
        <v>53873</v>
      </c>
      <c r="G62" s="17">
        <v>2517</v>
      </c>
      <c r="H62" s="17"/>
      <c r="I62" s="17"/>
      <c r="J62" s="17">
        <f t="shared" si="1"/>
        <v>56390</v>
      </c>
      <c r="K62" s="18">
        <f t="shared" si="2"/>
        <v>0</v>
      </c>
      <c r="L62" s="191">
        <v>0</v>
      </c>
      <c r="M62" s="191">
        <v>0</v>
      </c>
      <c r="N62" s="191">
        <v>0</v>
      </c>
      <c r="O62" s="190">
        <f t="shared" si="3"/>
        <v>56390</v>
      </c>
      <c r="P62" s="142">
        <v>5529.03</v>
      </c>
      <c r="Q62" s="17">
        <f t="shared" si="4"/>
        <v>16129.76</v>
      </c>
      <c r="R62" s="17">
        <f t="shared" si="5"/>
        <v>200</v>
      </c>
      <c r="S62" s="17">
        <f t="shared" si="6"/>
        <v>1409.75</v>
      </c>
      <c r="T62" s="17">
        <f t="shared" si="7"/>
        <v>13117.11</v>
      </c>
      <c r="U62" s="190">
        <f t="shared" si="8"/>
        <v>36385.65</v>
      </c>
      <c r="V62" s="21">
        <f t="shared" si="9"/>
        <v>10002</v>
      </c>
      <c r="W62" s="192">
        <f t="shared" si="10"/>
        <v>10002.349999999999</v>
      </c>
      <c r="X62" s="187">
        <v>26</v>
      </c>
      <c r="Y62" s="23">
        <f t="shared" si="11"/>
        <v>6766.8</v>
      </c>
      <c r="Z62" s="17">
        <v>0</v>
      </c>
      <c r="AA62" s="17">
        <v>100</v>
      </c>
      <c r="AB62" s="24">
        <f t="shared" si="12"/>
        <v>1409.75</v>
      </c>
      <c r="AC62" s="128">
        <v>200</v>
      </c>
      <c r="AD62" s="198">
        <f t="shared" si="13"/>
        <v>20004.349999999999</v>
      </c>
      <c r="AE62" s="199">
        <f t="shared" si="14"/>
        <v>10002.174999999999</v>
      </c>
      <c r="AF62" s="187">
        <v>26</v>
      </c>
      <c r="AG62" s="197" t="s">
        <v>62</v>
      </c>
      <c r="AH62" s="203" t="s">
        <v>32</v>
      </c>
      <c r="AI62" s="17">
        <f t="shared" si="15"/>
        <v>5529.03</v>
      </c>
      <c r="AJ62" s="17">
        <f t="shared" si="16"/>
        <v>5075.0999999999995</v>
      </c>
      <c r="AK62" s="17">
        <v>0</v>
      </c>
      <c r="AL62" s="17">
        <v>0</v>
      </c>
      <c r="AM62" s="17">
        <v>0</v>
      </c>
      <c r="AN62" s="17">
        <v>10399.1</v>
      </c>
      <c r="AO62" s="17">
        <v>0</v>
      </c>
      <c r="AP62" s="17"/>
      <c r="AQ62" s="17">
        <v>0</v>
      </c>
      <c r="AR62" s="17">
        <v>655.56</v>
      </c>
      <c r="AS62" s="17">
        <f t="shared" si="17"/>
        <v>16129.76</v>
      </c>
      <c r="AT62" s="17">
        <v>200</v>
      </c>
      <c r="AU62" s="17">
        <v>0</v>
      </c>
      <c r="AV62" s="17">
        <v>0</v>
      </c>
      <c r="AW62" s="17">
        <f t="shared" si="18"/>
        <v>200</v>
      </c>
      <c r="AX62" s="17">
        <f t="shared" si="19"/>
        <v>1409.75</v>
      </c>
      <c r="AY62" s="17">
        <v>0</v>
      </c>
      <c r="AZ62" s="17">
        <v>2400</v>
      </c>
      <c r="BA62" s="17">
        <v>100</v>
      </c>
      <c r="BB62" s="17">
        <v>10617.11</v>
      </c>
      <c r="BC62" s="17">
        <v>0</v>
      </c>
      <c r="BD62" s="17">
        <v>0</v>
      </c>
      <c r="BE62" s="17">
        <f t="shared" si="20"/>
        <v>13117.11</v>
      </c>
      <c r="BF62" s="195">
        <f t="shared" si="21"/>
        <v>36385.65</v>
      </c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</row>
    <row r="63" spans="1:197" s="191" customFormat="1" ht="21.75" customHeight="1" x14ac:dyDescent="0.35">
      <c r="A63" s="187"/>
      <c r="B63" s="188"/>
      <c r="C63" s="189"/>
      <c r="D63" s="16"/>
      <c r="E63" s="17"/>
      <c r="F63" s="17">
        <f t="shared" si="0"/>
        <v>0</v>
      </c>
      <c r="G63" s="17"/>
      <c r="H63" s="17"/>
      <c r="I63" s="17"/>
      <c r="J63" s="17">
        <f t="shared" si="1"/>
        <v>0</v>
      </c>
      <c r="K63" s="18">
        <f t="shared" si="2"/>
        <v>0</v>
      </c>
      <c r="O63" s="190">
        <f t="shared" si="3"/>
        <v>0</v>
      </c>
      <c r="P63" s="142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190">
        <f t="shared" si="8"/>
        <v>0</v>
      </c>
      <c r="V63" s="21">
        <f t="shared" si="9"/>
        <v>0</v>
      </c>
      <c r="W63" s="192">
        <f t="shared" si="10"/>
        <v>0</v>
      </c>
      <c r="X63" s="187"/>
      <c r="Y63" s="23">
        <f t="shared" si="11"/>
        <v>0</v>
      </c>
      <c r="Z63" s="17"/>
      <c r="AA63" s="17"/>
      <c r="AB63" s="24">
        <f t="shared" si="12"/>
        <v>0</v>
      </c>
      <c r="AC63" s="128"/>
      <c r="AD63" s="198">
        <f t="shared" si="13"/>
        <v>0</v>
      </c>
      <c r="AE63" s="199">
        <f t="shared" si="14"/>
        <v>0</v>
      </c>
      <c r="AF63" s="187"/>
      <c r="AG63" s="188"/>
      <c r="AH63" s="189"/>
      <c r="AI63" s="17">
        <f t="shared" si="15"/>
        <v>0</v>
      </c>
      <c r="AJ63" s="17">
        <f t="shared" si="16"/>
        <v>0</v>
      </c>
      <c r="AK63" s="17"/>
      <c r="AL63" s="17"/>
      <c r="AM63" s="17"/>
      <c r="AN63" s="17"/>
      <c r="AO63" s="17"/>
      <c r="AP63" s="17"/>
      <c r="AQ63" s="17"/>
      <c r="AR63" s="17"/>
      <c r="AS63" s="17">
        <f t="shared" si="17"/>
        <v>0</v>
      </c>
      <c r="AT63" s="17"/>
      <c r="AU63" s="17"/>
      <c r="AV63" s="17"/>
      <c r="AW63" s="17">
        <f t="shared" si="18"/>
        <v>0</v>
      </c>
      <c r="AX63" s="17">
        <f t="shared" si="19"/>
        <v>0</v>
      </c>
      <c r="AY63" s="17"/>
      <c r="AZ63" s="50"/>
      <c r="BA63" s="17"/>
      <c r="BB63" s="17"/>
      <c r="BC63" s="17"/>
      <c r="BD63" s="17"/>
      <c r="BE63" s="17">
        <f t="shared" si="20"/>
        <v>0</v>
      </c>
      <c r="BF63" s="195">
        <f t="shared" si="21"/>
        <v>0</v>
      </c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</row>
    <row r="64" spans="1:197" s="191" customFormat="1" ht="21.75" customHeight="1" x14ac:dyDescent="0.35">
      <c r="A64" s="187">
        <v>27</v>
      </c>
      <c r="B64" s="197" t="s">
        <v>63</v>
      </c>
      <c r="C64" s="203" t="s">
        <v>25</v>
      </c>
      <c r="D64" s="16">
        <v>63997</v>
      </c>
      <c r="E64" s="17">
        <v>3008</v>
      </c>
      <c r="F64" s="17">
        <f t="shared" si="0"/>
        <v>67005</v>
      </c>
      <c r="G64" s="17">
        <v>3008</v>
      </c>
      <c r="H64" s="17"/>
      <c r="I64" s="17"/>
      <c r="J64" s="17">
        <f t="shared" si="1"/>
        <v>70013</v>
      </c>
      <c r="K64" s="18">
        <f t="shared" si="2"/>
        <v>0</v>
      </c>
      <c r="L64" s="191">
        <v>0</v>
      </c>
      <c r="M64" s="191">
        <v>0</v>
      </c>
      <c r="N64" s="191">
        <v>0</v>
      </c>
      <c r="O64" s="190">
        <f t="shared" si="3"/>
        <v>70013</v>
      </c>
      <c r="P64" s="142">
        <v>8394.4</v>
      </c>
      <c r="Q64" s="17">
        <f t="shared" si="4"/>
        <v>6301.17</v>
      </c>
      <c r="R64" s="17">
        <f t="shared" si="5"/>
        <v>200</v>
      </c>
      <c r="S64" s="17">
        <f t="shared" si="6"/>
        <v>1750.32</v>
      </c>
      <c r="T64" s="17">
        <f t="shared" si="7"/>
        <v>100</v>
      </c>
      <c r="U64" s="190">
        <f t="shared" si="8"/>
        <v>16745.89</v>
      </c>
      <c r="V64" s="21">
        <f t="shared" si="9"/>
        <v>26634</v>
      </c>
      <c r="W64" s="192">
        <f t="shared" si="10"/>
        <v>26633.11</v>
      </c>
      <c r="X64" s="187">
        <v>27</v>
      </c>
      <c r="Y64" s="23">
        <f t="shared" si="11"/>
        <v>8401.56</v>
      </c>
      <c r="Z64" s="17">
        <v>0</v>
      </c>
      <c r="AA64" s="17">
        <v>100</v>
      </c>
      <c r="AB64" s="24">
        <f t="shared" si="12"/>
        <v>1750.33</v>
      </c>
      <c r="AC64" s="128">
        <v>200</v>
      </c>
      <c r="AD64" s="198">
        <f t="shared" si="13"/>
        <v>53267.11</v>
      </c>
      <c r="AE64" s="199">
        <f t="shared" si="14"/>
        <v>26633.555</v>
      </c>
      <c r="AF64" s="187">
        <v>27</v>
      </c>
      <c r="AG64" s="197" t="s">
        <v>63</v>
      </c>
      <c r="AH64" s="203" t="s">
        <v>25</v>
      </c>
      <c r="AI64" s="17">
        <f t="shared" si="15"/>
        <v>8394.4</v>
      </c>
      <c r="AJ64" s="17">
        <f t="shared" si="16"/>
        <v>6301.17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/>
      <c r="AQ64" s="17">
        <v>0</v>
      </c>
      <c r="AR64" s="17">
        <v>0</v>
      </c>
      <c r="AS64" s="17">
        <f t="shared" si="17"/>
        <v>6301.17</v>
      </c>
      <c r="AT64" s="17">
        <v>200</v>
      </c>
      <c r="AU64" s="17">
        <v>0</v>
      </c>
      <c r="AV64" s="17">
        <v>0</v>
      </c>
      <c r="AW64" s="17">
        <f t="shared" si="18"/>
        <v>200</v>
      </c>
      <c r="AX64" s="17">
        <f t="shared" si="19"/>
        <v>1750.32</v>
      </c>
      <c r="AY64" s="17">
        <v>0</v>
      </c>
      <c r="AZ64" s="17">
        <v>0</v>
      </c>
      <c r="BA64" s="17">
        <v>100</v>
      </c>
      <c r="BB64" s="17">
        <v>0</v>
      </c>
      <c r="BC64" s="17">
        <v>0</v>
      </c>
      <c r="BD64" s="17">
        <v>0</v>
      </c>
      <c r="BE64" s="17">
        <f t="shared" si="20"/>
        <v>100</v>
      </c>
      <c r="BF64" s="195">
        <f t="shared" si="21"/>
        <v>16745.89</v>
      </c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</row>
    <row r="65" spans="1:197" s="191" customFormat="1" ht="21.75" customHeight="1" x14ac:dyDescent="0.35">
      <c r="A65" s="187"/>
      <c r="B65" s="188"/>
      <c r="C65" s="189"/>
      <c r="D65" s="16"/>
      <c r="E65" s="17"/>
      <c r="F65" s="17">
        <f t="shared" si="0"/>
        <v>0</v>
      </c>
      <c r="G65" s="17"/>
      <c r="H65" s="17"/>
      <c r="I65" s="17"/>
      <c r="J65" s="17">
        <f t="shared" si="1"/>
        <v>0</v>
      </c>
      <c r="K65" s="18">
        <f t="shared" si="2"/>
        <v>0</v>
      </c>
      <c r="O65" s="190">
        <f t="shared" si="3"/>
        <v>0</v>
      </c>
      <c r="P65" s="142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190">
        <f t="shared" si="8"/>
        <v>0</v>
      </c>
      <c r="V65" s="21">
        <f t="shared" si="9"/>
        <v>0</v>
      </c>
      <c r="W65" s="192">
        <f t="shared" si="10"/>
        <v>0</v>
      </c>
      <c r="X65" s="187"/>
      <c r="Y65" s="23">
        <f t="shared" si="11"/>
        <v>0</v>
      </c>
      <c r="Z65" s="17"/>
      <c r="AA65" s="17"/>
      <c r="AB65" s="24">
        <f t="shared" si="12"/>
        <v>0</v>
      </c>
      <c r="AC65" s="128"/>
      <c r="AD65" s="198">
        <f t="shared" si="13"/>
        <v>0</v>
      </c>
      <c r="AE65" s="199">
        <f t="shared" si="14"/>
        <v>0</v>
      </c>
      <c r="AF65" s="187"/>
      <c r="AG65" s="188"/>
      <c r="AH65" s="189"/>
      <c r="AI65" s="17">
        <f t="shared" si="15"/>
        <v>0</v>
      </c>
      <c r="AJ65" s="17">
        <f t="shared" si="16"/>
        <v>0</v>
      </c>
      <c r="AK65" s="17"/>
      <c r="AL65" s="17"/>
      <c r="AM65" s="17"/>
      <c r="AN65" s="17"/>
      <c r="AO65" s="17"/>
      <c r="AP65" s="17"/>
      <c r="AQ65" s="17"/>
      <c r="AR65" s="17"/>
      <c r="AS65" s="17">
        <f t="shared" si="17"/>
        <v>0</v>
      </c>
      <c r="AT65" s="17"/>
      <c r="AU65" s="17"/>
      <c r="AV65" s="17"/>
      <c r="AW65" s="17">
        <f t="shared" si="18"/>
        <v>0</v>
      </c>
      <c r="AX65" s="17">
        <f t="shared" si="19"/>
        <v>0</v>
      </c>
      <c r="AY65" s="17"/>
      <c r="AZ65" s="17"/>
      <c r="BA65" s="17"/>
      <c r="BB65" s="17"/>
      <c r="BC65" s="17"/>
      <c r="BD65" s="17"/>
      <c r="BE65" s="17">
        <f t="shared" si="20"/>
        <v>0</v>
      </c>
      <c r="BF65" s="195">
        <f t="shared" si="21"/>
        <v>0</v>
      </c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</row>
    <row r="66" spans="1:197" s="191" customFormat="1" ht="21.75" customHeight="1" x14ac:dyDescent="0.35">
      <c r="A66" s="187">
        <v>28</v>
      </c>
      <c r="B66" s="197" t="s">
        <v>64</v>
      </c>
      <c r="C66" s="205" t="s">
        <v>43</v>
      </c>
      <c r="D66" s="16">
        <v>39672</v>
      </c>
      <c r="E66" s="17">
        <v>1944</v>
      </c>
      <c r="F66" s="17">
        <f t="shared" si="0"/>
        <v>41616</v>
      </c>
      <c r="G66" s="17">
        <v>1944</v>
      </c>
      <c r="H66" s="17"/>
      <c r="I66" s="17"/>
      <c r="J66" s="17">
        <f t="shared" si="1"/>
        <v>43560</v>
      </c>
      <c r="K66" s="18">
        <f t="shared" si="2"/>
        <v>0</v>
      </c>
      <c r="L66" s="191">
        <v>0</v>
      </c>
      <c r="M66" s="191">
        <v>0</v>
      </c>
      <c r="N66" s="191">
        <v>0</v>
      </c>
      <c r="O66" s="190">
        <f t="shared" si="3"/>
        <v>43560</v>
      </c>
      <c r="P66" s="142">
        <v>2878.45</v>
      </c>
      <c r="Q66" s="17">
        <f t="shared" si="4"/>
        <v>8042.2</v>
      </c>
      <c r="R66" s="17">
        <f t="shared" si="5"/>
        <v>200</v>
      </c>
      <c r="S66" s="17">
        <f t="shared" si="6"/>
        <v>1089</v>
      </c>
      <c r="T66" s="17">
        <f t="shared" si="7"/>
        <v>8306.61</v>
      </c>
      <c r="U66" s="190">
        <f t="shared" si="8"/>
        <v>20516.260000000002</v>
      </c>
      <c r="V66" s="21">
        <f t="shared" si="9"/>
        <v>11522</v>
      </c>
      <c r="W66" s="192">
        <f t="shared" si="10"/>
        <v>11521.739999999998</v>
      </c>
      <c r="X66" s="187">
        <v>28</v>
      </c>
      <c r="Y66" s="23">
        <f t="shared" si="11"/>
        <v>5227.2</v>
      </c>
      <c r="Z66" s="17">
        <v>0</v>
      </c>
      <c r="AA66" s="17">
        <v>100</v>
      </c>
      <c r="AB66" s="24">
        <f t="shared" si="12"/>
        <v>1089</v>
      </c>
      <c r="AC66" s="128">
        <v>200</v>
      </c>
      <c r="AD66" s="198">
        <f t="shared" si="13"/>
        <v>23043.739999999998</v>
      </c>
      <c r="AE66" s="199">
        <f t="shared" si="14"/>
        <v>11521.869999999999</v>
      </c>
      <c r="AF66" s="187">
        <v>28</v>
      </c>
      <c r="AG66" s="197" t="s">
        <v>64</v>
      </c>
      <c r="AH66" s="205" t="s">
        <v>43</v>
      </c>
      <c r="AI66" s="17">
        <f t="shared" si="15"/>
        <v>2878.45</v>
      </c>
      <c r="AJ66" s="17">
        <f t="shared" si="16"/>
        <v>3920.3999999999996</v>
      </c>
      <c r="AK66" s="17">
        <v>0</v>
      </c>
      <c r="AL66" s="17">
        <v>0</v>
      </c>
      <c r="AM66" s="17">
        <v>0</v>
      </c>
      <c r="AN66" s="17">
        <v>4121.8</v>
      </c>
      <c r="AO66" s="17">
        <v>0</v>
      </c>
      <c r="AP66" s="17"/>
      <c r="AQ66" s="17">
        <v>0</v>
      </c>
      <c r="AR66" s="17">
        <v>0</v>
      </c>
      <c r="AS66" s="17">
        <f t="shared" si="17"/>
        <v>8042.2</v>
      </c>
      <c r="AT66" s="17">
        <v>200</v>
      </c>
      <c r="AU66" s="17">
        <v>0</v>
      </c>
      <c r="AV66" s="17">
        <v>0</v>
      </c>
      <c r="AW66" s="17">
        <f t="shared" si="18"/>
        <v>200</v>
      </c>
      <c r="AX66" s="17">
        <f t="shared" si="19"/>
        <v>1089</v>
      </c>
      <c r="AY66" s="17">
        <v>0</v>
      </c>
      <c r="AZ66" s="63">
        <v>0</v>
      </c>
      <c r="BA66" s="17">
        <v>100</v>
      </c>
      <c r="BB66" s="17">
        <v>8206.61</v>
      </c>
      <c r="BC66" s="17">
        <v>0</v>
      </c>
      <c r="BD66" s="17">
        <v>0</v>
      </c>
      <c r="BE66" s="17">
        <f t="shared" si="20"/>
        <v>8306.61</v>
      </c>
      <c r="BF66" s="195">
        <f t="shared" si="21"/>
        <v>20516.260000000002</v>
      </c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</row>
    <row r="67" spans="1:197" s="191" customFormat="1" ht="21.75" customHeight="1" x14ac:dyDescent="0.35">
      <c r="A67" s="187"/>
      <c r="B67" s="188"/>
      <c r="C67" s="189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19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190">
        <f t="shared" si="8"/>
        <v>0</v>
      </c>
      <c r="V67" s="21">
        <f t="shared" si="9"/>
        <v>0</v>
      </c>
      <c r="W67" s="192">
        <f t="shared" si="10"/>
        <v>0</v>
      </c>
      <c r="X67" s="187"/>
      <c r="Y67" s="23">
        <f t="shared" si="11"/>
        <v>0</v>
      </c>
      <c r="Z67" s="17"/>
      <c r="AA67" s="17"/>
      <c r="AB67" s="24">
        <f t="shared" si="12"/>
        <v>0</v>
      </c>
      <c r="AC67" s="128"/>
      <c r="AD67" s="198">
        <f t="shared" si="13"/>
        <v>0</v>
      </c>
      <c r="AE67" s="199">
        <f t="shared" si="14"/>
        <v>0</v>
      </c>
      <c r="AF67" s="187"/>
      <c r="AG67" s="188"/>
      <c r="AH67" s="189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/>
      <c r="AS67" s="17">
        <f t="shared" si="17"/>
        <v>0</v>
      </c>
      <c r="AT67" s="17"/>
      <c r="AU67" s="17"/>
      <c r="AV67" s="17"/>
      <c r="AW67" s="17">
        <f t="shared" si="18"/>
        <v>0</v>
      </c>
      <c r="AX67" s="17">
        <f t="shared" si="19"/>
        <v>0</v>
      </c>
      <c r="AY67" s="17"/>
      <c r="AZ67" s="17"/>
      <c r="BA67" s="17"/>
      <c r="BB67" s="17"/>
      <c r="BC67" s="17"/>
      <c r="BD67" s="17"/>
      <c r="BE67" s="17">
        <f t="shared" si="20"/>
        <v>0</v>
      </c>
      <c r="BF67" s="195">
        <f t="shared" si="21"/>
        <v>0</v>
      </c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</row>
    <row r="68" spans="1:197" s="191" customFormat="1" ht="21.75" customHeight="1" x14ac:dyDescent="0.35">
      <c r="A68" s="187">
        <v>29</v>
      </c>
      <c r="B68" s="197" t="s">
        <v>65</v>
      </c>
      <c r="C68" s="203" t="s">
        <v>43</v>
      </c>
      <c r="D68" s="16">
        <v>57347</v>
      </c>
      <c r="E68" s="17">
        <v>2810</v>
      </c>
      <c r="F68" s="17">
        <f t="shared" si="0"/>
        <v>60157</v>
      </c>
      <c r="G68" s="17">
        <v>2810</v>
      </c>
      <c r="H68" s="17"/>
      <c r="I68" s="17"/>
      <c r="J68" s="17">
        <f t="shared" si="1"/>
        <v>62967</v>
      </c>
      <c r="K68" s="18">
        <f t="shared" si="2"/>
        <v>0</v>
      </c>
      <c r="L68" s="191">
        <v>0</v>
      </c>
      <c r="M68" s="191">
        <v>0</v>
      </c>
      <c r="N68" s="191">
        <v>0</v>
      </c>
      <c r="O68" s="190">
        <f t="shared" si="3"/>
        <v>62967</v>
      </c>
      <c r="P68" s="142">
        <v>6912.39</v>
      </c>
      <c r="Q68" s="17">
        <f t="shared" si="4"/>
        <v>5667.03</v>
      </c>
      <c r="R68" s="17">
        <f t="shared" si="5"/>
        <v>200</v>
      </c>
      <c r="S68" s="17">
        <f t="shared" si="6"/>
        <v>1574.17</v>
      </c>
      <c r="T68" s="17">
        <f t="shared" si="7"/>
        <v>200</v>
      </c>
      <c r="U68" s="190">
        <f t="shared" si="8"/>
        <v>14553.59</v>
      </c>
      <c r="V68" s="21">
        <f t="shared" si="9"/>
        <v>24207</v>
      </c>
      <c r="W68" s="192">
        <f t="shared" si="10"/>
        <v>24206.410000000003</v>
      </c>
      <c r="X68" s="187">
        <v>29</v>
      </c>
      <c r="Y68" s="23">
        <f t="shared" si="11"/>
        <v>7556.04</v>
      </c>
      <c r="Z68" s="17">
        <v>0</v>
      </c>
      <c r="AA68" s="17">
        <v>100</v>
      </c>
      <c r="AB68" s="24">
        <f t="shared" si="12"/>
        <v>1574.18</v>
      </c>
      <c r="AC68" s="128">
        <v>200</v>
      </c>
      <c r="AD68" s="198">
        <f t="shared" si="13"/>
        <v>48413.41</v>
      </c>
      <c r="AE68" s="199">
        <f t="shared" si="14"/>
        <v>24206.705000000002</v>
      </c>
      <c r="AF68" s="187">
        <v>29</v>
      </c>
      <c r="AG68" s="197" t="s">
        <v>65</v>
      </c>
      <c r="AH68" s="203" t="s">
        <v>43</v>
      </c>
      <c r="AI68" s="17">
        <f t="shared" si="15"/>
        <v>6912.39</v>
      </c>
      <c r="AJ68" s="17">
        <f t="shared" si="16"/>
        <v>5667.03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/>
      <c r="AQ68" s="17">
        <v>0</v>
      </c>
      <c r="AR68" s="17">
        <v>0</v>
      </c>
      <c r="AS68" s="17">
        <f t="shared" si="17"/>
        <v>5667.03</v>
      </c>
      <c r="AT68" s="17">
        <v>200</v>
      </c>
      <c r="AU68" s="17">
        <v>0</v>
      </c>
      <c r="AV68" s="17">
        <v>0</v>
      </c>
      <c r="AW68" s="17">
        <f t="shared" si="18"/>
        <v>200</v>
      </c>
      <c r="AX68" s="17">
        <f t="shared" si="19"/>
        <v>1574.17</v>
      </c>
      <c r="AY68" s="17">
        <v>0</v>
      </c>
      <c r="AZ68" s="17">
        <v>100</v>
      </c>
      <c r="BA68" s="17">
        <v>100</v>
      </c>
      <c r="BB68" s="17">
        <v>0</v>
      </c>
      <c r="BC68" s="17">
        <v>0</v>
      </c>
      <c r="BD68" s="17">
        <v>0</v>
      </c>
      <c r="BE68" s="17">
        <f t="shared" si="20"/>
        <v>200</v>
      </c>
      <c r="BF68" s="195">
        <f t="shared" si="21"/>
        <v>14553.59</v>
      </c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</row>
    <row r="69" spans="1:197" s="191" customFormat="1" ht="21.75" customHeight="1" x14ac:dyDescent="0.35">
      <c r="A69" s="187"/>
      <c r="B69" s="188"/>
      <c r="C69" s="189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19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190">
        <f t="shared" si="8"/>
        <v>0</v>
      </c>
      <c r="V69" s="21">
        <f t="shared" si="9"/>
        <v>0</v>
      </c>
      <c r="W69" s="192">
        <f t="shared" si="10"/>
        <v>0</v>
      </c>
      <c r="X69" s="187"/>
      <c r="Y69" s="23">
        <f t="shared" si="11"/>
        <v>0</v>
      </c>
      <c r="Z69" s="17"/>
      <c r="AA69" s="17"/>
      <c r="AB69" s="24">
        <f t="shared" si="12"/>
        <v>0</v>
      </c>
      <c r="AC69" s="128"/>
      <c r="AD69" s="198">
        <f t="shared" si="13"/>
        <v>0</v>
      </c>
      <c r="AE69" s="199">
        <f t="shared" si="14"/>
        <v>0</v>
      </c>
      <c r="AF69" s="187"/>
      <c r="AG69" s="188"/>
      <c r="AH69" s="189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/>
      <c r="AS69" s="17">
        <f t="shared" si="17"/>
        <v>0</v>
      </c>
      <c r="AT69" s="17"/>
      <c r="AU69" s="17"/>
      <c r="AV69" s="17"/>
      <c r="AW69" s="17">
        <f t="shared" si="18"/>
        <v>0</v>
      </c>
      <c r="AX69" s="17">
        <f t="shared" si="19"/>
        <v>0</v>
      </c>
      <c r="AY69" s="17"/>
      <c r="AZ69" s="17"/>
      <c r="BA69" s="17"/>
      <c r="BB69" s="17"/>
      <c r="BC69" s="17"/>
      <c r="BD69" s="17"/>
      <c r="BE69" s="17">
        <f t="shared" si="20"/>
        <v>0</v>
      </c>
      <c r="BF69" s="195">
        <f t="shared" si="21"/>
        <v>0</v>
      </c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</row>
    <row r="70" spans="1:197" s="191" customFormat="1" ht="21" customHeight="1" x14ac:dyDescent="0.35">
      <c r="A70" s="187">
        <v>30</v>
      </c>
      <c r="B70" s="197" t="s">
        <v>105</v>
      </c>
      <c r="C70" s="203" t="s">
        <v>106</v>
      </c>
      <c r="D70" s="16">
        <v>29165</v>
      </c>
      <c r="E70" s="17">
        <v>1540</v>
      </c>
      <c r="F70" s="17">
        <f t="shared" si="0"/>
        <v>30705</v>
      </c>
      <c r="G70" s="17">
        <v>1540</v>
      </c>
      <c r="H70" s="17"/>
      <c r="I70" s="17"/>
      <c r="J70" s="17">
        <f t="shared" si="1"/>
        <v>32245</v>
      </c>
      <c r="K70" s="18">
        <f t="shared" si="2"/>
        <v>0</v>
      </c>
      <c r="L70" s="191">
        <v>0</v>
      </c>
      <c r="M70" s="191">
        <v>0</v>
      </c>
      <c r="N70" s="191">
        <v>0</v>
      </c>
      <c r="O70" s="190">
        <f t="shared" si="3"/>
        <v>32245</v>
      </c>
      <c r="P70" s="142">
        <v>1125.52</v>
      </c>
      <c r="Q70" s="17">
        <f t="shared" si="4"/>
        <v>2902.0499999999997</v>
      </c>
      <c r="R70" s="17">
        <f t="shared" si="5"/>
        <v>300</v>
      </c>
      <c r="S70" s="17">
        <f t="shared" si="6"/>
        <v>806.12</v>
      </c>
      <c r="T70" s="17">
        <f t="shared" si="7"/>
        <v>100</v>
      </c>
      <c r="U70" s="190">
        <f t="shared" si="8"/>
        <v>5233.6899999999996</v>
      </c>
      <c r="V70" s="21">
        <f t="shared" si="9"/>
        <v>13506</v>
      </c>
      <c r="W70" s="192">
        <f t="shared" si="10"/>
        <v>13505.310000000001</v>
      </c>
      <c r="X70" s="187">
        <v>30</v>
      </c>
      <c r="Y70" s="23">
        <f t="shared" si="11"/>
        <v>3869.3999999999996</v>
      </c>
      <c r="Z70" s="17">
        <v>0</v>
      </c>
      <c r="AA70" s="17">
        <v>100</v>
      </c>
      <c r="AB70" s="24">
        <f t="shared" si="12"/>
        <v>806.13</v>
      </c>
      <c r="AC70" s="128">
        <v>200</v>
      </c>
      <c r="AD70" s="198">
        <f t="shared" si="13"/>
        <v>27011.31</v>
      </c>
      <c r="AE70" s="199">
        <f t="shared" si="14"/>
        <v>13505.655000000001</v>
      </c>
      <c r="AF70" s="187">
        <v>30</v>
      </c>
      <c r="AG70" s="197" t="s">
        <v>105</v>
      </c>
      <c r="AH70" s="203" t="s">
        <v>106</v>
      </c>
      <c r="AI70" s="17">
        <f t="shared" si="15"/>
        <v>1125.52</v>
      </c>
      <c r="AJ70" s="17">
        <f t="shared" si="16"/>
        <v>2902.0499999999997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/>
      <c r="AQ70" s="17">
        <v>0</v>
      </c>
      <c r="AR70" s="17">
        <v>0</v>
      </c>
      <c r="AS70" s="17">
        <f t="shared" si="17"/>
        <v>2902.0499999999997</v>
      </c>
      <c r="AT70" s="17">
        <v>300</v>
      </c>
      <c r="AU70" s="17">
        <v>0</v>
      </c>
      <c r="AV70" s="17">
        <v>0</v>
      </c>
      <c r="AW70" s="17">
        <f t="shared" si="18"/>
        <v>300</v>
      </c>
      <c r="AX70" s="17">
        <f t="shared" si="19"/>
        <v>806.12</v>
      </c>
      <c r="AY70" s="17">
        <v>0</v>
      </c>
      <c r="AZ70" s="17">
        <v>0</v>
      </c>
      <c r="BA70" s="17">
        <v>100</v>
      </c>
      <c r="BB70" s="17">
        <v>0</v>
      </c>
      <c r="BC70" s="17">
        <v>0</v>
      </c>
      <c r="BD70" s="17">
        <v>0</v>
      </c>
      <c r="BE70" s="17">
        <f t="shared" si="20"/>
        <v>100</v>
      </c>
      <c r="BF70" s="195">
        <f t="shared" si="21"/>
        <v>5233.6899999999996</v>
      </c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</row>
    <row r="71" spans="1:197" s="191" customFormat="1" ht="21" customHeight="1" x14ac:dyDescent="0.35">
      <c r="A71" s="187"/>
      <c r="B71" s="188"/>
      <c r="C71" s="189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19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190">
        <f t="shared" si="8"/>
        <v>0</v>
      </c>
      <c r="V71" s="21">
        <f t="shared" si="9"/>
        <v>0</v>
      </c>
      <c r="W71" s="192">
        <f t="shared" si="10"/>
        <v>0</v>
      </c>
      <c r="X71" s="187"/>
      <c r="Y71" s="23">
        <f t="shared" si="11"/>
        <v>0</v>
      </c>
      <c r="Z71" s="17"/>
      <c r="AA71" s="17"/>
      <c r="AB71" s="24">
        <f t="shared" si="12"/>
        <v>0</v>
      </c>
      <c r="AC71" s="128"/>
      <c r="AD71" s="198">
        <f t="shared" si="13"/>
        <v>0</v>
      </c>
      <c r="AE71" s="199">
        <f t="shared" si="14"/>
        <v>0</v>
      </c>
      <c r="AF71" s="187"/>
      <c r="AG71" s="188"/>
      <c r="AH71" s="189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/>
      <c r="AS71" s="17">
        <f t="shared" si="17"/>
        <v>0</v>
      </c>
      <c r="AT71" s="17"/>
      <c r="AU71" s="17"/>
      <c r="AV71" s="17"/>
      <c r="AW71" s="17">
        <f t="shared" si="18"/>
        <v>0</v>
      </c>
      <c r="AX71" s="17">
        <f t="shared" si="19"/>
        <v>0</v>
      </c>
      <c r="AY71" s="17"/>
      <c r="AZ71" s="17"/>
      <c r="BA71" s="17"/>
      <c r="BB71" s="17"/>
      <c r="BC71" s="17"/>
      <c r="BD71" s="17"/>
      <c r="BE71" s="17">
        <f t="shared" si="20"/>
        <v>0</v>
      </c>
      <c r="BF71" s="195">
        <f t="shared" si="21"/>
        <v>0</v>
      </c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</row>
    <row r="72" spans="1:197" s="191" customFormat="1" ht="21.75" customHeight="1" x14ac:dyDescent="0.35">
      <c r="A72" s="187">
        <v>31</v>
      </c>
      <c r="B72" s="188" t="s">
        <v>66</v>
      </c>
      <c r="C72" s="203" t="s">
        <v>28</v>
      </c>
      <c r="D72" s="16">
        <v>43488</v>
      </c>
      <c r="E72" s="17">
        <v>2131</v>
      </c>
      <c r="F72" s="17">
        <f t="shared" si="0"/>
        <v>45619</v>
      </c>
      <c r="G72" s="17">
        <v>2108</v>
      </c>
      <c r="H72" s="17"/>
      <c r="I72" s="17"/>
      <c r="J72" s="17">
        <f t="shared" si="1"/>
        <v>47727</v>
      </c>
      <c r="K72" s="18">
        <f t="shared" si="2"/>
        <v>0</v>
      </c>
      <c r="L72" s="191">
        <v>0</v>
      </c>
      <c r="M72" s="191">
        <v>0</v>
      </c>
      <c r="N72" s="191">
        <v>0</v>
      </c>
      <c r="O72" s="190">
        <f t="shared" si="3"/>
        <v>47727</v>
      </c>
      <c r="P72" s="142">
        <v>3706.91</v>
      </c>
      <c r="Q72" s="17">
        <f t="shared" si="4"/>
        <v>9734.619999999999</v>
      </c>
      <c r="R72" s="17">
        <f t="shared" si="5"/>
        <v>200</v>
      </c>
      <c r="S72" s="17">
        <f t="shared" si="6"/>
        <v>1193.17</v>
      </c>
      <c r="T72" s="17">
        <f t="shared" si="7"/>
        <v>4200</v>
      </c>
      <c r="U72" s="190">
        <f t="shared" si="8"/>
        <v>19034.699999999997</v>
      </c>
      <c r="V72" s="21">
        <f t="shared" si="9"/>
        <v>14346</v>
      </c>
      <c r="W72" s="192">
        <f t="shared" si="10"/>
        <v>14346.300000000003</v>
      </c>
      <c r="X72" s="187">
        <v>31</v>
      </c>
      <c r="Y72" s="23">
        <f t="shared" si="11"/>
        <v>5727.24</v>
      </c>
      <c r="Z72" s="17">
        <v>0</v>
      </c>
      <c r="AA72" s="17">
        <v>100</v>
      </c>
      <c r="AB72" s="24">
        <f t="shared" si="12"/>
        <v>1193.18</v>
      </c>
      <c r="AC72" s="128">
        <v>200</v>
      </c>
      <c r="AD72" s="198">
        <f t="shared" si="13"/>
        <v>28692.300000000003</v>
      </c>
      <c r="AE72" s="199">
        <f t="shared" si="14"/>
        <v>14346.150000000001</v>
      </c>
      <c r="AF72" s="187">
        <v>31</v>
      </c>
      <c r="AG72" s="188" t="s">
        <v>66</v>
      </c>
      <c r="AH72" s="203" t="s">
        <v>28</v>
      </c>
      <c r="AI72" s="17">
        <f t="shared" si="15"/>
        <v>3706.91</v>
      </c>
      <c r="AJ72" s="17">
        <f t="shared" si="16"/>
        <v>4295.43</v>
      </c>
      <c r="AK72" s="17">
        <v>5439.19</v>
      </c>
      <c r="AL72" s="17">
        <v>0</v>
      </c>
      <c r="AM72" s="17">
        <v>0</v>
      </c>
      <c r="AN72" s="17">
        <v>0</v>
      </c>
      <c r="AO72" s="17">
        <v>0</v>
      </c>
      <c r="AP72" s="17"/>
      <c r="AQ72" s="17">
        <v>0</v>
      </c>
      <c r="AR72" s="17">
        <v>0</v>
      </c>
      <c r="AS72" s="17">
        <f t="shared" si="17"/>
        <v>9734.619999999999</v>
      </c>
      <c r="AT72" s="17">
        <v>200</v>
      </c>
      <c r="AU72" s="17">
        <v>0</v>
      </c>
      <c r="AV72" s="17">
        <v>0</v>
      </c>
      <c r="AW72" s="17">
        <f t="shared" si="18"/>
        <v>200</v>
      </c>
      <c r="AX72" s="17">
        <f t="shared" si="19"/>
        <v>1193.17</v>
      </c>
      <c r="AY72" s="17">
        <v>0</v>
      </c>
      <c r="AZ72" s="63">
        <v>4100</v>
      </c>
      <c r="BA72" s="17">
        <v>100</v>
      </c>
      <c r="BB72" s="17">
        <v>0</v>
      </c>
      <c r="BC72" s="17"/>
      <c r="BD72" s="17">
        <v>0</v>
      </c>
      <c r="BE72" s="17">
        <f t="shared" si="20"/>
        <v>4200</v>
      </c>
      <c r="BF72" s="195">
        <f t="shared" si="21"/>
        <v>19034.699999999997</v>
      </c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</row>
    <row r="73" spans="1:197" s="191" customFormat="1" ht="20.25" customHeight="1" x14ac:dyDescent="0.35">
      <c r="A73" s="187"/>
      <c r="B73" s="204"/>
      <c r="C73" s="211"/>
      <c r="D73" s="16"/>
      <c r="F73" s="17">
        <f t="shared" ref="F73:F90" si="22">SUM(D73:E73)</f>
        <v>0</v>
      </c>
      <c r="J73" s="17">
        <f t="shared" si="1"/>
        <v>0</v>
      </c>
      <c r="K73" s="18">
        <f t="shared" si="2"/>
        <v>0</v>
      </c>
      <c r="O73" s="190">
        <f t="shared" si="3"/>
        <v>0</v>
      </c>
      <c r="P73" s="21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190">
        <f t="shared" si="8"/>
        <v>0</v>
      </c>
      <c r="V73" s="21">
        <f t="shared" si="9"/>
        <v>0</v>
      </c>
      <c r="W73" s="192">
        <f t="shared" si="10"/>
        <v>0</v>
      </c>
      <c r="X73" s="187"/>
      <c r="Y73" s="23">
        <f t="shared" si="11"/>
        <v>0</v>
      </c>
      <c r="AA73" s="17"/>
      <c r="AB73" s="24">
        <f t="shared" si="12"/>
        <v>0</v>
      </c>
      <c r="AC73" s="128"/>
      <c r="AD73" s="198">
        <f t="shared" si="13"/>
        <v>0</v>
      </c>
      <c r="AE73" s="199">
        <f t="shared" si="14"/>
        <v>0</v>
      </c>
      <c r="AF73" s="187"/>
      <c r="AG73" s="204"/>
      <c r="AH73" s="211"/>
      <c r="AI73" s="17">
        <f t="shared" si="15"/>
        <v>0</v>
      </c>
      <c r="AJ73" s="17">
        <f t="shared" si="16"/>
        <v>0</v>
      </c>
      <c r="AQ73" s="17"/>
      <c r="AS73" s="17">
        <f t="shared" si="17"/>
        <v>0</v>
      </c>
      <c r="AT73" s="17"/>
      <c r="AW73" s="17">
        <f t="shared" si="18"/>
        <v>0</v>
      </c>
      <c r="AX73" s="17">
        <f t="shared" si="19"/>
        <v>0</v>
      </c>
      <c r="AY73" s="17"/>
      <c r="BD73" s="17"/>
      <c r="BE73" s="17">
        <f t="shared" si="20"/>
        <v>0</v>
      </c>
      <c r="BF73" s="195">
        <f t="shared" si="21"/>
        <v>0</v>
      </c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</row>
    <row r="74" spans="1:197" s="191" customFormat="1" ht="20.25" customHeight="1" x14ac:dyDescent="0.35">
      <c r="A74" s="187">
        <v>32</v>
      </c>
      <c r="B74" s="204" t="s">
        <v>124</v>
      </c>
      <c r="C74" s="189" t="s">
        <v>127</v>
      </c>
      <c r="D74" s="16">
        <v>29165</v>
      </c>
      <c r="E74" s="17">
        <v>1540</v>
      </c>
      <c r="F74" s="17">
        <f t="shared" si="22"/>
        <v>30705</v>
      </c>
      <c r="G74" s="17">
        <v>1540</v>
      </c>
      <c r="J74" s="17">
        <f t="shared" si="1"/>
        <v>32245</v>
      </c>
      <c r="K74" s="18">
        <f t="shared" si="2"/>
        <v>0</v>
      </c>
      <c r="L74" s="191">
        <v>0</v>
      </c>
      <c r="M74" s="191">
        <v>0</v>
      </c>
      <c r="N74" s="191">
        <v>0</v>
      </c>
      <c r="O74" s="190">
        <f t="shared" si="3"/>
        <v>32245</v>
      </c>
      <c r="P74" s="142">
        <v>1125.52</v>
      </c>
      <c r="Q74" s="17">
        <f t="shared" si="4"/>
        <v>2902.0499999999997</v>
      </c>
      <c r="R74" s="17">
        <f t="shared" si="5"/>
        <v>200</v>
      </c>
      <c r="S74" s="17">
        <f t="shared" si="6"/>
        <v>806.12</v>
      </c>
      <c r="T74" s="17">
        <f t="shared" si="7"/>
        <v>100</v>
      </c>
      <c r="U74" s="190">
        <f t="shared" si="8"/>
        <v>5133.6899999999996</v>
      </c>
      <c r="V74" s="21">
        <f t="shared" si="9"/>
        <v>13556</v>
      </c>
      <c r="W74" s="192">
        <f t="shared" si="10"/>
        <v>13555.310000000001</v>
      </c>
      <c r="X74" s="187">
        <v>32</v>
      </c>
      <c r="Y74" s="23">
        <f t="shared" si="11"/>
        <v>3869.3999999999996</v>
      </c>
      <c r="AA74" s="17">
        <v>100</v>
      </c>
      <c r="AB74" s="24">
        <f t="shared" si="12"/>
        <v>806.13</v>
      </c>
      <c r="AC74" s="128">
        <v>200</v>
      </c>
      <c r="AD74" s="198">
        <f t="shared" si="13"/>
        <v>27111.31</v>
      </c>
      <c r="AE74" s="199">
        <f t="shared" si="14"/>
        <v>13555.655000000001</v>
      </c>
      <c r="AF74" s="187">
        <v>32</v>
      </c>
      <c r="AG74" s="204" t="s">
        <v>124</v>
      </c>
      <c r="AH74" s="189" t="s">
        <v>127</v>
      </c>
      <c r="AI74" s="17">
        <f t="shared" si="15"/>
        <v>1125.52</v>
      </c>
      <c r="AJ74" s="17">
        <f t="shared" si="16"/>
        <v>2902.0499999999997</v>
      </c>
      <c r="AQ74" s="17"/>
      <c r="AS74" s="17">
        <f t="shared" si="17"/>
        <v>2902.0499999999997</v>
      </c>
      <c r="AT74" s="17">
        <v>200</v>
      </c>
      <c r="AW74" s="17">
        <f t="shared" si="18"/>
        <v>200</v>
      </c>
      <c r="AX74" s="17">
        <f t="shared" si="19"/>
        <v>806.12</v>
      </c>
      <c r="AY74" s="17"/>
      <c r="BA74" s="17">
        <v>100</v>
      </c>
      <c r="BD74" s="17"/>
      <c r="BE74" s="17">
        <f t="shared" si="20"/>
        <v>100</v>
      </c>
      <c r="BF74" s="195">
        <f t="shared" si="21"/>
        <v>5133.6899999999996</v>
      </c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</row>
    <row r="75" spans="1:197" s="191" customFormat="1" ht="20.25" customHeight="1" x14ac:dyDescent="0.35">
      <c r="A75" s="187"/>
      <c r="B75" s="204"/>
      <c r="C75" s="211"/>
      <c r="D75" s="16"/>
      <c r="F75" s="17">
        <f t="shared" si="22"/>
        <v>0</v>
      </c>
      <c r="J75" s="17">
        <f t="shared" si="1"/>
        <v>0</v>
      </c>
      <c r="K75" s="18">
        <f t="shared" si="2"/>
        <v>0</v>
      </c>
      <c r="O75" s="190">
        <f t="shared" si="3"/>
        <v>0</v>
      </c>
      <c r="P75" s="212"/>
      <c r="Q75" s="17">
        <f t="shared" si="4"/>
        <v>0</v>
      </c>
      <c r="R75" s="17">
        <f t="shared" si="5"/>
        <v>0</v>
      </c>
      <c r="S75" s="17">
        <f t="shared" si="6"/>
        <v>0</v>
      </c>
      <c r="T75" s="17">
        <f t="shared" si="7"/>
        <v>0</v>
      </c>
      <c r="U75" s="190">
        <f t="shared" si="8"/>
        <v>0</v>
      </c>
      <c r="V75" s="21">
        <f t="shared" si="9"/>
        <v>0</v>
      </c>
      <c r="W75" s="192">
        <f t="shared" si="10"/>
        <v>0</v>
      </c>
      <c r="X75" s="187"/>
      <c r="Y75" s="23">
        <f t="shared" si="11"/>
        <v>0</v>
      </c>
      <c r="AA75" s="17"/>
      <c r="AB75" s="24">
        <f t="shared" si="12"/>
        <v>0</v>
      </c>
      <c r="AC75" s="128"/>
      <c r="AD75" s="198">
        <f t="shared" si="13"/>
        <v>0</v>
      </c>
      <c r="AE75" s="199">
        <f t="shared" si="14"/>
        <v>0</v>
      </c>
      <c r="AF75" s="187"/>
      <c r="AG75" s="204"/>
      <c r="AH75" s="211"/>
      <c r="AI75" s="17">
        <f t="shared" si="15"/>
        <v>0</v>
      </c>
      <c r="AJ75" s="17">
        <f t="shared" si="16"/>
        <v>0</v>
      </c>
      <c r="AQ75" s="17"/>
      <c r="AS75" s="17">
        <f t="shared" si="17"/>
        <v>0</v>
      </c>
      <c r="AT75" s="17"/>
      <c r="AW75" s="17">
        <f t="shared" si="18"/>
        <v>0</v>
      </c>
      <c r="AX75" s="17">
        <f t="shared" si="19"/>
        <v>0</v>
      </c>
      <c r="AY75" s="17"/>
      <c r="BD75" s="17"/>
      <c r="BE75" s="17">
        <f t="shared" si="20"/>
        <v>0</v>
      </c>
      <c r="BF75" s="195">
        <f t="shared" si="21"/>
        <v>0</v>
      </c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</row>
    <row r="76" spans="1:197" s="191" customFormat="1" ht="21.75" customHeight="1" x14ac:dyDescent="0.35">
      <c r="A76" s="187">
        <v>33</v>
      </c>
      <c r="B76" s="188" t="s">
        <v>67</v>
      </c>
      <c r="C76" s="203" t="s">
        <v>43</v>
      </c>
      <c r="D76" s="16">
        <v>40509</v>
      </c>
      <c r="E76" s="17">
        <v>1985</v>
      </c>
      <c r="F76" s="17">
        <f t="shared" si="22"/>
        <v>42494</v>
      </c>
      <c r="G76" s="17">
        <v>1944</v>
      </c>
      <c r="H76" s="17"/>
      <c r="I76" s="17"/>
      <c r="J76" s="17">
        <f t="shared" si="1"/>
        <v>44438</v>
      </c>
      <c r="K76" s="18">
        <f t="shared" si="2"/>
        <v>0</v>
      </c>
      <c r="L76" s="191">
        <v>0</v>
      </c>
      <c r="M76" s="191">
        <v>0</v>
      </c>
      <c r="N76" s="191">
        <v>0</v>
      </c>
      <c r="O76" s="190">
        <f t="shared" si="3"/>
        <v>44438</v>
      </c>
      <c r="P76" s="142">
        <v>3033.86</v>
      </c>
      <c r="Q76" s="17">
        <f t="shared" si="4"/>
        <v>3999.42</v>
      </c>
      <c r="R76" s="17">
        <f t="shared" si="5"/>
        <v>200</v>
      </c>
      <c r="S76" s="17">
        <f t="shared" si="6"/>
        <v>1110.95</v>
      </c>
      <c r="T76" s="17">
        <f t="shared" si="7"/>
        <v>1100</v>
      </c>
      <c r="U76" s="190">
        <f t="shared" si="8"/>
        <v>9444.2300000000014</v>
      </c>
      <c r="V76" s="21">
        <f t="shared" si="9"/>
        <v>17497</v>
      </c>
      <c r="W76" s="192">
        <f t="shared" si="10"/>
        <v>17496.769999999997</v>
      </c>
      <c r="X76" s="187">
        <v>33</v>
      </c>
      <c r="Y76" s="23">
        <f t="shared" si="11"/>
        <v>5332.5599999999995</v>
      </c>
      <c r="Z76" s="17">
        <v>0</v>
      </c>
      <c r="AA76" s="17">
        <v>100</v>
      </c>
      <c r="AB76" s="24">
        <f t="shared" si="12"/>
        <v>1110.95</v>
      </c>
      <c r="AC76" s="128">
        <v>200</v>
      </c>
      <c r="AD76" s="198">
        <f t="shared" si="13"/>
        <v>34993.769999999997</v>
      </c>
      <c r="AE76" s="199">
        <f t="shared" si="14"/>
        <v>17496.884999999998</v>
      </c>
      <c r="AF76" s="187">
        <v>33</v>
      </c>
      <c r="AG76" s="188" t="s">
        <v>67</v>
      </c>
      <c r="AH76" s="203" t="s">
        <v>43</v>
      </c>
      <c r="AI76" s="17">
        <f t="shared" si="15"/>
        <v>3033.86</v>
      </c>
      <c r="AJ76" s="17">
        <f t="shared" si="16"/>
        <v>3999.42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/>
      <c r="AQ76" s="17">
        <v>0</v>
      </c>
      <c r="AR76" s="17">
        <v>0</v>
      </c>
      <c r="AS76" s="17">
        <f t="shared" si="17"/>
        <v>3999.42</v>
      </c>
      <c r="AT76" s="17">
        <v>200</v>
      </c>
      <c r="AU76" s="17">
        <v>0</v>
      </c>
      <c r="AV76" s="17">
        <v>0</v>
      </c>
      <c r="AW76" s="17">
        <f t="shared" si="18"/>
        <v>200</v>
      </c>
      <c r="AX76" s="17">
        <f t="shared" si="19"/>
        <v>1110.95</v>
      </c>
      <c r="AY76" s="17">
        <v>0</v>
      </c>
      <c r="AZ76" s="17">
        <v>1000</v>
      </c>
      <c r="BA76" s="17">
        <v>100</v>
      </c>
      <c r="BB76" s="17">
        <v>0</v>
      </c>
      <c r="BC76" s="17">
        <v>0</v>
      </c>
      <c r="BD76" s="17">
        <v>0</v>
      </c>
      <c r="BE76" s="17">
        <f t="shared" si="20"/>
        <v>1100</v>
      </c>
      <c r="BF76" s="195">
        <f t="shared" si="21"/>
        <v>9444.2300000000014</v>
      </c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</row>
    <row r="77" spans="1:197" s="207" customFormat="1" ht="21.75" customHeight="1" x14ac:dyDescent="0.35">
      <c r="A77" s="187"/>
      <c r="B77" s="219"/>
      <c r="C77" s="209"/>
      <c r="D77" s="16"/>
      <c r="F77" s="17">
        <f t="shared" si="22"/>
        <v>0</v>
      </c>
      <c r="J77" s="17">
        <f t="shared" ref="J77:J90" si="23">SUM(F77:I77)</f>
        <v>0</v>
      </c>
      <c r="K77" s="18">
        <f t="shared" ref="K77:K90" si="24">ROUND(J77/6/31/60*(N77+M77*60+L77*6*60),2)</f>
        <v>0</v>
      </c>
      <c r="O77" s="190">
        <f t="shared" ref="O77:O90" si="25">J77-K77</f>
        <v>0</v>
      </c>
      <c r="P77" s="222"/>
      <c r="Q77" s="17">
        <f t="shared" ref="Q77:Q91" si="26">SUM(AJ77:AR77)</f>
        <v>0</v>
      </c>
      <c r="R77" s="17">
        <f t="shared" ref="R77:R91" si="27">SUM(AT77:AU77)</f>
        <v>0</v>
      </c>
      <c r="S77" s="17">
        <f t="shared" ref="S77:S91" si="28">ROUNDDOWN(J77*5%/2,2)</f>
        <v>0</v>
      </c>
      <c r="T77" s="17">
        <f t="shared" ref="T77:T91" si="29">SUM(AY77:BD77)</f>
        <v>0</v>
      </c>
      <c r="U77" s="190">
        <f t="shared" ref="U77:U91" si="30">P77+Q77+R77+S77+T77</f>
        <v>0</v>
      </c>
      <c r="V77" s="21">
        <f t="shared" ref="V77:V91" si="31">ROUND(AE77,0)</f>
        <v>0</v>
      </c>
      <c r="W77" s="192">
        <f t="shared" ref="W77:W91" si="32">(AD77-V77)</f>
        <v>0</v>
      </c>
      <c r="X77" s="187"/>
      <c r="Y77" s="23">
        <f t="shared" ref="Y77:Y91" si="33">J77*12%</f>
        <v>0</v>
      </c>
      <c r="Z77" s="17"/>
      <c r="AA77" s="17"/>
      <c r="AB77" s="24">
        <f t="shared" ref="AB77:AB91" si="34">ROUNDUP(J77*5%/2,2)</f>
        <v>0</v>
      </c>
      <c r="AC77" s="128"/>
      <c r="AD77" s="198">
        <f t="shared" ref="AD77:AD91" si="35">+O77-U77</f>
        <v>0</v>
      </c>
      <c r="AE77" s="199">
        <f t="shared" ref="AE77:AE91" si="36">(+O77-U77)/2</f>
        <v>0</v>
      </c>
      <c r="AF77" s="187"/>
      <c r="AG77" s="219"/>
      <c r="AH77" s="209"/>
      <c r="AI77" s="17">
        <f t="shared" ref="AI77:AI91" si="37">P77</f>
        <v>0</v>
      </c>
      <c r="AJ77" s="17">
        <f t="shared" ref="AJ77:AJ91" si="38">J77*9%</f>
        <v>0</v>
      </c>
      <c r="AK77" s="17"/>
      <c r="AM77" s="17"/>
      <c r="AQ77" s="17"/>
      <c r="AR77" s="17"/>
      <c r="AS77" s="17">
        <f t="shared" ref="AS77:AS91" si="39">SUM(AJ77:AR77)</f>
        <v>0</v>
      </c>
      <c r="AT77" s="17"/>
      <c r="AU77" s="17"/>
      <c r="AV77" s="17"/>
      <c r="AW77" s="17">
        <f t="shared" ref="AW77:AW91" si="40">SUM(AT77:AU77)</f>
        <v>0</v>
      </c>
      <c r="AX77" s="17">
        <f t="shared" ref="AX77:AX91" si="41">ROUNDDOWN(J77*5%/2,2)</f>
        <v>0</v>
      </c>
      <c r="AY77" s="17"/>
      <c r="BD77" s="17"/>
      <c r="BE77" s="17">
        <f t="shared" ref="BE77:BE91" si="42">SUM(AY77:BD77)</f>
        <v>0</v>
      </c>
      <c r="BF77" s="195">
        <f t="shared" ref="BF77:BF91" si="43">AI77+AS77+AW77+AX77+BE77</f>
        <v>0</v>
      </c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</row>
    <row r="78" spans="1:197" s="191" customFormat="1" ht="21.75" customHeight="1" x14ac:dyDescent="0.35">
      <c r="A78" s="187">
        <v>34</v>
      </c>
      <c r="B78" s="188" t="s">
        <v>68</v>
      </c>
      <c r="C78" s="203" t="s">
        <v>54</v>
      </c>
      <c r="D78" s="16">
        <v>47738</v>
      </c>
      <c r="E78" s="17">
        <v>2339</v>
      </c>
      <c r="F78" s="17">
        <f t="shared" si="22"/>
        <v>50077</v>
      </c>
      <c r="G78" s="17">
        <v>2290</v>
      </c>
      <c r="H78" s="17"/>
      <c r="I78" s="17"/>
      <c r="J78" s="17">
        <f t="shared" si="23"/>
        <v>52367</v>
      </c>
      <c r="K78" s="18">
        <f t="shared" si="24"/>
        <v>0</v>
      </c>
      <c r="L78" s="191">
        <v>0</v>
      </c>
      <c r="M78" s="191">
        <v>0</v>
      </c>
      <c r="N78" s="191">
        <v>0</v>
      </c>
      <c r="O78" s="190">
        <f t="shared" si="25"/>
        <v>52367</v>
      </c>
      <c r="P78" s="142">
        <v>4682.8599999999997</v>
      </c>
      <c r="Q78" s="17">
        <f t="shared" si="26"/>
        <v>12936.57</v>
      </c>
      <c r="R78" s="17">
        <f t="shared" si="27"/>
        <v>200</v>
      </c>
      <c r="S78" s="17">
        <f t="shared" si="28"/>
        <v>1309.17</v>
      </c>
      <c r="T78" s="17">
        <f t="shared" si="29"/>
        <v>15047.13</v>
      </c>
      <c r="U78" s="190">
        <f t="shared" si="30"/>
        <v>34175.729999999996</v>
      </c>
      <c r="V78" s="21">
        <f t="shared" si="31"/>
        <v>9096</v>
      </c>
      <c r="W78" s="192">
        <f t="shared" si="32"/>
        <v>9095.2700000000041</v>
      </c>
      <c r="X78" s="187">
        <v>34</v>
      </c>
      <c r="Y78" s="23">
        <f t="shared" si="33"/>
        <v>6284.04</v>
      </c>
      <c r="Z78" s="17">
        <v>0</v>
      </c>
      <c r="AA78" s="17">
        <v>100</v>
      </c>
      <c r="AB78" s="24">
        <f t="shared" si="34"/>
        <v>1309.18</v>
      </c>
      <c r="AC78" s="128">
        <v>200</v>
      </c>
      <c r="AD78" s="198">
        <f t="shared" si="35"/>
        <v>18191.270000000004</v>
      </c>
      <c r="AE78" s="199">
        <f t="shared" si="36"/>
        <v>9095.635000000002</v>
      </c>
      <c r="AF78" s="187">
        <v>34</v>
      </c>
      <c r="AG78" s="188" t="s">
        <v>68</v>
      </c>
      <c r="AH78" s="203" t="s">
        <v>54</v>
      </c>
      <c r="AI78" s="17">
        <f t="shared" si="37"/>
        <v>4682.8599999999997</v>
      </c>
      <c r="AJ78" s="17">
        <f t="shared" si="38"/>
        <v>4713.03</v>
      </c>
      <c r="AK78" s="17">
        <v>8223.5400000000009</v>
      </c>
      <c r="AL78" s="17">
        <v>0</v>
      </c>
      <c r="AM78" s="17">
        <v>0</v>
      </c>
      <c r="AN78" s="17">
        <v>0</v>
      </c>
      <c r="AO78" s="17">
        <v>0</v>
      </c>
      <c r="AP78" s="17"/>
      <c r="AQ78" s="17">
        <v>0</v>
      </c>
      <c r="AR78" s="17">
        <v>0</v>
      </c>
      <c r="AS78" s="17">
        <f t="shared" si="39"/>
        <v>12936.57</v>
      </c>
      <c r="AT78" s="17">
        <v>200</v>
      </c>
      <c r="AU78" s="17">
        <v>0</v>
      </c>
      <c r="AV78" s="17">
        <v>0</v>
      </c>
      <c r="AW78" s="17">
        <f t="shared" si="40"/>
        <v>200</v>
      </c>
      <c r="AX78" s="17">
        <f t="shared" si="41"/>
        <v>1309.17</v>
      </c>
      <c r="AY78" s="17">
        <v>0</v>
      </c>
      <c r="AZ78" s="17">
        <v>100</v>
      </c>
      <c r="BA78" s="17">
        <v>100</v>
      </c>
      <c r="BB78" s="17">
        <v>14847.13</v>
      </c>
      <c r="BC78" s="17">
        <v>0</v>
      </c>
      <c r="BD78" s="17">
        <v>0</v>
      </c>
      <c r="BE78" s="17">
        <f t="shared" si="42"/>
        <v>15047.13</v>
      </c>
      <c r="BF78" s="195">
        <f t="shared" si="43"/>
        <v>34175.729999999996</v>
      </c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</row>
    <row r="79" spans="1:197" s="191" customFormat="1" ht="25.5" x14ac:dyDescent="0.35">
      <c r="A79" s="187"/>
      <c r="B79" s="188"/>
      <c r="C79" s="203"/>
      <c r="D79" s="16"/>
      <c r="E79" s="17"/>
      <c r="F79" s="17">
        <f t="shared" si="22"/>
        <v>0</v>
      </c>
      <c r="G79" s="17"/>
      <c r="H79" s="17"/>
      <c r="I79" s="17"/>
      <c r="J79" s="17">
        <f t="shared" si="23"/>
        <v>0</v>
      </c>
      <c r="K79" s="18">
        <f t="shared" si="24"/>
        <v>0</v>
      </c>
      <c r="O79" s="190">
        <f t="shared" si="25"/>
        <v>0</v>
      </c>
      <c r="P79" s="142"/>
      <c r="Q79" s="17">
        <f t="shared" si="26"/>
        <v>0</v>
      </c>
      <c r="R79" s="17">
        <f t="shared" si="27"/>
        <v>0</v>
      </c>
      <c r="S79" s="17">
        <f t="shared" si="28"/>
        <v>0</v>
      </c>
      <c r="T79" s="17">
        <f t="shared" si="29"/>
        <v>0</v>
      </c>
      <c r="U79" s="190">
        <f t="shared" si="30"/>
        <v>0</v>
      </c>
      <c r="V79" s="21">
        <f t="shared" si="31"/>
        <v>0</v>
      </c>
      <c r="W79" s="192">
        <f t="shared" si="32"/>
        <v>0</v>
      </c>
      <c r="X79" s="187"/>
      <c r="Y79" s="23">
        <f t="shared" si="33"/>
        <v>0</v>
      </c>
      <c r="Z79" s="17"/>
      <c r="AA79" s="17"/>
      <c r="AB79" s="24">
        <f t="shared" si="34"/>
        <v>0</v>
      </c>
      <c r="AC79" s="128"/>
      <c r="AD79" s="198">
        <f t="shared" si="35"/>
        <v>0</v>
      </c>
      <c r="AE79" s="199">
        <f t="shared" si="36"/>
        <v>0</v>
      </c>
      <c r="AF79" s="187"/>
      <c r="AG79" s="188"/>
      <c r="AH79" s="203"/>
      <c r="AI79" s="17">
        <f t="shared" si="37"/>
        <v>0</v>
      </c>
      <c r="AJ79" s="17">
        <f t="shared" si="38"/>
        <v>0</v>
      </c>
      <c r="AK79" s="17"/>
      <c r="AL79" s="17"/>
      <c r="AM79" s="17"/>
      <c r="AN79" s="17"/>
      <c r="AO79" s="17"/>
      <c r="AP79" s="17"/>
      <c r="AQ79" s="17"/>
      <c r="AR79" s="17"/>
      <c r="AS79" s="17">
        <f t="shared" si="39"/>
        <v>0</v>
      </c>
      <c r="AT79" s="17"/>
      <c r="AU79" s="17"/>
      <c r="AV79" s="17"/>
      <c r="AW79" s="17">
        <f t="shared" si="40"/>
        <v>0</v>
      </c>
      <c r="AX79" s="17">
        <f t="shared" si="41"/>
        <v>0</v>
      </c>
      <c r="AY79" s="17"/>
      <c r="AZ79" s="17"/>
      <c r="BA79" s="17"/>
      <c r="BB79" s="17"/>
      <c r="BC79" s="17"/>
      <c r="BD79" s="17"/>
      <c r="BE79" s="17">
        <f t="shared" si="42"/>
        <v>0</v>
      </c>
      <c r="BF79" s="195">
        <f t="shared" si="43"/>
        <v>0</v>
      </c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</row>
    <row r="80" spans="1:197" s="191" customFormat="1" ht="25.5" x14ac:dyDescent="0.35">
      <c r="A80" s="187">
        <v>35</v>
      </c>
      <c r="B80" s="188" t="s">
        <v>125</v>
      </c>
      <c r="C80" s="189" t="s">
        <v>127</v>
      </c>
      <c r="D80" s="16">
        <v>29165</v>
      </c>
      <c r="E80" s="17">
        <v>1540</v>
      </c>
      <c r="F80" s="17">
        <f t="shared" si="22"/>
        <v>30705</v>
      </c>
      <c r="G80" s="17">
        <v>1540</v>
      </c>
      <c r="H80" s="17"/>
      <c r="I80" s="17"/>
      <c r="J80" s="17">
        <f t="shared" si="23"/>
        <v>32245</v>
      </c>
      <c r="K80" s="18">
        <f t="shared" si="24"/>
        <v>0</v>
      </c>
      <c r="L80" s="191">
        <v>0</v>
      </c>
      <c r="M80" s="191">
        <v>0</v>
      </c>
      <c r="N80" s="191">
        <v>0</v>
      </c>
      <c r="O80" s="190">
        <f t="shared" si="25"/>
        <v>32245</v>
      </c>
      <c r="P80" s="142">
        <v>1125.52</v>
      </c>
      <c r="Q80" s="17">
        <f t="shared" si="26"/>
        <v>2902.0499999999997</v>
      </c>
      <c r="R80" s="17">
        <f t="shared" si="27"/>
        <v>200</v>
      </c>
      <c r="S80" s="17">
        <f t="shared" si="28"/>
        <v>806.12</v>
      </c>
      <c r="T80" s="17">
        <f t="shared" si="29"/>
        <v>100</v>
      </c>
      <c r="U80" s="190">
        <f t="shared" si="30"/>
        <v>5133.6899999999996</v>
      </c>
      <c r="V80" s="21">
        <f t="shared" si="31"/>
        <v>13556</v>
      </c>
      <c r="W80" s="192">
        <f t="shared" si="32"/>
        <v>13555.310000000001</v>
      </c>
      <c r="X80" s="187">
        <v>35</v>
      </c>
      <c r="Y80" s="23">
        <f t="shared" si="33"/>
        <v>3869.3999999999996</v>
      </c>
      <c r="Z80" s="17"/>
      <c r="AA80" s="17">
        <v>100</v>
      </c>
      <c r="AB80" s="24">
        <f t="shared" si="34"/>
        <v>806.13</v>
      </c>
      <c r="AC80" s="128">
        <v>200</v>
      </c>
      <c r="AD80" s="198">
        <f t="shared" si="35"/>
        <v>27111.31</v>
      </c>
      <c r="AE80" s="199">
        <f t="shared" si="36"/>
        <v>13555.655000000001</v>
      </c>
      <c r="AF80" s="187">
        <v>35</v>
      </c>
      <c r="AG80" s="188" t="s">
        <v>125</v>
      </c>
      <c r="AH80" s="189" t="s">
        <v>127</v>
      </c>
      <c r="AI80" s="17">
        <f t="shared" si="37"/>
        <v>1125.52</v>
      </c>
      <c r="AJ80" s="17">
        <f t="shared" si="38"/>
        <v>2902.0499999999997</v>
      </c>
      <c r="AK80" s="17"/>
      <c r="AL80" s="17"/>
      <c r="AM80" s="17"/>
      <c r="AN80" s="17"/>
      <c r="AO80" s="17"/>
      <c r="AP80" s="17"/>
      <c r="AQ80" s="17"/>
      <c r="AR80" s="17"/>
      <c r="AS80" s="17">
        <f t="shared" si="39"/>
        <v>2902.0499999999997</v>
      </c>
      <c r="AT80" s="17">
        <v>200</v>
      </c>
      <c r="AU80" s="17"/>
      <c r="AV80" s="17"/>
      <c r="AW80" s="17">
        <f t="shared" si="40"/>
        <v>200</v>
      </c>
      <c r="AX80" s="17">
        <f t="shared" si="41"/>
        <v>806.12</v>
      </c>
      <c r="AY80" s="17"/>
      <c r="AZ80" s="17"/>
      <c r="BA80" s="17">
        <v>100</v>
      </c>
      <c r="BB80" s="17"/>
      <c r="BC80" s="17"/>
      <c r="BD80" s="17"/>
      <c r="BE80" s="17">
        <f t="shared" si="42"/>
        <v>100</v>
      </c>
      <c r="BF80" s="195">
        <f t="shared" si="43"/>
        <v>5133.6899999999996</v>
      </c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</row>
    <row r="81" spans="1:197" s="191" customFormat="1" ht="25.5" x14ac:dyDescent="0.35">
      <c r="A81" s="187"/>
      <c r="B81" s="188"/>
      <c r="C81" s="203"/>
      <c r="D81" s="16"/>
      <c r="E81" s="17"/>
      <c r="F81" s="17">
        <f t="shared" si="22"/>
        <v>0</v>
      </c>
      <c r="G81" s="17"/>
      <c r="H81" s="17"/>
      <c r="I81" s="17"/>
      <c r="J81" s="17">
        <f t="shared" si="23"/>
        <v>0</v>
      </c>
      <c r="K81" s="18">
        <f t="shared" si="24"/>
        <v>0</v>
      </c>
      <c r="O81" s="190">
        <f t="shared" si="25"/>
        <v>0</v>
      </c>
      <c r="P81" s="142"/>
      <c r="Q81" s="17">
        <f t="shared" si="26"/>
        <v>0</v>
      </c>
      <c r="R81" s="17">
        <f t="shared" si="27"/>
        <v>0</v>
      </c>
      <c r="S81" s="17">
        <f t="shared" si="28"/>
        <v>0</v>
      </c>
      <c r="T81" s="17">
        <f t="shared" si="29"/>
        <v>0</v>
      </c>
      <c r="U81" s="190">
        <f t="shared" si="30"/>
        <v>0</v>
      </c>
      <c r="V81" s="21">
        <f t="shared" si="31"/>
        <v>0</v>
      </c>
      <c r="W81" s="192">
        <f t="shared" si="32"/>
        <v>0</v>
      </c>
      <c r="X81" s="187"/>
      <c r="Y81" s="23">
        <f t="shared" si="33"/>
        <v>0</v>
      </c>
      <c r="Z81" s="17"/>
      <c r="AA81" s="17"/>
      <c r="AB81" s="24">
        <f t="shared" si="34"/>
        <v>0</v>
      </c>
      <c r="AC81" s="128"/>
      <c r="AD81" s="198">
        <f t="shared" si="35"/>
        <v>0</v>
      </c>
      <c r="AE81" s="199">
        <f t="shared" si="36"/>
        <v>0</v>
      </c>
      <c r="AF81" s="187"/>
      <c r="AG81" s="188"/>
      <c r="AH81" s="203"/>
      <c r="AI81" s="17">
        <f t="shared" si="37"/>
        <v>0</v>
      </c>
      <c r="AJ81" s="17">
        <f t="shared" si="38"/>
        <v>0</v>
      </c>
      <c r="AK81" s="17"/>
      <c r="AL81" s="17"/>
      <c r="AM81" s="17"/>
      <c r="AN81" s="17"/>
      <c r="AO81" s="17"/>
      <c r="AP81" s="17"/>
      <c r="AQ81" s="17"/>
      <c r="AR81" s="17"/>
      <c r="AS81" s="17">
        <f t="shared" si="39"/>
        <v>0</v>
      </c>
      <c r="AT81" s="17"/>
      <c r="AU81" s="17"/>
      <c r="AV81" s="17"/>
      <c r="AW81" s="17">
        <f t="shared" si="40"/>
        <v>0</v>
      </c>
      <c r="AX81" s="17">
        <f t="shared" si="41"/>
        <v>0</v>
      </c>
      <c r="AY81" s="17"/>
      <c r="AZ81" s="17"/>
      <c r="BA81" s="17"/>
      <c r="BB81" s="17"/>
      <c r="BC81" s="17"/>
      <c r="BD81" s="17"/>
      <c r="BE81" s="17">
        <f t="shared" si="42"/>
        <v>0</v>
      </c>
      <c r="BF81" s="195">
        <f t="shared" si="43"/>
        <v>0</v>
      </c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</row>
    <row r="82" spans="1:197" s="191" customFormat="1" ht="21.75" customHeight="1" x14ac:dyDescent="0.35">
      <c r="A82" s="187">
        <v>36</v>
      </c>
      <c r="B82" s="197" t="s">
        <v>69</v>
      </c>
      <c r="C82" s="223" t="s">
        <v>43</v>
      </c>
      <c r="D82" s="16">
        <v>39672</v>
      </c>
      <c r="E82" s="17">
        <v>1944</v>
      </c>
      <c r="F82" s="17">
        <f t="shared" si="22"/>
        <v>41616</v>
      </c>
      <c r="G82" s="17">
        <v>1944</v>
      </c>
      <c r="H82" s="17"/>
      <c r="I82" s="17"/>
      <c r="J82" s="17">
        <f t="shared" si="23"/>
        <v>43560</v>
      </c>
      <c r="K82" s="18">
        <f t="shared" si="24"/>
        <v>0</v>
      </c>
      <c r="L82" s="191">
        <v>0</v>
      </c>
      <c r="M82" s="191">
        <v>0</v>
      </c>
      <c r="N82" s="191">
        <v>0</v>
      </c>
      <c r="O82" s="190">
        <f t="shared" si="25"/>
        <v>43560</v>
      </c>
      <c r="P82" s="142">
        <v>2878.45</v>
      </c>
      <c r="Q82" s="17">
        <f t="shared" si="26"/>
        <v>3920.3999999999996</v>
      </c>
      <c r="R82" s="17">
        <f t="shared" si="27"/>
        <v>200</v>
      </c>
      <c r="S82" s="17">
        <f t="shared" si="28"/>
        <v>1089</v>
      </c>
      <c r="T82" s="17">
        <f t="shared" si="29"/>
        <v>100</v>
      </c>
      <c r="U82" s="190">
        <f t="shared" si="30"/>
        <v>8187.8499999999995</v>
      </c>
      <c r="V82" s="21">
        <f t="shared" si="31"/>
        <v>17686</v>
      </c>
      <c r="W82" s="192">
        <f t="shared" si="32"/>
        <v>17686.150000000001</v>
      </c>
      <c r="X82" s="187">
        <v>36</v>
      </c>
      <c r="Y82" s="23">
        <f t="shared" si="33"/>
        <v>5227.2</v>
      </c>
      <c r="Z82" s="17">
        <v>0</v>
      </c>
      <c r="AA82" s="17">
        <v>100</v>
      </c>
      <c r="AB82" s="24">
        <f t="shared" si="34"/>
        <v>1089</v>
      </c>
      <c r="AC82" s="128">
        <v>200</v>
      </c>
      <c r="AD82" s="198">
        <f t="shared" si="35"/>
        <v>35372.15</v>
      </c>
      <c r="AE82" s="199">
        <f t="shared" si="36"/>
        <v>17686.075000000001</v>
      </c>
      <c r="AF82" s="187">
        <v>36</v>
      </c>
      <c r="AG82" s="197" t="s">
        <v>69</v>
      </c>
      <c r="AH82" s="223" t="s">
        <v>43</v>
      </c>
      <c r="AI82" s="17">
        <f t="shared" si="37"/>
        <v>2878.45</v>
      </c>
      <c r="AJ82" s="17">
        <f t="shared" si="38"/>
        <v>3920.3999999999996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/>
      <c r="AQ82" s="17">
        <v>0</v>
      </c>
      <c r="AR82" s="17">
        <v>0</v>
      </c>
      <c r="AS82" s="17">
        <f t="shared" si="39"/>
        <v>3920.3999999999996</v>
      </c>
      <c r="AT82" s="17">
        <v>200</v>
      </c>
      <c r="AU82" s="17">
        <v>0</v>
      </c>
      <c r="AV82" s="17">
        <v>0</v>
      </c>
      <c r="AW82" s="17">
        <f t="shared" si="40"/>
        <v>200</v>
      </c>
      <c r="AX82" s="17">
        <f t="shared" si="41"/>
        <v>1089</v>
      </c>
      <c r="AY82" s="17">
        <v>0</v>
      </c>
      <c r="AZ82" s="17"/>
      <c r="BA82" s="17">
        <v>100</v>
      </c>
      <c r="BB82" s="17">
        <v>0</v>
      </c>
      <c r="BC82" s="17">
        <v>0</v>
      </c>
      <c r="BD82" s="17">
        <v>0</v>
      </c>
      <c r="BE82" s="17">
        <f t="shared" si="42"/>
        <v>100</v>
      </c>
      <c r="BF82" s="195">
        <f t="shared" si="43"/>
        <v>8187.8499999999995</v>
      </c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</row>
    <row r="83" spans="1:197" s="191" customFormat="1" ht="21.75" customHeight="1" x14ac:dyDescent="0.35">
      <c r="A83" s="187"/>
      <c r="B83" s="188"/>
      <c r="C83" s="189"/>
      <c r="D83" s="16"/>
      <c r="E83" s="17"/>
      <c r="F83" s="17">
        <f t="shared" si="22"/>
        <v>0</v>
      </c>
      <c r="G83" s="17"/>
      <c r="H83" s="17"/>
      <c r="I83" s="17"/>
      <c r="J83" s="17">
        <f t="shared" si="23"/>
        <v>0</v>
      </c>
      <c r="K83" s="18">
        <f t="shared" si="24"/>
        <v>0</v>
      </c>
      <c r="O83" s="190">
        <f t="shared" si="25"/>
        <v>0</v>
      </c>
      <c r="P83" s="142"/>
      <c r="Q83" s="17">
        <f t="shared" si="26"/>
        <v>0</v>
      </c>
      <c r="R83" s="17">
        <f t="shared" si="27"/>
        <v>0</v>
      </c>
      <c r="S83" s="17">
        <f t="shared" si="28"/>
        <v>0</v>
      </c>
      <c r="T83" s="17">
        <f t="shared" si="29"/>
        <v>0</v>
      </c>
      <c r="U83" s="190">
        <f t="shared" si="30"/>
        <v>0</v>
      </c>
      <c r="V83" s="21">
        <f t="shared" si="31"/>
        <v>0</v>
      </c>
      <c r="W83" s="192">
        <f t="shared" si="32"/>
        <v>0</v>
      </c>
      <c r="X83" s="187"/>
      <c r="Y83" s="23">
        <f t="shared" si="33"/>
        <v>0</v>
      </c>
      <c r="Z83" s="17"/>
      <c r="AA83" s="17"/>
      <c r="AB83" s="24">
        <f t="shared" si="34"/>
        <v>0</v>
      </c>
      <c r="AC83" s="128"/>
      <c r="AD83" s="198">
        <f t="shared" si="35"/>
        <v>0</v>
      </c>
      <c r="AE83" s="199">
        <f t="shared" si="36"/>
        <v>0</v>
      </c>
      <c r="AF83" s="187"/>
      <c r="AG83" s="188"/>
      <c r="AH83" s="189"/>
      <c r="AI83" s="17">
        <f t="shared" si="37"/>
        <v>0</v>
      </c>
      <c r="AJ83" s="17">
        <f t="shared" si="38"/>
        <v>0</v>
      </c>
      <c r="AK83" s="17"/>
      <c r="AL83" s="17"/>
      <c r="AM83" s="17"/>
      <c r="AN83" s="17"/>
      <c r="AO83" s="17"/>
      <c r="AP83" s="17"/>
      <c r="AQ83" s="17"/>
      <c r="AR83" s="17"/>
      <c r="AS83" s="17">
        <f t="shared" si="39"/>
        <v>0</v>
      </c>
      <c r="AT83" s="17"/>
      <c r="AU83" s="17"/>
      <c r="AV83" s="17"/>
      <c r="AW83" s="17">
        <f t="shared" si="40"/>
        <v>0</v>
      </c>
      <c r="AX83" s="17">
        <f t="shared" si="41"/>
        <v>0</v>
      </c>
      <c r="AY83" s="17"/>
      <c r="AZ83" s="17"/>
      <c r="BA83" s="17"/>
      <c r="BB83" s="17"/>
      <c r="BC83" s="17"/>
      <c r="BD83" s="17"/>
      <c r="BE83" s="17">
        <f t="shared" si="42"/>
        <v>0</v>
      </c>
      <c r="BF83" s="195">
        <f t="shared" si="43"/>
        <v>0</v>
      </c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</row>
    <row r="84" spans="1:197" s="191" customFormat="1" ht="21.75" customHeight="1" x14ac:dyDescent="0.35">
      <c r="A84" s="187">
        <v>37</v>
      </c>
      <c r="B84" s="197" t="s">
        <v>70</v>
      </c>
      <c r="C84" s="203" t="s">
        <v>43</v>
      </c>
      <c r="D84" s="16">
        <v>39672</v>
      </c>
      <c r="E84" s="17">
        <v>1944</v>
      </c>
      <c r="F84" s="17">
        <f t="shared" si="22"/>
        <v>41616</v>
      </c>
      <c r="G84" s="17">
        <v>1944</v>
      </c>
      <c r="H84" s="17"/>
      <c r="I84" s="17"/>
      <c r="J84" s="17">
        <f t="shared" si="23"/>
        <v>43560</v>
      </c>
      <c r="K84" s="18">
        <f t="shared" si="24"/>
        <v>0</v>
      </c>
      <c r="L84" s="191">
        <v>0</v>
      </c>
      <c r="M84" s="191">
        <v>0</v>
      </c>
      <c r="N84" s="191">
        <v>0</v>
      </c>
      <c r="O84" s="190">
        <f t="shared" si="25"/>
        <v>43560</v>
      </c>
      <c r="P84" s="142">
        <v>2878.45</v>
      </c>
      <c r="Q84" s="17">
        <f t="shared" si="26"/>
        <v>11070.369999999999</v>
      </c>
      <c r="R84" s="17">
        <f t="shared" si="27"/>
        <v>1681.94</v>
      </c>
      <c r="S84" s="17">
        <f t="shared" si="28"/>
        <v>1089</v>
      </c>
      <c r="T84" s="17">
        <f t="shared" si="29"/>
        <v>11499.51</v>
      </c>
      <c r="U84" s="190">
        <f t="shared" si="30"/>
        <v>28219.270000000004</v>
      </c>
      <c r="V84" s="21">
        <f t="shared" si="31"/>
        <v>7670</v>
      </c>
      <c r="W84" s="192">
        <f t="shared" si="32"/>
        <v>7670.7299999999959</v>
      </c>
      <c r="X84" s="187">
        <v>37</v>
      </c>
      <c r="Y84" s="23">
        <f t="shared" si="33"/>
        <v>5227.2</v>
      </c>
      <c r="Z84" s="17">
        <v>0</v>
      </c>
      <c r="AA84" s="17">
        <v>100</v>
      </c>
      <c r="AB84" s="24">
        <f t="shared" si="34"/>
        <v>1089</v>
      </c>
      <c r="AC84" s="128">
        <v>200</v>
      </c>
      <c r="AD84" s="198">
        <f t="shared" si="35"/>
        <v>15340.729999999996</v>
      </c>
      <c r="AE84" s="199">
        <f t="shared" si="36"/>
        <v>7670.364999999998</v>
      </c>
      <c r="AF84" s="187">
        <v>37</v>
      </c>
      <c r="AG84" s="197" t="s">
        <v>70</v>
      </c>
      <c r="AH84" s="203" t="s">
        <v>43</v>
      </c>
      <c r="AI84" s="17">
        <f t="shared" si="37"/>
        <v>2878.45</v>
      </c>
      <c r="AJ84" s="17">
        <f t="shared" si="38"/>
        <v>3920.3999999999996</v>
      </c>
      <c r="AK84" s="17">
        <v>0</v>
      </c>
      <c r="AL84" s="17">
        <v>200</v>
      </c>
      <c r="AM84" s="17">
        <v>0</v>
      </c>
      <c r="AN84" s="17">
        <v>6294.41</v>
      </c>
      <c r="AO84" s="17">
        <v>0</v>
      </c>
      <c r="AP84" s="17"/>
      <c r="AQ84" s="17">
        <v>0</v>
      </c>
      <c r="AR84" s="17">
        <v>655.56</v>
      </c>
      <c r="AS84" s="17">
        <f t="shared" si="39"/>
        <v>11070.369999999999</v>
      </c>
      <c r="AT84" s="17">
        <v>200</v>
      </c>
      <c r="AU84" s="17">
        <v>1481.94</v>
      </c>
      <c r="AV84" s="17">
        <v>0</v>
      </c>
      <c r="AW84" s="17">
        <f t="shared" si="40"/>
        <v>1681.94</v>
      </c>
      <c r="AX84" s="17">
        <f t="shared" si="41"/>
        <v>1089</v>
      </c>
      <c r="AY84" s="17">
        <v>0</v>
      </c>
      <c r="AZ84" s="63">
        <v>5086</v>
      </c>
      <c r="BA84" s="17">
        <v>100</v>
      </c>
      <c r="BB84" s="17">
        <v>6313.51</v>
      </c>
      <c r="BC84" s="17">
        <v>0</v>
      </c>
      <c r="BD84" s="17">
        <v>0</v>
      </c>
      <c r="BE84" s="17">
        <f t="shared" si="42"/>
        <v>11499.51</v>
      </c>
      <c r="BF84" s="195">
        <f t="shared" si="43"/>
        <v>28219.270000000004</v>
      </c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</row>
    <row r="85" spans="1:197" s="191" customFormat="1" ht="21.75" customHeight="1" x14ac:dyDescent="0.35">
      <c r="A85" s="187"/>
      <c r="B85" s="188"/>
      <c r="C85" s="189"/>
      <c r="D85" s="16"/>
      <c r="E85" s="17"/>
      <c r="F85" s="17">
        <f t="shared" si="22"/>
        <v>0</v>
      </c>
      <c r="G85" s="17"/>
      <c r="H85" s="17"/>
      <c r="I85" s="17"/>
      <c r="J85" s="17">
        <f t="shared" si="23"/>
        <v>0</v>
      </c>
      <c r="K85" s="18">
        <f t="shared" si="24"/>
        <v>0</v>
      </c>
      <c r="O85" s="190">
        <f t="shared" si="25"/>
        <v>0</v>
      </c>
      <c r="P85" s="142"/>
      <c r="Q85" s="17">
        <f t="shared" si="26"/>
        <v>0</v>
      </c>
      <c r="R85" s="17">
        <f t="shared" si="27"/>
        <v>0</v>
      </c>
      <c r="S85" s="17">
        <f t="shared" si="28"/>
        <v>0</v>
      </c>
      <c r="T85" s="17">
        <f t="shared" si="29"/>
        <v>0</v>
      </c>
      <c r="U85" s="190">
        <f t="shared" si="30"/>
        <v>0</v>
      </c>
      <c r="V85" s="21">
        <f t="shared" si="31"/>
        <v>0</v>
      </c>
      <c r="W85" s="192">
        <f t="shared" si="32"/>
        <v>0</v>
      </c>
      <c r="X85" s="187"/>
      <c r="Y85" s="23">
        <f t="shared" si="33"/>
        <v>0</v>
      </c>
      <c r="Z85" s="17"/>
      <c r="AA85" s="17"/>
      <c r="AB85" s="24">
        <f t="shared" si="34"/>
        <v>0</v>
      </c>
      <c r="AC85" s="128"/>
      <c r="AD85" s="198">
        <f t="shared" si="35"/>
        <v>0</v>
      </c>
      <c r="AE85" s="199">
        <f t="shared" si="36"/>
        <v>0</v>
      </c>
      <c r="AF85" s="187"/>
      <c r="AG85" s="188"/>
      <c r="AH85" s="189"/>
      <c r="AI85" s="17">
        <f t="shared" si="37"/>
        <v>0</v>
      </c>
      <c r="AJ85" s="17">
        <f t="shared" si="38"/>
        <v>0</v>
      </c>
      <c r="AK85" s="17"/>
      <c r="AL85" s="17"/>
      <c r="AM85" s="17"/>
      <c r="AN85" s="17"/>
      <c r="AO85" s="17"/>
      <c r="AP85" s="17"/>
      <c r="AQ85" s="17"/>
      <c r="AR85" s="17"/>
      <c r="AS85" s="17">
        <f t="shared" si="39"/>
        <v>0</v>
      </c>
      <c r="AT85" s="17"/>
      <c r="AU85" s="65" t="s">
        <v>111</v>
      </c>
      <c r="AV85" s="65"/>
      <c r="AW85" s="17">
        <f t="shared" si="40"/>
        <v>0</v>
      </c>
      <c r="AX85" s="17">
        <f t="shared" si="41"/>
        <v>0</v>
      </c>
      <c r="AY85" s="17"/>
      <c r="AZ85" s="17"/>
      <c r="BA85" s="17"/>
      <c r="BB85" s="17"/>
      <c r="BC85" s="17"/>
      <c r="BD85" s="17"/>
      <c r="BE85" s="17">
        <f t="shared" si="42"/>
        <v>0</v>
      </c>
      <c r="BF85" s="195">
        <f t="shared" si="43"/>
        <v>0</v>
      </c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</row>
    <row r="86" spans="1:197" s="191" customFormat="1" ht="21.75" customHeight="1" x14ac:dyDescent="0.35">
      <c r="A86" s="187">
        <v>38</v>
      </c>
      <c r="B86" s="197" t="s">
        <v>71</v>
      </c>
      <c r="C86" s="223" t="s">
        <v>58</v>
      </c>
      <c r="D86" s="16">
        <v>36619</v>
      </c>
      <c r="E86" s="17">
        <v>1794</v>
      </c>
      <c r="F86" s="17">
        <f t="shared" si="22"/>
        <v>38413</v>
      </c>
      <c r="G86" s="17">
        <v>1795</v>
      </c>
      <c r="H86" s="17"/>
      <c r="I86" s="17"/>
      <c r="J86" s="17">
        <f t="shared" si="23"/>
        <v>40208</v>
      </c>
      <c r="K86" s="18">
        <f t="shared" si="24"/>
        <v>0</v>
      </c>
      <c r="L86" s="191">
        <v>0</v>
      </c>
      <c r="M86" s="191">
        <v>0</v>
      </c>
      <c r="N86" s="191">
        <v>0</v>
      </c>
      <c r="O86" s="190">
        <f t="shared" si="25"/>
        <v>40208</v>
      </c>
      <c r="P86" s="142">
        <v>2285.15</v>
      </c>
      <c r="Q86" s="17">
        <f t="shared" si="26"/>
        <v>10544.3</v>
      </c>
      <c r="R86" s="17">
        <f t="shared" si="27"/>
        <v>200</v>
      </c>
      <c r="S86" s="17">
        <f t="shared" si="28"/>
        <v>1005.2</v>
      </c>
      <c r="T86" s="17">
        <f t="shared" si="29"/>
        <v>4228</v>
      </c>
      <c r="U86" s="190">
        <f t="shared" si="30"/>
        <v>18262.650000000001</v>
      </c>
      <c r="V86" s="21">
        <f t="shared" si="31"/>
        <v>10973</v>
      </c>
      <c r="W86" s="192">
        <f t="shared" si="32"/>
        <v>10972.349999999999</v>
      </c>
      <c r="X86" s="187">
        <v>38</v>
      </c>
      <c r="Y86" s="23">
        <f t="shared" si="33"/>
        <v>4824.96</v>
      </c>
      <c r="Z86" s="17">
        <v>0</v>
      </c>
      <c r="AA86" s="17">
        <v>100</v>
      </c>
      <c r="AB86" s="24">
        <f t="shared" si="34"/>
        <v>1005.2</v>
      </c>
      <c r="AC86" s="128">
        <v>200</v>
      </c>
      <c r="AD86" s="198">
        <f t="shared" si="35"/>
        <v>21945.35</v>
      </c>
      <c r="AE86" s="199">
        <f t="shared" si="36"/>
        <v>10972.674999999999</v>
      </c>
      <c r="AF86" s="187">
        <v>38</v>
      </c>
      <c r="AG86" s="197" t="s">
        <v>71</v>
      </c>
      <c r="AH86" s="223" t="s">
        <v>58</v>
      </c>
      <c r="AI86" s="17">
        <f t="shared" si="37"/>
        <v>2285.15</v>
      </c>
      <c r="AJ86" s="17">
        <f t="shared" si="38"/>
        <v>3618.72</v>
      </c>
      <c r="AK86" s="17">
        <v>0</v>
      </c>
      <c r="AL86" s="17">
        <v>0</v>
      </c>
      <c r="AM86" s="17">
        <v>0</v>
      </c>
      <c r="AN86" s="17">
        <v>4592.25</v>
      </c>
      <c r="AO86" s="17">
        <v>0</v>
      </c>
      <c r="AP86" s="17">
        <v>2333.33</v>
      </c>
      <c r="AQ86" s="17">
        <v>0</v>
      </c>
      <c r="AR86" s="17">
        <v>0</v>
      </c>
      <c r="AS86" s="17">
        <f t="shared" si="39"/>
        <v>10544.3</v>
      </c>
      <c r="AT86" s="17">
        <v>200</v>
      </c>
      <c r="AU86" s="17">
        <v>0</v>
      </c>
      <c r="AV86" s="17">
        <v>0</v>
      </c>
      <c r="AW86" s="17">
        <f t="shared" si="40"/>
        <v>200</v>
      </c>
      <c r="AX86" s="17">
        <f t="shared" si="41"/>
        <v>1005.2</v>
      </c>
      <c r="AY86" s="17">
        <v>0</v>
      </c>
      <c r="AZ86" s="17">
        <v>4128</v>
      </c>
      <c r="BA86" s="17">
        <v>100</v>
      </c>
      <c r="BB86" s="17">
        <v>0</v>
      </c>
      <c r="BC86" s="17">
        <v>0</v>
      </c>
      <c r="BD86" s="17">
        <v>0</v>
      </c>
      <c r="BE86" s="17">
        <f t="shared" si="42"/>
        <v>4228</v>
      </c>
      <c r="BF86" s="195">
        <f t="shared" si="43"/>
        <v>18262.650000000001</v>
      </c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</row>
    <row r="87" spans="1:197" s="191" customFormat="1" ht="21.75" customHeight="1" x14ac:dyDescent="0.35">
      <c r="A87" s="187"/>
      <c r="B87" s="188"/>
      <c r="C87" s="189"/>
      <c r="D87" s="16"/>
      <c r="E87" s="17"/>
      <c r="F87" s="17">
        <f t="shared" si="22"/>
        <v>0</v>
      </c>
      <c r="G87" s="17"/>
      <c r="H87" s="17"/>
      <c r="I87" s="17"/>
      <c r="J87" s="17">
        <f t="shared" si="23"/>
        <v>0</v>
      </c>
      <c r="K87" s="18">
        <f t="shared" si="24"/>
        <v>0</v>
      </c>
      <c r="O87" s="190">
        <f t="shared" si="25"/>
        <v>0</v>
      </c>
      <c r="P87" s="142"/>
      <c r="Q87" s="17">
        <f t="shared" si="26"/>
        <v>0</v>
      </c>
      <c r="R87" s="17">
        <f t="shared" si="27"/>
        <v>0</v>
      </c>
      <c r="S87" s="17">
        <f t="shared" si="28"/>
        <v>0</v>
      </c>
      <c r="T87" s="17">
        <f t="shared" si="29"/>
        <v>0</v>
      </c>
      <c r="U87" s="190">
        <f t="shared" si="30"/>
        <v>0</v>
      </c>
      <c r="V87" s="21">
        <f t="shared" si="31"/>
        <v>0</v>
      </c>
      <c r="W87" s="192">
        <f t="shared" si="32"/>
        <v>0</v>
      </c>
      <c r="X87" s="187"/>
      <c r="Y87" s="23">
        <f t="shared" si="33"/>
        <v>0</v>
      </c>
      <c r="Z87" s="17"/>
      <c r="AA87" s="17"/>
      <c r="AB87" s="24">
        <f t="shared" si="34"/>
        <v>0</v>
      </c>
      <c r="AC87" s="128"/>
      <c r="AD87" s="198">
        <f t="shared" si="35"/>
        <v>0</v>
      </c>
      <c r="AE87" s="199">
        <f t="shared" si="36"/>
        <v>0</v>
      </c>
      <c r="AF87" s="187"/>
      <c r="AG87" s="188"/>
      <c r="AH87" s="189"/>
      <c r="AI87" s="17">
        <f t="shared" si="37"/>
        <v>0</v>
      </c>
      <c r="AJ87" s="17">
        <f t="shared" si="38"/>
        <v>0</v>
      </c>
      <c r="AK87" s="17"/>
      <c r="AL87" s="17"/>
      <c r="AM87" s="17"/>
      <c r="AN87" s="17"/>
      <c r="AO87" s="17"/>
      <c r="AP87" s="17"/>
      <c r="AQ87" s="17"/>
      <c r="AR87" s="17"/>
      <c r="AS87" s="17">
        <f t="shared" si="39"/>
        <v>0</v>
      </c>
      <c r="AT87" s="17"/>
      <c r="AU87" s="17"/>
      <c r="AV87" s="17"/>
      <c r="AW87" s="17">
        <f t="shared" si="40"/>
        <v>0</v>
      </c>
      <c r="AX87" s="17">
        <f t="shared" si="41"/>
        <v>0</v>
      </c>
      <c r="AY87" s="17"/>
      <c r="AZ87" s="17"/>
      <c r="BA87" s="17"/>
      <c r="BB87" s="17"/>
      <c r="BC87" s="17"/>
      <c r="BD87" s="17"/>
      <c r="BE87" s="17">
        <f t="shared" si="42"/>
        <v>0</v>
      </c>
      <c r="BF87" s="195">
        <f t="shared" si="43"/>
        <v>0</v>
      </c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</row>
    <row r="88" spans="1:197" s="191" customFormat="1" ht="21.75" customHeight="1" x14ac:dyDescent="0.35">
      <c r="A88" s="187">
        <v>39</v>
      </c>
      <c r="B88" s="188" t="s">
        <v>123</v>
      </c>
      <c r="C88" s="189" t="s">
        <v>127</v>
      </c>
      <c r="D88" s="16">
        <v>29165</v>
      </c>
      <c r="E88" s="17">
        <v>1540</v>
      </c>
      <c r="F88" s="17">
        <f t="shared" si="22"/>
        <v>30705</v>
      </c>
      <c r="G88" s="17">
        <v>1540</v>
      </c>
      <c r="H88" s="17"/>
      <c r="I88" s="17"/>
      <c r="J88" s="17">
        <f t="shared" si="23"/>
        <v>32245</v>
      </c>
      <c r="K88" s="18">
        <f t="shared" si="24"/>
        <v>0</v>
      </c>
      <c r="L88" s="191">
        <v>0</v>
      </c>
      <c r="M88" s="191">
        <v>0</v>
      </c>
      <c r="N88" s="191">
        <v>0</v>
      </c>
      <c r="O88" s="190">
        <f t="shared" si="25"/>
        <v>32245</v>
      </c>
      <c r="P88" s="142">
        <v>1125.52</v>
      </c>
      <c r="Q88" s="17">
        <f t="shared" si="26"/>
        <v>5318.6399999999994</v>
      </c>
      <c r="R88" s="17">
        <f t="shared" si="27"/>
        <v>200</v>
      </c>
      <c r="S88" s="17">
        <f t="shared" si="28"/>
        <v>806.12</v>
      </c>
      <c r="T88" s="17">
        <f t="shared" si="29"/>
        <v>5617</v>
      </c>
      <c r="U88" s="190">
        <f t="shared" si="30"/>
        <v>13067.279999999999</v>
      </c>
      <c r="V88" s="21">
        <f t="shared" si="31"/>
        <v>9589</v>
      </c>
      <c r="W88" s="192">
        <f t="shared" si="32"/>
        <v>9588.7200000000012</v>
      </c>
      <c r="X88" s="187">
        <v>39</v>
      </c>
      <c r="Y88" s="23">
        <f t="shared" si="33"/>
        <v>3869.3999999999996</v>
      </c>
      <c r="Z88" s="17"/>
      <c r="AA88" s="17">
        <v>100</v>
      </c>
      <c r="AB88" s="24">
        <f t="shared" si="34"/>
        <v>806.13</v>
      </c>
      <c r="AC88" s="128">
        <v>200</v>
      </c>
      <c r="AD88" s="198">
        <f t="shared" si="35"/>
        <v>19177.72</v>
      </c>
      <c r="AE88" s="199">
        <f t="shared" si="36"/>
        <v>9588.86</v>
      </c>
      <c r="AF88" s="187">
        <v>39</v>
      </c>
      <c r="AG88" s="188" t="s">
        <v>123</v>
      </c>
      <c r="AH88" s="189" t="s">
        <v>127</v>
      </c>
      <c r="AI88" s="17">
        <f t="shared" si="37"/>
        <v>1125.52</v>
      </c>
      <c r="AJ88" s="17">
        <f t="shared" si="38"/>
        <v>2902.0499999999997</v>
      </c>
      <c r="AK88" s="17">
        <v>2416.59</v>
      </c>
      <c r="AL88" s="17"/>
      <c r="AM88" s="17"/>
      <c r="AN88" s="17"/>
      <c r="AO88" s="17"/>
      <c r="AP88" s="17"/>
      <c r="AQ88" s="17"/>
      <c r="AR88" s="17"/>
      <c r="AS88" s="17">
        <f t="shared" si="39"/>
        <v>5318.6399999999994</v>
      </c>
      <c r="AT88" s="17">
        <v>200</v>
      </c>
      <c r="AU88" s="17"/>
      <c r="AV88" s="17"/>
      <c r="AW88" s="17">
        <f t="shared" si="40"/>
        <v>200</v>
      </c>
      <c r="AX88" s="17">
        <f t="shared" si="41"/>
        <v>806.12</v>
      </c>
      <c r="AY88" s="17"/>
      <c r="AZ88" s="17">
        <v>5517</v>
      </c>
      <c r="BA88" s="17">
        <v>100</v>
      </c>
      <c r="BB88" s="17"/>
      <c r="BC88" s="17"/>
      <c r="BD88" s="17"/>
      <c r="BE88" s="17">
        <f t="shared" si="42"/>
        <v>5617</v>
      </c>
      <c r="BF88" s="195">
        <f t="shared" si="43"/>
        <v>13067.279999999999</v>
      </c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</row>
    <row r="89" spans="1:197" s="191" customFormat="1" ht="21.75" customHeight="1" x14ac:dyDescent="0.35">
      <c r="A89" s="187"/>
      <c r="B89" s="188"/>
      <c r="C89" s="189"/>
      <c r="D89" s="16"/>
      <c r="E89" s="17"/>
      <c r="F89" s="17">
        <f t="shared" si="22"/>
        <v>0</v>
      </c>
      <c r="G89" s="17"/>
      <c r="H89" s="17"/>
      <c r="I89" s="17"/>
      <c r="J89" s="17">
        <f t="shared" si="23"/>
        <v>0</v>
      </c>
      <c r="K89" s="18">
        <f t="shared" si="24"/>
        <v>0</v>
      </c>
      <c r="O89" s="190">
        <f t="shared" si="25"/>
        <v>0</v>
      </c>
      <c r="P89" s="142"/>
      <c r="Q89" s="17">
        <f t="shared" si="26"/>
        <v>0</v>
      </c>
      <c r="R89" s="17">
        <f t="shared" si="27"/>
        <v>0</v>
      </c>
      <c r="S89" s="17">
        <f t="shared" si="28"/>
        <v>0</v>
      </c>
      <c r="T89" s="17">
        <f t="shared" si="29"/>
        <v>0</v>
      </c>
      <c r="U89" s="190">
        <f t="shared" si="30"/>
        <v>0</v>
      </c>
      <c r="V89" s="21">
        <f t="shared" si="31"/>
        <v>0</v>
      </c>
      <c r="W89" s="192">
        <f t="shared" si="32"/>
        <v>0</v>
      </c>
      <c r="X89" s="187"/>
      <c r="Y89" s="23">
        <f t="shared" si="33"/>
        <v>0</v>
      </c>
      <c r="Z89" s="17"/>
      <c r="AA89" s="17"/>
      <c r="AB89" s="24">
        <f t="shared" si="34"/>
        <v>0</v>
      </c>
      <c r="AC89" s="128"/>
      <c r="AD89" s="198">
        <f t="shared" si="35"/>
        <v>0</v>
      </c>
      <c r="AE89" s="199">
        <f t="shared" si="36"/>
        <v>0</v>
      </c>
      <c r="AF89" s="187"/>
      <c r="AG89" s="188"/>
      <c r="AH89" s="189"/>
      <c r="AI89" s="17">
        <f t="shared" si="37"/>
        <v>0</v>
      </c>
      <c r="AJ89" s="17">
        <f t="shared" si="38"/>
        <v>0</v>
      </c>
      <c r="AK89" s="17"/>
      <c r="AL89" s="17"/>
      <c r="AM89" s="17"/>
      <c r="AN89" s="17"/>
      <c r="AO89" s="17"/>
      <c r="AP89" s="17"/>
      <c r="AQ89" s="17"/>
      <c r="AR89" s="17"/>
      <c r="AS89" s="17">
        <f t="shared" si="39"/>
        <v>0</v>
      </c>
      <c r="AT89" s="17"/>
      <c r="AU89" s="17"/>
      <c r="AV89" s="17"/>
      <c r="AW89" s="17">
        <f t="shared" si="40"/>
        <v>0</v>
      </c>
      <c r="AX89" s="17">
        <f t="shared" si="41"/>
        <v>0</v>
      </c>
      <c r="AY89" s="17"/>
      <c r="AZ89" s="17"/>
      <c r="BA89" s="17"/>
      <c r="BB89" s="17"/>
      <c r="BC89" s="17"/>
      <c r="BD89" s="17"/>
      <c r="BE89" s="17">
        <f t="shared" si="42"/>
        <v>0</v>
      </c>
      <c r="BF89" s="195">
        <f t="shared" si="43"/>
        <v>0</v>
      </c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</row>
    <row r="90" spans="1:197" s="191" customFormat="1" ht="21.75" customHeight="1" x14ac:dyDescent="0.35">
      <c r="A90" s="187">
        <v>40</v>
      </c>
      <c r="B90" s="197" t="s">
        <v>72</v>
      </c>
      <c r="C90" s="203" t="s">
        <v>25</v>
      </c>
      <c r="D90" s="16">
        <v>63997</v>
      </c>
      <c r="E90" s="17">
        <v>3008</v>
      </c>
      <c r="F90" s="17">
        <f t="shared" si="22"/>
        <v>67005</v>
      </c>
      <c r="G90" s="17">
        <v>3008</v>
      </c>
      <c r="H90" s="17"/>
      <c r="I90" s="17"/>
      <c r="J90" s="17">
        <f t="shared" si="23"/>
        <v>70013</v>
      </c>
      <c r="K90" s="18">
        <f t="shared" si="24"/>
        <v>0</v>
      </c>
      <c r="L90" s="191">
        <v>0</v>
      </c>
      <c r="M90" s="191">
        <v>0</v>
      </c>
      <c r="N90" s="191">
        <v>0</v>
      </c>
      <c r="O90" s="190">
        <f t="shared" si="25"/>
        <v>70013</v>
      </c>
      <c r="P90" s="142">
        <v>8394.4</v>
      </c>
      <c r="Q90" s="17">
        <f t="shared" si="26"/>
        <v>10017.16</v>
      </c>
      <c r="R90" s="17">
        <f t="shared" si="27"/>
        <v>200</v>
      </c>
      <c r="S90" s="17">
        <f t="shared" si="28"/>
        <v>1750.32</v>
      </c>
      <c r="T90" s="17">
        <f t="shared" si="29"/>
        <v>200</v>
      </c>
      <c r="U90" s="190">
        <f t="shared" si="30"/>
        <v>20561.879999999997</v>
      </c>
      <c r="V90" s="21">
        <f t="shared" si="31"/>
        <v>24726</v>
      </c>
      <c r="W90" s="192">
        <f t="shared" si="32"/>
        <v>24725.120000000003</v>
      </c>
      <c r="X90" s="187">
        <v>40</v>
      </c>
      <c r="Y90" s="23">
        <f t="shared" si="33"/>
        <v>8401.56</v>
      </c>
      <c r="Z90" s="17">
        <v>0</v>
      </c>
      <c r="AA90" s="17">
        <v>100</v>
      </c>
      <c r="AB90" s="24">
        <f t="shared" si="34"/>
        <v>1750.33</v>
      </c>
      <c r="AC90" s="128">
        <v>200</v>
      </c>
      <c r="AD90" s="198">
        <f t="shared" si="35"/>
        <v>49451.12</v>
      </c>
      <c r="AE90" s="199">
        <f t="shared" si="36"/>
        <v>24725.56</v>
      </c>
      <c r="AF90" s="187">
        <v>40</v>
      </c>
      <c r="AG90" s="197" t="s">
        <v>72</v>
      </c>
      <c r="AH90" s="203" t="s">
        <v>25</v>
      </c>
      <c r="AI90" s="17">
        <f t="shared" si="37"/>
        <v>8394.4</v>
      </c>
      <c r="AJ90" s="17">
        <f t="shared" si="38"/>
        <v>6301.17</v>
      </c>
      <c r="AK90" s="17">
        <v>0</v>
      </c>
      <c r="AL90" s="17">
        <v>0</v>
      </c>
      <c r="AM90" s="17">
        <v>0</v>
      </c>
      <c r="AN90" s="17">
        <v>3715.99</v>
      </c>
      <c r="AO90" s="17">
        <v>0</v>
      </c>
      <c r="AP90" s="17"/>
      <c r="AQ90" s="17">
        <v>0</v>
      </c>
      <c r="AR90" s="17">
        <v>0</v>
      </c>
      <c r="AS90" s="17">
        <f t="shared" si="39"/>
        <v>10017.16</v>
      </c>
      <c r="AT90" s="17">
        <v>200</v>
      </c>
      <c r="AU90" s="17">
        <v>0</v>
      </c>
      <c r="AV90" s="17">
        <v>0</v>
      </c>
      <c r="AW90" s="17">
        <f t="shared" si="40"/>
        <v>200</v>
      </c>
      <c r="AX90" s="17">
        <f t="shared" si="41"/>
        <v>1750.32</v>
      </c>
      <c r="AY90" s="17">
        <v>0</v>
      </c>
      <c r="AZ90" s="17">
        <v>100</v>
      </c>
      <c r="BA90" s="17">
        <v>100</v>
      </c>
      <c r="BB90" s="17">
        <v>0</v>
      </c>
      <c r="BC90" s="17">
        <v>0</v>
      </c>
      <c r="BD90" s="17">
        <v>0</v>
      </c>
      <c r="BE90" s="17">
        <f t="shared" si="42"/>
        <v>200</v>
      </c>
      <c r="BF90" s="195">
        <f t="shared" si="43"/>
        <v>20561.879999999997</v>
      </c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</row>
    <row r="91" spans="1:197" s="191" customFormat="1" ht="21.75" customHeight="1" thickBot="1" x14ac:dyDescent="0.4">
      <c r="A91" s="187"/>
      <c r="B91" s="224"/>
      <c r="C91" s="225"/>
      <c r="D91" s="59"/>
      <c r="E91" s="40"/>
      <c r="F91" s="40"/>
      <c r="G91" s="40"/>
      <c r="H91" s="40"/>
      <c r="I91" s="40"/>
      <c r="J91" s="226"/>
      <c r="K91" s="56"/>
      <c r="L91" s="207"/>
      <c r="M91" s="207"/>
      <c r="N91" s="207"/>
      <c r="O91" s="226"/>
      <c r="P91" s="144"/>
      <c r="Q91" s="17">
        <f t="shared" si="26"/>
        <v>0</v>
      </c>
      <c r="R91" s="17">
        <f t="shared" si="27"/>
        <v>0</v>
      </c>
      <c r="S91" s="17">
        <f t="shared" si="28"/>
        <v>0</v>
      </c>
      <c r="T91" s="17">
        <f t="shared" si="29"/>
        <v>0</v>
      </c>
      <c r="U91" s="190">
        <f t="shared" si="30"/>
        <v>0</v>
      </c>
      <c r="V91" s="21">
        <f t="shared" si="31"/>
        <v>0</v>
      </c>
      <c r="W91" s="192">
        <f t="shared" si="32"/>
        <v>0</v>
      </c>
      <c r="X91" s="227"/>
      <c r="Y91" s="23">
        <f t="shared" si="33"/>
        <v>0</v>
      </c>
      <c r="Z91" s="40"/>
      <c r="AA91" s="40"/>
      <c r="AB91" s="24">
        <f t="shared" si="34"/>
        <v>0</v>
      </c>
      <c r="AC91" s="129"/>
      <c r="AD91" s="198">
        <f t="shared" si="35"/>
        <v>0</v>
      </c>
      <c r="AE91" s="199">
        <f t="shared" si="36"/>
        <v>0</v>
      </c>
      <c r="AF91" s="187"/>
      <c r="AG91" s="228"/>
      <c r="AH91" s="225"/>
      <c r="AI91" s="17">
        <f t="shared" si="37"/>
        <v>0</v>
      </c>
      <c r="AJ91" s="17">
        <f t="shared" si="38"/>
        <v>0</v>
      </c>
      <c r="AK91" s="40"/>
      <c r="AL91" s="40"/>
      <c r="AM91" s="40"/>
      <c r="AN91" s="40"/>
      <c r="AO91" s="40"/>
      <c r="AP91" s="40"/>
      <c r="AQ91" s="17"/>
      <c r="AR91" s="40"/>
      <c r="AS91" s="17">
        <f t="shared" si="39"/>
        <v>0</v>
      </c>
      <c r="AT91" s="40"/>
      <c r="AU91" s="206"/>
      <c r="AV91" s="206"/>
      <c r="AW91" s="17">
        <f t="shared" si="40"/>
        <v>0</v>
      </c>
      <c r="AX91" s="17">
        <f t="shared" si="41"/>
        <v>0</v>
      </c>
      <c r="AY91" s="17"/>
      <c r="AZ91" s="40"/>
      <c r="BA91" s="40"/>
      <c r="BB91" s="40"/>
      <c r="BC91" s="40"/>
      <c r="BD91" s="17"/>
      <c r="BE91" s="17">
        <f t="shared" si="42"/>
        <v>0</v>
      </c>
      <c r="BF91" s="195">
        <f t="shared" si="43"/>
        <v>0</v>
      </c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</row>
    <row r="92" spans="1:197" s="191" customFormat="1" ht="21.75" customHeight="1" x14ac:dyDescent="0.35">
      <c r="A92" s="229"/>
      <c r="B92" s="230"/>
      <c r="C92" s="231"/>
      <c r="D92" s="89"/>
      <c r="E92" s="90"/>
      <c r="F92" s="90"/>
      <c r="G92" s="90"/>
      <c r="H92" s="90"/>
      <c r="I92" s="90"/>
      <c r="J92" s="232"/>
      <c r="K92" s="90"/>
      <c r="L92" s="232"/>
      <c r="M92" s="232"/>
      <c r="N92" s="232"/>
      <c r="O92" s="233"/>
      <c r="P92" s="148"/>
      <c r="Q92" s="90"/>
      <c r="R92" s="90"/>
      <c r="S92" s="90"/>
      <c r="T92" s="90"/>
      <c r="U92" s="233"/>
      <c r="V92" s="93"/>
      <c r="W92" s="234"/>
      <c r="X92" s="229"/>
      <c r="Y92" s="95"/>
      <c r="Z92" s="90"/>
      <c r="AA92" s="90"/>
      <c r="AB92" s="96"/>
      <c r="AC92" s="131"/>
      <c r="AD92" s="193"/>
      <c r="AE92" s="235"/>
      <c r="AF92" s="229"/>
      <c r="AG92" s="230"/>
      <c r="AH92" s="231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>
        <f>SUM(AT92:AU92)</f>
        <v>0</v>
      </c>
      <c r="AX92" s="90"/>
      <c r="AY92" s="90"/>
      <c r="AZ92" s="90"/>
      <c r="BA92" s="90"/>
      <c r="BB92" s="90"/>
      <c r="BC92" s="90"/>
      <c r="BD92" s="90"/>
      <c r="BE92" s="90"/>
      <c r="BF92" s="23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</row>
    <row r="93" spans="1:197" s="239" customFormat="1" ht="21.75" customHeight="1" x14ac:dyDescent="0.2">
      <c r="A93" s="237"/>
      <c r="B93" s="238" t="s">
        <v>73</v>
      </c>
      <c r="D93" s="240">
        <f t="shared" ref="D93:W93" si="44">SUM(D12:D90)</f>
        <v>1727805</v>
      </c>
      <c r="E93" s="240">
        <f t="shared" si="44"/>
        <v>84077</v>
      </c>
      <c r="F93" s="240">
        <f t="shared" si="44"/>
        <v>1856219</v>
      </c>
      <c r="G93" s="240">
        <f t="shared" si="44"/>
        <v>85870</v>
      </c>
      <c r="H93" s="240">
        <f t="shared" si="44"/>
        <v>0</v>
      </c>
      <c r="I93" s="240">
        <f t="shared" si="44"/>
        <v>480</v>
      </c>
      <c r="J93" s="240">
        <f t="shared" si="44"/>
        <v>1942569</v>
      </c>
      <c r="K93" s="240">
        <f t="shared" si="44"/>
        <v>0</v>
      </c>
      <c r="L93" s="240">
        <f t="shared" si="44"/>
        <v>0</v>
      </c>
      <c r="M93" s="240">
        <f t="shared" si="44"/>
        <v>0</v>
      </c>
      <c r="N93" s="240">
        <f t="shared" si="44"/>
        <v>0</v>
      </c>
      <c r="O93" s="240">
        <f t="shared" si="44"/>
        <v>1942569</v>
      </c>
      <c r="P93" s="240">
        <f t="shared" si="44"/>
        <v>164546.0229999999</v>
      </c>
      <c r="Q93" s="240">
        <f t="shared" si="44"/>
        <v>345870.35000000003</v>
      </c>
      <c r="R93" s="240">
        <f t="shared" si="44"/>
        <v>17942.21</v>
      </c>
      <c r="S93" s="240">
        <f t="shared" si="44"/>
        <v>48564.11</v>
      </c>
      <c r="T93" s="240">
        <f t="shared" si="44"/>
        <v>193879.62</v>
      </c>
      <c r="U93" s="240">
        <f t="shared" si="44"/>
        <v>770802.31299999973</v>
      </c>
      <c r="V93" s="240">
        <f t="shared" si="44"/>
        <v>585886</v>
      </c>
      <c r="W93" s="241">
        <f t="shared" si="44"/>
        <v>585880.68699999992</v>
      </c>
      <c r="X93" s="242"/>
      <c r="Y93" s="243">
        <f t="shared" ref="Y93:AE93" si="45">SUM(Y12:Y90)</f>
        <v>233108.28</v>
      </c>
      <c r="Z93" s="240">
        <f t="shared" si="45"/>
        <v>0</v>
      </c>
      <c r="AA93" s="125">
        <f t="shared" si="45"/>
        <v>4000</v>
      </c>
      <c r="AB93" s="240">
        <f t="shared" si="45"/>
        <v>48564.339999999982</v>
      </c>
      <c r="AC93" s="132">
        <f t="shared" si="45"/>
        <v>8000</v>
      </c>
      <c r="AD93" s="244">
        <f t="shared" si="45"/>
        <v>1171766.6870000004</v>
      </c>
      <c r="AE93" s="244">
        <f t="shared" si="45"/>
        <v>585883.34350000019</v>
      </c>
      <c r="AF93" s="237"/>
      <c r="AG93" s="238" t="s">
        <v>73</v>
      </c>
      <c r="AI93" s="240">
        <f>SUM(AI12:AI90)</f>
        <v>164546.0229999999</v>
      </c>
      <c r="AJ93" s="240">
        <f t="shared" ref="AJ93:BF93" si="46">SUM(AJ12:AJ90)</f>
        <v>174831.20999999996</v>
      </c>
      <c r="AK93" s="240">
        <f t="shared" si="46"/>
        <v>21638.93</v>
      </c>
      <c r="AL93" s="240">
        <f t="shared" si="46"/>
        <v>1700</v>
      </c>
      <c r="AM93" s="240">
        <f t="shared" si="46"/>
        <v>9634.44</v>
      </c>
      <c r="AN93" s="240">
        <f>SUM(AN12:AN90)</f>
        <v>125295.16000000005</v>
      </c>
      <c r="AO93" s="240">
        <f>SUM(AO12:AO90)</f>
        <v>0</v>
      </c>
      <c r="AP93" s="240">
        <f>SUM(AP12:AP90)</f>
        <v>6999.99</v>
      </c>
      <c r="AQ93" s="240">
        <f>SUM(AQ12:AQ90)</f>
        <v>0</v>
      </c>
      <c r="AR93" s="240">
        <f t="shared" si="46"/>
        <v>5770.619999999999</v>
      </c>
      <c r="AS93" s="240">
        <f t="shared" si="46"/>
        <v>345870.35000000003</v>
      </c>
      <c r="AT93" s="240">
        <f t="shared" si="46"/>
        <v>8800</v>
      </c>
      <c r="AU93" s="240">
        <f t="shared" si="46"/>
        <v>9142.2099999999991</v>
      </c>
      <c r="AV93" s="240">
        <f t="shared" si="46"/>
        <v>0</v>
      </c>
      <c r="AW93" s="240">
        <f t="shared" si="46"/>
        <v>17942.21</v>
      </c>
      <c r="AX93" s="240">
        <f t="shared" si="46"/>
        <v>48564.11</v>
      </c>
      <c r="AY93" s="240">
        <f t="shared" si="46"/>
        <v>1000</v>
      </c>
      <c r="AZ93" s="240">
        <f t="shared" si="46"/>
        <v>61633.880000000005</v>
      </c>
      <c r="BA93" s="240">
        <f t="shared" si="46"/>
        <v>6020.98</v>
      </c>
      <c r="BB93" s="240">
        <f>SUM(BB12:BB90)</f>
        <v>120018.76000000001</v>
      </c>
      <c r="BC93" s="240">
        <f t="shared" si="46"/>
        <v>5206</v>
      </c>
      <c r="BD93" s="240">
        <f t="shared" si="46"/>
        <v>0</v>
      </c>
      <c r="BE93" s="240">
        <f t="shared" si="46"/>
        <v>193879.62</v>
      </c>
      <c r="BF93" s="240">
        <f t="shared" si="46"/>
        <v>770802.31299999973</v>
      </c>
      <c r="BG93" s="245"/>
      <c r="BH93" s="245"/>
      <c r="BI93" s="245"/>
      <c r="BJ93" s="245"/>
      <c r="BK93" s="245"/>
      <c r="BL93" s="245"/>
      <c r="BM93" s="245"/>
      <c r="BN93" s="245"/>
      <c r="BO93" s="245"/>
      <c r="BP93" s="245"/>
      <c r="BQ93" s="245"/>
      <c r="BR93" s="245"/>
      <c r="BS93" s="245"/>
      <c r="BT93" s="245"/>
      <c r="BU93" s="245"/>
      <c r="BV93" s="245"/>
      <c r="BW93" s="245"/>
      <c r="BX93" s="245"/>
      <c r="BY93" s="245"/>
      <c r="BZ93" s="245"/>
      <c r="CA93" s="245"/>
      <c r="CB93" s="245"/>
      <c r="CC93" s="245"/>
      <c r="CD93" s="245"/>
      <c r="CE93" s="245"/>
      <c r="CF93" s="245"/>
      <c r="CG93" s="245"/>
      <c r="CH93" s="245"/>
      <c r="CI93" s="245"/>
      <c r="CJ93" s="245"/>
      <c r="CK93" s="245"/>
      <c r="CL93" s="245"/>
      <c r="CM93" s="245"/>
      <c r="CN93" s="245"/>
      <c r="CO93" s="245"/>
      <c r="CP93" s="245"/>
      <c r="CQ93" s="245"/>
      <c r="CR93" s="245"/>
      <c r="CS93" s="245"/>
      <c r="CT93" s="245"/>
      <c r="CU93" s="245"/>
      <c r="CV93" s="245"/>
      <c r="CW93" s="245"/>
      <c r="CX93" s="245"/>
      <c r="CY93" s="245"/>
      <c r="CZ93" s="245"/>
      <c r="DA93" s="245"/>
      <c r="DB93" s="245"/>
      <c r="DC93" s="245"/>
      <c r="DD93" s="245"/>
      <c r="DE93" s="245"/>
      <c r="DF93" s="245"/>
      <c r="DG93" s="245"/>
      <c r="DH93" s="245"/>
      <c r="DI93" s="245"/>
      <c r="DJ93" s="245"/>
      <c r="DK93" s="245"/>
      <c r="DL93" s="245"/>
      <c r="DM93" s="245"/>
      <c r="DN93" s="245"/>
      <c r="DO93" s="245"/>
      <c r="DP93" s="245"/>
      <c r="DQ93" s="245"/>
      <c r="DR93" s="245"/>
      <c r="DS93" s="245"/>
      <c r="DT93" s="245"/>
      <c r="DU93" s="245"/>
      <c r="DV93" s="245"/>
      <c r="DW93" s="245"/>
      <c r="DX93" s="245"/>
      <c r="DY93" s="245"/>
      <c r="DZ93" s="245"/>
      <c r="EA93" s="245"/>
      <c r="EB93" s="245"/>
      <c r="EC93" s="245"/>
      <c r="ED93" s="245"/>
      <c r="EE93" s="245"/>
      <c r="EF93" s="245"/>
      <c r="EG93" s="245"/>
      <c r="EH93" s="245"/>
      <c r="EI93" s="245"/>
      <c r="EJ93" s="245"/>
      <c r="EK93" s="245"/>
      <c r="EL93" s="245"/>
      <c r="EM93" s="245"/>
      <c r="EN93" s="245"/>
      <c r="EO93" s="245"/>
      <c r="EP93" s="245"/>
      <c r="EQ93" s="245"/>
      <c r="ER93" s="245"/>
      <c r="ES93" s="245"/>
      <c r="ET93" s="245"/>
      <c r="EU93" s="245"/>
      <c r="EV93" s="245"/>
      <c r="EW93" s="245"/>
      <c r="EX93" s="245"/>
      <c r="EY93" s="245"/>
      <c r="EZ93" s="245"/>
      <c r="FA93" s="245"/>
      <c r="FB93" s="245"/>
      <c r="FC93" s="245"/>
      <c r="FD93" s="245"/>
      <c r="FE93" s="245"/>
      <c r="FF93" s="245"/>
      <c r="FG93" s="245"/>
      <c r="FH93" s="245"/>
      <c r="FI93" s="245"/>
      <c r="FJ93" s="245"/>
      <c r="FK93" s="245"/>
      <c r="FL93" s="245"/>
      <c r="FM93" s="245"/>
      <c r="FN93" s="245"/>
      <c r="FO93" s="245"/>
      <c r="FP93" s="245"/>
      <c r="FQ93" s="245"/>
      <c r="FR93" s="245"/>
      <c r="FS93" s="245"/>
      <c r="FT93" s="245"/>
      <c r="FU93" s="245"/>
      <c r="FV93" s="245"/>
      <c r="FW93" s="245"/>
      <c r="FX93" s="245"/>
      <c r="FY93" s="245"/>
      <c r="FZ93" s="245"/>
      <c r="GA93" s="245"/>
      <c r="GB93" s="245"/>
      <c r="GC93" s="245"/>
      <c r="GD93" s="245"/>
      <c r="GE93" s="245"/>
      <c r="GF93" s="245"/>
      <c r="GG93" s="245"/>
      <c r="GH93" s="245"/>
      <c r="GI93" s="245"/>
      <c r="GJ93" s="245"/>
      <c r="GK93" s="245"/>
      <c r="GL93" s="245"/>
      <c r="GM93" s="245"/>
      <c r="GN93" s="245"/>
      <c r="GO93" s="245"/>
    </row>
    <row r="94" spans="1:197" s="248" customFormat="1" ht="21.75" customHeight="1" thickBot="1" x14ac:dyDescent="0.4">
      <c r="A94" s="246"/>
      <c r="B94" s="247"/>
      <c r="D94" s="249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1"/>
      <c r="Q94" s="250"/>
      <c r="R94" s="250"/>
      <c r="S94" s="250"/>
      <c r="T94" s="250"/>
      <c r="U94" s="250"/>
      <c r="V94" s="252"/>
      <c r="W94" s="253" t="s">
        <v>3</v>
      </c>
      <c r="X94" s="254"/>
      <c r="Y94" s="255"/>
      <c r="Z94" s="250"/>
      <c r="AA94" s="126"/>
      <c r="AB94" s="256"/>
      <c r="AC94" s="133"/>
      <c r="AD94" s="257"/>
      <c r="AE94" s="258"/>
      <c r="AF94" s="246"/>
      <c r="AG94" s="247"/>
      <c r="AI94" s="250"/>
      <c r="AJ94" s="250"/>
      <c r="AK94" s="250"/>
      <c r="AL94" s="250"/>
      <c r="AM94" s="250"/>
      <c r="AN94" s="250"/>
      <c r="AO94" s="250"/>
      <c r="AP94" s="250"/>
      <c r="AQ94" s="250"/>
      <c r="AR94" s="250"/>
      <c r="AS94" s="250"/>
      <c r="AT94" s="126"/>
      <c r="AU94" s="250"/>
      <c r="AV94" s="250"/>
      <c r="AW94" s="250"/>
      <c r="AX94" s="250"/>
      <c r="AY94" s="250"/>
      <c r="AZ94" s="250"/>
      <c r="BA94" s="250"/>
      <c r="BB94" s="250"/>
      <c r="BC94" s="250"/>
      <c r="BD94" s="250"/>
      <c r="BE94" s="250"/>
      <c r="BF94" s="259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</row>
    <row r="95" spans="1:197" s="162" customFormat="1" ht="21.75" customHeight="1" x14ac:dyDescent="0.35">
      <c r="A95" s="161"/>
      <c r="B95" s="165"/>
      <c r="E95" s="260"/>
      <c r="F95" s="260"/>
      <c r="G95" s="260"/>
      <c r="H95" s="260"/>
      <c r="I95" s="260"/>
      <c r="K95" s="260"/>
      <c r="L95" s="260"/>
      <c r="M95" s="260"/>
      <c r="O95" s="260"/>
      <c r="P95" s="261"/>
      <c r="Q95" s="260"/>
      <c r="S95" s="260"/>
      <c r="T95" s="260"/>
      <c r="U95" s="260"/>
      <c r="V95" s="416"/>
      <c r="W95" s="416"/>
      <c r="X95" s="262"/>
      <c r="Y95" s="260"/>
      <c r="Z95" s="260"/>
      <c r="AA95" s="124"/>
      <c r="AB95" s="263"/>
      <c r="AC95" s="124"/>
      <c r="AD95" s="260"/>
      <c r="AE95" s="260"/>
      <c r="AF95" s="161"/>
      <c r="AG95" s="165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124"/>
      <c r="AU95" s="260"/>
      <c r="AV95" s="260"/>
      <c r="AX95" s="260"/>
      <c r="AY95" s="260"/>
      <c r="AZ95" s="260"/>
      <c r="BA95" s="260"/>
      <c r="BB95" s="260"/>
      <c r="BC95" s="260"/>
      <c r="BD95" s="260"/>
      <c r="BE95" s="260"/>
      <c r="BF95" s="260"/>
    </row>
    <row r="96" spans="1:197" s="162" customFormat="1" ht="21.75" customHeight="1" x14ac:dyDescent="0.35">
      <c r="A96" s="161"/>
      <c r="B96" s="165"/>
      <c r="D96" s="260"/>
      <c r="E96" s="260"/>
      <c r="F96" s="260"/>
      <c r="G96" s="260"/>
      <c r="H96" s="260"/>
      <c r="I96" s="260"/>
      <c r="K96" s="260"/>
      <c r="L96" s="260"/>
      <c r="M96" s="260"/>
      <c r="N96" s="260"/>
      <c r="O96" s="260"/>
      <c r="P96" s="261"/>
      <c r="Q96" s="260"/>
      <c r="S96" s="260"/>
      <c r="T96" s="260"/>
      <c r="U96" s="260"/>
      <c r="V96" s="264"/>
      <c r="W96" s="264"/>
      <c r="X96" s="262"/>
      <c r="Y96" s="260"/>
      <c r="Z96" s="260"/>
      <c r="AA96" s="124"/>
      <c r="AB96" s="263"/>
      <c r="AC96" s="124"/>
      <c r="AD96" s="260"/>
      <c r="AE96" s="260"/>
      <c r="AF96" s="161"/>
      <c r="AG96" s="165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124"/>
      <c r="AU96" s="260"/>
      <c r="AV96" s="260"/>
      <c r="AX96" s="260"/>
      <c r="AY96" s="260"/>
      <c r="AZ96" s="260"/>
      <c r="BA96" s="260"/>
      <c r="BB96" s="260"/>
      <c r="BC96" s="260"/>
      <c r="BD96" s="260"/>
      <c r="BE96" s="260"/>
      <c r="BF96" s="260"/>
    </row>
    <row r="97" spans="1:197" ht="21.75" customHeight="1" x14ac:dyDescent="0.35">
      <c r="A97" s="265"/>
      <c r="B97" s="398" t="s">
        <v>74</v>
      </c>
      <c r="C97" s="398"/>
      <c r="D97" s="398"/>
      <c r="E97" s="266"/>
      <c r="F97" s="266"/>
      <c r="G97" s="266"/>
      <c r="H97" s="266"/>
      <c r="I97" s="266"/>
      <c r="J97" s="400" t="s">
        <v>75</v>
      </c>
      <c r="K97" s="400"/>
      <c r="L97" s="400"/>
      <c r="M97" s="400"/>
      <c r="N97" s="400"/>
      <c r="P97" s="261"/>
      <c r="Q97" s="266"/>
      <c r="R97" s="400" t="s">
        <v>76</v>
      </c>
      <c r="S97" s="400"/>
      <c r="T97" s="400"/>
      <c r="U97" s="266"/>
      <c r="V97" s="268"/>
      <c r="W97" s="401" t="s">
        <v>77</v>
      </c>
      <c r="X97" s="401"/>
      <c r="Y97" s="401"/>
      <c r="Z97" s="401"/>
      <c r="AA97" s="401"/>
      <c r="AB97" s="269"/>
      <c r="AD97" s="266"/>
      <c r="AE97" s="266"/>
      <c r="AF97" s="265"/>
      <c r="AG97" s="398" t="s">
        <v>74</v>
      </c>
      <c r="AH97" s="398"/>
      <c r="AI97" s="398"/>
      <c r="AJ97" s="266"/>
      <c r="AK97" s="260"/>
      <c r="AL97" s="260"/>
      <c r="AM97" s="260"/>
      <c r="AN97" s="260"/>
      <c r="AO97" s="260"/>
      <c r="AP97" s="260"/>
      <c r="AQ97" s="260"/>
      <c r="AR97" s="260"/>
      <c r="AS97" s="260"/>
      <c r="AU97" s="260"/>
      <c r="AV97" s="260"/>
      <c r="AW97" s="163"/>
      <c r="AX97" s="260"/>
      <c r="AY97" s="260"/>
      <c r="AZ97" s="260"/>
      <c r="BA97" s="260"/>
      <c r="BB97" s="260"/>
      <c r="BC97" s="260"/>
      <c r="BD97" s="260"/>
    </row>
    <row r="98" spans="1:197" ht="21.75" customHeight="1" x14ac:dyDescent="0.35">
      <c r="B98" s="271"/>
      <c r="D98" s="272"/>
      <c r="E98" s="266"/>
      <c r="F98" s="266"/>
      <c r="G98" s="266"/>
      <c r="H98" s="266"/>
      <c r="I98" s="266"/>
      <c r="K98" s="266"/>
      <c r="L98" s="266"/>
      <c r="M98" s="266"/>
      <c r="N98" s="272"/>
      <c r="O98" s="266"/>
      <c r="Q98" s="266"/>
      <c r="R98" s="273"/>
      <c r="S98" s="266"/>
      <c r="V98" s="268"/>
      <c r="W98" s="268"/>
      <c r="X98" s="274"/>
      <c r="Y98" s="266"/>
      <c r="Z98" s="266"/>
      <c r="AB98" s="269"/>
      <c r="AD98" s="266"/>
      <c r="AE98" s="266"/>
      <c r="AG98" s="271"/>
      <c r="AI98" s="275"/>
      <c r="AJ98" s="266"/>
      <c r="AK98" s="260"/>
      <c r="AL98" s="260"/>
      <c r="AM98" s="260"/>
      <c r="AN98" s="260"/>
      <c r="AO98" s="260"/>
      <c r="AP98" s="260"/>
      <c r="AQ98" s="260"/>
      <c r="AR98" s="260"/>
      <c r="AS98" s="260"/>
      <c r="AU98" s="260"/>
      <c r="AV98" s="260"/>
      <c r="AW98" s="276"/>
      <c r="AX98" s="260"/>
      <c r="AY98" s="260"/>
      <c r="AZ98" s="260"/>
      <c r="BA98" s="260"/>
      <c r="BB98" s="260"/>
      <c r="BC98" s="260"/>
      <c r="BD98" s="260"/>
    </row>
    <row r="99" spans="1:197" ht="21.75" customHeight="1" x14ac:dyDescent="0.35">
      <c r="B99" s="271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Q99" s="266"/>
      <c r="R99" s="266"/>
      <c r="S99" s="266"/>
      <c r="V99" s="277"/>
      <c r="W99" s="277"/>
      <c r="X99" s="274"/>
      <c r="Y99" s="266"/>
      <c r="Z99" s="266"/>
      <c r="AB99" s="269"/>
      <c r="AD99" s="266"/>
      <c r="AE99" s="266"/>
      <c r="AG99" s="271"/>
      <c r="AJ99" s="266"/>
      <c r="AK99" s="260"/>
      <c r="AL99" s="260"/>
      <c r="AM99" s="260"/>
      <c r="AN99" s="260"/>
      <c r="AO99" s="260"/>
      <c r="AP99" s="260"/>
      <c r="AQ99" s="260"/>
      <c r="AR99" s="260"/>
      <c r="AS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</row>
    <row r="100" spans="1:197" s="279" customFormat="1" ht="21.75" customHeight="1" x14ac:dyDescent="0.35">
      <c r="A100" s="265"/>
      <c r="B100" s="402" t="s">
        <v>117</v>
      </c>
      <c r="C100" s="402"/>
      <c r="D100" s="402"/>
      <c r="E100" s="268"/>
      <c r="F100" s="268"/>
      <c r="G100" s="268"/>
      <c r="H100" s="268"/>
      <c r="I100" s="268"/>
      <c r="J100" s="403" t="s">
        <v>78</v>
      </c>
      <c r="K100" s="403"/>
      <c r="L100" s="403"/>
      <c r="M100" s="403"/>
      <c r="N100" s="403"/>
      <c r="O100" s="268"/>
      <c r="P100" s="278"/>
      <c r="Q100" s="268"/>
      <c r="R100" s="403" t="s">
        <v>79</v>
      </c>
      <c r="S100" s="403"/>
      <c r="T100" s="403"/>
      <c r="V100" s="277"/>
      <c r="W100" s="403" t="s">
        <v>80</v>
      </c>
      <c r="X100" s="403"/>
      <c r="Y100" s="403"/>
      <c r="Z100" s="403"/>
      <c r="AA100" s="403"/>
      <c r="AB100" s="280"/>
      <c r="AC100" s="134"/>
      <c r="AD100" s="268"/>
      <c r="AE100" s="268"/>
      <c r="AF100" s="265"/>
      <c r="AG100" s="402" t="s">
        <v>117</v>
      </c>
      <c r="AH100" s="402"/>
      <c r="AI100" s="402"/>
      <c r="AJ100" s="268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157"/>
      <c r="AU100" s="281"/>
      <c r="AV100" s="281"/>
      <c r="AW100" s="281"/>
      <c r="AX100" s="281"/>
      <c r="AY100" s="281"/>
      <c r="BA100" s="281"/>
      <c r="BB100" s="281"/>
      <c r="BC100" s="281"/>
      <c r="BD100" s="281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</row>
    <row r="101" spans="1:197" ht="21.75" customHeight="1" x14ac:dyDescent="0.35">
      <c r="B101" s="398" t="s">
        <v>118</v>
      </c>
      <c r="C101" s="398"/>
      <c r="D101" s="398"/>
      <c r="E101" s="266"/>
      <c r="F101" s="266"/>
      <c r="G101" s="266"/>
      <c r="H101" s="266"/>
      <c r="I101" s="266"/>
      <c r="J101" s="398" t="s">
        <v>102</v>
      </c>
      <c r="K101" s="398"/>
      <c r="L101" s="398"/>
      <c r="M101" s="398"/>
      <c r="N101" s="398"/>
      <c r="P101" s="261"/>
      <c r="R101" s="399" t="s">
        <v>103</v>
      </c>
      <c r="S101" s="399"/>
      <c r="T101" s="399"/>
      <c r="V101" s="277"/>
      <c r="W101" s="399" t="s">
        <v>81</v>
      </c>
      <c r="X101" s="399"/>
      <c r="Y101" s="399"/>
      <c r="Z101" s="399"/>
      <c r="AA101" s="399"/>
      <c r="AB101" s="269"/>
      <c r="AD101" s="266"/>
      <c r="AE101" s="266"/>
      <c r="AG101" s="398" t="s">
        <v>118</v>
      </c>
      <c r="AH101" s="398"/>
      <c r="AI101" s="398"/>
      <c r="AJ101" s="266"/>
      <c r="AK101" s="260"/>
      <c r="AL101" s="260"/>
      <c r="AM101" s="260"/>
      <c r="AN101" s="260"/>
      <c r="AO101" s="260"/>
      <c r="AP101" s="260"/>
      <c r="AQ101" s="260"/>
      <c r="AR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</row>
    <row r="105" spans="1:197" s="191" customFormat="1" ht="21" customHeight="1" x14ac:dyDescent="0.35">
      <c r="A105" s="282">
        <v>18</v>
      </c>
      <c r="B105" s="283" t="s">
        <v>122</v>
      </c>
      <c r="C105" s="189" t="s">
        <v>127</v>
      </c>
      <c r="D105" s="16">
        <v>29165</v>
      </c>
      <c r="E105" s="17">
        <v>1540</v>
      </c>
      <c r="F105" s="17">
        <f>SUM(D105:E105)</f>
        <v>30705</v>
      </c>
      <c r="G105" s="17">
        <v>1540</v>
      </c>
      <c r="H105" s="17"/>
      <c r="I105" s="17"/>
      <c r="J105" s="17">
        <f>SUM(F105:I105)</f>
        <v>32245</v>
      </c>
      <c r="K105" s="18">
        <f>ROUND(J105/6/31/60*(N105+M105*60+L105*6*60),2)</f>
        <v>0</v>
      </c>
      <c r="L105" s="191">
        <v>0</v>
      </c>
      <c r="M105" s="191">
        <v>0</v>
      </c>
      <c r="N105" s="191">
        <v>0</v>
      </c>
      <c r="O105" s="190">
        <f>J105-K105</f>
        <v>32245</v>
      </c>
      <c r="P105" s="142">
        <v>1125.52</v>
      </c>
      <c r="Q105" s="17">
        <f>SUM(AJ105:AR105)</f>
        <v>2902.0499999999997</v>
      </c>
      <c r="R105" s="17">
        <f>SUM(AT105:AU105)</f>
        <v>200</v>
      </c>
      <c r="S105" s="17">
        <f>ROUNDDOWN(J105*5%/2,2)</f>
        <v>806.12</v>
      </c>
      <c r="T105" s="17">
        <f>SUM(AY105:BD105)</f>
        <v>100</v>
      </c>
      <c r="U105" s="190">
        <f>P105+Q105+R105+S105+T105</f>
        <v>5133.6899999999996</v>
      </c>
      <c r="V105" s="21">
        <f>ROUND(AE105,0)</f>
        <v>13556</v>
      </c>
      <c r="W105" s="21">
        <f>(AD105-V105)</f>
        <v>13555.310000000001</v>
      </c>
      <c r="X105" s="282">
        <v>18</v>
      </c>
      <c r="Y105" s="23">
        <f>J105*12%</f>
        <v>3869.3999999999996</v>
      </c>
      <c r="Z105" s="17"/>
      <c r="AA105" s="17">
        <v>100</v>
      </c>
      <c r="AB105" s="24">
        <f>ROUNDUP(J105*5%/2,2)</f>
        <v>806.13</v>
      </c>
      <c r="AC105" s="128">
        <v>200</v>
      </c>
      <c r="AD105" s="198">
        <f>+O105-U105</f>
        <v>27111.31</v>
      </c>
      <c r="AE105" s="199">
        <f>(+O105-U105)/2</f>
        <v>13555.655000000001</v>
      </c>
      <c r="AF105" s="282">
        <v>20</v>
      </c>
      <c r="AG105" s="283" t="s">
        <v>122</v>
      </c>
      <c r="AH105" s="189" t="s">
        <v>127</v>
      </c>
      <c r="AI105" s="17">
        <f>P105</f>
        <v>1125.52</v>
      </c>
      <c r="AJ105" s="17">
        <f>J105*9%</f>
        <v>2902.0499999999997</v>
      </c>
      <c r="AK105" s="17"/>
      <c r="AL105" s="17"/>
      <c r="AM105" s="17"/>
      <c r="AN105" s="17"/>
      <c r="AO105" s="17"/>
      <c r="AP105" s="17"/>
      <c r="AQ105" s="17"/>
      <c r="AR105" s="17"/>
      <c r="AS105" s="17">
        <f>SUM(AJ105:AR105)</f>
        <v>2902.0499999999997</v>
      </c>
      <c r="AT105" s="17">
        <v>200</v>
      </c>
      <c r="AU105" s="17"/>
      <c r="AV105" s="17"/>
      <c r="AW105" s="17">
        <f>SUM(AT105:AU105)</f>
        <v>200</v>
      </c>
      <c r="AX105" s="17">
        <f>ROUNDDOWN(J105*5%/2,2)</f>
        <v>806.12</v>
      </c>
      <c r="AY105" s="17"/>
      <c r="AZ105" s="17"/>
      <c r="BA105" s="17">
        <v>100</v>
      </c>
      <c r="BB105" s="17"/>
      <c r="BC105" s="17"/>
      <c r="BD105" s="17"/>
      <c r="BE105" s="17">
        <f>SUM(AY105:BD105)</f>
        <v>100</v>
      </c>
      <c r="BF105" s="195">
        <f>AI105+AS105+AW105+AX105+BE105</f>
        <v>5133.6899999999996</v>
      </c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</row>
    <row r="106" spans="1:197" s="191" customFormat="1" ht="21" customHeight="1" x14ac:dyDescent="0.35">
      <c r="A106" s="282"/>
      <c r="B106" s="283"/>
      <c r="C106" s="189"/>
      <c r="D106" s="16"/>
      <c r="E106" s="17"/>
      <c r="F106" s="17">
        <f>SUM(D106:E106)</f>
        <v>0</v>
      </c>
      <c r="G106" s="17"/>
      <c r="H106" s="17"/>
      <c r="I106" s="17"/>
      <c r="J106" s="17">
        <f>SUM(F106:I106)</f>
        <v>0</v>
      </c>
      <c r="K106" s="18">
        <f>ROUND(J106/6/31/60*(N106+M106*60+L106*6*60),2)</f>
        <v>0</v>
      </c>
      <c r="O106" s="190">
        <f>J106-K106</f>
        <v>0</v>
      </c>
      <c r="P106" s="142"/>
      <c r="Q106" s="17">
        <f>SUM(AJ106:AR106)</f>
        <v>0</v>
      </c>
      <c r="R106" s="17">
        <f>SUM(AT106:AU106)</f>
        <v>0</v>
      </c>
      <c r="S106" s="17">
        <f>ROUNDDOWN(J106*5%/2,2)</f>
        <v>0</v>
      </c>
      <c r="T106" s="17">
        <f>SUM(AY106:BD106)</f>
        <v>0</v>
      </c>
      <c r="U106" s="190">
        <f>P106+Q106+R106+S106+T106</f>
        <v>0</v>
      </c>
      <c r="V106" s="21">
        <f>ROUND(AE106,0)</f>
        <v>0</v>
      </c>
      <c r="W106" s="21">
        <f>(AD106-V106)</f>
        <v>0</v>
      </c>
      <c r="X106" s="282"/>
      <c r="Y106" s="23">
        <f>J106*12%</f>
        <v>0</v>
      </c>
      <c r="Z106" s="17"/>
      <c r="AA106" s="17"/>
      <c r="AB106" s="24">
        <f>ROUNDUP(J106*5%/2,2)</f>
        <v>0</v>
      </c>
      <c r="AC106" s="128"/>
      <c r="AD106" s="198">
        <f>+O106-U106</f>
        <v>0</v>
      </c>
      <c r="AE106" s="199">
        <f>(+O106-U106)/2</f>
        <v>0</v>
      </c>
      <c r="AF106" s="282"/>
      <c r="AG106" s="283"/>
      <c r="AH106" s="189"/>
      <c r="AI106" s="17">
        <f>P106</f>
        <v>0</v>
      </c>
      <c r="AJ106" s="17">
        <f>J106*9%</f>
        <v>0</v>
      </c>
      <c r="AK106" s="17"/>
      <c r="AL106" s="17"/>
      <c r="AM106" s="17"/>
      <c r="AN106" s="17"/>
      <c r="AO106" s="17"/>
      <c r="AP106" s="17"/>
      <c r="AQ106" s="17"/>
      <c r="AR106" s="17"/>
      <c r="AS106" s="17">
        <f>SUM(AJ106:AR106)</f>
        <v>0</v>
      </c>
      <c r="AT106" s="17"/>
      <c r="AU106" s="17"/>
      <c r="AV106" s="17"/>
      <c r="AW106" s="17">
        <f>SUM(AT106:AU106)</f>
        <v>0</v>
      </c>
      <c r="AX106" s="17">
        <f>ROUNDDOWN(J106*5%/2,2)</f>
        <v>0</v>
      </c>
      <c r="AY106" s="17"/>
      <c r="AZ106" s="17"/>
      <c r="BA106" s="17"/>
      <c r="BB106" s="17"/>
      <c r="BC106" s="17"/>
      <c r="BD106" s="17"/>
      <c r="BE106" s="17">
        <f>SUM(AY106:BD106)</f>
        <v>0</v>
      </c>
      <c r="BF106" s="195">
        <f>AI106+AS106+AW106+AX106+BE106</f>
        <v>0</v>
      </c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</row>
  </sheetData>
  <mergeCells count="76">
    <mergeCell ref="O1:R1"/>
    <mergeCell ref="AR1:AW1"/>
    <mergeCell ref="O2:R2"/>
    <mergeCell ref="AR2:AW2"/>
    <mergeCell ref="O3:R3"/>
    <mergeCell ref="AR3:AW3"/>
    <mergeCell ref="O4:R4"/>
    <mergeCell ref="AR4:AW4"/>
    <mergeCell ref="O5:R5"/>
    <mergeCell ref="AR5:AW5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S8:S10"/>
    <mergeCell ref="T8:T10"/>
    <mergeCell ref="U8:U10"/>
    <mergeCell ref="X8:X10"/>
    <mergeCell ref="Y8:Y10"/>
    <mergeCell ref="AZ8:AZ10"/>
    <mergeCell ref="BA8:BA10"/>
    <mergeCell ref="AN8:AN10"/>
    <mergeCell ref="AQ8:AQ10"/>
    <mergeCell ref="AS8:AS10"/>
    <mergeCell ref="AT8:AT10"/>
    <mergeCell ref="AU8:AU10"/>
    <mergeCell ref="V95:W95"/>
    <mergeCell ref="AV8:AV10"/>
    <mergeCell ref="AW8:AW10"/>
    <mergeCell ref="AX8:AX10"/>
    <mergeCell ref="AY8:AY10"/>
    <mergeCell ref="AH8:AH10"/>
    <mergeCell ref="AK8:AK10"/>
    <mergeCell ref="AL8:AL10"/>
    <mergeCell ref="AM8:AM10"/>
    <mergeCell ref="AB8:AB10"/>
    <mergeCell ref="AC8:AC10"/>
    <mergeCell ref="AD8:AD10"/>
    <mergeCell ref="AE8:AE10"/>
    <mergeCell ref="AF8:AF10"/>
    <mergeCell ref="AG8:AG10"/>
    <mergeCell ref="AA8:AA10"/>
    <mergeCell ref="BB8:BB10"/>
    <mergeCell ref="BC8:BC10"/>
    <mergeCell ref="BD8:BD10"/>
    <mergeCell ref="BE8:BE10"/>
    <mergeCell ref="BF8:BF10"/>
    <mergeCell ref="B100:D100"/>
    <mergeCell ref="J100:N100"/>
    <mergeCell ref="R100:T100"/>
    <mergeCell ref="W100:AA100"/>
    <mergeCell ref="AG100:AI100"/>
    <mergeCell ref="B97:D97"/>
    <mergeCell ref="J97:N97"/>
    <mergeCell ref="R97:T97"/>
    <mergeCell ref="W97:AA97"/>
    <mergeCell ref="AG97:AI97"/>
    <mergeCell ref="B101:D101"/>
    <mergeCell ref="J101:N101"/>
    <mergeCell ref="R101:T101"/>
    <mergeCell ref="W101:AA101"/>
    <mergeCell ref="AG101:AI101"/>
  </mergeCells>
  <printOptions horizontalCentered="1"/>
  <pageMargins left="0.24" right="0.17" top="0.59055118110236227" bottom="0.59055118110236227" header="0.15748031496062992" footer="0.15748031496062992"/>
  <pageSetup paperSize="258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9B5-B71F-4213-8952-EDFFD5EA4323}">
  <sheetPr>
    <pageSetUpPr fitToPage="1"/>
  </sheetPr>
  <dimension ref="A1:GO103"/>
  <sheetViews>
    <sheetView view="pageBreakPreview" topLeftCell="AG1" zoomScale="55" zoomScaleNormal="60" zoomScaleSheetLayoutView="55" workbookViewId="0">
      <selection activeCell="AX8" sqref="AX8:AX10"/>
    </sheetView>
  </sheetViews>
  <sheetFormatPr defaultColWidth="9.140625" defaultRowHeight="21.75" customHeight="1" x14ac:dyDescent="0.35"/>
  <cols>
    <col min="1" max="1" width="5.42578125" style="1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3.57031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9" style="1" customWidth="1"/>
    <col min="18" max="18" width="17" style="1" customWidth="1"/>
    <col min="19" max="19" width="16.285156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1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8.28515625" style="1" customWidth="1"/>
    <col min="31" max="31" width="19" style="1" customWidth="1"/>
    <col min="32" max="32" width="6.140625" style="1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66" customWidth="1"/>
    <col min="38" max="38" width="16" style="66" customWidth="1"/>
    <col min="39" max="39" width="17.140625" style="66" customWidth="1"/>
    <col min="40" max="40" width="19" style="66" customWidth="1"/>
    <col min="41" max="41" width="12.85546875" style="66" hidden="1" customWidth="1"/>
    <col min="42" max="42" width="18.140625" style="66" customWidth="1"/>
    <col min="43" max="43" width="16" style="66" customWidth="1"/>
    <col min="44" max="44" width="16.42578125" style="66" customWidth="1"/>
    <col min="45" max="45" width="18.28515625" style="66" customWidth="1"/>
    <col min="46" max="46" width="18.28515625" style="124" customWidth="1"/>
    <col min="47" max="48" width="15.7109375" style="66" customWidth="1"/>
    <col min="49" max="49" width="17" style="66" customWidth="1"/>
    <col min="50" max="51" width="16.28515625" style="66" customWidth="1"/>
    <col min="52" max="52" width="20" style="66" customWidth="1"/>
    <col min="53" max="53" width="16.28515625" style="66" customWidth="1"/>
    <col min="54" max="54" width="18.42578125" style="66" customWidth="1"/>
    <col min="55" max="56" width="16.28515625" style="66" customWidth="1"/>
    <col min="57" max="57" width="19.5703125" style="66" customWidth="1"/>
    <col min="58" max="58" width="17.7109375" style="66" customWidth="1"/>
    <col min="59" max="70" width="9.140625" style="66"/>
    <col min="71" max="16384" width="9.140625" style="1"/>
  </cols>
  <sheetData>
    <row r="1" spans="1:197" s="66" customFormat="1" ht="21.75" customHeight="1" x14ac:dyDescent="0.35">
      <c r="O1" s="334" t="s">
        <v>1</v>
      </c>
      <c r="P1" s="334"/>
      <c r="Q1" s="334"/>
      <c r="R1" s="334"/>
      <c r="V1" s="68"/>
      <c r="W1" s="68"/>
      <c r="AA1" s="124"/>
      <c r="AB1" s="69"/>
      <c r="AC1" s="124"/>
      <c r="AR1" s="335" t="s">
        <v>1</v>
      </c>
      <c r="AS1" s="335"/>
      <c r="AT1" s="335"/>
      <c r="AU1" s="335"/>
      <c r="AV1" s="335"/>
      <c r="AW1" s="335"/>
    </row>
    <row r="2" spans="1:197" s="66" customFormat="1" ht="21.75" customHeight="1" x14ac:dyDescent="0.35"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Y2" s="66" t="s">
        <v>3</v>
      </c>
      <c r="AA2" s="124"/>
      <c r="AB2" s="69"/>
      <c r="AC2" s="124"/>
      <c r="AQ2" s="68"/>
      <c r="AR2" s="335" t="s">
        <v>0</v>
      </c>
      <c r="AS2" s="335"/>
      <c r="AT2" s="335"/>
      <c r="AU2" s="335"/>
      <c r="AV2" s="335"/>
      <c r="AW2" s="335"/>
      <c r="AX2" s="66" t="s">
        <v>3</v>
      </c>
      <c r="AY2" s="137"/>
      <c r="AZ2" s="137"/>
      <c r="BA2" s="137"/>
    </row>
    <row r="3" spans="1:197" s="66" customFormat="1" ht="21.75" customHeight="1" x14ac:dyDescent="0.35">
      <c r="M3" s="70"/>
      <c r="N3" s="70"/>
      <c r="O3" s="336" t="s">
        <v>4</v>
      </c>
      <c r="P3" s="336"/>
      <c r="Q3" s="336"/>
      <c r="R3" s="336"/>
      <c r="V3" s="68"/>
      <c r="W3" s="68"/>
      <c r="AA3" s="124"/>
      <c r="AB3" s="69"/>
      <c r="AC3" s="124"/>
      <c r="AN3" s="68"/>
      <c r="AQ3" s="68"/>
      <c r="AR3" s="335" t="s">
        <v>104</v>
      </c>
      <c r="AS3" s="335"/>
      <c r="AT3" s="335"/>
      <c r="AU3" s="335"/>
      <c r="AV3" s="335"/>
      <c r="AW3" s="335"/>
      <c r="AY3" s="137"/>
      <c r="AZ3" s="137"/>
      <c r="BA3" s="137"/>
    </row>
    <row r="4" spans="1:197" s="66" customFormat="1" ht="21.75" customHeight="1" x14ac:dyDescent="0.35">
      <c r="E4" s="138"/>
      <c r="F4" s="138"/>
      <c r="G4" s="138"/>
      <c r="H4" s="138"/>
      <c r="I4" s="138"/>
      <c r="O4" s="349" t="s">
        <v>145</v>
      </c>
      <c r="P4" s="349"/>
      <c r="Q4" s="349"/>
      <c r="R4" s="349"/>
      <c r="S4" s="66" t="s">
        <v>3</v>
      </c>
      <c r="V4" s="68"/>
      <c r="W4" s="68"/>
      <c r="AA4" s="124"/>
      <c r="AB4" s="69"/>
      <c r="AC4" s="124"/>
      <c r="AN4" s="139"/>
      <c r="AO4" s="139"/>
      <c r="AP4" s="139"/>
      <c r="AQ4" s="139"/>
      <c r="AR4" s="350" t="s">
        <v>144</v>
      </c>
      <c r="AS4" s="350"/>
      <c r="AT4" s="350"/>
      <c r="AU4" s="350"/>
      <c r="AV4" s="350"/>
      <c r="AW4" s="350"/>
      <c r="AX4" s="66" t="s">
        <v>3</v>
      </c>
    </row>
    <row r="5" spans="1:197" s="66" customFormat="1" ht="21.75" customHeight="1" x14ac:dyDescent="0.35">
      <c r="O5" s="351" t="s">
        <v>2</v>
      </c>
      <c r="P5" s="351"/>
      <c r="Q5" s="351"/>
      <c r="R5" s="351"/>
      <c r="T5" s="67" t="s">
        <v>3</v>
      </c>
      <c r="V5" s="68"/>
      <c r="W5" s="68"/>
      <c r="AA5" s="124"/>
      <c r="AB5" s="69"/>
      <c r="AC5" s="124"/>
      <c r="AN5" s="68"/>
      <c r="AR5" s="350" t="s">
        <v>2</v>
      </c>
      <c r="AS5" s="350"/>
      <c r="AT5" s="350"/>
      <c r="AU5" s="350"/>
      <c r="AV5" s="350"/>
      <c r="AW5" s="350"/>
      <c r="BE5" s="67" t="s">
        <v>3</v>
      </c>
    </row>
    <row r="6" spans="1:197" s="66" customFormat="1" ht="21.75" customHeight="1" x14ac:dyDescent="0.35">
      <c r="A6" s="66" t="s">
        <v>3</v>
      </c>
      <c r="J6" s="70"/>
      <c r="P6" s="140"/>
      <c r="V6" s="68"/>
      <c r="W6" s="68"/>
      <c r="AA6" s="124"/>
      <c r="AB6" s="69"/>
      <c r="AC6" s="124"/>
      <c r="AF6" s="66" t="s">
        <v>3</v>
      </c>
      <c r="AT6" s="124"/>
    </row>
    <row r="7" spans="1:197" s="71" customFormat="1" ht="21.75" customHeight="1" thickBot="1" x14ac:dyDescent="0.4">
      <c r="P7" s="141"/>
      <c r="V7" s="72"/>
      <c r="W7" s="72"/>
      <c r="Y7" s="66"/>
      <c r="Z7" s="66"/>
      <c r="AA7" s="124"/>
      <c r="AB7" s="69"/>
      <c r="AC7" s="124"/>
      <c r="AD7" s="66" t="s">
        <v>3</v>
      </c>
      <c r="AE7" s="66"/>
      <c r="AT7" s="135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</row>
    <row r="8" spans="1:197" s="75" customFormat="1" ht="21.75" customHeight="1" x14ac:dyDescent="0.35">
      <c r="A8" s="361" t="s">
        <v>101</v>
      </c>
      <c r="B8" s="331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P8" s="483" t="s">
        <v>86</v>
      </c>
      <c r="Q8" s="331" t="s">
        <v>87</v>
      </c>
      <c r="R8" s="331" t="s">
        <v>88</v>
      </c>
      <c r="S8" s="358" t="s">
        <v>146</v>
      </c>
      <c r="T8" s="331" t="s">
        <v>90</v>
      </c>
      <c r="U8" s="331" t="s">
        <v>91</v>
      </c>
      <c r="V8" s="73" t="s">
        <v>7</v>
      </c>
      <c r="W8" s="73" t="s">
        <v>7</v>
      </c>
      <c r="X8" s="480" t="s">
        <v>11</v>
      </c>
      <c r="Y8" s="361" t="s">
        <v>8</v>
      </c>
      <c r="Z8" s="74" t="s">
        <v>6</v>
      </c>
      <c r="AA8" s="352" t="s">
        <v>9</v>
      </c>
      <c r="AB8" s="364" t="s">
        <v>89</v>
      </c>
      <c r="AC8" s="367" t="s">
        <v>10</v>
      </c>
      <c r="AD8" s="346" t="s">
        <v>85</v>
      </c>
      <c r="AE8" s="370"/>
      <c r="AF8" s="477" t="s">
        <v>11</v>
      </c>
      <c r="AG8" s="331" t="s">
        <v>12</v>
      </c>
      <c r="AH8" s="379" t="s">
        <v>13</v>
      </c>
      <c r="AI8" s="73" t="s">
        <v>86</v>
      </c>
      <c r="AJ8" s="286" t="s">
        <v>152</v>
      </c>
      <c r="AK8" s="471" t="s">
        <v>92</v>
      </c>
      <c r="AL8" s="471" t="s">
        <v>93</v>
      </c>
      <c r="AM8" s="471" t="s">
        <v>110</v>
      </c>
      <c r="AN8" s="471" t="s">
        <v>18</v>
      </c>
      <c r="AO8" s="74" t="s">
        <v>6</v>
      </c>
      <c r="AP8" s="158"/>
      <c r="AQ8" s="471" t="s">
        <v>20</v>
      </c>
      <c r="AR8" s="471" t="s">
        <v>148</v>
      </c>
      <c r="AS8" s="331" t="s">
        <v>87</v>
      </c>
      <c r="AT8" s="444" t="s">
        <v>94</v>
      </c>
      <c r="AU8" s="471" t="s">
        <v>95</v>
      </c>
      <c r="AV8" s="471" t="s">
        <v>112</v>
      </c>
      <c r="AW8" s="331" t="s">
        <v>88</v>
      </c>
      <c r="AX8" s="358" t="s">
        <v>146</v>
      </c>
      <c r="AY8" s="474" t="s">
        <v>149</v>
      </c>
      <c r="AZ8" s="471" t="s">
        <v>97</v>
      </c>
      <c r="BA8" s="471" t="s">
        <v>21</v>
      </c>
      <c r="BB8" s="465" t="s">
        <v>98</v>
      </c>
      <c r="BC8" s="468" t="s">
        <v>99</v>
      </c>
      <c r="BD8" s="468" t="s">
        <v>100</v>
      </c>
      <c r="BE8" s="331" t="s">
        <v>90</v>
      </c>
      <c r="BF8" s="385" t="s">
        <v>91</v>
      </c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</row>
    <row r="9" spans="1:197" s="76" customFormat="1" ht="21.75" customHeight="1" x14ac:dyDescent="0.35">
      <c r="A9" s="362"/>
      <c r="B9" s="332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P9" s="484"/>
      <c r="Q9" s="332"/>
      <c r="R9" s="332"/>
      <c r="S9" s="359"/>
      <c r="T9" s="332"/>
      <c r="U9" s="332"/>
      <c r="V9" s="76" t="s">
        <v>22</v>
      </c>
      <c r="W9" s="76" t="s">
        <v>23</v>
      </c>
      <c r="X9" s="481"/>
      <c r="Y9" s="362"/>
      <c r="Z9" s="77" t="s">
        <v>19</v>
      </c>
      <c r="AA9" s="353"/>
      <c r="AB9" s="365"/>
      <c r="AC9" s="368"/>
      <c r="AD9" s="347"/>
      <c r="AE9" s="371"/>
      <c r="AF9" s="478"/>
      <c r="AG9" s="332"/>
      <c r="AH9" s="380"/>
      <c r="AJ9" s="77"/>
      <c r="AK9" s="472"/>
      <c r="AL9" s="472"/>
      <c r="AM9" s="472"/>
      <c r="AN9" s="472"/>
      <c r="AO9" s="77" t="s">
        <v>19</v>
      </c>
      <c r="AP9" s="159" t="s">
        <v>140</v>
      </c>
      <c r="AQ9" s="472"/>
      <c r="AR9" s="472"/>
      <c r="AS9" s="332"/>
      <c r="AT9" s="445"/>
      <c r="AU9" s="472"/>
      <c r="AV9" s="472"/>
      <c r="AW9" s="332"/>
      <c r="AX9" s="359"/>
      <c r="AY9" s="475"/>
      <c r="AZ9" s="472"/>
      <c r="BA9" s="472"/>
      <c r="BB9" s="466"/>
      <c r="BC9" s="469"/>
      <c r="BD9" s="469"/>
      <c r="BE9" s="332"/>
      <c r="BF9" s="386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</row>
    <row r="10" spans="1:197" s="78" customFormat="1" ht="21.75" customHeight="1" thickBot="1" x14ac:dyDescent="0.4">
      <c r="A10" s="486"/>
      <c r="B10" s="333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P10" s="485"/>
      <c r="Q10" s="333"/>
      <c r="R10" s="333"/>
      <c r="S10" s="360"/>
      <c r="T10" s="333"/>
      <c r="U10" s="333"/>
      <c r="X10" s="482"/>
      <c r="Y10" s="363"/>
      <c r="Z10" s="76"/>
      <c r="AA10" s="354"/>
      <c r="AB10" s="366"/>
      <c r="AC10" s="369"/>
      <c r="AD10" s="348"/>
      <c r="AE10" s="372"/>
      <c r="AF10" s="479"/>
      <c r="AG10" s="333"/>
      <c r="AH10" s="381"/>
      <c r="AJ10" s="79"/>
      <c r="AK10" s="473"/>
      <c r="AL10" s="473"/>
      <c r="AM10" s="473"/>
      <c r="AN10" s="473"/>
      <c r="AO10" s="79"/>
      <c r="AP10" s="160"/>
      <c r="AQ10" s="473"/>
      <c r="AR10" s="473"/>
      <c r="AS10" s="333"/>
      <c r="AT10" s="446"/>
      <c r="AU10" s="473"/>
      <c r="AV10" s="473"/>
      <c r="AW10" s="333"/>
      <c r="AX10" s="360"/>
      <c r="AY10" s="476"/>
      <c r="AZ10" s="473"/>
      <c r="BA10" s="473"/>
      <c r="BB10" s="467"/>
      <c r="BC10" s="470"/>
      <c r="BD10" s="470"/>
      <c r="BE10" s="333"/>
      <c r="BF10" s="38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</row>
    <row r="11" spans="1:197" s="28" customFormat="1" ht="21" customHeight="1" x14ac:dyDescent="0.35">
      <c r="A11" s="13" t="s">
        <v>3</v>
      </c>
      <c r="B11" s="29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42"/>
      <c r="Q11" s="17"/>
      <c r="R11" s="17"/>
      <c r="S11" s="17"/>
      <c r="T11" s="17"/>
      <c r="U11" s="20"/>
      <c r="V11" s="21"/>
      <c r="W11" s="21"/>
      <c r="X11" s="22"/>
      <c r="Y11" s="80"/>
      <c r="Z11" s="32"/>
      <c r="AA11" s="32"/>
      <c r="AB11" s="81"/>
      <c r="AC11" s="127"/>
      <c r="AD11" s="82"/>
      <c r="AE11" s="83"/>
      <c r="AF11" s="13" t="s">
        <v>3</v>
      </c>
      <c r="AG11" s="29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</row>
    <row r="12" spans="1:197" s="19" customFormat="1" ht="21" customHeight="1" x14ac:dyDescent="0.35">
      <c r="A12" s="13">
        <v>1</v>
      </c>
      <c r="B12" s="14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42">
        <v>15764.473</v>
      </c>
      <c r="Q12" s="17">
        <f>SUM(AJ12:AR12)</f>
        <v>14396.259999999998</v>
      </c>
      <c r="R12" s="17">
        <f>SUM(AT12:AU12)</f>
        <v>900</v>
      </c>
      <c r="S12" s="17">
        <f>ROUNDDOWN(J12*5%/2,2)</f>
        <v>2454.62</v>
      </c>
      <c r="T12" s="17">
        <f>SUM(AY12:BD12)</f>
        <v>100</v>
      </c>
      <c r="U12" s="20">
        <f>P12+Q12+R12+S12+T12</f>
        <v>33615.353000000003</v>
      </c>
      <c r="V12" s="21">
        <f>ROUND(AE12,0)</f>
        <v>32285</v>
      </c>
      <c r="W12" s="21">
        <f>(AD12-V12)</f>
        <v>32284.646999999997</v>
      </c>
      <c r="X12" s="13"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25">
        <f>+O12-U12</f>
        <v>64569.646999999997</v>
      </c>
      <c r="AE12" s="26">
        <f>(+O12-U12)/2</f>
        <v>32284.823499999999</v>
      </c>
      <c r="AF12" s="13">
        <v>1</v>
      </c>
      <c r="AG12" s="14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/>
      <c r="AQ12" s="17">
        <v>0</v>
      </c>
      <c r="AR12" s="17">
        <v>0</v>
      </c>
      <c r="AS12" s="17">
        <f>SUM(AJ12:AR12)</f>
        <v>14396.259999999998</v>
      </c>
      <c r="AT12" s="17">
        <v>900</v>
      </c>
      <c r="AU12" s="17">
        <v>0</v>
      </c>
      <c r="AV12" s="17">
        <v>0</v>
      </c>
      <c r="AW12" s="17">
        <f>SUM(AT12:AU12)</f>
        <v>900</v>
      </c>
      <c r="AX12" s="17">
        <f>ROUNDDOWN(J12*5%/2,2)</f>
        <v>2454.62</v>
      </c>
      <c r="AY12" s="17">
        <v>0</v>
      </c>
      <c r="AZ12" s="17">
        <v>0</v>
      </c>
      <c r="BA12" s="17">
        <v>100</v>
      </c>
      <c r="BB12" s="17"/>
      <c r="BC12" s="17">
        <v>0</v>
      </c>
      <c r="BD12" s="17">
        <v>0</v>
      </c>
      <c r="BE12" s="17">
        <f>SUM(AY12:BD12)</f>
        <v>100</v>
      </c>
      <c r="BF12" s="27">
        <f>AI12+AS12+AW12+AX12+BE12</f>
        <v>33615.353000000003</v>
      </c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</row>
    <row r="13" spans="1:197" s="19" customFormat="1" ht="21" customHeight="1" x14ac:dyDescent="0.35">
      <c r="A13" s="13"/>
      <c r="B13" s="29"/>
      <c r="C13" s="15"/>
      <c r="D13" s="16"/>
      <c r="E13" s="17"/>
      <c r="F13" s="17">
        <f t="shared" ref="F13:F74" si="0">SUM(D13:E13)</f>
        <v>0</v>
      </c>
      <c r="G13" s="17"/>
      <c r="H13" s="17"/>
      <c r="I13" s="17"/>
      <c r="J13" s="17">
        <f t="shared" ref="J13:J76" si="1">SUM(F13:I13)</f>
        <v>0</v>
      </c>
      <c r="K13" s="18">
        <f t="shared" ref="K13:K76" si="2">ROUND(J13/6/31/60*(N13+M13*60+L13*6*60),2)</f>
        <v>0</v>
      </c>
      <c r="O13" s="20">
        <f t="shared" ref="O13:O76" si="3">J13-K13</f>
        <v>0</v>
      </c>
      <c r="P13" s="142"/>
      <c r="Q13" s="17">
        <f t="shared" ref="Q13:Q76" si="4">SUM(AJ13:AR13)</f>
        <v>0</v>
      </c>
      <c r="R13" s="17">
        <f t="shared" ref="R13:R76" si="5">SUM(AT13:AU13)</f>
        <v>0</v>
      </c>
      <c r="S13" s="17">
        <f t="shared" ref="S13:S76" si="6">ROUNDDOWN(J13*5%/2,2)</f>
        <v>0</v>
      </c>
      <c r="T13" s="17">
        <f t="shared" ref="T13:T76" si="7">SUM(AY13:BD13)</f>
        <v>0</v>
      </c>
      <c r="U13" s="20">
        <f t="shared" ref="U13:U76" si="8">P13+Q13+R13+S13+T13</f>
        <v>0</v>
      </c>
      <c r="V13" s="21">
        <f t="shared" ref="V13:V76" si="9">ROUND(AE13,0)</f>
        <v>0</v>
      </c>
      <c r="W13" s="21">
        <f t="shared" ref="W13:W76" si="10">(AD13-V13)</f>
        <v>0</v>
      </c>
      <c r="X13" s="13"/>
      <c r="Y13" s="23">
        <f t="shared" ref="Y13:Y76" si="11">J13*12%</f>
        <v>0</v>
      </c>
      <c r="Z13" s="17"/>
      <c r="AA13" s="17"/>
      <c r="AB13" s="24">
        <f t="shared" ref="AB13:AB76" si="12">ROUNDUP(J13*5%/2,2)</f>
        <v>0</v>
      </c>
      <c r="AC13" s="128"/>
      <c r="AD13" s="25">
        <f t="shared" ref="AD13:AD76" si="13">+O13-U13</f>
        <v>0</v>
      </c>
      <c r="AE13" s="26">
        <f t="shared" ref="AE13:AE76" si="14">(+O13-U13)/2</f>
        <v>0</v>
      </c>
      <c r="AF13" s="13"/>
      <c r="AG13" s="29"/>
      <c r="AH13" s="15"/>
      <c r="AI13" s="17">
        <f t="shared" ref="AI13:AI76" si="15">P13</f>
        <v>0</v>
      </c>
      <c r="AJ13" s="17">
        <f t="shared" ref="AJ13:AJ76" si="16">J13*9%</f>
        <v>0</v>
      </c>
      <c r="AK13" s="17"/>
      <c r="AL13" s="17"/>
      <c r="AM13" s="17"/>
      <c r="AN13" s="17"/>
      <c r="AO13" s="17"/>
      <c r="AP13" s="17"/>
      <c r="AQ13" s="17"/>
      <c r="AR13" s="17"/>
      <c r="AS13" s="17">
        <f t="shared" ref="AS13:AS76" si="17">SUM(AJ13:AR13)</f>
        <v>0</v>
      </c>
      <c r="AT13" s="17"/>
      <c r="AU13" s="17"/>
      <c r="AV13" s="17"/>
      <c r="AW13" s="17">
        <f t="shared" ref="AW13:AW76" si="18">SUM(AT13:AU13)</f>
        <v>0</v>
      </c>
      <c r="AX13" s="17">
        <f t="shared" ref="AX13:AX76" si="19">ROUNDDOWN(J13*5%/2,2)</f>
        <v>0</v>
      </c>
      <c r="AY13" s="17"/>
      <c r="AZ13" s="17"/>
      <c r="BA13" s="17"/>
      <c r="BB13" s="17"/>
      <c r="BC13" s="17"/>
      <c r="BD13" s="17"/>
      <c r="BE13" s="17">
        <f t="shared" ref="BE13:BE76" si="20">SUM(AY13:BD13)</f>
        <v>0</v>
      </c>
      <c r="BF13" s="27">
        <f t="shared" ref="BF13:BF76" si="21">AI13+AS13+AW13+AX13+BE13</f>
        <v>0</v>
      </c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</row>
    <row r="14" spans="1:197" s="28" customFormat="1" ht="21" customHeight="1" x14ac:dyDescent="0.35">
      <c r="A14" s="13">
        <v>2</v>
      </c>
      <c r="B14" s="29" t="s">
        <v>120</v>
      </c>
      <c r="C14" s="15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0</v>
      </c>
      <c r="L14" s="19">
        <v>0</v>
      </c>
      <c r="M14" s="19">
        <v>0</v>
      </c>
      <c r="N14" s="19">
        <v>0</v>
      </c>
      <c r="O14" s="20">
        <f t="shared" si="3"/>
        <v>32245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20">
        <f t="shared" si="8"/>
        <v>5133.6899999999996</v>
      </c>
      <c r="V14" s="21">
        <f t="shared" si="9"/>
        <v>13556</v>
      </c>
      <c r="W14" s="21">
        <f t="shared" si="10"/>
        <v>13555.310000000001</v>
      </c>
      <c r="X14" s="13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25">
        <f t="shared" si="13"/>
        <v>27111.31</v>
      </c>
      <c r="AE14" s="26">
        <f t="shared" si="14"/>
        <v>13555.655000000001</v>
      </c>
      <c r="AF14" s="13">
        <v>2</v>
      </c>
      <c r="AG14" s="29" t="s">
        <v>120</v>
      </c>
      <c r="AH14" s="15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/>
      <c r="AS14" s="17">
        <f t="shared" si="17"/>
        <v>2902.0499999999997</v>
      </c>
      <c r="AT14" s="17">
        <v>200</v>
      </c>
      <c r="AU14" s="17"/>
      <c r="AV14" s="17"/>
      <c r="AW14" s="17">
        <f t="shared" si="18"/>
        <v>200</v>
      </c>
      <c r="AX14" s="17">
        <f t="shared" si="19"/>
        <v>806.12</v>
      </c>
      <c r="AY14" s="17"/>
      <c r="AZ14" s="17"/>
      <c r="BA14" s="17">
        <v>100</v>
      </c>
      <c r="BB14" s="17"/>
      <c r="BC14" s="17"/>
      <c r="BD14" s="17"/>
      <c r="BE14" s="17">
        <f t="shared" si="20"/>
        <v>100</v>
      </c>
      <c r="BF14" s="27">
        <f t="shared" si="21"/>
        <v>5133.6899999999996</v>
      </c>
    </row>
    <row r="15" spans="1:197" s="28" customFormat="1" ht="21" customHeight="1" x14ac:dyDescent="0.35">
      <c r="A15" s="13"/>
      <c r="B15" s="29"/>
      <c r="C15" s="15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"/>
      <c r="M15" s="19"/>
      <c r="N15" s="19"/>
      <c r="O15" s="2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20">
        <f t="shared" si="8"/>
        <v>0</v>
      </c>
      <c r="V15" s="21">
        <f t="shared" si="9"/>
        <v>0</v>
      </c>
      <c r="W15" s="21">
        <f t="shared" si="10"/>
        <v>0</v>
      </c>
      <c r="X15" s="13"/>
      <c r="Y15" s="23">
        <f t="shared" si="11"/>
        <v>0</v>
      </c>
      <c r="Z15" s="17"/>
      <c r="AA15" s="17"/>
      <c r="AB15" s="24">
        <f t="shared" si="12"/>
        <v>0</v>
      </c>
      <c r="AC15" s="128"/>
      <c r="AD15" s="25">
        <f t="shared" si="13"/>
        <v>0</v>
      </c>
      <c r="AE15" s="26">
        <f t="shared" si="14"/>
        <v>0</v>
      </c>
      <c r="AF15" s="13"/>
      <c r="AG15" s="29"/>
      <c r="AH15" s="15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/>
      <c r="AS15" s="17">
        <f t="shared" si="17"/>
        <v>0</v>
      </c>
      <c r="AT15" s="17"/>
      <c r="AU15" s="17"/>
      <c r="AV15" s="17"/>
      <c r="AW15" s="17">
        <f t="shared" si="18"/>
        <v>0</v>
      </c>
      <c r="AX15" s="17">
        <f t="shared" si="19"/>
        <v>0</v>
      </c>
      <c r="AY15" s="17"/>
      <c r="AZ15" s="17"/>
      <c r="BA15" s="17"/>
      <c r="BB15" s="17"/>
      <c r="BC15" s="17"/>
      <c r="BD15" s="17"/>
      <c r="BE15" s="17">
        <f t="shared" si="20"/>
        <v>0</v>
      </c>
      <c r="BF15" s="27">
        <f t="shared" si="21"/>
        <v>0</v>
      </c>
    </row>
    <row r="16" spans="1:197" s="28" customFormat="1" ht="21" customHeight="1" x14ac:dyDescent="0.35">
      <c r="A16" s="13">
        <v>3</v>
      </c>
      <c r="B16" s="14" t="s">
        <v>27</v>
      </c>
      <c r="C16" s="15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">
        <v>0</v>
      </c>
      <c r="M16" s="19">
        <v>0</v>
      </c>
      <c r="N16" s="19">
        <v>0</v>
      </c>
      <c r="O16" s="2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20">
        <f t="shared" si="8"/>
        <v>20512.86</v>
      </c>
      <c r="V16" s="21">
        <f t="shared" si="9"/>
        <v>13850</v>
      </c>
      <c r="W16" s="21">
        <f t="shared" si="10"/>
        <v>13850.14</v>
      </c>
      <c r="X16" s="13"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25">
        <f t="shared" si="13"/>
        <v>27700.14</v>
      </c>
      <c r="AE16" s="26">
        <f t="shared" si="14"/>
        <v>13850.07</v>
      </c>
      <c r="AF16" s="13">
        <v>3</v>
      </c>
      <c r="AG16" s="14" t="s">
        <v>27</v>
      </c>
      <c r="AH16" s="15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/>
      <c r="AQ16" s="17">
        <v>0</v>
      </c>
      <c r="AR16" s="17">
        <v>0</v>
      </c>
      <c r="AS16" s="17">
        <f t="shared" si="17"/>
        <v>4339.17</v>
      </c>
      <c r="AT16" s="17">
        <v>200</v>
      </c>
      <c r="AU16" s="17">
        <v>0</v>
      </c>
      <c r="AV16" s="17">
        <v>0</v>
      </c>
      <c r="AW16" s="17">
        <f t="shared" si="18"/>
        <v>200</v>
      </c>
      <c r="AX16" s="17">
        <f t="shared" si="19"/>
        <v>1205.32</v>
      </c>
      <c r="AY16" s="17">
        <v>0</v>
      </c>
      <c r="AZ16" s="17">
        <v>0</v>
      </c>
      <c r="BA16" s="17">
        <v>100</v>
      </c>
      <c r="BB16" s="17">
        <v>10859.23</v>
      </c>
      <c r="BC16" s="17"/>
      <c r="BD16" s="17">
        <v>0</v>
      </c>
      <c r="BE16" s="17">
        <f t="shared" si="20"/>
        <v>10959.23</v>
      </c>
      <c r="BF16" s="27">
        <f t="shared" si="21"/>
        <v>20512.86</v>
      </c>
    </row>
    <row r="17" spans="1:197" s="33" customFormat="1" ht="21" customHeight="1" x14ac:dyDescent="0.35">
      <c r="A17" s="13"/>
      <c r="B17" s="30"/>
      <c r="C17" s="3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2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20">
        <f t="shared" si="8"/>
        <v>0</v>
      </c>
      <c r="V17" s="21">
        <f t="shared" si="9"/>
        <v>0</v>
      </c>
      <c r="W17" s="21">
        <f t="shared" si="10"/>
        <v>0</v>
      </c>
      <c r="X17" s="13"/>
      <c r="Y17" s="23">
        <f t="shared" si="11"/>
        <v>0</v>
      </c>
      <c r="Z17" s="32"/>
      <c r="AA17" s="32"/>
      <c r="AB17" s="24">
        <f t="shared" si="12"/>
        <v>0</v>
      </c>
      <c r="AC17" s="127"/>
      <c r="AD17" s="25">
        <f t="shared" si="13"/>
        <v>0</v>
      </c>
      <c r="AE17" s="26">
        <f t="shared" si="14"/>
        <v>0</v>
      </c>
      <c r="AF17" s="13"/>
      <c r="AG17" s="30"/>
      <c r="AH17" s="3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32"/>
      <c r="AQ17" s="17"/>
      <c r="AR17" s="17"/>
      <c r="AS17" s="17">
        <f t="shared" si="17"/>
        <v>0</v>
      </c>
      <c r="AT17" s="32"/>
      <c r="AU17" s="32"/>
      <c r="AV17" s="32"/>
      <c r="AW17" s="17">
        <f t="shared" si="18"/>
        <v>0</v>
      </c>
      <c r="AX17" s="17">
        <f t="shared" si="19"/>
        <v>0</v>
      </c>
      <c r="AY17" s="17"/>
      <c r="AZ17" s="32"/>
      <c r="BA17" s="32"/>
      <c r="BB17" s="32"/>
      <c r="BC17" s="32"/>
      <c r="BD17" s="17"/>
      <c r="BE17" s="17">
        <f t="shared" si="20"/>
        <v>0</v>
      </c>
      <c r="BF17" s="27">
        <f t="shared" si="21"/>
        <v>0</v>
      </c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</row>
    <row r="18" spans="1:197" s="33" customFormat="1" ht="21" customHeight="1" x14ac:dyDescent="0.35">
      <c r="A18" s="13">
        <v>4</v>
      </c>
      <c r="B18" s="30" t="s">
        <v>121</v>
      </c>
      <c r="C18" s="3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33">
        <v>0</v>
      </c>
      <c r="M18" s="33">
        <v>0</v>
      </c>
      <c r="N18" s="33">
        <v>0</v>
      </c>
      <c r="O18" s="2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20">
        <f t="shared" si="8"/>
        <v>5254.6699999999992</v>
      </c>
      <c r="V18" s="21">
        <f t="shared" si="9"/>
        <v>13495</v>
      </c>
      <c r="W18" s="21">
        <f t="shared" si="10"/>
        <v>13495.330000000002</v>
      </c>
      <c r="X18" s="13"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25">
        <f t="shared" si="13"/>
        <v>26990.33</v>
      </c>
      <c r="AE18" s="26">
        <f t="shared" si="14"/>
        <v>13495.165000000001</v>
      </c>
      <c r="AF18" s="13">
        <v>4</v>
      </c>
      <c r="AG18" s="30" t="s">
        <v>121</v>
      </c>
      <c r="AH18" s="31" t="s">
        <v>128</v>
      </c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32"/>
      <c r="AQ18" s="17"/>
      <c r="AR18" s="17"/>
      <c r="AS18" s="17">
        <f t="shared" si="17"/>
        <v>2902.0499999999997</v>
      </c>
      <c r="AT18" s="32">
        <v>200</v>
      </c>
      <c r="AU18" s="32"/>
      <c r="AV18" s="32"/>
      <c r="AW18" s="17">
        <f t="shared" si="18"/>
        <v>200</v>
      </c>
      <c r="AX18" s="17">
        <f t="shared" si="19"/>
        <v>806.12</v>
      </c>
      <c r="AY18" s="17"/>
      <c r="AZ18" s="32"/>
      <c r="BA18" s="32">
        <v>220.98</v>
      </c>
      <c r="BB18" s="32"/>
      <c r="BC18" s="32"/>
      <c r="BD18" s="17"/>
      <c r="BE18" s="17">
        <f t="shared" si="20"/>
        <v>220.98</v>
      </c>
      <c r="BF18" s="27">
        <f t="shared" si="21"/>
        <v>5254.6699999999992</v>
      </c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</row>
    <row r="19" spans="1:197" s="33" customFormat="1" ht="21" customHeight="1" x14ac:dyDescent="0.35">
      <c r="A19" s="13"/>
      <c r="B19" s="30"/>
      <c r="C19" s="3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2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20">
        <f t="shared" si="8"/>
        <v>0</v>
      </c>
      <c r="V19" s="21">
        <f t="shared" si="9"/>
        <v>0</v>
      </c>
      <c r="W19" s="21">
        <f t="shared" si="10"/>
        <v>0</v>
      </c>
      <c r="X19" s="13"/>
      <c r="Y19" s="23">
        <f t="shared" si="11"/>
        <v>0</v>
      </c>
      <c r="Z19" s="32"/>
      <c r="AA19" s="32"/>
      <c r="AB19" s="24">
        <f t="shared" si="12"/>
        <v>0</v>
      </c>
      <c r="AC19" s="127"/>
      <c r="AD19" s="25">
        <f t="shared" si="13"/>
        <v>0</v>
      </c>
      <c r="AE19" s="26">
        <f t="shared" si="14"/>
        <v>0</v>
      </c>
      <c r="AF19" s="13"/>
      <c r="AG19" s="30"/>
      <c r="AH19" s="3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32"/>
      <c r="AQ19" s="17"/>
      <c r="AR19" s="17"/>
      <c r="AS19" s="17">
        <f t="shared" si="17"/>
        <v>0</v>
      </c>
      <c r="AT19" s="32"/>
      <c r="AU19" s="32"/>
      <c r="AV19" s="32"/>
      <c r="AW19" s="17">
        <f t="shared" si="18"/>
        <v>0</v>
      </c>
      <c r="AX19" s="17">
        <f t="shared" si="19"/>
        <v>0</v>
      </c>
      <c r="AY19" s="17"/>
      <c r="AZ19" s="32"/>
      <c r="BA19" s="32"/>
      <c r="BB19" s="32"/>
      <c r="BC19" s="32"/>
      <c r="BD19" s="17"/>
      <c r="BE19" s="17">
        <f t="shared" si="20"/>
        <v>0</v>
      </c>
      <c r="BF19" s="27">
        <f t="shared" si="21"/>
        <v>0</v>
      </c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</row>
    <row r="20" spans="1:197" s="19" customFormat="1" ht="21" customHeight="1" x14ac:dyDescent="0.35">
      <c r="A20" s="13">
        <v>5</v>
      </c>
      <c r="B20" s="29" t="s">
        <v>31</v>
      </c>
      <c r="C20" s="35" t="s">
        <v>32</v>
      </c>
      <c r="D20" s="16">
        <v>51357</v>
      </c>
      <c r="E20" s="17">
        <v>2516</v>
      </c>
      <c r="F20" s="17">
        <f t="shared" si="0"/>
        <v>53873</v>
      </c>
      <c r="G20" s="17">
        <v>2517</v>
      </c>
      <c r="H20" s="17"/>
      <c r="I20" s="17"/>
      <c r="J20" s="17">
        <f t="shared" si="1"/>
        <v>56390</v>
      </c>
      <c r="K20" s="18">
        <f t="shared" si="2"/>
        <v>0</v>
      </c>
      <c r="L20" s="19">
        <v>0</v>
      </c>
      <c r="M20" s="19">
        <v>0</v>
      </c>
      <c r="N20" s="19">
        <v>0</v>
      </c>
      <c r="O20" s="20">
        <f t="shared" si="3"/>
        <v>56390</v>
      </c>
      <c r="P20" s="142">
        <v>5529.03</v>
      </c>
      <c r="Q20" s="17">
        <f t="shared" si="4"/>
        <v>5075.0999999999995</v>
      </c>
      <c r="R20" s="17">
        <f t="shared" si="5"/>
        <v>200</v>
      </c>
      <c r="S20" s="17">
        <f t="shared" si="6"/>
        <v>1409.75</v>
      </c>
      <c r="T20" s="17">
        <f t="shared" si="7"/>
        <v>19373.64</v>
      </c>
      <c r="U20" s="20">
        <f t="shared" si="8"/>
        <v>31587.519999999997</v>
      </c>
      <c r="V20" s="21">
        <f t="shared" si="9"/>
        <v>12401</v>
      </c>
      <c r="W20" s="21">
        <f t="shared" si="10"/>
        <v>12401.480000000003</v>
      </c>
      <c r="X20" s="13">
        <v>5</v>
      </c>
      <c r="Y20" s="23">
        <f t="shared" si="11"/>
        <v>6766.8</v>
      </c>
      <c r="Z20" s="17">
        <v>0</v>
      </c>
      <c r="AA20" s="17">
        <v>100</v>
      </c>
      <c r="AB20" s="24">
        <f t="shared" si="12"/>
        <v>1409.75</v>
      </c>
      <c r="AC20" s="128">
        <v>200</v>
      </c>
      <c r="AD20" s="25">
        <f t="shared" si="13"/>
        <v>24802.480000000003</v>
      </c>
      <c r="AE20" s="26">
        <f t="shared" si="14"/>
        <v>12401.240000000002</v>
      </c>
      <c r="AF20" s="13">
        <v>6</v>
      </c>
      <c r="AG20" s="29" t="s">
        <v>31</v>
      </c>
      <c r="AH20" s="35" t="s">
        <v>32</v>
      </c>
      <c r="AI20" s="17">
        <f t="shared" si="15"/>
        <v>5529.03</v>
      </c>
      <c r="AJ20" s="17">
        <f t="shared" si="16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/>
      <c r="AQ20" s="17">
        <v>0</v>
      </c>
      <c r="AR20" s="17">
        <v>0</v>
      </c>
      <c r="AS20" s="17">
        <f t="shared" si="17"/>
        <v>5075.0999999999995</v>
      </c>
      <c r="AT20" s="17">
        <v>200</v>
      </c>
      <c r="AU20" s="17">
        <v>0</v>
      </c>
      <c r="AV20" s="17">
        <v>0</v>
      </c>
      <c r="AW20" s="17">
        <f t="shared" si="18"/>
        <v>200</v>
      </c>
      <c r="AX20" s="17">
        <f t="shared" si="19"/>
        <v>1409.75</v>
      </c>
      <c r="AY20" s="17">
        <v>0</v>
      </c>
      <c r="AZ20" s="17">
        <v>8225</v>
      </c>
      <c r="BA20" s="17">
        <v>100</v>
      </c>
      <c r="BB20" s="17">
        <v>11048.64</v>
      </c>
      <c r="BC20" s="17"/>
      <c r="BD20" s="17">
        <v>0</v>
      </c>
      <c r="BE20" s="17">
        <f t="shared" si="20"/>
        <v>19373.64</v>
      </c>
      <c r="BF20" s="27">
        <f t="shared" si="21"/>
        <v>31587.519999999997</v>
      </c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</row>
    <row r="21" spans="1:197" s="33" customFormat="1" ht="21" customHeight="1" x14ac:dyDescent="0.35">
      <c r="A21" s="13"/>
      <c r="B21" s="30"/>
      <c r="C21" s="3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2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20">
        <f t="shared" si="8"/>
        <v>0</v>
      </c>
      <c r="V21" s="21">
        <f t="shared" si="9"/>
        <v>0</v>
      </c>
      <c r="W21" s="21">
        <f t="shared" si="10"/>
        <v>0</v>
      </c>
      <c r="X21" s="13"/>
      <c r="Y21" s="23">
        <f t="shared" si="11"/>
        <v>0</v>
      </c>
      <c r="Z21" s="32"/>
      <c r="AA21" s="32"/>
      <c r="AB21" s="24">
        <f t="shared" si="12"/>
        <v>0</v>
      </c>
      <c r="AC21" s="127"/>
      <c r="AD21" s="25">
        <f t="shared" si="13"/>
        <v>0</v>
      </c>
      <c r="AE21" s="26">
        <f t="shared" si="14"/>
        <v>0</v>
      </c>
      <c r="AF21" s="13"/>
      <c r="AG21" s="30"/>
      <c r="AH21" s="3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32"/>
      <c r="AQ21" s="17"/>
      <c r="AR21" s="17"/>
      <c r="AS21" s="17">
        <f t="shared" si="17"/>
        <v>0</v>
      </c>
      <c r="AT21" s="32"/>
      <c r="AU21" s="32"/>
      <c r="AV21" s="32"/>
      <c r="AW21" s="17">
        <f t="shared" si="18"/>
        <v>0</v>
      </c>
      <c r="AX21" s="17">
        <f t="shared" si="19"/>
        <v>0</v>
      </c>
      <c r="AY21" s="17"/>
      <c r="AZ21" s="36"/>
      <c r="BA21" s="32"/>
      <c r="BB21" s="32"/>
      <c r="BC21" s="32"/>
      <c r="BD21" s="17"/>
      <c r="BE21" s="17">
        <f t="shared" si="20"/>
        <v>0</v>
      </c>
      <c r="BF21" s="27">
        <f t="shared" si="21"/>
        <v>0</v>
      </c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</row>
    <row r="22" spans="1:197" s="19" customFormat="1" ht="21" customHeight="1" x14ac:dyDescent="0.35">
      <c r="A22" s="13">
        <v>6</v>
      </c>
      <c r="B22" s="29" t="s">
        <v>33</v>
      </c>
      <c r="C22" s="35" t="s">
        <v>25</v>
      </c>
      <c r="D22" s="16">
        <v>63997</v>
      </c>
      <c r="E22" s="17">
        <v>3008</v>
      </c>
      <c r="F22" s="17">
        <f t="shared" si="0"/>
        <v>67005</v>
      </c>
      <c r="G22" s="17">
        <v>3008</v>
      </c>
      <c r="H22" s="17"/>
      <c r="I22" s="17"/>
      <c r="J22" s="17">
        <f t="shared" si="1"/>
        <v>70013</v>
      </c>
      <c r="K22" s="18">
        <f t="shared" si="2"/>
        <v>0</v>
      </c>
      <c r="L22" s="19">
        <v>0</v>
      </c>
      <c r="M22" s="19">
        <v>0</v>
      </c>
      <c r="N22" s="19">
        <v>0</v>
      </c>
      <c r="O22" s="20">
        <f t="shared" si="3"/>
        <v>70013</v>
      </c>
      <c r="P22" s="142">
        <v>8394.4</v>
      </c>
      <c r="Q22" s="17">
        <f t="shared" si="4"/>
        <v>13193.65</v>
      </c>
      <c r="R22" s="17">
        <f t="shared" si="5"/>
        <v>1929.68</v>
      </c>
      <c r="S22" s="17">
        <f t="shared" si="6"/>
        <v>1750.32</v>
      </c>
      <c r="T22" s="17">
        <f t="shared" si="7"/>
        <v>13508.880000000001</v>
      </c>
      <c r="U22" s="20">
        <f t="shared" si="8"/>
        <v>38776.93</v>
      </c>
      <c r="V22" s="21">
        <f t="shared" si="9"/>
        <v>15618</v>
      </c>
      <c r="W22" s="21">
        <f t="shared" si="10"/>
        <v>15618.07</v>
      </c>
      <c r="X22" s="13">
        <v>6</v>
      </c>
      <c r="Y22" s="23">
        <f t="shared" si="11"/>
        <v>8401.56</v>
      </c>
      <c r="Z22" s="17">
        <v>0</v>
      </c>
      <c r="AA22" s="17">
        <v>100</v>
      </c>
      <c r="AB22" s="24">
        <f t="shared" si="12"/>
        <v>1750.33</v>
      </c>
      <c r="AC22" s="128">
        <v>200</v>
      </c>
      <c r="AD22" s="25">
        <f t="shared" si="13"/>
        <v>31236.07</v>
      </c>
      <c r="AE22" s="26">
        <f t="shared" si="14"/>
        <v>15618.035</v>
      </c>
      <c r="AF22" s="13">
        <v>7</v>
      </c>
      <c r="AG22" s="29" t="s">
        <v>33</v>
      </c>
      <c r="AH22" s="35" t="s">
        <v>25</v>
      </c>
      <c r="AI22" s="17">
        <f t="shared" si="15"/>
        <v>8394.4</v>
      </c>
      <c r="AJ22" s="17">
        <f t="shared" si="16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/>
      <c r="AQ22" s="17">
        <v>0</v>
      </c>
      <c r="AR22" s="17">
        <v>0</v>
      </c>
      <c r="AS22" s="17">
        <f t="shared" si="17"/>
        <v>13193.65</v>
      </c>
      <c r="AT22" s="17">
        <v>200</v>
      </c>
      <c r="AU22" s="17">
        <v>1729.68</v>
      </c>
      <c r="AV22" s="17">
        <v>0</v>
      </c>
      <c r="AW22" s="17">
        <f t="shared" si="18"/>
        <v>1929.68</v>
      </c>
      <c r="AX22" s="17">
        <f t="shared" si="19"/>
        <v>1750.32</v>
      </c>
      <c r="AY22" s="17">
        <v>0</v>
      </c>
      <c r="AZ22" s="17">
        <v>5517</v>
      </c>
      <c r="BA22" s="17">
        <v>100</v>
      </c>
      <c r="BB22" s="17">
        <v>7891.88</v>
      </c>
      <c r="BC22" s="17">
        <v>0</v>
      </c>
      <c r="BD22" s="17">
        <v>0</v>
      </c>
      <c r="BE22" s="17">
        <f t="shared" si="20"/>
        <v>13508.880000000001</v>
      </c>
      <c r="BF22" s="27">
        <f t="shared" si="21"/>
        <v>38776.93</v>
      </c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</row>
    <row r="23" spans="1:197" s="19" customFormat="1" ht="21" customHeight="1" x14ac:dyDescent="0.35">
      <c r="A23" s="13"/>
      <c r="B23" s="37"/>
      <c r="C23" s="35"/>
      <c r="D23" s="16"/>
      <c r="E23" s="17"/>
      <c r="F23" s="17">
        <f t="shared" si="0"/>
        <v>0</v>
      </c>
      <c r="G23" s="17"/>
      <c r="H23" s="17"/>
      <c r="I23" s="17"/>
      <c r="J23" s="17">
        <f t="shared" si="1"/>
        <v>0</v>
      </c>
      <c r="K23" s="18">
        <f t="shared" si="2"/>
        <v>0</v>
      </c>
      <c r="O23" s="20">
        <f t="shared" si="3"/>
        <v>0</v>
      </c>
      <c r="P23" s="142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20">
        <f t="shared" si="8"/>
        <v>0</v>
      </c>
      <c r="V23" s="21">
        <f t="shared" si="9"/>
        <v>0</v>
      </c>
      <c r="W23" s="21">
        <f t="shared" si="10"/>
        <v>0</v>
      </c>
      <c r="X23" s="13"/>
      <c r="Y23" s="23">
        <f t="shared" si="11"/>
        <v>0</v>
      </c>
      <c r="Z23" s="17"/>
      <c r="AA23" s="17"/>
      <c r="AB23" s="24">
        <f t="shared" si="12"/>
        <v>0</v>
      </c>
      <c r="AC23" s="128"/>
      <c r="AD23" s="25">
        <f t="shared" si="13"/>
        <v>0</v>
      </c>
      <c r="AE23" s="26">
        <f t="shared" si="14"/>
        <v>0</v>
      </c>
      <c r="AF23" s="13"/>
      <c r="AG23" s="37"/>
      <c r="AH23" s="35"/>
      <c r="AI23" s="17">
        <f t="shared" si="15"/>
        <v>0</v>
      </c>
      <c r="AJ23" s="17">
        <f t="shared" si="16"/>
        <v>0</v>
      </c>
      <c r="AK23" s="17"/>
      <c r="AL23" s="17"/>
      <c r="AM23" s="17"/>
      <c r="AN23" s="17"/>
      <c r="AO23" s="17"/>
      <c r="AP23" s="17"/>
      <c r="AQ23" s="17"/>
      <c r="AR23" s="17"/>
      <c r="AS23" s="17">
        <f t="shared" si="17"/>
        <v>0</v>
      </c>
      <c r="AT23" s="17"/>
      <c r="AU23" s="62" t="s">
        <v>134</v>
      </c>
      <c r="AV23" s="37"/>
      <c r="AW23" s="17">
        <f t="shared" si="18"/>
        <v>0</v>
      </c>
      <c r="AX23" s="17">
        <f t="shared" si="19"/>
        <v>0</v>
      </c>
      <c r="AY23" s="17"/>
      <c r="AZ23" s="17"/>
      <c r="BA23" s="17"/>
      <c r="BB23" s="17"/>
      <c r="BC23" s="17"/>
      <c r="BD23" s="17"/>
      <c r="BE23" s="17">
        <f t="shared" si="20"/>
        <v>0</v>
      </c>
      <c r="BF23" s="27">
        <f t="shared" si="21"/>
        <v>0</v>
      </c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</row>
    <row r="24" spans="1:197" s="19" customFormat="1" ht="21" customHeight="1" x14ac:dyDescent="0.35">
      <c r="A24" s="13">
        <v>7</v>
      </c>
      <c r="B24" s="14" t="s">
        <v>34</v>
      </c>
      <c r="C24" s="35" t="s">
        <v>35</v>
      </c>
      <c r="D24" s="16">
        <v>29737</v>
      </c>
      <c r="E24" s="17">
        <v>1540</v>
      </c>
      <c r="F24" s="17">
        <f t="shared" si="0"/>
        <v>31277</v>
      </c>
      <c r="G24" s="17">
        <v>1540</v>
      </c>
      <c r="H24" s="17"/>
      <c r="I24" s="17"/>
      <c r="J24" s="17">
        <f t="shared" si="1"/>
        <v>32817</v>
      </c>
      <c r="K24" s="18">
        <f t="shared" si="2"/>
        <v>0</v>
      </c>
      <c r="L24" s="19">
        <v>0</v>
      </c>
      <c r="M24" s="19">
        <v>0</v>
      </c>
      <c r="N24" s="19">
        <v>0</v>
      </c>
      <c r="O24" s="20">
        <f t="shared" si="3"/>
        <v>32817</v>
      </c>
      <c r="P24" s="142">
        <v>1201.46</v>
      </c>
      <c r="Q24" s="17">
        <f t="shared" si="4"/>
        <v>9641.119999999999</v>
      </c>
      <c r="R24" s="17">
        <f t="shared" si="5"/>
        <v>200</v>
      </c>
      <c r="S24" s="17">
        <f t="shared" si="6"/>
        <v>820.42</v>
      </c>
      <c r="T24" s="17">
        <f t="shared" si="7"/>
        <v>100</v>
      </c>
      <c r="U24" s="20">
        <f t="shared" si="8"/>
        <v>11962.999999999998</v>
      </c>
      <c r="V24" s="21">
        <f t="shared" si="9"/>
        <v>10427</v>
      </c>
      <c r="W24" s="21">
        <f t="shared" si="10"/>
        <v>10427</v>
      </c>
      <c r="X24" s="13">
        <v>7</v>
      </c>
      <c r="Y24" s="23">
        <f t="shared" si="11"/>
        <v>3938.04</v>
      </c>
      <c r="Z24" s="17">
        <v>0</v>
      </c>
      <c r="AA24" s="17">
        <v>100</v>
      </c>
      <c r="AB24" s="24">
        <f t="shared" si="12"/>
        <v>820.43</v>
      </c>
      <c r="AC24" s="128">
        <v>200</v>
      </c>
      <c r="AD24" s="25">
        <f t="shared" si="13"/>
        <v>20854</v>
      </c>
      <c r="AE24" s="26">
        <f t="shared" si="14"/>
        <v>10427</v>
      </c>
      <c r="AF24" s="13">
        <v>8</v>
      </c>
      <c r="AG24" s="14" t="s">
        <v>34</v>
      </c>
      <c r="AH24" s="35" t="s">
        <v>35</v>
      </c>
      <c r="AI24" s="17">
        <f t="shared" si="15"/>
        <v>1201.46</v>
      </c>
      <c r="AJ24" s="17">
        <f t="shared" si="16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/>
      <c r="AQ24" s="17">
        <v>0</v>
      </c>
      <c r="AR24" s="17">
        <v>0</v>
      </c>
      <c r="AS24" s="17">
        <f t="shared" si="17"/>
        <v>9641.119999999999</v>
      </c>
      <c r="AT24" s="17">
        <v>200</v>
      </c>
      <c r="AU24" s="17">
        <v>0</v>
      </c>
      <c r="AV24" s="17">
        <v>0</v>
      </c>
      <c r="AW24" s="17">
        <f t="shared" si="18"/>
        <v>200</v>
      </c>
      <c r="AX24" s="17">
        <f t="shared" si="19"/>
        <v>820.42</v>
      </c>
      <c r="AY24" s="17">
        <v>0</v>
      </c>
      <c r="AZ24" s="17">
        <v>0</v>
      </c>
      <c r="BA24" s="17">
        <v>100</v>
      </c>
      <c r="BB24" s="17">
        <v>0</v>
      </c>
      <c r="BC24" s="17">
        <v>0</v>
      </c>
      <c r="BD24" s="17">
        <v>0</v>
      </c>
      <c r="BE24" s="17">
        <f t="shared" si="20"/>
        <v>100</v>
      </c>
      <c r="BF24" s="27">
        <f t="shared" si="21"/>
        <v>11962.999999999998</v>
      </c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</row>
    <row r="25" spans="1:197" s="19" customFormat="1" ht="21" customHeight="1" x14ac:dyDescent="0.35">
      <c r="A25" s="13"/>
      <c r="B25" s="29"/>
      <c r="C25" s="15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2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20">
        <f t="shared" si="8"/>
        <v>0</v>
      </c>
      <c r="V25" s="21">
        <f t="shared" si="9"/>
        <v>0</v>
      </c>
      <c r="W25" s="21">
        <f t="shared" si="10"/>
        <v>0</v>
      </c>
      <c r="X25" s="13"/>
      <c r="Y25" s="23">
        <f t="shared" si="11"/>
        <v>0</v>
      </c>
      <c r="Z25" s="17"/>
      <c r="AA25" s="17"/>
      <c r="AB25" s="24">
        <f t="shared" si="12"/>
        <v>0</v>
      </c>
      <c r="AC25" s="128"/>
      <c r="AD25" s="25">
        <f t="shared" si="13"/>
        <v>0</v>
      </c>
      <c r="AE25" s="26">
        <f t="shared" si="14"/>
        <v>0</v>
      </c>
      <c r="AF25" s="13"/>
      <c r="AG25" s="29"/>
      <c r="AH25" s="15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/>
      <c r="AS25" s="17">
        <f t="shared" si="17"/>
        <v>0</v>
      </c>
      <c r="AT25" s="17"/>
      <c r="AU25" s="17"/>
      <c r="AV25" s="17"/>
      <c r="AW25" s="17">
        <f t="shared" si="18"/>
        <v>0</v>
      </c>
      <c r="AX25" s="17">
        <f t="shared" si="19"/>
        <v>0</v>
      </c>
      <c r="AY25" s="17"/>
      <c r="AZ25" s="17"/>
      <c r="BA25" s="17"/>
      <c r="BB25" s="17"/>
      <c r="BC25" s="17"/>
      <c r="BD25" s="17"/>
      <c r="BE25" s="17">
        <f t="shared" si="20"/>
        <v>0</v>
      </c>
      <c r="BF25" s="27">
        <f t="shared" si="21"/>
        <v>0</v>
      </c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</row>
    <row r="26" spans="1:197" s="19" customFormat="1" ht="21" customHeight="1" x14ac:dyDescent="0.35">
      <c r="A26" s="13">
        <v>8</v>
      </c>
      <c r="B26" s="14" t="s">
        <v>107</v>
      </c>
      <c r="C26" s="15" t="s">
        <v>38</v>
      </c>
      <c r="D26" s="16">
        <v>33843</v>
      </c>
      <c r="E26" s="17">
        <v>1591</v>
      </c>
      <c r="F26" s="17">
        <f t="shared" si="0"/>
        <v>35434</v>
      </c>
      <c r="G26" s="17">
        <v>1590</v>
      </c>
      <c r="H26" s="17"/>
      <c r="I26" s="17"/>
      <c r="J26" s="17">
        <f t="shared" si="1"/>
        <v>37024</v>
      </c>
      <c r="K26" s="18">
        <f t="shared" si="2"/>
        <v>0</v>
      </c>
      <c r="L26" s="38">
        <v>0</v>
      </c>
      <c r="M26" s="38">
        <v>0</v>
      </c>
      <c r="N26" s="38">
        <v>0</v>
      </c>
      <c r="O26" s="20">
        <f t="shared" si="3"/>
        <v>37024</v>
      </c>
      <c r="P26" s="144">
        <v>1759.94</v>
      </c>
      <c r="Q26" s="17">
        <f t="shared" si="4"/>
        <v>11068.32</v>
      </c>
      <c r="R26" s="17">
        <f t="shared" si="5"/>
        <v>1365.81</v>
      </c>
      <c r="S26" s="17">
        <f t="shared" si="6"/>
        <v>925.6</v>
      </c>
      <c r="T26" s="17">
        <f t="shared" si="7"/>
        <v>12106.07</v>
      </c>
      <c r="U26" s="20">
        <f t="shared" si="8"/>
        <v>27225.739999999998</v>
      </c>
      <c r="V26" s="21">
        <f t="shared" si="9"/>
        <v>4899</v>
      </c>
      <c r="W26" s="21">
        <f t="shared" si="10"/>
        <v>4899.260000000002</v>
      </c>
      <c r="X26" s="13">
        <v>8</v>
      </c>
      <c r="Y26" s="23">
        <f t="shared" si="11"/>
        <v>4442.88</v>
      </c>
      <c r="Z26" s="17">
        <v>0</v>
      </c>
      <c r="AA26" s="17">
        <v>100</v>
      </c>
      <c r="AB26" s="24">
        <f t="shared" si="12"/>
        <v>925.6</v>
      </c>
      <c r="AC26" s="128">
        <v>200</v>
      </c>
      <c r="AD26" s="25">
        <f t="shared" si="13"/>
        <v>9798.260000000002</v>
      </c>
      <c r="AE26" s="26">
        <f t="shared" si="14"/>
        <v>4899.130000000001</v>
      </c>
      <c r="AF26" s="13">
        <v>9</v>
      </c>
      <c r="AG26" s="14" t="s">
        <v>107</v>
      </c>
      <c r="AH26" s="15" t="s">
        <v>38</v>
      </c>
      <c r="AI26" s="17">
        <f t="shared" si="15"/>
        <v>1759.94</v>
      </c>
      <c r="AJ26" s="17">
        <f t="shared" si="16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40"/>
      <c r="AQ26" s="17">
        <v>0</v>
      </c>
      <c r="AR26" s="17">
        <v>685.11</v>
      </c>
      <c r="AS26" s="17">
        <f t="shared" si="17"/>
        <v>11068.32</v>
      </c>
      <c r="AT26" s="17">
        <v>200</v>
      </c>
      <c r="AU26" s="17">
        <v>1165.81</v>
      </c>
      <c r="AV26" s="17">
        <v>0</v>
      </c>
      <c r="AW26" s="17">
        <f t="shared" si="18"/>
        <v>1365.81</v>
      </c>
      <c r="AX26" s="17">
        <f t="shared" si="19"/>
        <v>925.6</v>
      </c>
      <c r="AY26" s="17">
        <v>0</v>
      </c>
      <c r="AZ26" s="17">
        <v>3325</v>
      </c>
      <c r="BA26" s="17">
        <v>100</v>
      </c>
      <c r="BB26" s="17">
        <v>8681.07</v>
      </c>
      <c r="BC26" s="17">
        <v>0</v>
      </c>
      <c r="BD26" s="17">
        <v>0</v>
      </c>
      <c r="BE26" s="17">
        <f t="shared" si="20"/>
        <v>12106.07</v>
      </c>
      <c r="BF26" s="27">
        <f t="shared" si="21"/>
        <v>27225.739999999998</v>
      </c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</row>
    <row r="27" spans="1:197" s="19" customFormat="1" ht="21" customHeight="1" x14ac:dyDescent="0.35">
      <c r="A27" s="13"/>
      <c r="B27" s="29"/>
      <c r="C27" s="15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2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20">
        <f t="shared" si="8"/>
        <v>0</v>
      </c>
      <c r="V27" s="21">
        <f t="shared" si="9"/>
        <v>0</v>
      </c>
      <c r="W27" s="21">
        <f t="shared" si="10"/>
        <v>0</v>
      </c>
      <c r="X27" s="13"/>
      <c r="Y27" s="23">
        <f t="shared" si="11"/>
        <v>0</v>
      </c>
      <c r="Z27" s="17"/>
      <c r="AA27" s="17"/>
      <c r="AB27" s="24">
        <f t="shared" si="12"/>
        <v>0</v>
      </c>
      <c r="AC27" s="128"/>
      <c r="AD27" s="25">
        <f t="shared" si="13"/>
        <v>0</v>
      </c>
      <c r="AE27" s="26">
        <f t="shared" si="14"/>
        <v>0</v>
      </c>
      <c r="AF27" s="13"/>
      <c r="AG27" s="29"/>
      <c r="AH27" s="15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/>
      <c r="AS27" s="17">
        <f t="shared" si="17"/>
        <v>0</v>
      </c>
      <c r="AT27" s="17"/>
      <c r="AU27" s="41" t="s">
        <v>113</v>
      </c>
      <c r="AV27" s="17"/>
      <c r="AW27" s="17">
        <f t="shared" si="18"/>
        <v>0</v>
      </c>
      <c r="AX27" s="17">
        <f t="shared" si="19"/>
        <v>0</v>
      </c>
      <c r="AY27" s="17"/>
      <c r="AZ27" s="17"/>
      <c r="BA27" s="17"/>
      <c r="BB27" s="17"/>
      <c r="BC27" s="17"/>
      <c r="BD27" s="17"/>
      <c r="BE27" s="17">
        <f t="shared" si="20"/>
        <v>0</v>
      </c>
      <c r="BF27" s="27">
        <f t="shared" si="21"/>
        <v>0</v>
      </c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</row>
    <row r="28" spans="1:197" s="19" customFormat="1" ht="21" customHeight="1" x14ac:dyDescent="0.35">
      <c r="A28" s="13">
        <v>9</v>
      </c>
      <c r="B28" s="29" t="s">
        <v>36</v>
      </c>
      <c r="C28" s="35" t="s">
        <v>28</v>
      </c>
      <c r="D28" s="16">
        <v>43030</v>
      </c>
      <c r="E28" s="17">
        <v>2108</v>
      </c>
      <c r="F28" s="17">
        <f t="shared" si="0"/>
        <v>45138</v>
      </c>
      <c r="G28" s="17">
        <v>2109</v>
      </c>
      <c r="H28" s="17"/>
      <c r="I28" s="17"/>
      <c r="J28" s="17">
        <f t="shared" si="1"/>
        <v>47247</v>
      </c>
      <c r="K28" s="18">
        <f t="shared" si="2"/>
        <v>0</v>
      </c>
      <c r="L28" s="19">
        <v>0</v>
      </c>
      <c r="M28" s="19">
        <v>0</v>
      </c>
      <c r="N28" s="19">
        <v>0</v>
      </c>
      <c r="O28" s="20">
        <f t="shared" si="3"/>
        <v>47247</v>
      </c>
      <c r="P28" s="142">
        <v>3605.95</v>
      </c>
      <c r="Q28" s="17">
        <f t="shared" si="4"/>
        <v>4252.2299999999996</v>
      </c>
      <c r="R28" s="17">
        <f t="shared" si="5"/>
        <v>200</v>
      </c>
      <c r="S28" s="17">
        <f t="shared" si="6"/>
        <v>1181.17</v>
      </c>
      <c r="T28" s="17">
        <f t="shared" si="7"/>
        <v>7144.86</v>
      </c>
      <c r="U28" s="20">
        <f t="shared" si="8"/>
        <v>16384.21</v>
      </c>
      <c r="V28" s="21">
        <f t="shared" si="9"/>
        <v>15431</v>
      </c>
      <c r="W28" s="21">
        <f t="shared" si="10"/>
        <v>15431.79</v>
      </c>
      <c r="X28" s="13">
        <v>9</v>
      </c>
      <c r="Y28" s="23">
        <f t="shared" si="11"/>
        <v>5669.6399999999994</v>
      </c>
      <c r="Z28" s="17">
        <v>0</v>
      </c>
      <c r="AA28" s="17">
        <v>100</v>
      </c>
      <c r="AB28" s="24">
        <f t="shared" si="12"/>
        <v>1181.18</v>
      </c>
      <c r="AC28" s="128">
        <v>200</v>
      </c>
      <c r="AD28" s="25">
        <f t="shared" si="13"/>
        <v>30862.79</v>
      </c>
      <c r="AE28" s="26">
        <f t="shared" si="14"/>
        <v>15431.395</v>
      </c>
      <c r="AF28" s="13">
        <v>10</v>
      </c>
      <c r="AG28" s="29" t="s">
        <v>36</v>
      </c>
      <c r="AH28" s="35" t="s">
        <v>28</v>
      </c>
      <c r="AI28" s="17">
        <f t="shared" si="15"/>
        <v>3605.95</v>
      </c>
      <c r="AJ28" s="17">
        <f t="shared" si="16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/>
      <c r="AQ28" s="17">
        <v>0</v>
      </c>
      <c r="AR28" s="17">
        <v>0</v>
      </c>
      <c r="AS28" s="17">
        <f t="shared" si="17"/>
        <v>4252.2299999999996</v>
      </c>
      <c r="AT28" s="17">
        <v>200</v>
      </c>
      <c r="AU28" s="17">
        <v>0</v>
      </c>
      <c r="AV28" s="17">
        <v>0</v>
      </c>
      <c r="AW28" s="17">
        <f t="shared" si="18"/>
        <v>200</v>
      </c>
      <c r="AX28" s="17">
        <f t="shared" si="19"/>
        <v>1181.17</v>
      </c>
      <c r="AY28" s="17">
        <v>0</v>
      </c>
      <c r="AZ28" s="17">
        <v>100</v>
      </c>
      <c r="BA28" s="17">
        <v>100</v>
      </c>
      <c r="BB28" s="17">
        <v>6944.86</v>
      </c>
      <c r="BC28" s="17">
        <v>0</v>
      </c>
      <c r="BD28" s="17">
        <v>0</v>
      </c>
      <c r="BE28" s="17">
        <f t="shared" si="20"/>
        <v>7144.86</v>
      </c>
      <c r="BF28" s="27">
        <f t="shared" si="21"/>
        <v>16384.21</v>
      </c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</row>
    <row r="29" spans="1:197" s="19" customFormat="1" ht="21" customHeight="1" x14ac:dyDescent="0.35">
      <c r="A29" s="13"/>
      <c r="B29" s="29"/>
      <c r="C29" s="15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2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20">
        <f t="shared" si="8"/>
        <v>0</v>
      </c>
      <c r="V29" s="21">
        <f t="shared" si="9"/>
        <v>0</v>
      </c>
      <c r="W29" s="21">
        <f t="shared" si="10"/>
        <v>0</v>
      </c>
      <c r="X29" s="13"/>
      <c r="Y29" s="23">
        <f t="shared" si="11"/>
        <v>0</v>
      </c>
      <c r="Z29" s="17"/>
      <c r="AA29" s="17"/>
      <c r="AB29" s="24">
        <f t="shared" si="12"/>
        <v>0</v>
      </c>
      <c r="AC29" s="128"/>
      <c r="AD29" s="25">
        <f t="shared" si="13"/>
        <v>0</v>
      </c>
      <c r="AE29" s="26">
        <f t="shared" si="14"/>
        <v>0</v>
      </c>
      <c r="AF29" s="13"/>
      <c r="AG29" s="29"/>
      <c r="AH29" s="15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/>
      <c r="AS29" s="17">
        <f t="shared" si="17"/>
        <v>0</v>
      </c>
      <c r="AT29" s="17"/>
      <c r="AU29" s="17"/>
      <c r="AV29" s="17"/>
      <c r="AW29" s="17">
        <f t="shared" si="18"/>
        <v>0</v>
      </c>
      <c r="AX29" s="17">
        <f t="shared" si="19"/>
        <v>0</v>
      </c>
      <c r="AY29" s="17"/>
      <c r="AZ29" s="17"/>
      <c r="BA29" s="17"/>
      <c r="BB29" s="17"/>
      <c r="BC29" s="17"/>
      <c r="BD29" s="17"/>
      <c r="BE29" s="17">
        <f t="shared" si="20"/>
        <v>0</v>
      </c>
      <c r="BF29" s="27">
        <f t="shared" si="21"/>
        <v>0</v>
      </c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</row>
    <row r="30" spans="1:197" s="19" customFormat="1" ht="21" customHeight="1" x14ac:dyDescent="0.35">
      <c r="A30" s="13">
        <v>10</v>
      </c>
      <c r="B30" s="14" t="s">
        <v>37</v>
      </c>
      <c r="C30" s="15" t="s">
        <v>38</v>
      </c>
      <c r="D30" s="16">
        <v>34187</v>
      </c>
      <c r="E30" s="17">
        <v>1607</v>
      </c>
      <c r="F30" s="17">
        <f t="shared" si="0"/>
        <v>35794</v>
      </c>
      <c r="G30" s="17">
        <v>1590</v>
      </c>
      <c r="H30" s="17"/>
      <c r="I30" s="17"/>
      <c r="J30" s="17">
        <f t="shared" si="1"/>
        <v>37384</v>
      </c>
      <c r="K30" s="18">
        <f t="shared" si="2"/>
        <v>0</v>
      </c>
      <c r="L30" s="38">
        <v>0</v>
      </c>
      <c r="M30" s="38">
        <v>0</v>
      </c>
      <c r="N30" s="38">
        <v>0</v>
      </c>
      <c r="O30" s="20">
        <f t="shared" si="3"/>
        <v>37384</v>
      </c>
      <c r="P30" s="144">
        <v>1807.73</v>
      </c>
      <c r="Q30" s="17">
        <f t="shared" si="4"/>
        <v>11705.63</v>
      </c>
      <c r="R30" s="17">
        <f t="shared" si="5"/>
        <v>1086.4000000000001</v>
      </c>
      <c r="S30" s="17">
        <f t="shared" si="6"/>
        <v>934.6</v>
      </c>
      <c r="T30" s="17">
        <f t="shared" si="7"/>
        <v>16849.64</v>
      </c>
      <c r="U30" s="20">
        <f t="shared" si="8"/>
        <v>32384</v>
      </c>
      <c r="V30" s="21">
        <f t="shared" si="9"/>
        <v>2500</v>
      </c>
      <c r="W30" s="21">
        <f t="shared" si="10"/>
        <v>2500</v>
      </c>
      <c r="X30" s="13">
        <v>10</v>
      </c>
      <c r="Y30" s="23">
        <f t="shared" si="11"/>
        <v>4486.08</v>
      </c>
      <c r="Z30" s="17">
        <v>0</v>
      </c>
      <c r="AA30" s="17">
        <v>100</v>
      </c>
      <c r="AB30" s="24">
        <f t="shared" si="12"/>
        <v>934.6</v>
      </c>
      <c r="AC30" s="128">
        <v>200</v>
      </c>
      <c r="AD30" s="25">
        <f t="shared" si="13"/>
        <v>5000</v>
      </c>
      <c r="AE30" s="26">
        <f t="shared" si="14"/>
        <v>2500</v>
      </c>
      <c r="AF30" s="13">
        <v>12</v>
      </c>
      <c r="AG30" s="14" t="s">
        <v>37</v>
      </c>
      <c r="AH30" s="15" t="s">
        <v>38</v>
      </c>
      <c r="AI30" s="17">
        <f t="shared" si="15"/>
        <v>1807.73</v>
      </c>
      <c r="AJ30" s="17">
        <f t="shared" si="16"/>
        <v>3364.56</v>
      </c>
      <c r="AK30" s="40">
        <v>0</v>
      </c>
      <c r="AL30" s="40">
        <v>500</v>
      </c>
      <c r="AM30" s="40">
        <v>0</v>
      </c>
      <c r="AN30" s="40">
        <v>6688.92</v>
      </c>
      <c r="AO30" s="40">
        <v>0</v>
      </c>
      <c r="AP30" s="40"/>
      <c r="AQ30" s="17">
        <v>0</v>
      </c>
      <c r="AR30" s="40">
        <v>1152.1500000000001</v>
      </c>
      <c r="AS30" s="17">
        <f t="shared" si="17"/>
        <v>11705.63</v>
      </c>
      <c r="AT30" s="17">
        <v>200</v>
      </c>
      <c r="AU30" s="17">
        <v>886.4</v>
      </c>
      <c r="AV30" s="17">
        <v>0</v>
      </c>
      <c r="AW30" s="17">
        <f t="shared" si="18"/>
        <v>1086.4000000000001</v>
      </c>
      <c r="AX30" s="17">
        <f t="shared" si="19"/>
        <v>934.6</v>
      </c>
      <c r="AY30" s="17">
        <v>0</v>
      </c>
      <c r="AZ30" s="17">
        <v>7279.38</v>
      </c>
      <c r="BA30" s="17">
        <v>100</v>
      </c>
      <c r="BB30" s="17">
        <v>9470.26</v>
      </c>
      <c r="BC30" s="17">
        <v>0</v>
      </c>
      <c r="BD30" s="17">
        <v>0</v>
      </c>
      <c r="BE30" s="17">
        <f t="shared" si="20"/>
        <v>16849.64</v>
      </c>
      <c r="BF30" s="27">
        <f t="shared" si="21"/>
        <v>32384</v>
      </c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</row>
    <row r="31" spans="1:197" s="19" customFormat="1" ht="21" customHeight="1" x14ac:dyDescent="0.35">
      <c r="A31" s="13"/>
      <c r="B31" s="29"/>
      <c r="C31" s="15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2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20">
        <f t="shared" si="8"/>
        <v>0</v>
      </c>
      <c r="V31" s="21">
        <f t="shared" si="9"/>
        <v>0</v>
      </c>
      <c r="W31" s="21">
        <f t="shared" si="10"/>
        <v>0</v>
      </c>
      <c r="X31" s="13"/>
      <c r="Y31" s="23">
        <f t="shared" si="11"/>
        <v>0</v>
      </c>
      <c r="Z31" s="17"/>
      <c r="AA31" s="17"/>
      <c r="AB31" s="24">
        <f t="shared" si="12"/>
        <v>0</v>
      </c>
      <c r="AC31" s="128"/>
      <c r="AD31" s="25">
        <f t="shared" si="13"/>
        <v>0</v>
      </c>
      <c r="AE31" s="26">
        <f t="shared" si="14"/>
        <v>0</v>
      </c>
      <c r="AF31" s="13"/>
      <c r="AG31" s="29"/>
      <c r="AH31" s="15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/>
      <c r="AS31" s="17">
        <f t="shared" si="17"/>
        <v>0</v>
      </c>
      <c r="AT31" s="17"/>
      <c r="AU31" s="17"/>
      <c r="AV31" s="17">
        <v>0</v>
      </c>
      <c r="AW31" s="17">
        <f t="shared" si="18"/>
        <v>0</v>
      </c>
      <c r="AX31" s="17">
        <f t="shared" si="19"/>
        <v>0</v>
      </c>
      <c r="AY31" s="17"/>
      <c r="AZ31" s="17"/>
      <c r="BA31" s="17"/>
      <c r="BB31" s="17"/>
      <c r="BC31" s="17"/>
      <c r="BD31" s="17"/>
      <c r="BE31" s="17">
        <f t="shared" si="20"/>
        <v>0</v>
      </c>
      <c r="BF31" s="27">
        <f t="shared" si="21"/>
        <v>0</v>
      </c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</row>
    <row r="32" spans="1:197" s="33" customFormat="1" ht="21" customHeight="1" x14ac:dyDescent="0.35">
      <c r="A32" s="13">
        <v>11</v>
      </c>
      <c r="B32" s="30" t="s">
        <v>40</v>
      </c>
      <c r="C32" s="31" t="s">
        <v>41</v>
      </c>
      <c r="D32" s="42">
        <v>31633</v>
      </c>
      <c r="E32" s="32">
        <v>1550</v>
      </c>
      <c r="F32" s="17">
        <f t="shared" si="0"/>
        <v>33183</v>
      </c>
      <c r="G32" s="32">
        <v>1550</v>
      </c>
      <c r="H32" s="32"/>
      <c r="I32" s="32"/>
      <c r="J32" s="17">
        <f t="shared" si="1"/>
        <v>34733</v>
      </c>
      <c r="K32" s="18">
        <f t="shared" si="2"/>
        <v>0</v>
      </c>
      <c r="L32" s="33">
        <v>0</v>
      </c>
      <c r="M32" s="33">
        <v>0</v>
      </c>
      <c r="N32" s="33">
        <v>0</v>
      </c>
      <c r="O32" s="20">
        <f t="shared" si="3"/>
        <v>34733</v>
      </c>
      <c r="P32" s="143">
        <v>1455.81</v>
      </c>
      <c r="Q32" s="17">
        <f t="shared" si="4"/>
        <v>3125.97</v>
      </c>
      <c r="R32" s="17">
        <f t="shared" si="5"/>
        <v>200</v>
      </c>
      <c r="S32" s="17">
        <f t="shared" si="6"/>
        <v>868.32</v>
      </c>
      <c r="T32" s="17">
        <f t="shared" si="7"/>
        <v>100</v>
      </c>
      <c r="U32" s="20">
        <f t="shared" si="8"/>
        <v>5750.0999999999995</v>
      </c>
      <c r="V32" s="21">
        <f t="shared" si="9"/>
        <v>14491</v>
      </c>
      <c r="W32" s="21">
        <f t="shared" si="10"/>
        <v>14491.900000000001</v>
      </c>
      <c r="X32" s="13">
        <v>11</v>
      </c>
      <c r="Y32" s="23">
        <f t="shared" si="11"/>
        <v>4167.96</v>
      </c>
      <c r="Z32" s="32">
        <v>0</v>
      </c>
      <c r="AA32" s="17">
        <v>100</v>
      </c>
      <c r="AB32" s="24">
        <f t="shared" si="12"/>
        <v>868.33</v>
      </c>
      <c r="AC32" s="128">
        <v>200</v>
      </c>
      <c r="AD32" s="25">
        <f t="shared" si="13"/>
        <v>28982.9</v>
      </c>
      <c r="AE32" s="26">
        <f t="shared" si="14"/>
        <v>14491.45</v>
      </c>
      <c r="AF32" s="13">
        <v>13</v>
      </c>
      <c r="AG32" s="30" t="s">
        <v>40</v>
      </c>
      <c r="AH32" s="31" t="s">
        <v>41</v>
      </c>
      <c r="AI32" s="17">
        <f t="shared" si="15"/>
        <v>1455.81</v>
      </c>
      <c r="AJ32" s="17">
        <f t="shared" si="16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32"/>
      <c r="AQ32" s="17">
        <v>0</v>
      </c>
      <c r="AR32" s="32">
        <v>0</v>
      </c>
      <c r="AS32" s="17">
        <f t="shared" si="17"/>
        <v>3125.97</v>
      </c>
      <c r="AT32" s="17">
        <v>200</v>
      </c>
      <c r="AU32" s="32">
        <v>0</v>
      </c>
      <c r="AV32" s="32">
        <v>0</v>
      </c>
      <c r="AW32" s="17">
        <f t="shared" si="18"/>
        <v>200</v>
      </c>
      <c r="AX32" s="17">
        <f t="shared" si="19"/>
        <v>868.32</v>
      </c>
      <c r="AY32" s="17">
        <v>0</v>
      </c>
      <c r="AZ32" s="32">
        <v>0</v>
      </c>
      <c r="BA32" s="17">
        <v>100</v>
      </c>
      <c r="BB32" s="32"/>
      <c r="BC32" s="32"/>
      <c r="BD32" s="17">
        <v>0</v>
      </c>
      <c r="BE32" s="17">
        <f t="shared" si="20"/>
        <v>100</v>
      </c>
      <c r="BF32" s="27">
        <f t="shared" si="21"/>
        <v>5750.0999999999995</v>
      </c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</row>
    <row r="33" spans="1:197" s="19" customFormat="1" ht="21" customHeight="1" x14ac:dyDescent="0.35">
      <c r="A33" s="13"/>
      <c r="B33" s="37"/>
      <c r="C33" s="35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2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20">
        <f t="shared" si="8"/>
        <v>0</v>
      </c>
      <c r="V33" s="21">
        <f t="shared" si="9"/>
        <v>0</v>
      </c>
      <c r="W33" s="21">
        <f t="shared" si="10"/>
        <v>0</v>
      </c>
      <c r="X33" s="13"/>
      <c r="Y33" s="23">
        <f t="shared" si="11"/>
        <v>0</v>
      </c>
      <c r="Z33" s="17"/>
      <c r="AA33" s="17"/>
      <c r="AB33" s="24">
        <f t="shared" si="12"/>
        <v>0</v>
      </c>
      <c r="AC33" s="128"/>
      <c r="AD33" s="25">
        <f t="shared" si="13"/>
        <v>0</v>
      </c>
      <c r="AE33" s="26">
        <f t="shared" si="14"/>
        <v>0</v>
      </c>
      <c r="AF33" s="13"/>
      <c r="AG33" s="37"/>
      <c r="AH33" s="35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/>
      <c r="AS33" s="17">
        <f t="shared" si="17"/>
        <v>0</v>
      </c>
      <c r="AT33" s="17"/>
      <c r="AU33" s="17"/>
      <c r="AV33" s="17"/>
      <c r="AW33" s="17">
        <f t="shared" si="18"/>
        <v>0</v>
      </c>
      <c r="AX33" s="17">
        <f t="shared" si="19"/>
        <v>0</v>
      </c>
      <c r="AY33" s="17"/>
      <c r="AZ33" s="17"/>
      <c r="BA33" s="17"/>
      <c r="BB33" s="17"/>
      <c r="BC33" s="17"/>
      <c r="BD33" s="17"/>
      <c r="BE33" s="17">
        <f t="shared" si="20"/>
        <v>0</v>
      </c>
      <c r="BF33" s="27">
        <f t="shared" si="21"/>
        <v>0</v>
      </c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</row>
    <row r="34" spans="1:197" s="19" customFormat="1" ht="21" customHeight="1" x14ac:dyDescent="0.35">
      <c r="A34" s="13">
        <v>12</v>
      </c>
      <c r="B34" s="14" t="s">
        <v>42</v>
      </c>
      <c r="C34" s="43" t="s">
        <v>43</v>
      </c>
      <c r="D34" s="16">
        <v>39672</v>
      </c>
      <c r="E34" s="17">
        <v>1944</v>
      </c>
      <c r="F34" s="17">
        <f t="shared" si="0"/>
        <v>41616</v>
      </c>
      <c r="G34" s="17">
        <v>1944</v>
      </c>
      <c r="H34" s="17"/>
      <c r="I34" s="17"/>
      <c r="J34" s="17">
        <f t="shared" si="1"/>
        <v>43560</v>
      </c>
      <c r="K34" s="18">
        <f t="shared" si="2"/>
        <v>0</v>
      </c>
      <c r="L34" s="19">
        <v>0</v>
      </c>
      <c r="M34" s="19">
        <v>0</v>
      </c>
      <c r="N34" s="19">
        <v>0</v>
      </c>
      <c r="O34" s="20">
        <f t="shared" si="3"/>
        <v>43560</v>
      </c>
      <c r="P34" s="142">
        <v>2878.45</v>
      </c>
      <c r="Q34" s="17">
        <f t="shared" si="4"/>
        <v>3920.3999999999996</v>
      </c>
      <c r="R34" s="17">
        <f t="shared" si="5"/>
        <v>200</v>
      </c>
      <c r="S34" s="17">
        <f t="shared" si="6"/>
        <v>1089</v>
      </c>
      <c r="T34" s="17">
        <f t="shared" si="7"/>
        <v>200</v>
      </c>
      <c r="U34" s="20">
        <f t="shared" si="8"/>
        <v>8287.8499999999985</v>
      </c>
      <c r="V34" s="21">
        <f t="shared" si="9"/>
        <v>17636</v>
      </c>
      <c r="W34" s="21">
        <f t="shared" si="10"/>
        <v>17636.150000000001</v>
      </c>
      <c r="X34" s="13">
        <v>12</v>
      </c>
      <c r="Y34" s="23">
        <f t="shared" si="11"/>
        <v>5227.2</v>
      </c>
      <c r="Z34" s="17">
        <v>0</v>
      </c>
      <c r="AA34" s="17">
        <v>100</v>
      </c>
      <c r="AB34" s="24">
        <f t="shared" si="12"/>
        <v>1089</v>
      </c>
      <c r="AC34" s="128">
        <v>200</v>
      </c>
      <c r="AD34" s="25">
        <f t="shared" si="13"/>
        <v>35272.15</v>
      </c>
      <c r="AE34" s="26">
        <f t="shared" si="14"/>
        <v>17636.075000000001</v>
      </c>
      <c r="AF34" s="13">
        <v>14</v>
      </c>
      <c r="AG34" s="14" t="s">
        <v>42</v>
      </c>
      <c r="AH34" s="43" t="s">
        <v>43</v>
      </c>
      <c r="AI34" s="17">
        <f t="shared" si="15"/>
        <v>2878.45</v>
      </c>
      <c r="AJ34" s="17">
        <f t="shared" si="16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/>
      <c r="AQ34" s="17">
        <v>0</v>
      </c>
      <c r="AR34" s="17">
        <v>0</v>
      </c>
      <c r="AS34" s="17">
        <f t="shared" si="17"/>
        <v>3920.3999999999996</v>
      </c>
      <c r="AT34" s="17">
        <v>200</v>
      </c>
      <c r="AU34" s="17">
        <v>0</v>
      </c>
      <c r="AV34" s="17">
        <v>0</v>
      </c>
      <c r="AW34" s="17">
        <f t="shared" si="18"/>
        <v>200</v>
      </c>
      <c r="AX34" s="17">
        <f t="shared" si="19"/>
        <v>1089</v>
      </c>
      <c r="AY34" s="17">
        <v>0</v>
      </c>
      <c r="AZ34" s="17">
        <v>100</v>
      </c>
      <c r="BA34" s="17">
        <v>100</v>
      </c>
      <c r="BB34" s="17">
        <v>0</v>
      </c>
      <c r="BC34" s="17">
        <v>0</v>
      </c>
      <c r="BD34" s="17">
        <v>0</v>
      </c>
      <c r="BE34" s="17">
        <f t="shared" si="20"/>
        <v>200</v>
      </c>
      <c r="BF34" s="27">
        <f t="shared" si="21"/>
        <v>8287.8499999999985</v>
      </c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</row>
    <row r="35" spans="1:197" s="19" customFormat="1" ht="21" customHeight="1" x14ac:dyDescent="0.35">
      <c r="A35" s="13"/>
      <c r="B35" s="29"/>
      <c r="C35" s="15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2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20">
        <f t="shared" si="8"/>
        <v>0</v>
      </c>
      <c r="V35" s="21">
        <f t="shared" si="9"/>
        <v>0</v>
      </c>
      <c r="W35" s="21">
        <f t="shared" si="10"/>
        <v>0</v>
      </c>
      <c r="X35" s="13"/>
      <c r="Y35" s="23">
        <f t="shared" si="11"/>
        <v>0</v>
      </c>
      <c r="Z35" s="17"/>
      <c r="AA35" s="17"/>
      <c r="AB35" s="24">
        <f t="shared" si="12"/>
        <v>0</v>
      </c>
      <c r="AC35" s="128"/>
      <c r="AD35" s="25">
        <f t="shared" si="13"/>
        <v>0</v>
      </c>
      <c r="AE35" s="26">
        <f t="shared" si="14"/>
        <v>0</v>
      </c>
      <c r="AF35" s="13"/>
      <c r="AG35" s="29"/>
      <c r="AH35" s="15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/>
      <c r="AS35" s="17">
        <f t="shared" si="17"/>
        <v>0</v>
      </c>
      <c r="AT35" s="17"/>
      <c r="AU35" s="17"/>
      <c r="AV35" s="17"/>
      <c r="AW35" s="17">
        <f t="shared" si="18"/>
        <v>0</v>
      </c>
      <c r="AX35" s="17">
        <f t="shared" si="19"/>
        <v>0</v>
      </c>
      <c r="AY35" s="17"/>
      <c r="AZ35" s="17"/>
      <c r="BA35" s="17"/>
      <c r="BB35" s="17"/>
      <c r="BC35" s="17"/>
      <c r="BD35" s="17"/>
      <c r="BE35" s="17">
        <f t="shared" si="20"/>
        <v>0</v>
      </c>
      <c r="BF35" s="27">
        <f t="shared" si="21"/>
        <v>0</v>
      </c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</row>
    <row r="36" spans="1:197" s="28" customFormat="1" ht="21" customHeight="1" x14ac:dyDescent="0.35">
      <c r="A36" s="13">
        <v>13</v>
      </c>
      <c r="B36" s="29" t="s">
        <v>44</v>
      </c>
      <c r="C36" s="15" t="s">
        <v>28</v>
      </c>
      <c r="D36" s="16">
        <v>43030</v>
      </c>
      <c r="E36" s="17">
        <v>2108</v>
      </c>
      <c r="F36" s="17">
        <f t="shared" si="0"/>
        <v>45138</v>
      </c>
      <c r="G36" s="17">
        <v>2109</v>
      </c>
      <c r="H36" s="17"/>
      <c r="I36" s="17"/>
      <c r="J36" s="17">
        <f t="shared" si="1"/>
        <v>47247</v>
      </c>
      <c r="K36" s="18">
        <f t="shared" si="2"/>
        <v>0</v>
      </c>
      <c r="L36" s="19">
        <v>0</v>
      </c>
      <c r="M36" s="19">
        <v>0</v>
      </c>
      <c r="N36" s="19">
        <v>0</v>
      </c>
      <c r="O36" s="20">
        <f t="shared" si="3"/>
        <v>47247</v>
      </c>
      <c r="P36" s="142">
        <v>3605.95</v>
      </c>
      <c r="Q36" s="17">
        <f t="shared" si="4"/>
        <v>4252.2299999999996</v>
      </c>
      <c r="R36" s="17">
        <f t="shared" si="5"/>
        <v>200</v>
      </c>
      <c r="S36" s="17">
        <f t="shared" si="6"/>
        <v>1181.17</v>
      </c>
      <c r="T36" s="17">
        <f t="shared" si="7"/>
        <v>600</v>
      </c>
      <c r="U36" s="20">
        <f t="shared" si="8"/>
        <v>9839.3499999999985</v>
      </c>
      <c r="V36" s="21">
        <f t="shared" si="9"/>
        <v>18704</v>
      </c>
      <c r="W36" s="21">
        <f t="shared" si="10"/>
        <v>18703.650000000001</v>
      </c>
      <c r="X36" s="13">
        <v>13</v>
      </c>
      <c r="Y36" s="23">
        <f t="shared" si="11"/>
        <v>5669.6399999999994</v>
      </c>
      <c r="Z36" s="17">
        <v>0</v>
      </c>
      <c r="AA36" s="17">
        <v>100</v>
      </c>
      <c r="AB36" s="24">
        <f t="shared" si="12"/>
        <v>1181.18</v>
      </c>
      <c r="AC36" s="128">
        <v>200</v>
      </c>
      <c r="AD36" s="25">
        <f t="shared" si="13"/>
        <v>37407.65</v>
      </c>
      <c r="AE36" s="26">
        <f t="shared" si="14"/>
        <v>18703.825000000001</v>
      </c>
      <c r="AF36" s="13">
        <v>15</v>
      </c>
      <c r="AG36" s="29" t="s">
        <v>44</v>
      </c>
      <c r="AH36" s="15" t="s">
        <v>28</v>
      </c>
      <c r="AI36" s="17">
        <f t="shared" si="15"/>
        <v>3605.95</v>
      </c>
      <c r="AJ36" s="17">
        <f t="shared" si="16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/>
      <c r="AQ36" s="17">
        <v>0</v>
      </c>
      <c r="AR36" s="17">
        <v>0</v>
      </c>
      <c r="AS36" s="17">
        <f t="shared" si="17"/>
        <v>4252.2299999999996</v>
      </c>
      <c r="AT36" s="17">
        <v>200</v>
      </c>
      <c r="AU36" s="17">
        <v>0</v>
      </c>
      <c r="AV36" s="17">
        <v>0</v>
      </c>
      <c r="AW36" s="17">
        <f t="shared" si="18"/>
        <v>200</v>
      </c>
      <c r="AX36" s="17">
        <f t="shared" si="19"/>
        <v>1181.17</v>
      </c>
      <c r="AY36" s="17">
        <v>0</v>
      </c>
      <c r="AZ36" s="17">
        <v>500</v>
      </c>
      <c r="BA36" s="17">
        <v>100</v>
      </c>
      <c r="BB36" s="17">
        <v>0</v>
      </c>
      <c r="BC36" s="17"/>
      <c r="BD36" s="17">
        <v>0</v>
      </c>
      <c r="BE36" s="17">
        <f t="shared" si="20"/>
        <v>600</v>
      </c>
      <c r="BF36" s="27">
        <f t="shared" si="21"/>
        <v>9839.3499999999985</v>
      </c>
    </row>
    <row r="37" spans="1:197" s="28" customFormat="1" ht="21" customHeight="1" x14ac:dyDescent="0.35">
      <c r="A37" s="13"/>
      <c r="B37" s="29"/>
      <c r="C37" s="44"/>
      <c r="D37" s="16"/>
      <c r="E37" s="40"/>
      <c r="F37" s="17">
        <f t="shared" si="0"/>
        <v>0</v>
      </c>
      <c r="G37" s="40"/>
      <c r="H37" s="40"/>
      <c r="I37" s="40"/>
      <c r="J37" s="17">
        <f t="shared" si="1"/>
        <v>0</v>
      </c>
      <c r="K37" s="18">
        <f t="shared" si="2"/>
        <v>0</v>
      </c>
      <c r="L37" s="38"/>
      <c r="M37" s="38"/>
      <c r="N37" s="38"/>
      <c r="O37" s="20">
        <f t="shared" si="3"/>
        <v>0</v>
      </c>
      <c r="P37" s="144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20">
        <f t="shared" si="8"/>
        <v>0</v>
      </c>
      <c r="V37" s="21">
        <f t="shared" si="9"/>
        <v>0</v>
      </c>
      <c r="W37" s="21">
        <f t="shared" si="10"/>
        <v>0</v>
      </c>
      <c r="X37" s="13"/>
      <c r="Y37" s="23">
        <f t="shared" si="11"/>
        <v>0</v>
      </c>
      <c r="Z37" s="40"/>
      <c r="AA37" s="40"/>
      <c r="AB37" s="24">
        <f t="shared" si="12"/>
        <v>0</v>
      </c>
      <c r="AC37" s="129"/>
      <c r="AD37" s="25">
        <f t="shared" si="13"/>
        <v>0</v>
      </c>
      <c r="AE37" s="26">
        <f t="shared" si="14"/>
        <v>0</v>
      </c>
      <c r="AF37" s="13"/>
      <c r="AG37" s="29"/>
      <c r="AH37" s="44"/>
      <c r="AI37" s="17">
        <f t="shared" si="15"/>
        <v>0</v>
      </c>
      <c r="AJ37" s="17">
        <f t="shared" si="16"/>
        <v>0</v>
      </c>
      <c r="AK37" s="40"/>
      <c r="AL37" s="40"/>
      <c r="AM37" s="17"/>
      <c r="AN37" s="17"/>
      <c r="AO37" s="40"/>
      <c r="AP37" s="40"/>
      <c r="AQ37" s="17"/>
      <c r="AR37" s="17"/>
      <c r="AS37" s="17">
        <f t="shared" si="17"/>
        <v>0</v>
      </c>
      <c r="AT37" s="40"/>
      <c r="AU37" s="46"/>
      <c r="AV37" s="46"/>
      <c r="AW37" s="17">
        <f t="shared" si="18"/>
        <v>0</v>
      </c>
      <c r="AX37" s="17">
        <f t="shared" si="19"/>
        <v>0</v>
      </c>
      <c r="AY37" s="17"/>
      <c r="AZ37" s="40"/>
      <c r="BA37" s="40"/>
      <c r="BB37" s="40"/>
      <c r="BC37" s="40"/>
      <c r="BD37" s="17"/>
      <c r="BE37" s="17">
        <f t="shared" si="20"/>
        <v>0</v>
      </c>
      <c r="BF37" s="27">
        <f t="shared" si="21"/>
        <v>0</v>
      </c>
    </row>
    <row r="38" spans="1:197" s="19" customFormat="1" ht="21" customHeight="1" x14ac:dyDescent="0.35">
      <c r="A38" s="13">
        <v>14</v>
      </c>
      <c r="B38" s="47" t="s">
        <v>45</v>
      </c>
      <c r="C38" s="15" t="s">
        <v>39</v>
      </c>
      <c r="D38" s="16">
        <v>57347</v>
      </c>
      <c r="E38" s="17">
        <v>2810</v>
      </c>
      <c r="F38" s="17">
        <f t="shared" si="0"/>
        <v>60157</v>
      </c>
      <c r="G38" s="17">
        <v>2810</v>
      </c>
      <c r="H38" s="17"/>
      <c r="I38" s="17"/>
      <c r="J38" s="17">
        <f t="shared" si="1"/>
        <v>62967</v>
      </c>
      <c r="K38" s="18">
        <f t="shared" si="2"/>
        <v>0</v>
      </c>
      <c r="L38" s="19">
        <v>0</v>
      </c>
      <c r="M38" s="19">
        <v>0</v>
      </c>
      <c r="N38" s="19">
        <v>0</v>
      </c>
      <c r="O38" s="20">
        <f t="shared" si="3"/>
        <v>62967</v>
      </c>
      <c r="P38" s="142">
        <v>6912.39</v>
      </c>
      <c r="Q38" s="17">
        <f t="shared" si="4"/>
        <v>13519.79</v>
      </c>
      <c r="R38" s="17">
        <f t="shared" si="5"/>
        <v>200</v>
      </c>
      <c r="S38" s="17">
        <f t="shared" si="6"/>
        <v>1574.17</v>
      </c>
      <c r="T38" s="17">
        <f t="shared" si="7"/>
        <v>100</v>
      </c>
      <c r="U38" s="20">
        <f t="shared" si="8"/>
        <v>22306.35</v>
      </c>
      <c r="V38" s="21">
        <f t="shared" si="9"/>
        <v>20330</v>
      </c>
      <c r="W38" s="21">
        <f t="shared" si="10"/>
        <v>20330.650000000001</v>
      </c>
      <c r="X38" s="13">
        <v>14</v>
      </c>
      <c r="Y38" s="23">
        <f t="shared" si="11"/>
        <v>7556.04</v>
      </c>
      <c r="Z38" s="17">
        <v>0</v>
      </c>
      <c r="AA38" s="17">
        <v>100</v>
      </c>
      <c r="AB38" s="24">
        <f t="shared" si="12"/>
        <v>1574.18</v>
      </c>
      <c r="AC38" s="128">
        <v>200</v>
      </c>
      <c r="AD38" s="25">
        <f t="shared" si="13"/>
        <v>40660.65</v>
      </c>
      <c r="AE38" s="26">
        <f t="shared" si="14"/>
        <v>20330.325000000001</v>
      </c>
      <c r="AF38" s="13">
        <v>16</v>
      </c>
      <c r="AG38" s="47" t="s">
        <v>45</v>
      </c>
      <c r="AH38" s="15" t="s">
        <v>39</v>
      </c>
      <c r="AI38" s="17">
        <f t="shared" si="15"/>
        <v>6912.39</v>
      </c>
      <c r="AJ38" s="17">
        <f t="shared" si="16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/>
      <c r="AQ38" s="17">
        <v>0</v>
      </c>
      <c r="AR38" s="17">
        <v>0</v>
      </c>
      <c r="AS38" s="17">
        <f t="shared" si="17"/>
        <v>13519.79</v>
      </c>
      <c r="AT38" s="17">
        <v>200</v>
      </c>
      <c r="AU38" s="17">
        <v>0</v>
      </c>
      <c r="AV38" s="17">
        <v>0</v>
      </c>
      <c r="AW38" s="17">
        <f t="shared" si="18"/>
        <v>200</v>
      </c>
      <c r="AX38" s="17">
        <f t="shared" si="19"/>
        <v>1574.17</v>
      </c>
      <c r="AY38" s="17">
        <v>0</v>
      </c>
      <c r="AZ38" s="17">
        <v>0</v>
      </c>
      <c r="BA38" s="17">
        <v>100</v>
      </c>
      <c r="BB38" s="17"/>
      <c r="BC38" s="17">
        <v>0</v>
      </c>
      <c r="BD38" s="17">
        <v>0</v>
      </c>
      <c r="BE38" s="17">
        <f t="shared" si="20"/>
        <v>100</v>
      </c>
      <c r="BF38" s="27">
        <f t="shared" si="21"/>
        <v>22306.35</v>
      </c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</row>
    <row r="39" spans="1:197" s="19" customFormat="1" ht="21" customHeight="1" x14ac:dyDescent="0.35">
      <c r="A39" s="13"/>
      <c r="B39" s="37"/>
      <c r="D39" s="16"/>
      <c r="E39" s="17"/>
      <c r="F39" s="17">
        <f t="shared" si="0"/>
        <v>0</v>
      </c>
      <c r="G39" s="17"/>
      <c r="H39" s="17"/>
      <c r="I39" s="17"/>
      <c r="J39" s="17">
        <f t="shared" si="1"/>
        <v>0</v>
      </c>
      <c r="K39" s="18">
        <f t="shared" si="2"/>
        <v>0</v>
      </c>
      <c r="O39" s="20">
        <f t="shared" si="3"/>
        <v>0</v>
      </c>
      <c r="P39" s="142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20">
        <f t="shared" si="8"/>
        <v>0</v>
      </c>
      <c r="V39" s="21">
        <f t="shared" si="9"/>
        <v>0</v>
      </c>
      <c r="W39" s="21">
        <f t="shared" si="10"/>
        <v>0</v>
      </c>
      <c r="X39" s="13"/>
      <c r="Y39" s="23">
        <f t="shared" si="11"/>
        <v>0</v>
      </c>
      <c r="Z39" s="17"/>
      <c r="AA39" s="17"/>
      <c r="AB39" s="24">
        <f t="shared" si="12"/>
        <v>0</v>
      </c>
      <c r="AC39" s="128"/>
      <c r="AD39" s="25">
        <f t="shared" si="13"/>
        <v>0</v>
      </c>
      <c r="AE39" s="26">
        <f t="shared" si="14"/>
        <v>0</v>
      </c>
      <c r="AF39" s="13"/>
      <c r="AG39" s="37"/>
      <c r="AI39" s="17">
        <f t="shared" si="15"/>
        <v>0</v>
      </c>
      <c r="AJ39" s="17">
        <f t="shared" si="16"/>
        <v>0</v>
      </c>
      <c r="AK39" s="17"/>
      <c r="AL39" s="17"/>
      <c r="AM39" s="17"/>
      <c r="AN39" s="17"/>
      <c r="AO39" s="17"/>
      <c r="AP39" s="17"/>
      <c r="AQ39" s="17"/>
      <c r="AR39" s="17"/>
      <c r="AS39" s="17">
        <f t="shared" si="17"/>
        <v>0</v>
      </c>
      <c r="AT39" s="17"/>
      <c r="AU39" s="37"/>
      <c r="AV39" s="37"/>
      <c r="AW39" s="17">
        <f t="shared" si="18"/>
        <v>0</v>
      </c>
      <c r="AX39" s="17">
        <f t="shared" si="19"/>
        <v>0</v>
      </c>
      <c r="AY39" s="17"/>
      <c r="AZ39" s="17"/>
      <c r="BA39" s="17"/>
      <c r="BB39" s="17"/>
      <c r="BC39" s="17"/>
      <c r="BD39" s="17"/>
      <c r="BE39" s="17">
        <f t="shared" si="20"/>
        <v>0</v>
      </c>
      <c r="BF39" s="27">
        <f t="shared" si="21"/>
        <v>0</v>
      </c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</row>
    <row r="40" spans="1:197" s="19" customFormat="1" ht="21" customHeight="1" x14ac:dyDescent="0.35">
      <c r="A40" s="13">
        <v>15</v>
      </c>
      <c r="B40" s="14" t="s">
        <v>46</v>
      </c>
      <c r="C40" s="15" t="s">
        <v>137</v>
      </c>
      <c r="D40" s="16">
        <v>34187</v>
      </c>
      <c r="E40" s="17">
        <v>1607</v>
      </c>
      <c r="F40" s="17">
        <v>41616</v>
      </c>
      <c r="G40" s="17">
        <v>1944</v>
      </c>
      <c r="H40" s="17"/>
      <c r="I40" s="17"/>
      <c r="J40" s="17">
        <f t="shared" si="1"/>
        <v>43560</v>
      </c>
      <c r="K40" s="18">
        <f t="shared" si="2"/>
        <v>0</v>
      </c>
      <c r="L40" s="19">
        <v>0</v>
      </c>
      <c r="M40" s="19">
        <v>0</v>
      </c>
      <c r="N40" s="19">
        <v>0</v>
      </c>
      <c r="O40" s="20">
        <f t="shared" si="3"/>
        <v>43560</v>
      </c>
      <c r="P40" s="142">
        <v>2878.45</v>
      </c>
      <c r="Q40" s="17">
        <f t="shared" si="4"/>
        <v>3920.3999999999996</v>
      </c>
      <c r="R40" s="17">
        <f t="shared" si="5"/>
        <v>200</v>
      </c>
      <c r="S40" s="17">
        <f t="shared" si="6"/>
        <v>1089</v>
      </c>
      <c r="T40" s="17">
        <f t="shared" si="7"/>
        <v>100</v>
      </c>
      <c r="U40" s="20">
        <f t="shared" si="8"/>
        <v>8187.8499999999995</v>
      </c>
      <c r="V40" s="21">
        <f t="shared" si="9"/>
        <v>17686</v>
      </c>
      <c r="W40" s="21">
        <f t="shared" si="10"/>
        <v>17686.150000000001</v>
      </c>
      <c r="X40" s="13">
        <v>15</v>
      </c>
      <c r="Y40" s="23">
        <f t="shared" si="11"/>
        <v>5227.2</v>
      </c>
      <c r="Z40" s="17">
        <v>0</v>
      </c>
      <c r="AA40" s="17">
        <v>100</v>
      </c>
      <c r="AB40" s="24">
        <f t="shared" si="12"/>
        <v>1089</v>
      </c>
      <c r="AC40" s="128">
        <v>200</v>
      </c>
      <c r="AD40" s="25">
        <f t="shared" si="13"/>
        <v>35372.15</v>
      </c>
      <c r="AE40" s="26">
        <f t="shared" si="14"/>
        <v>17686.075000000001</v>
      </c>
      <c r="AF40" s="13">
        <v>17</v>
      </c>
      <c r="AG40" s="14" t="s">
        <v>46</v>
      </c>
      <c r="AH40" s="15" t="s">
        <v>137</v>
      </c>
      <c r="AI40" s="17">
        <f t="shared" si="15"/>
        <v>2878.45</v>
      </c>
      <c r="AJ40" s="17">
        <f t="shared" si="16"/>
        <v>3920.3999999999996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/>
      <c r="AQ40" s="17">
        <v>0</v>
      </c>
      <c r="AR40" s="17">
        <v>0</v>
      </c>
      <c r="AS40" s="17">
        <f t="shared" si="17"/>
        <v>3920.3999999999996</v>
      </c>
      <c r="AT40" s="17">
        <v>200</v>
      </c>
      <c r="AU40" s="17">
        <v>0</v>
      </c>
      <c r="AV40" s="17">
        <v>0</v>
      </c>
      <c r="AW40" s="17">
        <f t="shared" si="18"/>
        <v>200</v>
      </c>
      <c r="AX40" s="17">
        <f t="shared" si="19"/>
        <v>1089</v>
      </c>
      <c r="AY40" s="17">
        <v>0</v>
      </c>
      <c r="AZ40" s="17">
        <v>0</v>
      </c>
      <c r="BA40" s="17">
        <v>100</v>
      </c>
      <c r="BB40" s="17">
        <v>0</v>
      </c>
      <c r="BC40" s="17">
        <v>0</v>
      </c>
      <c r="BD40" s="17">
        <v>0</v>
      </c>
      <c r="BE40" s="17">
        <f t="shared" si="20"/>
        <v>100</v>
      </c>
      <c r="BF40" s="27">
        <f t="shared" si="21"/>
        <v>8187.8499999999995</v>
      </c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</row>
    <row r="41" spans="1:197" s="19" customFormat="1" ht="21" customHeight="1" x14ac:dyDescent="0.35">
      <c r="A41" s="13"/>
      <c r="B41" s="14"/>
      <c r="C41" s="15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2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20">
        <f t="shared" si="8"/>
        <v>0</v>
      </c>
      <c r="V41" s="21">
        <f t="shared" si="9"/>
        <v>0</v>
      </c>
      <c r="W41" s="21">
        <f t="shared" si="10"/>
        <v>0</v>
      </c>
      <c r="X41" s="13"/>
      <c r="Y41" s="23">
        <f t="shared" si="11"/>
        <v>0</v>
      </c>
      <c r="Z41" s="17"/>
      <c r="AA41" s="17"/>
      <c r="AB41" s="24">
        <f t="shared" si="12"/>
        <v>0</v>
      </c>
      <c r="AC41" s="128"/>
      <c r="AD41" s="25">
        <f t="shared" si="13"/>
        <v>0</v>
      </c>
      <c r="AE41" s="26">
        <f t="shared" si="14"/>
        <v>0</v>
      </c>
      <c r="AF41" s="13"/>
      <c r="AG41" s="14"/>
      <c r="AH41" s="15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/>
      <c r="AS41" s="17">
        <f t="shared" si="17"/>
        <v>0</v>
      </c>
      <c r="AT41" s="17"/>
      <c r="AU41" s="17"/>
      <c r="AV41" s="17"/>
      <c r="AW41" s="17">
        <f t="shared" si="18"/>
        <v>0</v>
      </c>
      <c r="AX41" s="17">
        <f t="shared" si="19"/>
        <v>0</v>
      </c>
      <c r="AY41" s="17"/>
      <c r="AZ41" s="17"/>
      <c r="BA41" s="17"/>
      <c r="BB41" s="17"/>
      <c r="BC41" s="17"/>
      <c r="BD41" s="17"/>
      <c r="BE41" s="17">
        <f t="shared" si="20"/>
        <v>0</v>
      </c>
      <c r="BF41" s="27">
        <f t="shared" si="21"/>
        <v>0</v>
      </c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</row>
    <row r="42" spans="1:197" s="19" customFormat="1" ht="21" customHeight="1" x14ac:dyDescent="0.35">
      <c r="A42" s="13">
        <v>16</v>
      </c>
      <c r="B42" s="14" t="s">
        <v>47</v>
      </c>
      <c r="C42" s="35" t="s">
        <v>38</v>
      </c>
      <c r="D42" s="16">
        <v>34535</v>
      </c>
      <c r="E42" s="17">
        <v>1623</v>
      </c>
      <c r="F42" s="17">
        <f t="shared" si="0"/>
        <v>36158</v>
      </c>
      <c r="G42" s="17">
        <v>1591</v>
      </c>
      <c r="H42" s="17"/>
      <c r="I42" s="48"/>
      <c r="J42" s="17">
        <f t="shared" si="1"/>
        <v>37749</v>
      </c>
      <c r="K42" s="18">
        <f t="shared" si="2"/>
        <v>0</v>
      </c>
      <c r="L42" s="19">
        <v>0</v>
      </c>
      <c r="M42" s="19">
        <v>0</v>
      </c>
      <c r="N42" s="19">
        <v>0</v>
      </c>
      <c r="O42" s="20">
        <f t="shared" si="3"/>
        <v>37749</v>
      </c>
      <c r="P42" s="142">
        <v>1856.18</v>
      </c>
      <c r="Q42" s="17">
        <f t="shared" si="4"/>
        <v>19403.43</v>
      </c>
      <c r="R42" s="17">
        <f t="shared" si="5"/>
        <v>200</v>
      </c>
      <c r="S42" s="17">
        <f t="shared" si="6"/>
        <v>943.72</v>
      </c>
      <c r="T42" s="17">
        <f t="shared" si="7"/>
        <v>100</v>
      </c>
      <c r="U42" s="20">
        <f t="shared" si="8"/>
        <v>22503.33</v>
      </c>
      <c r="V42" s="21">
        <f t="shared" si="9"/>
        <v>7623</v>
      </c>
      <c r="W42" s="21">
        <f t="shared" si="10"/>
        <v>7622.6699999999983</v>
      </c>
      <c r="X42" s="13">
        <v>16</v>
      </c>
      <c r="Y42" s="23">
        <f t="shared" si="11"/>
        <v>4529.88</v>
      </c>
      <c r="Z42" s="17">
        <v>0</v>
      </c>
      <c r="AA42" s="17">
        <v>100</v>
      </c>
      <c r="AB42" s="24">
        <f t="shared" si="12"/>
        <v>943.73</v>
      </c>
      <c r="AC42" s="128">
        <v>200</v>
      </c>
      <c r="AD42" s="25">
        <f t="shared" si="13"/>
        <v>15245.669999999998</v>
      </c>
      <c r="AE42" s="26">
        <f t="shared" si="14"/>
        <v>7622.8349999999991</v>
      </c>
      <c r="AF42" s="13">
        <v>18</v>
      </c>
      <c r="AG42" s="14" t="s">
        <v>47</v>
      </c>
      <c r="AH42" s="35" t="s">
        <v>38</v>
      </c>
      <c r="AI42" s="17">
        <f t="shared" si="15"/>
        <v>1856.18</v>
      </c>
      <c r="AJ42" s="17">
        <f t="shared" si="16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/>
      <c r="AQ42" s="17">
        <v>0</v>
      </c>
      <c r="AR42" s="17">
        <v>0</v>
      </c>
      <c r="AS42" s="17">
        <f t="shared" si="17"/>
        <v>19403.43</v>
      </c>
      <c r="AT42" s="17">
        <v>200</v>
      </c>
      <c r="AU42" s="17">
        <v>0</v>
      </c>
      <c r="AV42" s="17">
        <v>0</v>
      </c>
      <c r="AW42" s="17">
        <f t="shared" si="18"/>
        <v>200</v>
      </c>
      <c r="AX42" s="17">
        <f t="shared" si="19"/>
        <v>943.72</v>
      </c>
      <c r="AY42" s="17">
        <v>0</v>
      </c>
      <c r="AZ42" s="17">
        <v>0</v>
      </c>
      <c r="BA42" s="17">
        <v>100</v>
      </c>
      <c r="BB42" s="17">
        <v>0</v>
      </c>
      <c r="BC42" s="17">
        <v>0</v>
      </c>
      <c r="BD42" s="17">
        <v>0</v>
      </c>
      <c r="BE42" s="17">
        <f t="shared" si="20"/>
        <v>100</v>
      </c>
      <c r="BF42" s="27">
        <f t="shared" si="21"/>
        <v>22503.33</v>
      </c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</row>
    <row r="43" spans="1:197" s="19" customFormat="1" ht="21" customHeight="1" x14ac:dyDescent="0.35">
      <c r="A43" s="13"/>
      <c r="B43" s="29"/>
      <c r="C43" s="15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2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20">
        <f t="shared" si="8"/>
        <v>0</v>
      </c>
      <c r="V43" s="21">
        <f t="shared" si="9"/>
        <v>0</v>
      </c>
      <c r="W43" s="21">
        <f t="shared" si="10"/>
        <v>0</v>
      </c>
      <c r="X43" s="13"/>
      <c r="Y43" s="23">
        <f t="shared" si="11"/>
        <v>0</v>
      </c>
      <c r="Z43" s="17"/>
      <c r="AA43" s="17"/>
      <c r="AB43" s="24">
        <f t="shared" si="12"/>
        <v>0</v>
      </c>
      <c r="AC43" s="128"/>
      <c r="AD43" s="25">
        <f t="shared" si="13"/>
        <v>0</v>
      </c>
      <c r="AE43" s="26">
        <f t="shared" si="14"/>
        <v>0</v>
      </c>
      <c r="AF43" s="13"/>
      <c r="AG43" s="29"/>
      <c r="AH43" s="15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/>
      <c r="AS43" s="17">
        <f t="shared" si="17"/>
        <v>0</v>
      </c>
      <c r="AT43" s="17"/>
      <c r="AU43" s="17"/>
      <c r="AV43" s="17"/>
      <c r="AW43" s="17">
        <f t="shared" si="18"/>
        <v>0</v>
      </c>
      <c r="AX43" s="17">
        <f t="shared" si="19"/>
        <v>0</v>
      </c>
      <c r="AY43" s="17"/>
      <c r="AZ43" s="17"/>
      <c r="BA43" s="17"/>
      <c r="BB43" s="17"/>
      <c r="BC43" s="17"/>
      <c r="BD43" s="17"/>
      <c r="BE43" s="17">
        <f t="shared" si="20"/>
        <v>0</v>
      </c>
      <c r="BF43" s="27">
        <f t="shared" si="21"/>
        <v>0</v>
      </c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</row>
    <row r="44" spans="1:197" s="19" customFormat="1" ht="21" customHeight="1" x14ac:dyDescent="0.35">
      <c r="A44" s="13">
        <v>17</v>
      </c>
      <c r="B44" s="14" t="s">
        <v>48</v>
      </c>
      <c r="C44" s="35" t="s">
        <v>49</v>
      </c>
      <c r="D44" s="16">
        <v>43030</v>
      </c>
      <c r="E44" s="17">
        <v>2108</v>
      </c>
      <c r="F44" s="17">
        <f t="shared" si="0"/>
        <v>45138</v>
      </c>
      <c r="G44" s="17">
        <v>2109</v>
      </c>
      <c r="H44" s="17"/>
      <c r="I44" s="17">
        <v>480</v>
      </c>
      <c r="J44" s="17">
        <f>SUM(F44:I44)</f>
        <v>47727</v>
      </c>
      <c r="K44" s="18">
        <f t="shared" si="2"/>
        <v>0</v>
      </c>
      <c r="L44" s="19">
        <v>0</v>
      </c>
      <c r="M44" s="19">
        <v>0</v>
      </c>
      <c r="N44" s="19">
        <v>0</v>
      </c>
      <c r="O44" s="20">
        <f t="shared" si="3"/>
        <v>47727</v>
      </c>
      <c r="P44" s="142">
        <v>3671.51</v>
      </c>
      <c r="Q44" s="17">
        <f t="shared" si="4"/>
        <v>9796.4499999999989</v>
      </c>
      <c r="R44" s="17">
        <f t="shared" si="5"/>
        <v>3128.58</v>
      </c>
      <c r="S44" s="17">
        <f t="shared" si="6"/>
        <v>1193.17</v>
      </c>
      <c r="T44" s="17">
        <f t="shared" si="7"/>
        <v>8567.85</v>
      </c>
      <c r="U44" s="20">
        <f t="shared" si="8"/>
        <v>26357.559999999998</v>
      </c>
      <c r="V44" s="21">
        <f t="shared" si="9"/>
        <v>10685</v>
      </c>
      <c r="W44" s="21">
        <f t="shared" si="10"/>
        <v>10684.440000000002</v>
      </c>
      <c r="X44" s="13">
        <v>17</v>
      </c>
      <c r="Y44" s="23">
        <f t="shared" si="11"/>
        <v>5727.24</v>
      </c>
      <c r="Z44" s="17">
        <v>0</v>
      </c>
      <c r="AA44" s="17">
        <v>100</v>
      </c>
      <c r="AB44" s="24">
        <f t="shared" si="12"/>
        <v>1193.18</v>
      </c>
      <c r="AC44" s="128">
        <v>200</v>
      </c>
      <c r="AD44" s="25">
        <f t="shared" si="13"/>
        <v>21369.440000000002</v>
      </c>
      <c r="AE44" s="26">
        <f t="shared" si="14"/>
        <v>10684.720000000001</v>
      </c>
      <c r="AF44" s="13">
        <v>19</v>
      </c>
      <c r="AG44" s="14" t="s">
        <v>48</v>
      </c>
      <c r="AH44" s="35" t="s">
        <v>49</v>
      </c>
      <c r="AI44" s="17">
        <f t="shared" si="15"/>
        <v>3671.51</v>
      </c>
      <c r="AJ44" s="17">
        <f t="shared" si="16"/>
        <v>4295.43</v>
      </c>
      <c r="AK44" s="17">
        <v>0</v>
      </c>
      <c r="AL44" s="17">
        <v>0</v>
      </c>
      <c r="AM44" s="17">
        <v>0</v>
      </c>
      <c r="AN44" s="17">
        <v>4845.46</v>
      </c>
      <c r="AO44" s="17">
        <v>0</v>
      </c>
      <c r="AP44" s="17"/>
      <c r="AQ44" s="17">
        <v>0</v>
      </c>
      <c r="AR44" s="17">
        <v>655.56</v>
      </c>
      <c r="AS44" s="17">
        <f t="shared" si="17"/>
        <v>9796.4499999999989</v>
      </c>
      <c r="AT44" s="17">
        <v>200</v>
      </c>
      <c r="AU44" s="17">
        <v>2928.58</v>
      </c>
      <c r="AV44" s="17">
        <v>0</v>
      </c>
      <c r="AW44" s="17">
        <f t="shared" si="18"/>
        <v>3128.58</v>
      </c>
      <c r="AX44" s="17">
        <f t="shared" si="19"/>
        <v>1193.17</v>
      </c>
      <c r="AY44" s="17">
        <v>0</v>
      </c>
      <c r="AZ44" s="17">
        <v>1996.5</v>
      </c>
      <c r="BA44" s="17">
        <v>100</v>
      </c>
      <c r="BB44" s="17">
        <v>6471.35</v>
      </c>
      <c r="BC44" s="17">
        <v>0</v>
      </c>
      <c r="BD44" s="17">
        <v>0</v>
      </c>
      <c r="BE44" s="17">
        <f t="shared" si="20"/>
        <v>8567.85</v>
      </c>
      <c r="BF44" s="27">
        <f t="shared" si="21"/>
        <v>26357.559999999998</v>
      </c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</row>
    <row r="45" spans="1:197" s="19" customFormat="1" ht="21" customHeight="1" x14ac:dyDescent="0.35">
      <c r="A45" s="13"/>
      <c r="B45" s="29"/>
      <c r="C45" s="15"/>
      <c r="D45" s="16"/>
      <c r="E45" s="17"/>
      <c r="F45" s="17">
        <f t="shared" si="0"/>
        <v>0</v>
      </c>
      <c r="G45" s="17"/>
      <c r="H45" s="17"/>
      <c r="I45" s="155" t="s">
        <v>143</v>
      </c>
      <c r="J45" s="17">
        <f t="shared" si="1"/>
        <v>0</v>
      </c>
      <c r="K45" s="18">
        <f t="shared" si="2"/>
        <v>0</v>
      </c>
      <c r="O45" s="2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20">
        <f t="shared" si="8"/>
        <v>0</v>
      </c>
      <c r="V45" s="21">
        <f t="shared" si="9"/>
        <v>0</v>
      </c>
      <c r="W45" s="21">
        <f t="shared" si="10"/>
        <v>0</v>
      </c>
      <c r="X45" s="13"/>
      <c r="Y45" s="23">
        <f t="shared" si="11"/>
        <v>0</v>
      </c>
      <c r="Z45" s="17"/>
      <c r="AA45" s="17"/>
      <c r="AB45" s="24">
        <f t="shared" si="12"/>
        <v>0</v>
      </c>
      <c r="AC45" s="128"/>
      <c r="AD45" s="25">
        <f t="shared" si="13"/>
        <v>0</v>
      </c>
      <c r="AE45" s="26">
        <f t="shared" si="14"/>
        <v>0</v>
      </c>
      <c r="AF45" s="13"/>
      <c r="AG45" s="29"/>
      <c r="AH45" s="15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/>
      <c r="AS45" s="17">
        <f t="shared" si="17"/>
        <v>0</v>
      </c>
      <c r="AT45" s="17"/>
      <c r="AU45" s="154" t="s">
        <v>131</v>
      </c>
      <c r="AV45" s="17"/>
      <c r="AW45" s="17">
        <f t="shared" si="18"/>
        <v>0</v>
      </c>
      <c r="AX45" s="17">
        <f t="shared" si="19"/>
        <v>0</v>
      </c>
      <c r="AY45" s="17"/>
      <c r="AZ45" s="17"/>
      <c r="BA45" s="17"/>
      <c r="BB45" s="17"/>
      <c r="BC45" s="17"/>
      <c r="BD45" s="17"/>
      <c r="BE45" s="17">
        <f t="shared" si="20"/>
        <v>0</v>
      </c>
      <c r="BF45" s="27">
        <f t="shared" si="21"/>
        <v>0</v>
      </c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</row>
    <row r="46" spans="1:197" s="19" customFormat="1" ht="21" customHeight="1" x14ac:dyDescent="0.35">
      <c r="A46" s="13">
        <v>18</v>
      </c>
      <c r="B46" s="29" t="s">
        <v>122</v>
      </c>
      <c r="C46" s="15" t="s">
        <v>127</v>
      </c>
      <c r="D46" s="16">
        <v>29165</v>
      </c>
      <c r="E46" s="17">
        <v>1540</v>
      </c>
      <c r="F46" s="17">
        <f t="shared" si="0"/>
        <v>30705</v>
      </c>
      <c r="G46" s="17">
        <v>1540</v>
      </c>
      <c r="H46" s="17"/>
      <c r="I46" s="17"/>
      <c r="J46" s="17">
        <f t="shared" si="1"/>
        <v>32245</v>
      </c>
      <c r="K46" s="18">
        <f t="shared" si="2"/>
        <v>0</v>
      </c>
      <c r="L46" s="19">
        <v>0</v>
      </c>
      <c r="M46" s="19">
        <v>0</v>
      </c>
      <c r="N46" s="19">
        <v>0</v>
      </c>
      <c r="O46" s="20">
        <f t="shared" si="3"/>
        <v>32245</v>
      </c>
      <c r="P46" s="142">
        <v>1125.52</v>
      </c>
      <c r="Q46" s="17">
        <f t="shared" si="4"/>
        <v>2902.0499999999997</v>
      </c>
      <c r="R46" s="17">
        <f t="shared" si="5"/>
        <v>200</v>
      </c>
      <c r="S46" s="17">
        <f t="shared" si="6"/>
        <v>806.12</v>
      </c>
      <c r="T46" s="17">
        <f t="shared" si="7"/>
        <v>100</v>
      </c>
      <c r="U46" s="20">
        <f t="shared" si="8"/>
        <v>5133.6899999999996</v>
      </c>
      <c r="V46" s="21">
        <f t="shared" si="9"/>
        <v>13556</v>
      </c>
      <c r="W46" s="21">
        <f t="shared" si="10"/>
        <v>13555.310000000001</v>
      </c>
      <c r="X46" s="13">
        <v>18</v>
      </c>
      <c r="Y46" s="23">
        <f t="shared" si="11"/>
        <v>3869.3999999999996</v>
      </c>
      <c r="Z46" s="17"/>
      <c r="AA46" s="17">
        <v>100</v>
      </c>
      <c r="AB46" s="24">
        <f t="shared" si="12"/>
        <v>806.13</v>
      </c>
      <c r="AC46" s="128">
        <v>200</v>
      </c>
      <c r="AD46" s="25">
        <f t="shared" si="13"/>
        <v>27111.31</v>
      </c>
      <c r="AE46" s="26">
        <f t="shared" si="14"/>
        <v>13555.655000000001</v>
      </c>
      <c r="AF46" s="13">
        <v>20</v>
      </c>
      <c r="AG46" s="29" t="s">
        <v>122</v>
      </c>
      <c r="AH46" s="15" t="s">
        <v>127</v>
      </c>
      <c r="AI46" s="17">
        <f t="shared" si="15"/>
        <v>1125.52</v>
      </c>
      <c r="AJ46" s="17">
        <f t="shared" si="16"/>
        <v>2902.0499999999997</v>
      </c>
      <c r="AK46" s="17"/>
      <c r="AL46" s="17"/>
      <c r="AM46" s="17"/>
      <c r="AN46" s="17"/>
      <c r="AO46" s="17"/>
      <c r="AP46" s="17"/>
      <c r="AQ46" s="17"/>
      <c r="AR46" s="17"/>
      <c r="AS46" s="17">
        <f t="shared" si="17"/>
        <v>2902.0499999999997</v>
      </c>
      <c r="AT46" s="17">
        <v>200</v>
      </c>
      <c r="AU46" s="17"/>
      <c r="AV46" s="17"/>
      <c r="AW46" s="17">
        <f t="shared" si="18"/>
        <v>200</v>
      </c>
      <c r="AX46" s="17">
        <f t="shared" si="19"/>
        <v>806.12</v>
      </c>
      <c r="AY46" s="17"/>
      <c r="AZ46" s="17"/>
      <c r="BA46" s="17">
        <v>100</v>
      </c>
      <c r="BB46" s="17"/>
      <c r="BC46" s="17"/>
      <c r="BD46" s="17"/>
      <c r="BE46" s="17">
        <f t="shared" si="20"/>
        <v>100</v>
      </c>
      <c r="BF46" s="27">
        <f t="shared" si="21"/>
        <v>5133.6899999999996</v>
      </c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</row>
    <row r="47" spans="1:197" s="19" customFormat="1" ht="21" customHeight="1" x14ac:dyDescent="0.35">
      <c r="A47" s="13"/>
      <c r="B47" s="29"/>
      <c r="C47" s="15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2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20">
        <f t="shared" si="8"/>
        <v>0</v>
      </c>
      <c r="V47" s="21">
        <f t="shared" si="9"/>
        <v>0</v>
      </c>
      <c r="W47" s="21">
        <f t="shared" si="10"/>
        <v>0</v>
      </c>
      <c r="X47" s="13"/>
      <c r="Y47" s="23">
        <f t="shared" si="11"/>
        <v>0</v>
      </c>
      <c r="Z47" s="17"/>
      <c r="AA47" s="17"/>
      <c r="AB47" s="24">
        <f t="shared" si="12"/>
        <v>0</v>
      </c>
      <c r="AC47" s="128"/>
      <c r="AD47" s="25">
        <f t="shared" si="13"/>
        <v>0</v>
      </c>
      <c r="AE47" s="26">
        <f t="shared" si="14"/>
        <v>0</v>
      </c>
      <c r="AF47" s="13"/>
      <c r="AG47" s="29"/>
      <c r="AH47" s="15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/>
      <c r="AS47" s="17">
        <f t="shared" si="17"/>
        <v>0</v>
      </c>
      <c r="AT47" s="17"/>
      <c r="AU47" s="17"/>
      <c r="AV47" s="17"/>
      <c r="AW47" s="17">
        <f t="shared" si="18"/>
        <v>0</v>
      </c>
      <c r="AX47" s="17">
        <f t="shared" si="19"/>
        <v>0</v>
      </c>
      <c r="AY47" s="17"/>
      <c r="AZ47" s="17"/>
      <c r="BA47" s="17"/>
      <c r="BB47" s="17"/>
      <c r="BC47" s="17"/>
      <c r="BD47" s="17"/>
      <c r="BE47" s="17">
        <f t="shared" si="20"/>
        <v>0</v>
      </c>
      <c r="BF47" s="27">
        <f t="shared" si="21"/>
        <v>0</v>
      </c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</row>
    <row r="48" spans="1:197" s="19" customFormat="1" ht="21" customHeight="1" x14ac:dyDescent="0.35">
      <c r="A48" s="13">
        <v>19</v>
      </c>
      <c r="B48" s="14" t="s">
        <v>108</v>
      </c>
      <c r="C48" s="35" t="s">
        <v>109</v>
      </c>
      <c r="D48" s="16">
        <v>33843</v>
      </c>
      <c r="E48" s="17">
        <v>1591</v>
      </c>
      <c r="F48" s="17">
        <f t="shared" si="0"/>
        <v>35434</v>
      </c>
      <c r="G48" s="17">
        <v>1590</v>
      </c>
      <c r="H48" s="17"/>
      <c r="I48" s="17"/>
      <c r="J48" s="17">
        <f t="shared" si="1"/>
        <v>37024</v>
      </c>
      <c r="K48" s="18">
        <f t="shared" si="2"/>
        <v>0</v>
      </c>
      <c r="L48" s="19">
        <v>0</v>
      </c>
      <c r="M48" s="19">
        <v>0</v>
      </c>
      <c r="N48" s="19">
        <v>0</v>
      </c>
      <c r="O48" s="20">
        <f t="shared" si="3"/>
        <v>37024</v>
      </c>
      <c r="P48" s="142">
        <v>1759.94</v>
      </c>
      <c r="Q48" s="17">
        <f t="shared" si="4"/>
        <v>17288.78</v>
      </c>
      <c r="R48" s="17">
        <f t="shared" si="5"/>
        <v>200</v>
      </c>
      <c r="S48" s="17">
        <f t="shared" si="6"/>
        <v>925.6</v>
      </c>
      <c r="T48" s="17">
        <f t="shared" si="7"/>
        <v>9916</v>
      </c>
      <c r="U48" s="20">
        <f t="shared" si="8"/>
        <v>30090.319999999996</v>
      </c>
      <c r="V48" s="21">
        <f t="shared" si="9"/>
        <v>3467</v>
      </c>
      <c r="W48" s="21">
        <f t="shared" si="10"/>
        <v>3466.6800000000039</v>
      </c>
      <c r="X48" s="13">
        <v>19</v>
      </c>
      <c r="Y48" s="23">
        <f t="shared" si="11"/>
        <v>4442.88</v>
      </c>
      <c r="Z48" s="17">
        <v>0</v>
      </c>
      <c r="AA48" s="17">
        <v>100</v>
      </c>
      <c r="AB48" s="24">
        <f t="shared" si="12"/>
        <v>925.6</v>
      </c>
      <c r="AC48" s="128">
        <v>200</v>
      </c>
      <c r="AD48" s="25">
        <f t="shared" si="13"/>
        <v>6933.6800000000039</v>
      </c>
      <c r="AE48" s="26">
        <f t="shared" si="14"/>
        <v>3466.840000000002</v>
      </c>
      <c r="AF48" s="13">
        <v>21</v>
      </c>
      <c r="AG48" s="14" t="s">
        <v>108</v>
      </c>
      <c r="AH48" s="35" t="s">
        <v>109</v>
      </c>
      <c r="AI48" s="17">
        <f t="shared" si="15"/>
        <v>1759.94</v>
      </c>
      <c r="AJ48" s="17">
        <f t="shared" si="16"/>
        <v>3332.16</v>
      </c>
      <c r="AK48" s="17">
        <v>0</v>
      </c>
      <c r="AL48" s="17">
        <v>0</v>
      </c>
      <c r="AM48" s="17">
        <v>9634.44</v>
      </c>
      <c r="AN48" s="17">
        <v>4322.18</v>
      </c>
      <c r="AO48" s="17">
        <v>0</v>
      </c>
      <c r="AP48" s="17"/>
      <c r="AQ48" s="17">
        <v>0</v>
      </c>
      <c r="AR48" s="17">
        <v>0</v>
      </c>
      <c r="AS48" s="17">
        <f t="shared" si="17"/>
        <v>17288.78</v>
      </c>
      <c r="AT48" s="17">
        <v>200</v>
      </c>
      <c r="AU48" s="17">
        <v>0</v>
      </c>
      <c r="AV48" s="17">
        <v>0</v>
      </c>
      <c r="AW48" s="17">
        <f t="shared" si="18"/>
        <v>200</v>
      </c>
      <c r="AX48" s="17">
        <f t="shared" si="19"/>
        <v>925.6</v>
      </c>
      <c r="AY48" s="17">
        <v>0</v>
      </c>
      <c r="AZ48" s="17">
        <v>7916</v>
      </c>
      <c r="BA48" s="17">
        <v>2000</v>
      </c>
      <c r="BB48" s="17">
        <v>0</v>
      </c>
      <c r="BC48" s="17">
        <v>0</v>
      </c>
      <c r="BD48" s="17">
        <v>0</v>
      </c>
      <c r="BE48" s="17">
        <f t="shared" si="20"/>
        <v>9916</v>
      </c>
      <c r="BF48" s="27">
        <f t="shared" si="21"/>
        <v>30090.319999999996</v>
      </c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</row>
    <row r="49" spans="1:197" s="19" customFormat="1" ht="21" customHeight="1" x14ac:dyDescent="0.35">
      <c r="A49" s="13"/>
      <c r="B49" s="29"/>
      <c r="C49" s="15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2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20">
        <f t="shared" si="8"/>
        <v>0</v>
      </c>
      <c r="V49" s="21">
        <f t="shared" si="9"/>
        <v>0</v>
      </c>
      <c r="W49" s="21">
        <f t="shared" si="10"/>
        <v>0</v>
      </c>
      <c r="X49" s="13"/>
      <c r="Y49" s="23">
        <f t="shared" si="11"/>
        <v>0</v>
      </c>
      <c r="Z49" s="17"/>
      <c r="AA49" s="17"/>
      <c r="AB49" s="24">
        <f t="shared" si="12"/>
        <v>0</v>
      </c>
      <c r="AC49" s="128"/>
      <c r="AD49" s="25">
        <f t="shared" si="13"/>
        <v>0</v>
      </c>
      <c r="AE49" s="26">
        <f t="shared" si="14"/>
        <v>0</v>
      </c>
      <c r="AF49" s="13"/>
      <c r="AG49" s="29"/>
      <c r="AH49" s="15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/>
      <c r="AS49" s="17">
        <f t="shared" si="17"/>
        <v>0</v>
      </c>
      <c r="AT49" s="17"/>
      <c r="AU49" s="17"/>
      <c r="AV49" s="17"/>
      <c r="AW49" s="17">
        <f t="shared" si="18"/>
        <v>0</v>
      </c>
      <c r="AX49" s="17">
        <f t="shared" si="19"/>
        <v>0</v>
      </c>
      <c r="AY49" s="17"/>
      <c r="AZ49" s="17"/>
      <c r="BA49" s="17"/>
      <c r="BB49" s="17"/>
      <c r="BC49" s="17"/>
      <c r="BD49" s="17"/>
      <c r="BE49" s="17">
        <f t="shared" si="20"/>
        <v>0</v>
      </c>
      <c r="BF49" s="27">
        <f t="shared" si="21"/>
        <v>0</v>
      </c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</row>
    <row r="50" spans="1:197" s="19" customFormat="1" ht="21" customHeight="1" x14ac:dyDescent="0.35">
      <c r="A50" s="13">
        <v>20</v>
      </c>
      <c r="B50" s="14" t="s">
        <v>50</v>
      </c>
      <c r="C50" s="35" t="s">
        <v>51</v>
      </c>
      <c r="D50" s="16">
        <v>36619</v>
      </c>
      <c r="E50" s="17">
        <v>1794</v>
      </c>
      <c r="F50" s="17">
        <f t="shared" si="0"/>
        <v>38413</v>
      </c>
      <c r="G50" s="17">
        <v>1795</v>
      </c>
      <c r="H50" s="17"/>
      <c r="I50" s="17"/>
      <c r="J50" s="17">
        <f t="shared" si="1"/>
        <v>40208</v>
      </c>
      <c r="K50" s="18">
        <f t="shared" si="2"/>
        <v>0</v>
      </c>
      <c r="L50" s="19">
        <v>0</v>
      </c>
      <c r="M50" s="19">
        <v>0</v>
      </c>
      <c r="N50" s="19">
        <v>0</v>
      </c>
      <c r="O50" s="20">
        <f t="shared" si="3"/>
        <v>40208</v>
      </c>
      <c r="P50" s="142">
        <v>2285.15</v>
      </c>
      <c r="Q50" s="17">
        <f t="shared" si="4"/>
        <v>6881.7</v>
      </c>
      <c r="R50" s="17">
        <f t="shared" si="5"/>
        <v>200</v>
      </c>
      <c r="S50" s="17">
        <f t="shared" si="6"/>
        <v>1005.2</v>
      </c>
      <c r="T50" s="17">
        <f t="shared" si="7"/>
        <v>6427.22</v>
      </c>
      <c r="U50" s="20">
        <f t="shared" si="8"/>
        <v>16799.27</v>
      </c>
      <c r="V50" s="21">
        <f t="shared" si="9"/>
        <v>11704</v>
      </c>
      <c r="W50" s="21">
        <f t="shared" si="10"/>
        <v>11704.73</v>
      </c>
      <c r="X50" s="13">
        <v>20</v>
      </c>
      <c r="Y50" s="23">
        <f t="shared" si="11"/>
        <v>4824.96</v>
      </c>
      <c r="Z50" s="17">
        <v>0</v>
      </c>
      <c r="AA50" s="17">
        <v>100</v>
      </c>
      <c r="AB50" s="24">
        <f t="shared" si="12"/>
        <v>1005.2</v>
      </c>
      <c r="AC50" s="128">
        <v>200</v>
      </c>
      <c r="AD50" s="25">
        <f t="shared" si="13"/>
        <v>23408.73</v>
      </c>
      <c r="AE50" s="26">
        <f t="shared" si="14"/>
        <v>11704.365</v>
      </c>
      <c r="AF50" s="13">
        <v>22</v>
      </c>
      <c r="AG50" s="14" t="s">
        <v>50</v>
      </c>
      <c r="AH50" s="35" t="s">
        <v>51</v>
      </c>
      <c r="AI50" s="17">
        <f t="shared" si="15"/>
        <v>2285.15</v>
      </c>
      <c r="AJ50" s="17">
        <f t="shared" si="16"/>
        <v>3618.72</v>
      </c>
      <c r="AK50" s="17">
        <v>0</v>
      </c>
      <c r="AL50" s="17">
        <v>0</v>
      </c>
      <c r="AM50" s="17">
        <v>0</v>
      </c>
      <c r="AN50" s="17">
        <v>3262.98</v>
      </c>
      <c r="AO50" s="17">
        <v>0</v>
      </c>
      <c r="AP50" s="17"/>
      <c r="AQ50" s="17">
        <v>0</v>
      </c>
      <c r="AR50" s="17">
        <v>0</v>
      </c>
      <c r="AS50" s="17">
        <f t="shared" si="17"/>
        <v>6881.7</v>
      </c>
      <c r="AT50" s="17">
        <v>200</v>
      </c>
      <c r="AU50" s="17">
        <v>0</v>
      </c>
      <c r="AV50" s="17">
        <v>0</v>
      </c>
      <c r="AW50" s="17">
        <f t="shared" si="18"/>
        <v>200</v>
      </c>
      <c r="AX50" s="17">
        <f t="shared" si="19"/>
        <v>1005.2</v>
      </c>
      <c r="AY50" s="17">
        <v>0</v>
      </c>
      <c r="AZ50" s="17">
        <v>1711</v>
      </c>
      <c r="BA50" s="17">
        <v>100</v>
      </c>
      <c r="BB50" s="17">
        <v>4616.22</v>
      </c>
      <c r="BC50" s="17">
        <v>0</v>
      </c>
      <c r="BD50" s="17">
        <v>0</v>
      </c>
      <c r="BE50" s="17">
        <f t="shared" si="20"/>
        <v>6427.22</v>
      </c>
      <c r="BF50" s="27">
        <f t="shared" si="21"/>
        <v>16799.27</v>
      </c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</row>
    <row r="51" spans="1:197" s="19" customFormat="1" ht="21" customHeight="1" x14ac:dyDescent="0.35">
      <c r="A51" s="13"/>
      <c r="B51" s="29"/>
      <c r="C51" s="15"/>
      <c r="D51" s="16"/>
      <c r="E51" s="17"/>
      <c r="F51" s="17">
        <f t="shared" si="0"/>
        <v>0</v>
      </c>
      <c r="G51" s="17"/>
      <c r="H51" s="17"/>
      <c r="I51" s="17"/>
      <c r="J51" s="17">
        <f t="shared" si="1"/>
        <v>0</v>
      </c>
      <c r="K51" s="18">
        <f t="shared" si="2"/>
        <v>0</v>
      </c>
      <c r="O51" s="20">
        <f t="shared" si="3"/>
        <v>0</v>
      </c>
      <c r="P51" s="14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20">
        <f t="shared" si="8"/>
        <v>0</v>
      </c>
      <c r="V51" s="21">
        <f t="shared" si="9"/>
        <v>0</v>
      </c>
      <c r="W51" s="21">
        <f t="shared" si="10"/>
        <v>0</v>
      </c>
      <c r="X51" s="13"/>
      <c r="Y51" s="23">
        <f t="shared" si="11"/>
        <v>0</v>
      </c>
      <c r="Z51" s="17"/>
      <c r="AA51" s="17"/>
      <c r="AB51" s="24">
        <f t="shared" si="12"/>
        <v>0</v>
      </c>
      <c r="AC51" s="128"/>
      <c r="AD51" s="25">
        <f t="shared" si="13"/>
        <v>0</v>
      </c>
      <c r="AE51" s="26">
        <f t="shared" si="14"/>
        <v>0</v>
      </c>
      <c r="AF51" s="13"/>
      <c r="AG51" s="29"/>
      <c r="AH51" s="15"/>
      <c r="AI51" s="17">
        <f t="shared" si="15"/>
        <v>0</v>
      </c>
      <c r="AJ51" s="17">
        <f t="shared" si="16"/>
        <v>0</v>
      </c>
      <c r="AK51" s="17"/>
      <c r="AL51" s="17"/>
      <c r="AM51" s="17"/>
      <c r="AN51" s="17"/>
      <c r="AO51" s="17"/>
      <c r="AP51" s="17"/>
      <c r="AQ51" s="17"/>
      <c r="AR51" s="17"/>
      <c r="AS51" s="17">
        <f t="shared" si="17"/>
        <v>0</v>
      </c>
      <c r="AT51" s="17"/>
      <c r="AU51" s="17"/>
      <c r="AV51" s="17"/>
      <c r="AW51" s="17">
        <f t="shared" si="18"/>
        <v>0</v>
      </c>
      <c r="AX51" s="17">
        <f t="shared" si="19"/>
        <v>0</v>
      </c>
      <c r="AY51" s="17"/>
      <c r="AZ51" s="17"/>
      <c r="BA51" s="17"/>
      <c r="BB51" s="17"/>
      <c r="BC51" s="17"/>
      <c r="BD51" s="17"/>
      <c r="BE51" s="17">
        <f t="shared" si="20"/>
        <v>0</v>
      </c>
      <c r="BF51" s="27">
        <f t="shared" si="21"/>
        <v>0</v>
      </c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</row>
    <row r="52" spans="1:197" s="19" customFormat="1" ht="21.75" customHeight="1" x14ac:dyDescent="0.35">
      <c r="A52" s="13">
        <v>21</v>
      </c>
      <c r="B52" s="29" t="s">
        <v>52</v>
      </c>
      <c r="C52" s="35" t="s">
        <v>54</v>
      </c>
      <c r="D52" s="16">
        <v>34187</v>
      </c>
      <c r="E52" s="17">
        <v>1607</v>
      </c>
      <c r="F52" s="17">
        <v>49015</v>
      </c>
      <c r="G52" s="17">
        <v>2289</v>
      </c>
      <c r="H52" s="17"/>
      <c r="I52" s="17"/>
      <c r="J52" s="17">
        <f t="shared" si="1"/>
        <v>51304</v>
      </c>
      <c r="K52" s="18">
        <f t="shared" si="2"/>
        <v>0</v>
      </c>
      <c r="L52" s="19">
        <v>0</v>
      </c>
      <c r="M52" s="19">
        <v>0</v>
      </c>
      <c r="N52" s="19">
        <v>0</v>
      </c>
      <c r="O52" s="20">
        <f t="shared" si="3"/>
        <v>51304</v>
      </c>
      <c r="P52" s="142">
        <v>4459.28</v>
      </c>
      <c r="Q52" s="17">
        <f t="shared" si="4"/>
        <v>12273.499999999998</v>
      </c>
      <c r="R52" s="17">
        <f t="shared" si="5"/>
        <v>1149.8</v>
      </c>
      <c r="S52" s="17">
        <f t="shared" si="6"/>
        <v>1282.5999999999999</v>
      </c>
      <c r="T52" s="17">
        <f t="shared" si="7"/>
        <v>100</v>
      </c>
      <c r="U52" s="20">
        <f t="shared" si="8"/>
        <v>19265.179999999997</v>
      </c>
      <c r="V52" s="21">
        <f t="shared" si="9"/>
        <v>16019</v>
      </c>
      <c r="W52" s="21">
        <f t="shared" si="10"/>
        <v>16019.820000000003</v>
      </c>
      <c r="X52" s="13">
        <v>21</v>
      </c>
      <c r="Y52" s="23">
        <f t="shared" si="11"/>
        <v>6156.48</v>
      </c>
      <c r="Z52" s="17">
        <v>0</v>
      </c>
      <c r="AA52" s="17">
        <v>100</v>
      </c>
      <c r="AB52" s="24">
        <f t="shared" si="12"/>
        <v>1282.5999999999999</v>
      </c>
      <c r="AC52" s="128">
        <v>200</v>
      </c>
      <c r="AD52" s="25">
        <f t="shared" si="13"/>
        <v>32038.820000000003</v>
      </c>
      <c r="AE52" s="26">
        <f t="shared" si="14"/>
        <v>16019.410000000002</v>
      </c>
      <c r="AF52" s="13">
        <v>23</v>
      </c>
      <c r="AG52" s="29" t="s">
        <v>52</v>
      </c>
      <c r="AH52" s="35" t="s">
        <v>54</v>
      </c>
      <c r="AI52" s="17">
        <f t="shared" si="15"/>
        <v>4459.28</v>
      </c>
      <c r="AJ52" s="17">
        <f t="shared" si="16"/>
        <v>4617.3599999999997</v>
      </c>
      <c r="AK52" s="17">
        <v>0</v>
      </c>
      <c r="AL52" s="17">
        <v>0</v>
      </c>
      <c r="AM52" s="17">
        <v>0</v>
      </c>
      <c r="AN52" s="17">
        <v>7000.58</v>
      </c>
      <c r="AO52" s="17">
        <v>0</v>
      </c>
      <c r="AP52" s="17"/>
      <c r="AQ52" s="17">
        <v>0</v>
      </c>
      <c r="AR52" s="17">
        <v>655.56</v>
      </c>
      <c r="AS52" s="17">
        <f t="shared" si="17"/>
        <v>12273.499999999998</v>
      </c>
      <c r="AT52" s="17">
        <v>200</v>
      </c>
      <c r="AU52" s="19">
        <v>949.8</v>
      </c>
      <c r="AV52" s="17">
        <v>0</v>
      </c>
      <c r="AW52" s="17">
        <f t="shared" si="18"/>
        <v>1149.8</v>
      </c>
      <c r="AX52" s="17">
        <f t="shared" si="19"/>
        <v>1282.5999999999999</v>
      </c>
      <c r="AY52" s="17">
        <v>0</v>
      </c>
      <c r="AZ52" s="17">
        <v>0</v>
      </c>
      <c r="BA52" s="17">
        <v>100</v>
      </c>
      <c r="BD52" s="17">
        <v>0</v>
      </c>
      <c r="BE52" s="17">
        <f t="shared" si="20"/>
        <v>100</v>
      </c>
      <c r="BF52" s="27">
        <f t="shared" si="21"/>
        <v>19265.179999999997</v>
      </c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</row>
    <row r="53" spans="1:197" s="19" customFormat="1" ht="21.75" customHeight="1" x14ac:dyDescent="0.35">
      <c r="A53" s="13"/>
      <c r="B53" s="29"/>
      <c r="C53" s="49"/>
      <c r="D53" s="16"/>
      <c r="F53" s="17"/>
      <c r="J53" s="17">
        <f t="shared" si="1"/>
        <v>0</v>
      </c>
      <c r="K53" s="18">
        <f t="shared" si="2"/>
        <v>0</v>
      </c>
      <c r="O53" s="20">
        <f t="shared" si="3"/>
        <v>0</v>
      </c>
      <c r="P53" s="145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20">
        <f t="shared" si="8"/>
        <v>0</v>
      </c>
      <c r="V53" s="21">
        <f t="shared" si="9"/>
        <v>0</v>
      </c>
      <c r="W53" s="21">
        <f t="shared" si="10"/>
        <v>0</v>
      </c>
      <c r="X53" s="13"/>
      <c r="Y53" s="23">
        <f t="shared" si="11"/>
        <v>0</v>
      </c>
      <c r="AA53" s="17"/>
      <c r="AB53" s="24">
        <f t="shared" si="12"/>
        <v>0</v>
      </c>
      <c r="AC53" s="128"/>
      <c r="AD53" s="25">
        <f t="shared" si="13"/>
        <v>0</v>
      </c>
      <c r="AE53" s="26">
        <f t="shared" si="14"/>
        <v>0</v>
      </c>
      <c r="AF53" s="13"/>
      <c r="AG53" s="29"/>
      <c r="AH53" s="49"/>
      <c r="AI53" s="17">
        <f t="shared" si="15"/>
        <v>0</v>
      </c>
      <c r="AJ53" s="17">
        <f t="shared" si="16"/>
        <v>0</v>
      </c>
      <c r="AK53" s="50"/>
      <c r="AQ53" s="51"/>
      <c r="AS53" s="17">
        <f t="shared" si="17"/>
        <v>0</v>
      </c>
      <c r="AT53" s="136"/>
      <c r="AU53" s="122" t="s">
        <v>119</v>
      </c>
      <c r="AW53" s="17">
        <f t="shared" si="18"/>
        <v>0</v>
      </c>
      <c r="AX53" s="17">
        <f t="shared" si="19"/>
        <v>0</v>
      </c>
      <c r="AY53" s="17"/>
      <c r="AZ53" s="52"/>
      <c r="BD53" s="17"/>
      <c r="BE53" s="17">
        <f t="shared" si="20"/>
        <v>0</v>
      </c>
      <c r="BF53" s="27">
        <f t="shared" si="21"/>
        <v>0</v>
      </c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</row>
    <row r="54" spans="1:197" s="19" customFormat="1" ht="25.5" x14ac:dyDescent="0.35">
      <c r="A54" s="13">
        <v>22</v>
      </c>
      <c r="B54" s="14" t="s">
        <v>53</v>
      </c>
      <c r="C54" s="44" t="s">
        <v>56</v>
      </c>
      <c r="D54" s="16">
        <v>47228</v>
      </c>
      <c r="E54" s="17">
        <v>2314</v>
      </c>
      <c r="F54" s="17">
        <v>74836</v>
      </c>
      <c r="G54" s="17">
        <v>3326</v>
      </c>
      <c r="H54" s="17"/>
      <c r="I54" s="17"/>
      <c r="J54" s="17">
        <f t="shared" si="1"/>
        <v>78162</v>
      </c>
      <c r="K54" s="18">
        <f t="shared" si="2"/>
        <v>0</v>
      </c>
      <c r="L54" s="19">
        <v>0</v>
      </c>
      <c r="M54" s="19">
        <v>0</v>
      </c>
      <c r="N54" s="19">
        <v>0</v>
      </c>
      <c r="O54" s="20">
        <f t="shared" si="3"/>
        <v>78162</v>
      </c>
      <c r="P54" s="142">
        <v>10500.09</v>
      </c>
      <c r="Q54" s="17">
        <f t="shared" si="4"/>
        <v>7034.58</v>
      </c>
      <c r="R54" s="17">
        <f t="shared" si="5"/>
        <v>200</v>
      </c>
      <c r="S54" s="17">
        <f t="shared" si="6"/>
        <v>1954.05</v>
      </c>
      <c r="T54" s="17">
        <f t="shared" si="7"/>
        <v>100</v>
      </c>
      <c r="U54" s="20">
        <f t="shared" si="8"/>
        <v>19788.719999999998</v>
      </c>
      <c r="V54" s="21">
        <f t="shared" si="9"/>
        <v>29187</v>
      </c>
      <c r="W54" s="21">
        <f t="shared" si="10"/>
        <v>29186.28</v>
      </c>
      <c r="X54" s="13">
        <v>22</v>
      </c>
      <c r="Y54" s="23">
        <f t="shared" si="11"/>
        <v>9379.44</v>
      </c>
      <c r="Z54" s="17">
        <v>0</v>
      </c>
      <c r="AA54" s="17">
        <v>100</v>
      </c>
      <c r="AB54" s="24">
        <f t="shared" si="12"/>
        <v>1954.05</v>
      </c>
      <c r="AC54" s="128">
        <v>200</v>
      </c>
      <c r="AD54" s="25">
        <f t="shared" si="13"/>
        <v>58373.279999999999</v>
      </c>
      <c r="AE54" s="26">
        <f t="shared" si="14"/>
        <v>29186.639999999999</v>
      </c>
      <c r="AF54" s="13">
        <v>24</v>
      </c>
      <c r="AG54" s="14" t="s">
        <v>53</v>
      </c>
      <c r="AH54" s="44" t="s">
        <v>56</v>
      </c>
      <c r="AI54" s="17">
        <f t="shared" si="15"/>
        <v>10500.09</v>
      </c>
      <c r="AJ54" s="17">
        <f t="shared" si="16"/>
        <v>7034.58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/>
      <c r="AQ54" s="17">
        <v>0</v>
      </c>
      <c r="AR54" s="17">
        <v>0</v>
      </c>
      <c r="AS54" s="17">
        <f t="shared" si="17"/>
        <v>7034.58</v>
      </c>
      <c r="AT54" s="17">
        <v>200</v>
      </c>
      <c r="AU54" s="17">
        <v>0</v>
      </c>
      <c r="AV54" s="17">
        <v>0</v>
      </c>
      <c r="AW54" s="17">
        <f t="shared" si="18"/>
        <v>200</v>
      </c>
      <c r="AX54" s="17">
        <f t="shared" si="19"/>
        <v>1954.05</v>
      </c>
      <c r="AY54" s="17">
        <v>0</v>
      </c>
      <c r="AZ54" s="17">
        <v>0</v>
      </c>
      <c r="BA54" s="17">
        <v>100</v>
      </c>
      <c r="BB54" s="17">
        <v>0</v>
      </c>
      <c r="BC54" s="17">
        <v>0</v>
      </c>
      <c r="BD54" s="17">
        <v>0</v>
      </c>
      <c r="BE54" s="17">
        <f t="shared" si="20"/>
        <v>100</v>
      </c>
      <c r="BF54" s="27">
        <f t="shared" si="21"/>
        <v>19788.719999999998</v>
      </c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</row>
    <row r="55" spans="1:197" s="57" customFormat="1" ht="21.75" customHeight="1" x14ac:dyDescent="0.35">
      <c r="A55" s="13"/>
      <c r="B55" s="53"/>
      <c r="C55" s="54"/>
      <c r="D55" s="55"/>
      <c r="E55" s="56"/>
      <c r="F55" s="17">
        <f t="shared" si="0"/>
        <v>0</v>
      </c>
      <c r="G55" s="56"/>
      <c r="H55" s="56"/>
      <c r="I55" s="56"/>
      <c r="J55" s="17">
        <f t="shared" si="1"/>
        <v>0</v>
      </c>
      <c r="K55" s="18">
        <f t="shared" si="2"/>
        <v>0</v>
      </c>
      <c r="O55" s="20">
        <f t="shared" si="3"/>
        <v>0</v>
      </c>
      <c r="P55" s="146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20">
        <f t="shared" si="8"/>
        <v>0</v>
      </c>
      <c r="V55" s="21">
        <f t="shared" si="9"/>
        <v>0</v>
      </c>
      <c r="W55" s="21">
        <f t="shared" si="10"/>
        <v>0</v>
      </c>
      <c r="X55" s="13"/>
      <c r="Y55" s="23">
        <f t="shared" si="11"/>
        <v>0</v>
      </c>
      <c r="Z55" s="56"/>
      <c r="AA55" s="56"/>
      <c r="AB55" s="24">
        <f t="shared" si="12"/>
        <v>0</v>
      </c>
      <c r="AC55" s="130"/>
      <c r="AD55" s="25">
        <f t="shared" si="13"/>
        <v>0</v>
      </c>
      <c r="AE55" s="26">
        <f t="shared" si="14"/>
        <v>0</v>
      </c>
      <c r="AF55" s="13"/>
      <c r="AG55" s="53"/>
      <c r="AH55" s="54"/>
      <c r="AI55" s="17">
        <f t="shared" si="15"/>
        <v>0</v>
      </c>
      <c r="AJ55" s="17">
        <f t="shared" si="16"/>
        <v>0</v>
      </c>
      <c r="AK55" s="56"/>
      <c r="AL55" s="56"/>
      <c r="AM55" s="56"/>
      <c r="AN55" s="56"/>
      <c r="AO55" s="56"/>
      <c r="AP55" s="56"/>
      <c r="AQ55" s="56"/>
      <c r="AR55" s="56"/>
      <c r="AS55" s="17">
        <f t="shared" si="17"/>
        <v>0</v>
      </c>
      <c r="AT55" s="56"/>
      <c r="AU55" s="56"/>
      <c r="AV55" s="56"/>
      <c r="AW55" s="17">
        <f t="shared" si="18"/>
        <v>0</v>
      </c>
      <c r="AX55" s="17">
        <f t="shared" si="19"/>
        <v>0</v>
      </c>
      <c r="AY55" s="17"/>
      <c r="AZ55" s="56"/>
      <c r="BA55" s="56"/>
      <c r="BB55" s="56"/>
      <c r="BC55" s="56"/>
      <c r="BD55" s="17"/>
      <c r="BE55" s="17">
        <f t="shared" si="20"/>
        <v>0</v>
      </c>
      <c r="BF55" s="27">
        <f t="shared" si="21"/>
        <v>0</v>
      </c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</row>
    <row r="56" spans="1:197" s="38" customFormat="1" ht="21.75" customHeight="1" x14ac:dyDescent="0.35">
      <c r="A56" s="13">
        <v>23</v>
      </c>
      <c r="B56" s="58" t="s">
        <v>55</v>
      </c>
      <c r="C56" s="44" t="s">
        <v>56</v>
      </c>
      <c r="D56" s="59">
        <v>71511</v>
      </c>
      <c r="E56" s="40">
        <v>3325</v>
      </c>
      <c r="F56" s="17">
        <f t="shared" si="0"/>
        <v>74836</v>
      </c>
      <c r="G56" s="40">
        <v>3326</v>
      </c>
      <c r="H56" s="40"/>
      <c r="I56" s="40"/>
      <c r="J56" s="17">
        <f t="shared" si="1"/>
        <v>78162</v>
      </c>
      <c r="K56" s="18">
        <f t="shared" si="2"/>
        <v>0</v>
      </c>
      <c r="L56" s="38">
        <v>0</v>
      </c>
      <c r="M56" s="38">
        <v>0</v>
      </c>
      <c r="N56" s="38">
        <v>0</v>
      </c>
      <c r="O56" s="20">
        <f t="shared" si="3"/>
        <v>78162</v>
      </c>
      <c r="P56" s="144">
        <v>10500.09</v>
      </c>
      <c r="Q56" s="17">
        <f t="shared" si="4"/>
        <v>15939.76</v>
      </c>
      <c r="R56" s="17">
        <f t="shared" si="5"/>
        <v>200</v>
      </c>
      <c r="S56" s="17">
        <f t="shared" si="6"/>
        <v>1954.05</v>
      </c>
      <c r="T56" s="17">
        <f t="shared" si="7"/>
        <v>3200</v>
      </c>
      <c r="U56" s="20">
        <f t="shared" si="8"/>
        <v>31793.899999999998</v>
      </c>
      <c r="V56" s="21">
        <f t="shared" si="9"/>
        <v>23184</v>
      </c>
      <c r="W56" s="21">
        <f t="shared" si="10"/>
        <v>23184.100000000006</v>
      </c>
      <c r="X56" s="13">
        <v>23</v>
      </c>
      <c r="Y56" s="23">
        <f t="shared" si="11"/>
        <v>9379.44</v>
      </c>
      <c r="Z56" s="40">
        <v>0</v>
      </c>
      <c r="AA56" s="17">
        <v>100</v>
      </c>
      <c r="AB56" s="24">
        <f t="shared" si="12"/>
        <v>1954.05</v>
      </c>
      <c r="AC56" s="128">
        <v>200</v>
      </c>
      <c r="AD56" s="25">
        <f t="shared" si="13"/>
        <v>46368.100000000006</v>
      </c>
      <c r="AE56" s="26">
        <f t="shared" si="14"/>
        <v>23184.050000000003</v>
      </c>
      <c r="AF56" s="13">
        <v>25</v>
      </c>
      <c r="AG56" s="58" t="s">
        <v>55</v>
      </c>
      <c r="AH56" s="44" t="s">
        <v>56</v>
      </c>
      <c r="AI56" s="17">
        <f t="shared" si="15"/>
        <v>10500.09</v>
      </c>
      <c r="AJ56" s="17">
        <f t="shared" si="16"/>
        <v>7034.58</v>
      </c>
      <c r="AK56" s="40">
        <v>0</v>
      </c>
      <c r="AL56" s="40">
        <v>0</v>
      </c>
      <c r="AM56" s="40">
        <v>0</v>
      </c>
      <c r="AN56" s="40">
        <v>8905.18</v>
      </c>
      <c r="AO56" s="40">
        <v>0</v>
      </c>
      <c r="AP56" s="40"/>
      <c r="AQ56" s="40">
        <v>0</v>
      </c>
      <c r="AR56" s="40">
        <v>0</v>
      </c>
      <c r="AS56" s="17">
        <f t="shared" si="17"/>
        <v>15939.76</v>
      </c>
      <c r="AT56" s="17">
        <v>200</v>
      </c>
      <c r="AU56" s="40">
        <v>0</v>
      </c>
      <c r="AV56" s="40">
        <v>0</v>
      </c>
      <c r="AW56" s="17">
        <f t="shared" si="18"/>
        <v>200</v>
      </c>
      <c r="AX56" s="17">
        <f t="shared" si="19"/>
        <v>1954.05</v>
      </c>
      <c r="AY56" s="17">
        <v>3000</v>
      </c>
      <c r="AZ56" s="40">
        <v>100</v>
      </c>
      <c r="BA56" s="17">
        <v>100</v>
      </c>
      <c r="BB56" s="40">
        <v>0</v>
      </c>
      <c r="BC56" s="40">
        <v>0</v>
      </c>
      <c r="BD56" s="17">
        <v>0</v>
      </c>
      <c r="BE56" s="17">
        <f t="shared" si="20"/>
        <v>3200</v>
      </c>
      <c r="BF56" s="27">
        <f>AI56+AS56+AW56+AX56+BE56</f>
        <v>31793.899999999998</v>
      </c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</row>
    <row r="57" spans="1:197" s="19" customFormat="1" ht="21.75" customHeight="1" x14ac:dyDescent="0.35">
      <c r="A57" s="13"/>
      <c r="B57" s="29"/>
      <c r="C57" s="15"/>
      <c r="D57" s="16"/>
      <c r="E57" s="17"/>
      <c r="F57" s="17">
        <f t="shared" si="0"/>
        <v>0</v>
      </c>
      <c r="G57" s="17"/>
      <c r="H57" s="17"/>
      <c r="I57" s="17"/>
      <c r="J57" s="17">
        <f t="shared" si="1"/>
        <v>0</v>
      </c>
      <c r="K57" s="18">
        <f t="shared" si="2"/>
        <v>0</v>
      </c>
      <c r="O57" s="20">
        <f t="shared" si="3"/>
        <v>0</v>
      </c>
      <c r="P57" s="142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20">
        <f t="shared" si="8"/>
        <v>0</v>
      </c>
      <c r="V57" s="21">
        <f t="shared" si="9"/>
        <v>0</v>
      </c>
      <c r="W57" s="21">
        <f t="shared" si="10"/>
        <v>0</v>
      </c>
      <c r="X57" s="13"/>
      <c r="Y57" s="23">
        <f t="shared" si="11"/>
        <v>0</v>
      </c>
      <c r="Z57" s="17"/>
      <c r="AA57" s="17"/>
      <c r="AB57" s="24">
        <f t="shared" si="12"/>
        <v>0</v>
      </c>
      <c r="AC57" s="128"/>
      <c r="AD57" s="25">
        <f t="shared" si="13"/>
        <v>0</v>
      </c>
      <c r="AE57" s="26">
        <f t="shared" si="14"/>
        <v>0</v>
      </c>
      <c r="AF57" s="13"/>
      <c r="AG57" s="29"/>
      <c r="AH57" s="15"/>
      <c r="AI57" s="17">
        <f t="shared" si="15"/>
        <v>0</v>
      </c>
      <c r="AJ57" s="17">
        <f t="shared" si="16"/>
        <v>0</v>
      </c>
      <c r="AK57" s="17"/>
      <c r="AL57" s="17"/>
      <c r="AM57" s="17"/>
      <c r="AN57" s="17"/>
      <c r="AO57" s="17"/>
      <c r="AP57" s="17"/>
      <c r="AQ57" s="17"/>
      <c r="AR57" s="17"/>
      <c r="AS57" s="17">
        <f t="shared" si="17"/>
        <v>0</v>
      </c>
      <c r="AT57" s="17"/>
      <c r="AU57" s="17"/>
      <c r="AV57" s="17"/>
      <c r="AW57" s="17">
        <f t="shared" si="18"/>
        <v>0</v>
      </c>
      <c r="AX57" s="17">
        <f t="shared" si="19"/>
        <v>0</v>
      </c>
      <c r="AY57" s="17"/>
      <c r="AZ57" s="17"/>
      <c r="BA57" s="17"/>
      <c r="BB57" s="17"/>
      <c r="BC57" s="17"/>
      <c r="BD57" s="17"/>
      <c r="BE57" s="17">
        <f t="shared" si="20"/>
        <v>0</v>
      </c>
      <c r="BF57" s="27">
        <f t="shared" si="21"/>
        <v>0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</row>
    <row r="58" spans="1:197" s="19" customFormat="1" ht="21.75" customHeight="1" x14ac:dyDescent="0.35">
      <c r="A58" s="13">
        <v>24</v>
      </c>
      <c r="B58" s="29" t="s">
        <v>57</v>
      </c>
      <c r="C58" s="15" t="s">
        <v>58</v>
      </c>
      <c r="D58" s="16">
        <v>36619</v>
      </c>
      <c r="E58" s="17">
        <v>1794</v>
      </c>
      <c r="F58" s="17">
        <f t="shared" si="0"/>
        <v>38413</v>
      </c>
      <c r="G58" s="17">
        <v>1795</v>
      </c>
      <c r="H58" s="17"/>
      <c r="I58" s="17"/>
      <c r="J58" s="17">
        <f t="shared" si="1"/>
        <v>40208</v>
      </c>
      <c r="K58" s="18">
        <f t="shared" si="2"/>
        <v>0</v>
      </c>
      <c r="L58" s="19">
        <v>0</v>
      </c>
      <c r="M58" s="19">
        <v>0</v>
      </c>
      <c r="N58" s="19">
        <v>0</v>
      </c>
      <c r="O58" s="20">
        <f t="shared" si="3"/>
        <v>40208</v>
      </c>
      <c r="P58" s="142">
        <v>2285.15</v>
      </c>
      <c r="Q58" s="17">
        <f t="shared" si="4"/>
        <v>9979.3499999999985</v>
      </c>
      <c r="R58" s="17">
        <f t="shared" si="5"/>
        <v>200</v>
      </c>
      <c r="S58" s="17">
        <f t="shared" si="6"/>
        <v>1005.2</v>
      </c>
      <c r="T58" s="17">
        <f t="shared" si="7"/>
        <v>20129.07</v>
      </c>
      <c r="U58" s="20">
        <f t="shared" si="8"/>
        <v>33598.769999999997</v>
      </c>
      <c r="V58" s="21">
        <f t="shared" si="9"/>
        <v>3305</v>
      </c>
      <c r="W58" s="21">
        <f t="shared" si="10"/>
        <v>3304.2300000000032</v>
      </c>
      <c r="X58" s="13">
        <v>24</v>
      </c>
      <c r="Y58" s="23">
        <f t="shared" si="11"/>
        <v>4824.96</v>
      </c>
      <c r="Z58" s="17">
        <v>0</v>
      </c>
      <c r="AA58" s="17">
        <v>100</v>
      </c>
      <c r="AB58" s="24">
        <f t="shared" si="12"/>
        <v>1005.2</v>
      </c>
      <c r="AC58" s="128">
        <v>200</v>
      </c>
      <c r="AD58" s="25">
        <f t="shared" si="13"/>
        <v>6609.2300000000032</v>
      </c>
      <c r="AE58" s="26">
        <f t="shared" si="14"/>
        <v>3304.6150000000016</v>
      </c>
      <c r="AF58" s="13">
        <v>26</v>
      </c>
      <c r="AG58" s="29" t="s">
        <v>57</v>
      </c>
      <c r="AH58" s="15" t="s">
        <v>58</v>
      </c>
      <c r="AI58" s="17">
        <f t="shared" si="15"/>
        <v>2285.15</v>
      </c>
      <c r="AJ58" s="17">
        <f t="shared" si="16"/>
        <v>3618.72</v>
      </c>
      <c r="AK58" s="17">
        <v>0</v>
      </c>
      <c r="AL58" s="17">
        <v>0</v>
      </c>
      <c r="AM58" s="17">
        <v>0</v>
      </c>
      <c r="AN58" s="17">
        <v>5705.07</v>
      </c>
      <c r="AO58" s="17">
        <v>0</v>
      </c>
      <c r="AP58" s="17"/>
      <c r="AQ58" s="17">
        <v>0</v>
      </c>
      <c r="AR58" s="17">
        <v>655.56</v>
      </c>
      <c r="AS58" s="17">
        <f t="shared" si="17"/>
        <v>9979.3499999999985</v>
      </c>
      <c r="AT58" s="17">
        <v>200</v>
      </c>
      <c r="AU58" s="17">
        <v>0</v>
      </c>
      <c r="AV58" s="17">
        <v>0</v>
      </c>
      <c r="AW58" s="17">
        <f t="shared" si="18"/>
        <v>200</v>
      </c>
      <c r="AX58" s="17">
        <f t="shared" si="19"/>
        <v>1005.2</v>
      </c>
      <c r="AY58" s="17">
        <v>0</v>
      </c>
      <c r="AZ58" s="330">
        <v>6142</v>
      </c>
      <c r="BA58" s="17">
        <v>100</v>
      </c>
      <c r="BB58" s="17">
        <v>8681.07</v>
      </c>
      <c r="BC58" s="17">
        <v>5206</v>
      </c>
      <c r="BD58" s="17">
        <v>0</v>
      </c>
      <c r="BE58" s="17">
        <f t="shared" si="20"/>
        <v>20129.07</v>
      </c>
      <c r="BF58" s="27">
        <f t="shared" si="21"/>
        <v>33598.769999999997</v>
      </c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</row>
    <row r="59" spans="1:197" s="57" customFormat="1" ht="23.25" customHeight="1" x14ac:dyDescent="0.35">
      <c r="A59" s="13"/>
      <c r="B59" s="14"/>
      <c r="C59" s="54"/>
      <c r="D59" s="42"/>
      <c r="E59" s="56"/>
      <c r="F59" s="17">
        <f t="shared" si="0"/>
        <v>0</v>
      </c>
      <c r="G59" s="56"/>
      <c r="H59" s="56"/>
      <c r="I59" s="56"/>
      <c r="J59" s="17">
        <f t="shared" si="1"/>
        <v>0</v>
      </c>
      <c r="K59" s="18">
        <f t="shared" si="2"/>
        <v>0</v>
      </c>
      <c r="O59" s="20">
        <f t="shared" si="3"/>
        <v>0</v>
      </c>
      <c r="P59" s="146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20">
        <f t="shared" si="8"/>
        <v>0</v>
      </c>
      <c r="V59" s="21">
        <f t="shared" si="9"/>
        <v>0</v>
      </c>
      <c r="W59" s="21">
        <f t="shared" si="10"/>
        <v>0</v>
      </c>
      <c r="X59" s="13"/>
      <c r="Y59" s="23">
        <f t="shared" si="11"/>
        <v>0</v>
      </c>
      <c r="Z59" s="56"/>
      <c r="AA59" s="56"/>
      <c r="AB59" s="24">
        <f t="shared" si="12"/>
        <v>0</v>
      </c>
      <c r="AC59" s="130"/>
      <c r="AD59" s="25">
        <f t="shared" si="13"/>
        <v>0</v>
      </c>
      <c r="AE59" s="26">
        <f t="shared" si="14"/>
        <v>0</v>
      </c>
      <c r="AF59" s="13"/>
      <c r="AG59" s="14"/>
      <c r="AH59" s="54"/>
      <c r="AI59" s="17">
        <f t="shared" si="15"/>
        <v>0</v>
      </c>
      <c r="AJ59" s="17">
        <f t="shared" si="16"/>
        <v>0</v>
      </c>
      <c r="AK59" s="56"/>
      <c r="AL59" s="56"/>
      <c r="AM59" s="56"/>
      <c r="AN59" s="56"/>
      <c r="AO59" s="56"/>
      <c r="AP59" s="56"/>
      <c r="AQ59" s="56"/>
      <c r="AR59" s="56"/>
      <c r="AS59" s="17">
        <f t="shared" si="17"/>
        <v>0</v>
      </c>
      <c r="AT59" s="56"/>
      <c r="AU59" s="56"/>
      <c r="AV59" s="56"/>
      <c r="AW59" s="17">
        <f t="shared" si="18"/>
        <v>0</v>
      </c>
      <c r="AX59" s="17">
        <f t="shared" si="19"/>
        <v>0</v>
      </c>
      <c r="AY59" s="17"/>
      <c r="AZ59" s="56"/>
      <c r="BA59" s="56"/>
      <c r="BB59" s="17" t="s">
        <v>115</v>
      </c>
      <c r="BC59" s="56"/>
      <c r="BD59" s="17"/>
      <c r="BE59" s="17">
        <f t="shared" si="20"/>
        <v>0</v>
      </c>
      <c r="BF59" s="27">
        <f t="shared" si="21"/>
        <v>0</v>
      </c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</row>
    <row r="60" spans="1:197" s="19" customFormat="1" ht="21.75" customHeight="1" x14ac:dyDescent="0.35">
      <c r="A60" s="13">
        <v>25</v>
      </c>
      <c r="B60" s="29" t="s">
        <v>59</v>
      </c>
      <c r="C60" s="15" t="s">
        <v>60</v>
      </c>
      <c r="D60" s="16">
        <v>52096</v>
      </c>
      <c r="E60" s="17">
        <v>2553</v>
      </c>
      <c r="F60" s="17">
        <f t="shared" si="0"/>
        <v>54649</v>
      </c>
      <c r="G60" s="17">
        <v>2516</v>
      </c>
      <c r="H60" s="17"/>
      <c r="I60" s="17"/>
      <c r="J60" s="17">
        <f t="shared" si="1"/>
        <v>57165</v>
      </c>
      <c r="K60" s="18">
        <f t="shared" si="2"/>
        <v>0</v>
      </c>
      <c r="L60" s="19">
        <v>0</v>
      </c>
      <c r="M60" s="19">
        <v>0</v>
      </c>
      <c r="N60" s="19">
        <v>0</v>
      </c>
      <c r="O60" s="20">
        <f t="shared" si="3"/>
        <v>57165</v>
      </c>
      <c r="P60" s="142">
        <v>5692.04</v>
      </c>
      <c r="Q60" s="17">
        <f t="shared" si="4"/>
        <v>16316.959999999997</v>
      </c>
      <c r="R60" s="17">
        <f t="shared" si="5"/>
        <v>200</v>
      </c>
      <c r="S60" s="17">
        <f t="shared" si="6"/>
        <v>1429.12</v>
      </c>
      <c r="T60" s="17">
        <f t="shared" si="7"/>
        <v>5466.48</v>
      </c>
      <c r="U60" s="20">
        <f t="shared" si="8"/>
        <v>29104.599999999995</v>
      </c>
      <c r="V60" s="21">
        <f t="shared" si="9"/>
        <v>14030</v>
      </c>
      <c r="W60" s="21">
        <f t="shared" si="10"/>
        <v>14030.400000000005</v>
      </c>
      <c r="X60" s="13">
        <v>25</v>
      </c>
      <c r="Y60" s="23">
        <f t="shared" si="11"/>
        <v>6859.8</v>
      </c>
      <c r="Z60" s="17">
        <v>0</v>
      </c>
      <c r="AA60" s="17">
        <v>100</v>
      </c>
      <c r="AB60" s="24">
        <f t="shared" si="12"/>
        <v>1429.1299999999999</v>
      </c>
      <c r="AC60" s="128">
        <v>200</v>
      </c>
      <c r="AD60" s="25">
        <f t="shared" si="13"/>
        <v>28060.400000000005</v>
      </c>
      <c r="AE60" s="26">
        <f t="shared" si="14"/>
        <v>14030.200000000003</v>
      </c>
      <c r="AF60" s="13">
        <v>27</v>
      </c>
      <c r="AG60" s="29" t="s">
        <v>59</v>
      </c>
      <c r="AH60" s="15" t="s">
        <v>60</v>
      </c>
      <c r="AI60" s="17">
        <f t="shared" si="15"/>
        <v>5692.04</v>
      </c>
      <c r="AJ60" s="17">
        <f t="shared" si="16"/>
        <v>5144.8499999999995</v>
      </c>
      <c r="AK60" s="17">
        <v>0</v>
      </c>
      <c r="AL60" s="155">
        <v>0</v>
      </c>
      <c r="AM60" s="17">
        <v>0</v>
      </c>
      <c r="AN60" s="17">
        <v>10516.55</v>
      </c>
      <c r="AO60" s="17">
        <v>0</v>
      </c>
      <c r="AP60" s="17"/>
      <c r="AQ60" s="17">
        <v>0</v>
      </c>
      <c r="AR60" s="17">
        <v>655.56</v>
      </c>
      <c r="AS60" s="17">
        <f t="shared" si="17"/>
        <v>16316.959999999997</v>
      </c>
      <c r="AT60" s="17">
        <v>200</v>
      </c>
      <c r="AU60" s="17">
        <v>0</v>
      </c>
      <c r="AV60" s="17">
        <v>0</v>
      </c>
      <c r="AW60" s="17">
        <f t="shared" si="18"/>
        <v>200</v>
      </c>
      <c r="AX60" s="17">
        <f t="shared" si="19"/>
        <v>1429.12</v>
      </c>
      <c r="AY60" s="17">
        <v>0</v>
      </c>
      <c r="AZ60" s="17">
        <v>0</v>
      </c>
      <c r="BA60" s="17">
        <v>100</v>
      </c>
      <c r="BB60" s="17">
        <v>5366.48</v>
      </c>
      <c r="BC60" s="17">
        <v>0</v>
      </c>
      <c r="BD60" s="17">
        <v>0</v>
      </c>
      <c r="BE60" s="17">
        <f t="shared" si="20"/>
        <v>5466.48</v>
      </c>
      <c r="BF60" s="27">
        <f t="shared" si="21"/>
        <v>29104.599999999995</v>
      </c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</row>
    <row r="61" spans="1:197" s="28" customFormat="1" ht="21.75" customHeight="1" x14ac:dyDescent="0.35">
      <c r="A61" s="13"/>
      <c r="B61" s="30"/>
      <c r="C61" s="60"/>
      <c r="D61" s="42"/>
      <c r="E61" s="56"/>
      <c r="F61" s="17">
        <f t="shared" si="0"/>
        <v>0</v>
      </c>
      <c r="G61" s="56"/>
      <c r="H61" s="56"/>
      <c r="I61" s="56"/>
      <c r="J61" s="17">
        <f t="shared" si="1"/>
        <v>0</v>
      </c>
      <c r="K61" s="18">
        <f t="shared" si="2"/>
        <v>0</v>
      </c>
      <c r="L61" s="57"/>
      <c r="M61" s="57"/>
      <c r="N61" s="57"/>
      <c r="O61" s="20">
        <f t="shared" si="3"/>
        <v>0</v>
      </c>
      <c r="P61" s="146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20">
        <f t="shared" si="8"/>
        <v>0</v>
      </c>
      <c r="V61" s="21">
        <f t="shared" si="9"/>
        <v>0</v>
      </c>
      <c r="W61" s="21">
        <f t="shared" si="10"/>
        <v>0</v>
      </c>
      <c r="X61" s="13"/>
      <c r="Y61" s="23">
        <f t="shared" si="11"/>
        <v>0</v>
      </c>
      <c r="Z61" s="56"/>
      <c r="AA61" s="56"/>
      <c r="AB61" s="24">
        <f t="shared" si="12"/>
        <v>0</v>
      </c>
      <c r="AC61" s="130"/>
      <c r="AD61" s="25">
        <f t="shared" si="13"/>
        <v>0</v>
      </c>
      <c r="AE61" s="26">
        <f t="shared" si="14"/>
        <v>0</v>
      </c>
      <c r="AF61" s="13"/>
      <c r="AG61" s="30"/>
      <c r="AH61" s="60"/>
      <c r="AI61" s="17">
        <f t="shared" si="15"/>
        <v>0</v>
      </c>
      <c r="AJ61" s="17">
        <f t="shared" si="16"/>
        <v>0</v>
      </c>
      <c r="AK61" s="56"/>
      <c r="AL61" s="56"/>
      <c r="AM61" s="56"/>
      <c r="AN61" s="56"/>
      <c r="AO61" s="56"/>
      <c r="AP61" s="56"/>
      <c r="AQ61" s="56"/>
      <c r="AR61" s="56"/>
      <c r="AS61" s="17">
        <f t="shared" si="17"/>
        <v>0</v>
      </c>
      <c r="AT61" s="56"/>
      <c r="AU61" s="56"/>
      <c r="AV61" s="56"/>
      <c r="AW61" s="17">
        <f t="shared" si="18"/>
        <v>0</v>
      </c>
      <c r="AX61" s="17">
        <f t="shared" si="19"/>
        <v>0</v>
      </c>
      <c r="AY61" s="17"/>
      <c r="AZ61" s="56"/>
      <c r="BA61" s="56"/>
      <c r="BB61" s="56"/>
      <c r="BC61" s="56"/>
      <c r="BD61" s="17"/>
      <c r="BE61" s="17">
        <f t="shared" si="20"/>
        <v>0</v>
      </c>
      <c r="BF61" s="27">
        <f t="shared" si="21"/>
        <v>0</v>
      </c>
    </row>
    <row r="62" spans="1:197" s="19" customFormat="1" ht="21.75" customHeight="1" x14ac:dyDescent="0.35">
      <c r="A62" s="13">
        <v>26</v>
      </c>
      <c r="B62" s="14" t="s">
        <v>61</v>
      </c>
      <c r="C62" s="15" t="s">
        <v>28</v>
      </c>
      <c r="D62" s="16">
        <v>43030</v>
      </c>
      <c r="E62" s="17">
        <v>2108</v>
      </c>
      <c r="F62" s="17">
        <f t="shared" si="0"/>
        <v>45138</v>
      </c>
      <c r="G62" s="17">
        <v>2109</v>
      </c>
      <c r="H62" s="17"/>
      <c r="I62" s="17"/>
      <c r="J62" s="17">
        <f t="shared" si="1"/>
        <v>47247</v>
      </c>
      <c r="K62" s="18">
        <f t="shared" si="2"/>
        <v>0</v>
      </c>
      <c r="L62" s="19">
        <v>0</v>
      </c>
      <c r="M62" s="19">
        <v>0</v>
      </c>
      <c r="N62" s="19">
        <v>0</v>
      </c>
      <c r="O62" s="20">
        <f t="shared" si="3"/>
        <v>47247</v>
      </c>
      <c r="P62" s="142">
        <v>3605.95</v>
      </c>
      <c r="Q62" s="17">
        <f t="shared" si="4"/>
        <v>4252.2299999999996</v>
      </c>
      <c r="R62" s="17">
        <f t="shared" si="5"/>
        <v>200</v>
      </c>
      <c r="S62" s="17">
        <f t="shared" si="6"/>
        <v>1181.17</v>
      </c>
      <c r="T62" s="17">
        <f t="shared" si="7"/>
        <v>2200</v>
      </c>
      <c r="U62" s="20">
        <f t="shared" si="8"/>
        <v>11439.349999999999</v>
      </c>
      <c r="V62" s="21">
        <f t="shared" si="9"/>
        <v>17904</v>
      </c>
      <c r="W62" s="21">
        <f t="shared" si="10"/>
        <v>17903.650000000001</v>
      </c>
      <c r="X62" s="13">
        <v>26</v>
      </c>
      <c r="Y62" s="23">
        <f t="shared" si="11"/>
        <v>5669.6399999999994</v>
      </c>
      <c r="Z62" s="17">
        <v>0</v>
      </c>
      <c r="AA62" s="17">
        <v>100</v>
      </c>
      <c r="AB62" s="24">
        <f t="shared" si="12"/>
        <v>1181.18</v>
      </c>
      <c r="AC62" s="128">
        <v>200</v>
      </c>
      <c r="AD62" s="25">
        <f t="shared" si="13"/>
        <v>35807.65</v>
      </c>
      <c r="AE62" s="26">
        <f t="shared" si="14"/>
        <v>17903.825000000001</v>
      </c>
      <c r="AF62" s="13">
        <v>28</v>
      </c>
      <c r="AG62" s="14" t="s">
        <v>61</v>
      </c>
      <c r="AH62" s="15" t="s">
        <v>28</v>
      </c>
      <c r="AI62" s="17">
        <f t="shared" si="15"/>
        <v>3605.95</v>
      </c>
      <c r="AJ62" s="17">
        <f t="shared" si="16"/>
        <v>4252.2299999999996</v>
      </c>
      <c r="AK62" s="17"/>
      <c r="AL62" s="17">
        <v>0</v>
      </c>
      <c r="AM62" s="17">
        <v>0</v>
      </c>
      <c r="AN62" s="17">
        <v>0</v>
      </c>
      <c r="AO62" s="17">
        <v>0</v>
      </c>
      <c r="AP62" s="17"/>
      <c r="AQ62" s="17">
        <v>0</v>
      </c>
      <c r="AR62" s="17">
        <v>0</v>
      </c>
      <c r="AS62" s="17">
        <f t="shared" si="17"/>
        <v>4252.2299999999996</v>
      </c>
      <c r="AT62" s="17">
        <v>200</v>
      </c>
      <c r="AU62" s="17">
        <v>0</v>
      </c>
      <c r="AV62" s="17">
        <v>0</v>
      </c>
      <c r="AW62" s="17">
        <f t="shared" si="18"/>
        <v>200</v>
      </c>
      <c r="AX62" s="17">
        <f t="shared" si="19"/>
        <v>1181.17</v>
      </c>
      <c r="AY62" s="17">
        <v>0</v>
      </c>
      <c r="AZ62" s="17">
        <v>2100</v>
      </c>
      <c r="BA62" s="17">
        <v>100</v>
      </c>
      <c r="BB62" s="17"/>
      <c r="BC62" s="17"/>
      <c r="BD62" s="17">
        <v>0</v>
      </c>
      <c r="BE62" s="17">
        <f t="shared" si="20"/>
        <v>2200</v>
      </c>
      <c r="BF62" s="27">
        <f t="shared" si="21"/>
        <v>11439.349999999999</v>
      </c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</row>
    <row r="63" spans="1:197" s="38" customFormat="1" ht="21.75" customHeight="1" x14ac:dyDescent="0.35">
      <c r="A63" s="13"/>
      <c r="B63" s="61"/>
      <c r="C63" s="44"/>
      <c r="D63" s="59"/>
      <c r="F63" s="17">
        <f t="shared" si="0"/>
        <v>0</v>
      </c>
      <c r="J63" s="17">
        <f t="shared" si="1"/>
        <v>0</v>
      </c>
      <c r="K63" s="18">
        <f t="shared" si="2"/>
        <v>0</v>
      </c>
      <c r="O63" s="20">
        <f t="shared" si="3"/>
        <v>0</v>
      </c>
      <c r="P63" s="147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20">
        <f t="shared" si="8"/>
        <v>0</v>
      </c>
      <c r="V63" s="21">
        <f t="shared" si="9"/>
        <v>0</v>
      </c>
      <c r="W63" s="21">
        <f t="shared" si="10"/>
        <v>0</v>
      </c>
      <c r="X63" s="13"/>
      <c r="Y63" s="23">
        <f t="shared" si="11"/>
        <v>0</v>
      </c>
      <c r="AA63" s="40"/>
      <c r="AB63" s="24">
        <f t="shared" si="12"/>
        <v>0</v>
      </c>
      <c r="AC63" s="129"/>
      <c r="AD63" s="25">
        <f t="shared" si="13"/>
        <v>0</v>
      </c>
      <c r="AE63" s="26">
        <f t="shared" si="14"/>
        <v>0</v>
      </c>
      <c r="AF63" s="13"/>
      <c r="AG63" s="61"/>
      <c r="AH63" s="44"/>
      <c r="AI63" s="17">
        <f t="shared" si="15"/>
        <v>0</v>
      </c>
      <c r="AJ63" s="17">
        <f t="shared" si="16"/>
        <v>0</v>
      </c>
      <c r="AK63" s="40"/>
      <c r="AS63" s="17">
        <f t="shared" si="17"/>
        <v>0</v>
      </c>
      <c r="AT63" s="40"/>
      <c r="AW63" s="17">
        <f t="shared" si="18"/>
        <v>0</v>
      </c>
      <c r="AX63" s="17">
        <f t="shared" si="19"/>
        <v>0</v>
      </c>
      <c r="AY63" s="17"/>
      <c r="BD63" s="17"/>
      <c r="BE63" s="17">
        <f t="shared" si="20"/>
        <v>0</v>
      </c>
      <c r="BF63" s="27">
        <f t="shared" si="21"/>
        <v>0</v>
      </c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</row>
    <row r="64" spans="1:197" s="19" customFormat="1" ht="21.75" customHeight="1" x14ac:dyDescent="0.35">
      <c r="A64" s="13">
        <v>27</v>
      </c>
      <c r="B64" s="14" t="s">
        <v>62</v>
      </c>
      <c r="C64" s="35" t="s">
        <v>32</v>
      </c>
      <c r="D64" s="16">
        <v>51357</v>
      </c>
      <c r="E64" s="17">
        <v>2516</v>
      </c>
      <c r="F64" s="17">
        <f t="shared" si="0"/>
        <v>53873</v>
      </c>
      <c r="G64" s="17">
        <v>2517</v>
      </c>
      <c r="H64" s="17"/>
      <c r="I64" s="17"/>
      <c r="J64" s="17">
        <f t="shared" si="1"/>
        <v>56390</v>
      </c>
      <c r="K64" s="18">
        <f t="shared" si="2"/>
        <v>0</v>
      </c>
      <c r="L64" s="19">
        <v>0</v>
      </c>
      <c r="M64" s="19">
        <v>0</v>
      </c>
      <c r="N64" s="19">
        <v>0</v>
      </c>
      <c r="O64" s="20">
        <f t="shared" si="3"/>
        <v>56390</v>
      </c>
      <c r="P64" s="142">
        <v>5529.03</v>
      </c>
      <c r="Q64" s="17">
        <f t="shared" si="4"/>
        <v>16129.76</v>
      </c>
      <c r="R64" s="17">
        <f t="shared" si="5"/>
        <v>200</v>
      </c>
      <c r="S64" s="17">
        <f t="shared" si="6"/>
        <v>1409.75</v>
      </c>
      <c r="T64" s="17">
        <f t="shared" si="7"/>
        <v>13117.11</v>
      </c>
      <c r="U64" s="20">
        <f t="shared" si="8"/>
        <v>36385.65</v>
      </c>
      <c r="V64" s="21">
        <f t="shared" si="9"/>
        <v>10002</v>
      </c>
      <c r="W64" s="21">
        <f t="shared" si="10"/>
        <v>10002.349999999999</v>
      </c>
      <c r="X64" s="13">
        <v>27</v>
      </c>
      <c r="Y64" s="23">
        <f t="shared" si="11"/>
        <v>6766.8</v>
      </c>
      <c r="Z64" s="17">
        <v>0</v>
      </c>
      <c r="AA64" s="17">
        <v>100</v>
      </c>
      <c r="AB64" s="24">
        <f t="shared" si="12"/>
        <v>1409.75</v>
      </c>
      <c r="AC64" s="128">
        <v>200</v>
      </c>
      <c r="AD64" s="25">
        <f t="shared" si="13"/>
        <v>20004.349999999999</v>
      </c>
      <c r="AE64" s="26">
        <f t="shared" si="14"/>
        <v>10002.174999999999</v>
      </c>
      <c r="AF64" s="13">
        <v>29</v>
      </c>
      <c r="AG64" s="14" t="s">
        <v>62</v>
      </c>
      <c r="AH64" s="35" t="s">
        <v>32</v>
      </c>
      <c r="AI64" s="17">
        <f t="shared" si="15"/>
        <v>5529.03</v>
      </c>
      <c r="AJ64" s="17">
        <f t="shared" si="16"/>
        <v>5075.0999999999995</v>
      </c>
      <c r="AK64" s="17">
        <v>0</v>
      </c>
      <c r="AL64" s="17">
        <v>0</v>
      </c>
      <c r="AM64" s="17">
        <v>0</v>
      </c>
      <c r="AN64" s="17">
        <v>10399.1</v>
      </c>
      <c r="AO64" s="17">
        <v>0</v>
      </c>
      <c r="AP64" s="17"/>
      <c r="AQ64" s="17">
        <v>0</v>
      </c>
      <c r="AR64" s="17">
        <v>655.56</v>
      </c>
      <c r="AS64" s="17">
        <f t="shared" si="17"/>
        <v>16129.76</v>
      </c>
      <c r="AT64" s="17">
        <v>200</v>
      </c>
      <c r="AU64" s="17">
        <v>0</v>
      </c>
      <c r="AV64" s="17">
        <v>0</v>
      </c>
      <c r="AW64" s="17">
        <f t="shared" si="18"/>
        <v>200</v>
      </c>
      <c r="AX64" s="17">
        <f t="shared" si="19"/>
        <v>1409.75</v>
      </c>
      <c r="AY64" s="17">
        <v>0</v>
      </c>
      <c r="AZ64" s="17">
        <v>2400</v>
      </c>
      <c r="BA64" s="17">
        <v>100</v>
      </c>
      <c r="BB64" s="17">
        <v>10617.11</v>
      </c>
      <c r="BC64" s="17">
        <v>0</v>
      </c>
      <c r="BD64" s="17">
        <v>0</v>
      </c>
      <c r="BE64" s="17">
        <f t="shared" si="20"/>
        <v>13117.11</v>
      </c>
      <c r="BF64" s="27">
        <f t="shared" si="21"/>
        <v>36385.65</v>
      </c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</row>
    <row r="65" spans="1:197" s="19" customFormat="1" ht="21.75" customHeight="1" x14ac:dyDescent="0.35">
      <c r="A65" s="13"/>
      <c r="B65" s="29"/>
      <c r="C65" s="15"/>
      <c r="D65" s="16"/>
      <c r="E65" s="17"/>
      <c r="F65" s="17">
        <f t="shared" si="0"/>
        <v>0</v>
      </c>
      <c r="G65" s="17"/>
      <c r="H65" s="17"/>
      <c r="I65" s="17"/>
      <c r="J65" s="17">
        <f t="shared" si="1"/>
        <v>0</v>
      </c>
      <c r="K65" s="18">
        <f t="shared" si="2"/>
        <v>0</v>
      </c>
      <c r="O65" s="20">
        <f t="shared" si="3"/>
        <v>0</v>
      </c>
      <c r="P65" s="142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20">
        <f t="shared" si="8"/>
        <v>0</v>
      </c>
      <c r="V65" s="21">
        <f t="shared" si="9"/>
        <v>0</v>
      </c>
      <c r="W65" s="21">
        <f t="shared" si="10"/>
        <v>0</v>
      </c>
      <c r="X65" s="13"/>
      <c r="Y65" s="23">
        <f t="shared" si="11"/>
        <v>0</v>
      </c>
      <c r="Z65" s="17"/>
      <c r="AA65" s="17"/>
      <c r="AB65" s="24">
        <f t="shared" si="12"/>
        <v>0</v>
      </c>
      <c r="AC65" s="128"/>
      <c r="AD65" s="25">
        <f t="shared" si="13"/>
        <v>0</v>
      </c>
      <c r="AE65" s="26">
        <f t="shared" si="14"/>
        <v>0</v>
      </c>
      <c r="AF65" s="13"/>
      <c r="AG65" s="29"/>
      <c r="AH65" s="15"/>
      <c r="AI65" s="17">
        <f t="shared" si="15"/>
        <v>0</v>
      </c>
      <c r="AJ65" s="17">
        <f t="shared" si="16"/>
        <v>0</v>
      </c>
      <c r="AK65" s="17"/>
      <c r="AL65" s="17"/>
      <c r="AM65" s="17"/>
      <c r="AN65" s="17"/>
      <c r="AO65" s="17"/>
      <c r="AP65" s="17"/>
      <c r="AQ65" s="17"/>
      <c r="AR65" s="17"/>
      <c r="AS65" s="17">
        <f t="shared" si="17"/>
        <v>0</v>
      </c>
      <c r="AT65" s="17"/>
      <c r="AU65" s="17"/>
      <c r="AV65" s="17"/>
      <c r="AW65" s="17">
        <f t="shared" si="18"/>
        <v>0</v>
      </c>
      <c r="AX65" s="17">
        <f t="shared" si="19"/>
        <v>0</v>
      </c>
      <c r="AY65" s="17"/>
      <c r="AZ65" s="50"/>
      <c r="BA65" s="17"/>
      <c r="BB65" s="17"/>
      <c r="BC65" s="17"/>
      <c r="BD65" s="17"/>
      <c r="BE65" s="17">
        <f t="shared" si="20"/>
        <v>0</v>
      </c>
      <c r="BF65" s="27">
        <f t="shared" si="21"/>
        <v>0</v>
      </c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</row>
    <row r="66" spans="1:197" s="19" customFormat="1" ht="21.75" customHeight="1" x14ac:dyDescent="0.35">
      <c r="A66" s="13">
        <v>28</v>
      </c>
      <c r="B66" s="14" t="s">
        <v>63</v>
      </c>
      <c r="C66" s="35" t="s">
        <v>25</v>
      </c>
      <c r="D66" s="16">
        <v>63997</v>
      </c>
      <c r="E66" s="17">
        <v>3008</v>
      </c>
      <c r="F66" s="17">
        <f t="shared" si="0"/>
        <v>67005</v>
      </c>
      <c r="G66" s="17">
        <v>3008</v>
      </c>
      <c r="H66" s="17"/>
      <c r="I66" s="17"/>
      <c r="J66" s="17">
        <f t="shared" si="1"/>
        <v>70013</v>
      </c>
      <c r="K66" s="18">
        <f t="shared" si="2"/>
        <v>0</v>
      </c>
      <c r="L66" s="19">
        <v>0</v>
      </c>
      <c r="M66" s="19">
        <v>0</v>
      </c>
      <c r="N66" s="19">
        <v>0</v>
      </c>
      <c r="O66" s="20">
        <f t="shared" si="3"/>
        <v>70013</v>
      </c>
      <c r="P66" s="142">
        <v>8394.4</v>
      </c>
      <c r="Q66" s="17">
        <f t="shared" si="4"/>
        <v>6301.17</v>
      </c>
      <c r="R66" s="17">
        <f t="shared" si="5"/>
        <v>200</v>
      </c>
      <c r="S66" s="17">
        <f t="shared" si="6"/>
        <v>1750.32</v>
      </c>
      <c r="T66" s="17">
        <f t="shared" si="7"/>
        <v>100</v>
      </c>
      <c r="U66" s="20">
        <f t="shared" si="8"/>
        <v>16745.89</v>
      </c>
      <c r="V66" s="21">
        <f t="shared" si="9"/>
        <v>26634</v>
      </c>
      <c r="W66" s="21">
        <f t="shared" si="10"/>
        <v>26633.11</v>
      </c>
      <c r="X66" s="13">
        <v>28</v>
      </c>
      <c r="Y66" s="23">
        <f t="shared" si="11"/>
        <v>8401.56</v>
      </c>
      <c r="Z66" s="17">
        <v>0</v>
      </c>
      <c r="AA66" s="17">
        <v>100</v>
      </c>
      <c r="AB66" s="24">
        <f t="shared" si="12"/>
        <v>1750.33</v>
      </c>
      <c r="AC66" s="128">
        <v>200</v>
      </c>
      <c r="AD66" s="25">
        <f t="shared" si="13"/>
        <v>53267.11</v>
      </c>
      <c r="AE66" s="26">
        <f t="shared" si="14"/>
        <v>26633.555</v>
      </c>
      <c r="AF66" s="13">
        <v>30</v>
      </c>
      <c r="AG66" s="14" t="s">
        <v>63</v>
      </c>
      <c r="AH66" s="35" t="s">
        <v>25</v>
      </c>
      <c r="AI66" s="17">
        <f t="shared" si="15"/>
        <v>8394.4</v>
      </c>
      <c r="AJ66" s="17">
        <f t="shared" si="16"/>
        <v>6301.17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/>
      <c r="AQ66" s="17">
        <v>0</v>
      </c>
      <c r="AR66" s="17">
        <v>0</v>
      </c>
      <c r="AS66" s="17">
        <f t="shared" si="17"/>
        <v>6301.17</v>
      </c>
      <c r="AT66" s="17">
        <v>200</v>
      </c>
      <c r="AU66" s="17">
        <v>0</v>
      </c>
      <c r="AV66" s="17">
        <v>0</v>
      </c>
      <c r="AW66" s="17">
        <f t="shared" si="18"/>
        <v>200</v>
      </c>
      <c r="AX66" s="17">
        <f t="shared" si="19"/>
        <v>1750.32</v>
      </c>
      <c r="AY66" s="17">
        <v>0</v>
      </c>
      <c r="AZ66" s="17">
        <v>0</v>
      </c>
      <c r="BA66" s="17">
        <v>100</v>
      </c>
      <c r="BB66" s="17">
        <v>0</v>
      </c>
      <c r="BC66" s="17">
        <v>0</v>
      </c>
      <c r="BD66" s="17">
        <v>0</v>
      </c>
      <c r="BE66" s="17">
        <f t="shared" si="20"/>
        <v>100</v>
      </c>
      <c r="BF66" s="27">
        <f t="shared" si="21"/>
        <v>16745.89</v>
      </c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</row>
    <row r="67" spans="1:197" s="19" customFormat="1" ht="21.75" customHeight="1" x14ac:dyDescent="0.35">
      <c r="A67" s="13"/>
      <c r="B67" s="29"/>
      <c r="C67" s="15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2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20">
        <f t="shared" si="8"/>
        <v>0</v>
      </c>
      <c r="V67" s="21">
        <f t="shared" si="9"/>
        <v>0</v>
      </c>
      <c r="W67" s="21">
        <f t="shared" si="10"/>
        <v>0</v>
      </c>
      <c r="X67" s="13"/>
      <c r="Y67" s="23">
        <f t="shared" si="11"/>
        <v>0</v>
      </c>
      <c r="Z67" s="17"/>
      <c r="AA67" s="17"/>
      <c r="AB67" s="24">
        <f t="shared" si="12"/>
        <v>0</v>
      </c>
      <c r="AC67" s="128"/>
      <c r="AD67" s="25">
        <f t="shared" si="13"/>
        <v>0</v>
      </c>
      <c r="AE67" s="26">
        <f t="shared" si="14"/>
        <v>0</v>
      </c>
      <c r="AF67" s="13"/>
      <c r="AG67" s="29"/>
      <c r="AH67" s="15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/>
      <c r="AS67" s="17">
        <f t="shared" si="17"/>
        <v>0</v>
      </c>
      <c r="AT67" s="17"/>
      <c r="AU67" s="17"/>
      <c r="AV67" s="17"/>
      <c r="AW67" s="17">
        <f t="shared" si="18"/>
        <v>0</v>
      </c>
      <c r="AX67" s="17">
        <f t="shared" si="19"/>
        <v>0</v>
      </c>
      <c r="AY67" s="17"/>
      <c r="AZ67" s="17"/>
      <c r="BA67" s="17"/>
      <c r="BB67" s="17"/>
      <c r="BC67" s="17"/>
      <c r="BD67" s="17"/>
      <c r="BE67" s="17">
        <f t="shared" si="20"/>
        <v>0</v>
      </c>
      <c r="BF67" s="27">
        <f t="shared" si="21"/>
        <v>0</v>
      </c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</row>
    <row r="68" spans="1:197" s="19" customFormat="1" ht="21.75" customHeight="1" x14ac:dyDescent="0.35">
      <c r="A68" s="13">
        <v>29</v>
      </c>
      <c r="B68" s="14" t="s">
        <v>64</v>
      </c>
      <c r="C68" s="62" t="s">
        <v>43</v>
      </c>
      <c r="D68" s="16">
        <v>39672</v>
      </c>
      <c r="E68" s="17">
        <v>1944</v>
      </c>
      <c r="F68" s="17">
        <f t="shared" si="0"/>
        <v>41616</v>
      </c>
      <c r="G68" s="17">
        <v>1944</v>
      </c>
      <c r="H68" s="17"/>
      <c r="I68" s="17"/>
      <c r="J68" s="17">
        <f t="shared" si="1"/>
        <v>43560</v>
      </c>
      <c r="K68" s="18">
        <f t="shared" si="2"/>
        <v>0</v>
      </c>
      <c r="L68" s="19">
        <v>0</v>
      </c>
      <c r="M68" s="19">
        <v>0</v>
      </c>
      <c r="N68" s="19">
        <v>0</v>
      </c>
      <c r="O68" s="20">
        <f t="shared" si="3"/>
        <v>43560</v>
      </c>
      <c r="P68" s="142">
        <v>2878.45</v>
      </c>
      <c r="Q68" s="17">
        <f t="shared" si="4"/>
        <v>8042.2</v>
      </c>
      <c r="R68" s="17">
        <f t="shared" si="5"/>
        <v>200</v>
      </c>
      <c r="S68" s="17">
        <f t="shared" si="6"/>
        <v>1089</v>
      </c>
      <c r="T68" s="17">
        <f t="shared" si="7"/>
        <v>8306.61</v>
      </c>
      <c r="U68" s="20">
        <f t="shared" si="8"/>
        <v>20516.260000000002</v>
      </c>
      <c r="V68" s="21">
        <f t="shared" si="9"/>
        <v>11522</v>
      </c>
      <c r="W68" s="21">
        <f t="shared" si="10"/>
        <v>11521.739999999998</v>
      </c>
      <c r="X68" s="13">
        <v>29</v>
      </c>
      <c r="Y68" s="23">
        <f t="shared" si="11"/>
        <v>5227.2</v>
      </c>
      <c r="Z68" s="17">
        <v>0</v>
      </c>
      <c r="AA68" s="17">
        <v>100</v>
      </c>
      <c r="AB68" s="24">
        <f t="shared" si="12"/>
        <v>1089</v>
      </c>
      <c r="AC68" s="128">
        <v>200</v>
      </c>
      <c r="AD68" s="25">
        <f t="shared" si="13"/>
        <v>23043.739999999998</v>
      </c>
      <c r="AE68" s="26">
        <f t="shared" si="14"/>
        <v>11521.869999999999</v>
      </c>
      <c r="AF68" s="13">
        <v>31</v>
      </c>
      <c r="AG68" s="14" t="s">
        <v>64</v>
      </c>
      <c r="AH68" s="62" t="s">
        <v>43</v>
      </c>
      <c r="AI68" s="17">
        <f t="shared" si="15"/>
        <v>2878.45</v>
      </c>
      <c r="AJ68" s="17">
        <f t="shared" si="16"/>
        <v>3920.3999999999996</v>
      </c>
      <c r="AK68" s="17">
        <v>0</v>
      </c>
      <c r="AL68" s="17">
        <v>0</v>
      </c>
      <c r="AM68" s="17">
        <v>0</v>
      </c>
      <c r="AN68" s="17">
        <v>4121.8</v>
      </c>
      <c r="AO68" s="17">
        <v>0</v>
      </c>
      <c r="AP68" s="17"/>
      <c r="AQ68" s="17">
        <v>0</v>
      </c>
      <c r="AR68" s="17">
        <v>0</v>
      </c>
      <c r="AS68" s="17">
        <f t="shared" si="17"/>
        <v>8042.2</v>
      </c>
      <c r="AT68" s="17">
        <v>200</v>
      </c>
      <c r="AU68" s="17">
        <v>0</v>
      </c>
      <c r="AV68" s="17">
        <v>0</v>
      </c>
      <c r="AW68" s="17">
        <f t="shared" si="18"/>
        <v>200</v>
      </c>
      <c r="AX68" s="17">
        <f t="shared" si="19"/>
        <v>1089</v>
      </c>
      <c r="AY68" s="17">
        <v>0</v>
      </c>
      <c r="AZ68" s="63">
        <v>0</v>
      </c>
      <c r="BA68" s="17">
        <v>100</v>
      </c>
      <c r="BB68" s="17">
        <v>8206.61</v>
      </c>
      <c r="BC68" s="17">
        <v>0</v>
      </c>
      <c r="BD68" s="17">
        <v>0</v>
      </c>
      <c r="BE68" s="17">
        <f t="shared" si="20"/>
        <v>8306.61</v>
      </c>
      <c r="BF68" s="27">
        <f t="shared" si="21"/>
        <v>20516.260000000002</v>
      </c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</row>
    <row r="69" spans="1:197" s="19" customFormat="1" ht="21.75" customHeight="1" x14ac:dyDescent="0.35">
      <c r="A69" s="13"/>
      <c r="B69" s="29"/>
      <c r="C69" s="15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2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20">
        <f t="shared" si="8"/>
        <v>0</v>
      </c>
      <c r="V69" s="21">
        <f t="shared" si="9"/>
        <v>0</v>
      </c>
      <c r="W69" s="21">
        <f t="shared" si="10"/>
        <v>0</v>
      </c>
      <c r="X69" s="13"/>
      <c r="Y69" s="23">
        <f t="shared" si="11"/>
        <v>0</v>
      </c>
      <c r="Z69" s="17"/>
      <c r="AA69" s="17"/>
      <c r="AB69" s="24">
        <f t="shared" si="12"/>
        <v>0</v>
      </c>
      <c r="AC69" s="128"/>
      <c r="AD69" s="25">
        <f t="shared" si="13"/>
        <v>0</v>
      </c>
      <c r="AE69" s="26">
        <f t="shared" si="14"/>
        <v>0</v>
      </c>
      <c r="AF69" s="13"/>
      <c r="AG69" s="29"/>
      <c r="AH69" s="15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/>
      <c r="AS69" s="17">
        <f t="shared" si="17"/>
        <v>0</v>
      </c>
      <c r="AT69" s="17"/>
      <c r="AU69" s="17"/>
      <c r="AV69" s="17"/>
      <c r="AW69" s="17">
        <f t="shared" si="18"/>
        <v>0</v>
      </c>
      <c r="AX69" s="17">
        <f t="shared" si="19"/>
        <v>0</v>
      </c>
      <c r="AY69" s="17"/>
      <c r="AZ69" s="17"/>
      <c r="BA69" s="17"/>
      <c r="BB69" s="17"/>
      <c r="BC69" s="17"/>
      <c r="BD69" s="17"/>
      <c r="BE69" s="17">
        <f t="shared" si="20"/>
        <v>0</v>
      </c>
      <c r="BF69" s="27">
        <f t="shared" si="21"/>
        <v>0</v>
      </c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</row>
    <row r="70" spans="1:197" s="19" customFormat="1" ht="21.75" customHeight="1" x14ac:dyDescent="0.35">
      <c r="A70" s="13">
        <v>30</v>
      </c>
      <c r="B70" s="14" t="s">
        <v>65</v>
      </c>
      <c r="C70" s="35" t="s">
        <v>43</v>
      </c>
      <c r="D70" s="16">
        <v>57347</v>
      </c>
      <c r="E70" s="17">
        <v>2810</v>
      </c>
      <c r="F70" s="17">
        <f t="shared" si="0"/>
        <v>60157</v>
      </c>
      <c r="G70" s="17">
        <v>2810</v>
      </c>
      <c r="H70" s="17"/>
      <c r="I70" s="17"/>
      <c r="J70" s="17">
        <f t="shared" si="1"/>
        <v>62967</v>
      </c>
      <c r="K70" s="18">
        <f t="shared" si="2"/>
        <v>0</v>
      </c>
      <c r="L70" s="19">
        <v>0</v>
      </c>
      <c r="M70" s="19">
        <v>0</v>
      </c>
      <c r="N70" s="19">
        <v>0</v>
      </c>
      <c r="O70" s="20">
        <f t="shared" si="3"/>
        <v>62967</v>
      </c>
      <c r="P70" s="142">
        <v>6912.39</v>
      </c>
      <c r="Q70" s="17">
        <f t="shared" si="4"/>
        <v>5667.03</v>
      </c>
      <c r="R70" s="17">
        <f t="shared" si="5"/>
        <v>200</v>
      </c>
      <c r="S70" s="17">
        <f t="shared" si="6"/>
        <v>1574.17</v>
      </c>
      <c r="T70" s="17">
        <f t="shared" si="7"/>
        <v>200</v>
      </c>
      <c r="U70" s="20">
        <f t="shared" si="8"/>
        <v>14553.59</v>
      </c>
      <c r="V70" s="21">
        <f t="shared" si="9"/>
        <v>24207</v>
      </c>
      <c r="W70" s="21">
        <f t="shared" si="10"/>
        <v>24206.410000000003</v>
      </c>
      <c r="X70" s="13">
        <v>30</v>
      </c>
      <c r="Y70" s="23">
        <f t="shared" si="11"/>
        <v>7556.04</v>
      </c>
      <c r="Z70" s="17">
        <v>0</v>
      </c>
      <c r="AA70" s="17">
        <v>100</v>
      </c>
      <c r="AB70" s="24">
        <f t="shared" si="12"/>
        <v>1574.18</v>
      </c>
      <c r="AC70" s="128">
        <v>200</v>
      </c>
      <c r="AD70" s="25">
        <f t="shared" si="13"/>
        <v>48413.41</v>
      </c>
      <c r="AE70" s="26">
        <f t="shared" si="14"/>
        <v>24206.705000000002</v>
      </c>
      <c r="AF70" s="13">
        <v>32</v>
      </c>
      <c r="AG70" s="14" t="s">
        <v>65</v>
      </c>
      <c r="AH70" s="35" t="s">
        <v>43</v>
      </c>
      <c r="AI70" s="17">
        <f t="shared" si="15"/>
        <v>6912.39</v>
      </c>
      <c r="AJ70" s="17">
        <f t="shared" si="16"/>
        <v>5667.03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/>
      <c r="AQ70" s="17">
        <v>0</v>
      </c>
      <c r="AR70" s="17">
        <v>0</v>
      </c>
      <c r="AS70" s="17">
        <f t="shared" si="17"/>
        <v>5667.03</v>
      </c>
      <c r="AT70" s="17">
        <v>200</v>
      </c>
      <c r="AU70" s="17">
        <v>0</v>
      </c>
      <c r="AV70" s="17">
        <v>0</v>
      </c>
      <c r="AW70" s="17">
        <f t="shared" si="18"/>
        <v>200</v>
      </c>
      <c r="AX70" s="17">
        <f t="shared" si="19"/>
        <v>1574.17</v>
      </c>
      <c r="AY70" s="17">
        <v>0</v>
      </c>
      <c r="AZ70" s="17">
        <v>100</v>
      </c>
      <c r="BA70" s="17">
        <v>100</v>
      </c>
      <c r="BB70" s="17">
        <v>0</v>
      </c>
      <c r="BC70" s="17">
        <v>0</v>
      </c>
      <c r="BD70" s="17">
        <v>0</v>
      </c>
      <c r="BE70" s="17">
        <f t="shared" si="20"/>
        <v>200</v>
      </c>
      <c r="BF70" s="27">
        <f t="shared" si="21"/>
        <v>14553.59</v>
      </c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</row>
    <row r="71" spans="1:197" s="19" customFormat="1" ht="21.75" customHeight="1" x14ac:dyDescent="0.35">
      <c r="A71" s="13"/>
      <c r="B71" s="29"/>
      <c r="C71" s="15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2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20">
        <f t="shared" si="8"/>
        <v>0</v>
      </c>
      <c r="V71" s="21">
        <f t="shared" si="9"/>
        <v>0</v>
      </c>
      <c r="W71" s="21">
        <f t="shared" si="10"/>
        <v>0</v>
      </c>
      <c r="X71" s="13"/>
      <c r="Y71" s="23">
        <f t="shared" si="11"/>
        <v>0</v>
      </c>
      <c r="Z71" s="17"/>
      <c r="AA71" s="17"/>
      <c r="AB71" s="24">
        <f t="shared" si="12"/>
        <v>0</v>
      </c>
      <c r="AC71" s="128"/>
      <c r="AD71" s="25">
        <f t="shared" si="13"/>
        <v>0</v>
      </c>
      <c r="AE71" s="26">
        <f t="shared" si="14"/>
        <v>0</v>
      </c>
      <c r="AF71" s="13"/>
      <c r="AG71" s="29"/>
      <c r="AH71" s="15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/>
      <c r="AS71" s="17">
        <f t="shared" si="17"/>
        <v>0</v>
      </c>
      <c r="AT71" s="17"/>
      <c r="AU71" s="17"/>
      <c r="AV71" s="17"/>
      <c r="AW71" s="17">
        <f t="shared" si="18"/>
        <v>0</v>
      </c>
      <c r="AX71" s="17">
        <f t="shared" si="19"/>
        <v>0</v>
      </c>
      <c r="AY71" s="17"/>
      <c r="AZ71" s="17"/>
      <c r="BA71" s="17"/>
      <c r="BB71" s="17"/>
      <c r="BC71" s="17"/>
      <c r="BD71" s="17"/>
      <c r="BE71" s="17">
        <f t="shared" si="20"/>
        <v>0</v>
      </c>
      <c r="BF71" s="27">
        <f t="shared" si="21"/>
        <v>0</v>
      </c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</row>
    <row r="72" spans="1:197" s="19" customFormat="1" ht="21" customHeight="1" x14ac:dyDescent="0.35">
      <c r="A72" s="13">
        <v>31</v>
      </c>
      <c r="B72" s="14" t="s">
        <v>105</v>
      </c>
      <c r="C72" s="35" t="s">
        <v>106</v>
      </c>
      <c r="D72" s="16">
        <v>29165</v>
      </c>
      <c r="E72" s="17">
        <v>1540</v>
      </c>
      <c r="F72" s="17">
        <f t="shared" si="0"/>
        <v>30705</v>
      </c>
      <c r="G72" s="17">
        <v>1540</v>
      </c>
      <c r="H72" s="17"/>
      <c r="I72" s="17"/>
      <c r="J72" s="17">
        <f t="shared" si="1"/>
        <v>32245</v>
      </c>
      <c r="K72" s="18">
        <f t="shared" si="2"/>
        <v>0</v>
      </c>
      <c r="L72" s="19">
        <v>0</v>
      </c>
      <c r="M72" s="19">
        <v>0</v>
      </c>
      <c r="N72" s="19">
        <v>0</v>
      </c>
      <c r="O72" s="20">
        <f t="shared" si="3"/>
        <v>32245</v>
      </c>
      <c r="P72" s="142">
        <v>1125.52</v>
      </c>
      <c r="Q72" s="17">
        <f t="shared" si="4"/>
        <v>2902.0499999999997</v>
      </c>
      <c r="R72" s="17">
        <f t="shared" si="5"/>
        <v>300</v>
      </c>
      <c r="S72" s="17">
        <f t="shared" si="6"/>
        <v>806.12</v>
      </c>
      <c r="T72" s="17">
        <f t="shared" si="7"/>
        <v>100</v>
      </c>
      <c r="U72" s="20">
        <f t="shared" si="8"/>
        <v>5233.6899999999996</v>
      </c>
      <c r="V72" s="21">
        <f t="shared" si="9"/>
        <v>13506</v>
      </c>
      <c r="W72" s="21">
        <f t="shared" si="10"/>
        <v>13505.310000000001</v>
      </c>
      <c r="X72" s="13">
        <v>31</v>
      </c>
      <c r="Y72" s="23">
        <f t="shared" si="11"/>
        <v>3869.3999999999996</v>
      </c>
      <c r="Z72" s="17">
        <v>0</v>
      </c>
      <c r="AA72" s="17">
        <v>100</v>
      </c>
      <c r="AB72" s="24">
        <f t="shared" si="12"/>
        <v>806.13</v>
      </c>
      <c r="AC72" s="128">
        <v>200</v>
      </c>
      <c r="AD72" s="25">
        <f t="shared" si="13"/>
        <v>27011.31</v>
      </c>
      <c r="AE72" s="26">
        <f t="shared" si="14"/>
        <v>13505.655000000001</v>
      </c>
      <c r="AF72" s="13">
        <v>33</v>
      </c>
      <c r="AG72" s="14" t="s">
        <v>105</v>
      </c>
      <c r="AH72" s="35" t="s">
        <v>106</v>
      </c>
      <c r="AI72" s="17">
        <f t="shared" si="15"/>
        <v>1125.52</v>
      </c>
      <c r="AJ72" s="17">
        <f t="shared" si="16"/>
        <v>2902.0499999999997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/>
      <c r="AQ72" s="17">
        <v>0</v>
      </c>
      <c r="AR72" s="17">
        <v>0</v>
      </c>
      <c r="AS72" s="17">
        <f t="shared" si="17"/>
        <v>2902.0499999999997</v>
      </c>
      <c r="AT72" s="17">
        <v>300</v>
      </c>
      <c r="AU72" s="17">
        <v>0</v>
      </c>
      <c r="AV72" s="17">
        <v>0</v>
      </c>
      <c r="AW72" s="17">
        <f t="shared" si="18"/>
        <v>300</v>
      </c>
      <c r="AX72" s="17">
        <f t="shared" si="19"/>
        <v>806.12</v>
      </c>
      <c r="AY72" s="17">
        <v>0</v>
      </c>
      <c r="AZ72" s="17">
        <v>0</v>
      </c>
      <c r="BA72" s="17">
        <v>100</v>
      </c>
      <c r="BB72" s="17">
        <v>0</v>
      </c>
      <c r="BC72" s="17">
        <v>0</v>
      </c>
      <c r="BD72" s="17">
        <v>0</v>
      </c>
      <c r="BE72" s="17">
        <f t="shared" si="20"/>
        <v>100</v>
      </c>
      <c r="BF72" s="27">
        <f t="shared" si="21"/>
        <v>5233.6899999999996</v>
      </c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</row>
    <row r="73" spans="1:197" s="19" customFormat="1" ht="21" customHeight="1" x14ac:dyDescent="0.35">
      <c r="A73" s="13"/>
      <c r="B73" s="29"/>
      <c r="C73" s="15"/>
      <c r="D73" s="16"/>
      <c r="E73" s="17"/>
      <c r="F73" s="17">
        <f t="shared" si="0"/>
        <v>0</v>
      </c>
      <c r="G73" s="17"/>
      <c r="H73" s="17"/>
      <c r="I73" s="17"/>
      <c r="J73" s="17">
        <f t="shared" si="1"/>
        <v>0</v>
      </c>
      <c r="K73" s="18">
        <f t="shared" si="2"/>
        <v>0</v>
      </c>
      <c r="O73" s="20">
        <f t="shared" si="3"/>
        <v>0</v>
      </c>
      <c r="P73" s="14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20">
        <f t="shared" si="8"/>
        <v>0</v>
      </c>
      <c r="V73" s="21">
        <f t="shared" si="9"/>
        <v>0</v>
      </c>
      <c r="W73" s="21">
        <f t="shared" si="10"/>
        <v>0</v>
      </c>
      <c r="X73" s="13"/>
      <c r="Y73" s="23">
        <f t="shared" si="11"/>
        <v>0</v>
      </c>
      <c r="Z73" s="17"/>
      <c r="AA73" s="17"/>
      <c r="AB73" s="24">
        <f t="shared" si="12"/>
        <v>0</v>
      </c>
      <c r="AC73" s="128"/>
      <c r="AD73" s="25">
        <f t="shared" si="13"/>
        <v>0</v>
      </c>
      <c r="AE73" s="26">
        <f t="shared" si="14"/>
        <v>0</v>
      </c>
      <c r="AF73" s="13"/>
      <c r="AG73" s="29"/>
      <c r="AH73" s="15"/>
      <c r="AI73" s="17">
        <f t="shared" si="15"/>
        <v>0</v>
      </c>
      <c r="AJ73" s="17">
        <f t="shared" si="16"/>
        <v>0</v>
      </c>
      <c r="AK73" s="17"/>
      <c r="AL73" s="17"/>
      <c r="AM73" s="17"/>
      <c r="AN73" s="17"/>
      <c r="AO73" s="17"/>
      <c r="AP73" s="17"/>
      <c r="AQ73" s="17"/>
      <c r="AR73" s="17"/>
      <c r="AS73" s="17">
        <f t="shared" si="17"/>
        <v>0</v>
      </c>
      <c r="AT73" s="17"/>
      <c r="AU73" s="17"/>
      <c r="AV73" s="17"/>
      <c r="AW73" s="17">
        <f t="shared" si="18"/>
        <v>0</v>
      </c>
      <c r="AX73" s="17">
        <f t="shared" si="19"/>
        <v>0</v>
      </c>
      <c r="AY73" s="17"/>
      <c r="AZ73" s="17"/>
      <c r="BA73" s="17"/>
      <c r="BB73" s="17"/>
      <c r="BC73" s="17"/>
      <c r="BD73" s="17"/>
      <c r="BE73" s="17">
        <f t="shared" si="20"/>
        <v>0</v>
      </c>
      <c r="BF73" s="27">
        <f t="shared" si="21"/>
        <v>0</v>
      </c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</row>
    <row r="74" spans="1:197" s="19" customFormat="1" ht="21.75" customHeight="1" x14ac:dyDescent="0.35">
      <c r="A74" s="13">
        <v>32</v>
      </c>
      <c r="B74" s="29" t="s">
        <v>66</v>
      </c>
      <c r="C74" s="35" t="s">
        <v>28</v>
      </c>
      <c r="D74" s="16">
        <v>43488</v>
      </c>
      <c r="E74" s="17">
        <v>2131</v>
      </c>
      <c r="F74" s="17">
        <f t="shared" si="0"/>
        <v>45619</v>
      </c>
      <c r="G74" s="17">
        <v>2108</v>
      </c>
      <c r="H74" s="17"/>
      <c r="I74" s="17"/>
      <c r="J74" s="17">
        <f t="shared" si="1"/>
        <v>47727</v>
      </c>
      <c r="K74" s="18">
        <f t="shared" si="2"/>
        <v>0</v>
      </c>
      <c r="L74" s="19">
        <v>0</v>
      </c>
      <c r="M74" s="19">
        <v>0</v>
      </c>
      <c r="N74" s="19">
        <v>0</v>
      </c>
      <c r="O74" s="20">
        <f t="shared" si="3"/>
        <v>47727</v>
      </c>
      <c r="P74" s="142">
        <v>3706.91</v>
      </c>
      <c r="Q74" s="17">
        <f t="shared" si="4"/>
        <v>9734.619999999999</v>
      </c>
      <c r="R74" s="17">
        <f t="shared" si="5"/>
        <v>200</v>
      </c>
      <c r="S74" s="17">
        <f t="shared" si="6"/>
        <v>1193.17</v>
      </c>
      <c r="T74" s="17">
        <f t="shared" si="7"/>
        <v>4200</v>
      </c>
      <c r="U74" s="20">
        <f t="shared" si="8"/>
        <v>19034.699999999997</v>
      </c>
      <c r="V74" s="21">
        <f t="shared" si="9"/>
        <v>14346</v>
      </c>
      <c r="W74" s="21">
        <f t="shared" si="10"/>
        <v>14346.300000000003</v>
      </c>
      <c r="X74" s="13">
        <v>32</v>
      </c>
      <c r="Y74" s="23">
        <f t="shared" si="11"/>
        <v>5727.24</v>
      </c>
      <c r="Z74" s="17">
        <v>0</v>
      </c>
      <c r="AA74" s="17">
        <v>100</v>
      </c>
      <c r="AB74" s="24">
        <f t="shared" si="12"/>
        <v>1193.18</v>
      </c>
      <c r="AC74" s="128">
        <v>200</v>
      </c>
      <c r="AD74" s="25">
        <f t="shared" si="13"/>
        <v>28692.300000000003</v>
      </c>
      <c r="AE74" s="26">
        <f t="shared" si="14"/>
        <v>14346.150000000001</v>
      </c>
      <c r="AF74" s="13">
        <v>34</v>
      </c>
      <c r="AG74" s="29" t="s">
        <v>66</v>
      </c>
      <c r="AH74" s="35" t="s">
        <v>28</v>
      </c>
      <c r="AI74" s="17">
        <f t="shared" si="15"/>
        <v>3706.91</v>
      </c>
      <c r="AJ74" s="17">
        <f t="shared" si="16"/>
        <v>4295.43</v>
      </c>
      <c r="AK74" s="17">
        <v>5439.19</v>
      </c>
      <c r="AL74" s="17">
        <v>0</v>
      </c>
      <c r="AM74" s="17">
        <v>0</v>
      </c>
      <c r="AN74" s="17">
        <v>0</v>
      </c>
      <c r="AO74" s="17">
        <v>0</v>
      </c>
      <c r="AP74" s="17"/>
      <c r="AQ74" s="17">
        <v>0</v>
      </c>
      <c r="AR74" s="17">
        <v>0</v>
      </c>
      <c r="AS74" s="17">
        <f t="shared" si="17"/>
        <v>9734.619999999999</v>
      </c>
      <c r="AT74" s="17">
        <v>200</v>
      </c>
      <c r="AU74" s="17">
        <v>0</v>
      </c>
      <c r="AV74" s="17">
        <v>0</v>
      </c>
      <c r="AW74" s="17">
        <f t="shared" si="18"/>
        <v>200</v>
      </c>
      <c r="AX74" s="17">
        <f t="shared" si="19"/>
        <v>1193.17</v>
      </c>
      <c r="AY74" s="17">
        <v>0</v>
      </c>
      <c r="AZ74" s="63">
        <v>4100</v>
      </c>
      <c r="BA74" s="17">
        <v>100</v>
      </c>
      <c r="BB74" s="17">
        <v>0</v>
      </c>
      <c r="BC74" s="17"/>
      <c r="BD74" s="17">
        <v>0</v>
      </c>
      <c r="BE74" s="17">
        <f t="shared" si="20"/>
        <v>4200</v>
      </c>
      <c r="BF74" s="27">
        <f t="shared" si="21"/>
        <v>19034.699999999997</v>
      </c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</row>
    <row r="75" spans="1:197" s="19" customFormat="1" ht="20.25" customHeight="1" x14ac:dyDescent="0.35">
      <c r="A75" s="13"/>
      <c r="B75" s="37"/>
      <c r="C75" s="49"/>
      <c r="D75" s="16"/>
      <c r="F75" s="17">
        <f t="shared" ref="F75:F92" si="22">SUM(D75:E75)</f>
        <v>0</v>
      </c>
      <c r="J75" s="17">
        <f t="shared" si="1"/>
        <v>0</v>
      </c>
      <c r="K75" s="18">
        <f t="shared" si="2"/>
        <v>0</v>
      </c>
      <c r="O75" s="20">
        <f t="shared" si="3"/>
        <v>0</v>
      </c>
      <c r="P75" s="145"/>
      <c r="Q75" s="17">
        <f t="shared" si="4"/>
        <v>0</v>
      </c>
      <c r="R75" s="17">
        <f t="shared" si="5"/>
        <v>0</v>
      </c>
      <c r="S75" s="17">
        <f t="shared" si="6"/>
        <v>0</v>
      </c>
      <c r="T75" s="17">
        <f t="shared" si="7"/>
        <v>0</v>
      </c>
      <c r="U75" s="20">
        <f t="shared" si="8"/>
        <v>0</v>
      </c>
      <c r="V75" s="21">
        <f t="shared" si="9"/>
        <v>0</v>
      </c>
      <c r="W75" s="21">
        <f t="shared" si="10"/>
        <v>0</v>
      </c>
      <c r="X75" s="13"/>
      <c r="Y75" s="23">
        <f t="shared" si="11"/>
        <v>0</v>
      </c>
      <c r="AA75" s="17"/>
      <c r="AB75" s="24">
        <f t="shared" si="12"/>
        <v>0</v>
      </c>
      <c r="AC75" s="128"/>
      <c r="AD75" s="25">
        <f t="shared" si="13"/>
        <v>0</v>
      </c>
      <c r="AE75" s="26">
        <f t="shared" si="14"/>
        <v>0</v>
      </c>
      <c r="AF75" s="13"/>
      <c r="AG75" s="37"/>
      <c r="AH75" s="49"/>
      <c r="AI75" s="17">
        <f t="shared" si="15"/>
        <v>0</v>
      </c>
      <c r="AJ75" s="17">
        <f t="shared" si="16"/>
        <v>0</v>
      </c>
      <c r="AQ75" s="17"/>
      <c r="AS75" s="17">
        <f t="shared" si="17"/>
        <v>0</v>
      </c>
      <c r="AT75" s="17"/>
      <c r="AW75" s="17">
        <f t="shared" si="18"/>
        <v>0</v>
      </c>
      <c r="AX75" s="17">
        <f t="shared" si="19"/>
        <v>0</v>
      </c>
      <c r="AY75" s="17"/>
      <c r="BD75" s="17"/>
      <c r="BE75" s="17">
        <f t="shared" si="20"/>
        <v>0</v>
      </c>
      <c r="BF75" s="27">
        <f t="shared" si="21"/>
        <v>0</v>
      </c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</row>
    <row r="76" spans="1:197" s="19" customFormat="1" ht="20.25" customHeight="1" x14ac:dyDescent="0.35">
      <c r="A76" s="13">
        <v>33</v>
      </c>
      <c r="B76" s="37" t="s">
        <v>124</v>
      </c>
      <c r="C76" s="15" t="s">
        <v>127</v>
      </c>
      <c r="D76" s="16">
        <v>29165</v>
      </c>
      <c r="E76" s="17">
        <v>1540</v>
      </c>
      <c r="F76" s="17">
        <f t="shared" si="22"/>
        <v>30705</v>
      </c>
      <c r="G76" s="17">
        <v>1540</v>
      </c>
      <c r="J76" s="17">
        <f t="shared" si="1"/>
        <v>32245</v>
      </c>
      <c r="K76" s="18">
        <f t="shared" si="2"/>
        <v>0</v>
      </c>
      <c r="L76" s="19">
        <v>0</v>
      </c>
      <c r="M76" s="19">
        <v>0</v>
      </c>
      <c r="N76" s="19">
        <v>0</v>
      </c>
      <c r="O76" s="20">
        <f t="shared" si="3"/>
        <v>32245</v>
      </c>
      <c r="P76" s="142">
        <v>1125.52</v>
      </c>
      <c r="Q76" s="17">
        <f t="shared" si="4"/>
        <v>2902.0499999999997</v>
      </c>
      <c r="R76" s="17">
        <f t="shared" si="5"/>
        <v>200</v>
      </c>
      <c r="S76" s="17">
        <f t="shared" si="6"/>
        <v>806.12</v>
      </c>
      <c r="T76" s="17">
        <f t="shared" si="7"/>
        <v>100</v>
      </c>
      <c r="U76" s="20">
        <f t="shared" si="8"/>
        <v>5133.6899999999996</v>
      </c>
      <c r="V76" s="21">
        <f t="shared" si="9"/>
        <v>13556</v>
      </c>
      <c r="W76" s="21">
        <f t="shared" si="10"/>
        <v>13555.310000000001</v>
      </c>
      <c r="X76" s="13">
        <v>33</v>
      </c>
      <c r="Y76" s="23">
        <f t="shared" si="11"/>
        <v>3869.3999999999996</v>
      </c>
      <c r="AA76" s="17">
        <v>100</v>
      </c>
      <c r="AB76" s="24">
        <f t="shared" si="12"/>
        <v>806.13</v>
      </c>
      <c r="AC76" s="128">
        <v>200</v>
      </c>
      <c r="AD76" s="25">
        <f t="shared" si="13"/>
        <v>27111.31</v>
      </c>
      <c r="AE76" s="26">
        <f t="shared" si="14"/>
        <v>13555.655000000001</v>
      </c>
      <c r="AF76" s="13">
        <v>35</v>
      </c>
      <c r="AG76" s="37" t="s">
        <v>124</v>
      </c>
      <c r="AH76" s="15" t="s">
        <v>127</v>
      </c>
      <c r="AI76" s="17">
        <f t="shared" si="15"/>
        <v>1125.52</v>
      </c>
      <c r="AJ76" s="17">
        <f t="shared" si="16"/>
        <v>2902.0499999999997</v>
      </c>
      <c r="AQ76" s="17"/>
      <c r="AS76" s="17">
        <f t="shared" si="17"/>
        <v>2902.0499999999997</v>
      </c>
      <c r="AT76" s="17">
        <v>200</v>
      </c>
      <c r="AW76" s="17">
        <f t="shared" si="18"/>
        <v>200</v>
      </c>
      <c r="AX76" s="17">
        <f t="shared" si="19"/>
        <v>806.12</v>
      </c>
      <c r="AY76" s="17"/>
      <c r="BA76" s="17">
        <v>100</v>
      </c>
      <c r="BD76" s="17"/>
      <c r="BE76" s="17">
        <f t="shared" si="20"/>
        <v>100</v>
      </c>
      <c r="BF76" s="27">
        <f t="shared" si="21"/>
        <v>5133.6899999999996</v>
      </c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</row>
    <row r="77" spans="1:197" s="19" customFormat="1" ht="20.25" customHeight="1" x14ac:dyDescent="0.35">
      <c r="A77" s="13"/>
      <c r="B77" s="37"/>
      <c r="C77" s="49"/>
      <c r="D77" s="16"/>
      <c r="F77" s="17">
        <f t="shared" si="22"/>
        <v>0</v>
      </c>
      <c r="J77" s="17">
        <f t="shared" ref="J77:J92" si="23">SUM(F77:I77)</f>
        <v>0</v>
      </c>
      <c r="K77" s="18">
        <f t="shared" ref="K77:K92" si="24">ROUND(J77/6/31/60*(N77+M77*60+L77*6*60),2)</f>
        <v>0</v>
      </c>
      <c r="O77" s="20">
        <f t="shared" ref="O77:O92" si="25">J77-K77</f>
        <v>0</v>
      </c>
      <c r="P77" s="145"/>
      <c r="Q77" s="17">
        <f t="shared" ref="Q77:Q93" si="26">SUM(AJ77:AR77)</f>
        <v>0</v>
      </c>
      <c r="R77" s="17">
        <f t="shared" ref="R77:R93" si="27">SUM(AT77:AU77)</f>
        <v>0</v>
      </c>
      <c r="S77" s="17">
        <f t="shared" ref="S77:S93" si="28">ROUNDDOWN(J77*5%/2,2)</f>
        <v>0</v>
      </c>
      <c r="T77" s="17">
        <f t="shared" ref="T77:T93" si="29">SUM(AY77:BD77)</f>
        <v>0</v>
      </c>
      <c r="U77" s="20">
        <f t="shared" ref="U77:U93" si="30">P77+Q77+R77+S77+T77</f>
        <v>0</v>
      </c>
      <c r="V77" s="21">
        <f t="shared" ref="V77:V93" si="31">ROUND(AE77,0)</f>
        <v>0</v>
      </c>
      <c r="W77" s="21">
        <f t="shared" ref="W77:W93" si="32">(AD77-V77)</f>
        <v>0</v>
      </c>
      <c r="X77" s="13"/>
      <c r="Y77" s="23">
        <f t="shared" ref="Y77:Y93" si="33">J77*12%</f>
        <v>0</v>
      </c>
      <c r="AA77" s="17"/>
      <c r="AB77" s="24">
        <f t="shared" ref="AB77:AB93" si="34">ROUNDUP(J77*5%/2,2)</f>
        <v>0</v>
      </c>
      <c r="AC77" s="128"/>
      <c r="AD77" s="25">
        <f t="shared" ref="AD77:AD93" si="35">+O77-U77</f>
        <v>0</v>
      </c>
      <c r="AE77" s="26">
        <f t="shared" ref="AE77:AE93" si="36">(+O77-U77)/2</f>
        <v>0</v>
      </c>
      <c r="AF77" s="13"/>
      <c r="AG77" s="37"/>
      <c r="AH77" s="49"/>
      <c r="AI77" s="17">
        <f t="shared" ref="AI77:AI93" si="37">P77</f>
        <v>0</v>
      </c>
      <c r="AJ77" s="17">
        <f t="shared" ref="AJ77:AJ93" si="38">J77*9%</f>
        <v>0</v>
      </c>
      <c r="AQ77" s="17"/>
      <c r="AS77" s="17">
        <f t="shared" ref="AS77:AS93" si="39">SUM(AJ77:AR77)</f>
        <v>0</v>
      </c>
      <c r="AT77" s="17"/>
      <c r="AW77" s="17">
        <f t="shared" ref="AW77:AW93" si="40">SUM(AT77:AU77)</f>
        <v>0</v>
      </c>
      <c r="AX77" s="17">
        <f t="shared" ref="AX77:AX93" si="41">ROUNDDOWN(J77*5%/2,2)</f>
        <v>0</v>
      </c>
      <c r="AY77" s="17"/>
      <c r="BD77" s="17"/>
      <c r="BE77" s="17">
        <f t="shared" ref="BE77:BE93" si="42">SUM(AY77:BD77)</f>
        <v>0</v>
      </c>
      <c r="BF77" s="27">
        <f t="shared" ref="BF77:BF93" si="43">AI77+AS77+AW77+AX77+BE77</f>
        <v>0</v>
      </c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</row>
    <row r="78" spans="1:197" s="19" customFormat="1" ht="21.75" customHeight="1" x14ac:dyDescent="0.35">
      <c r="A78" s="13">
        <v>34</v>
      </c>
      <c r="B78" s="29" t="s">
        <v>67</v>
      </c>
      <c r="C78" s="35" t="s">
        <v>43</v>
      </c>
      <c r="D78" s="16">
        <v>40509</v>
      </c>
      <c r="E78" s="17">
        <v>1985</v>
      </c>
      <c r="F78" s="17">
        <f t="shared" si="22"/>
        <v>42494</v>
      </c>
      <c r="G78" s="17">
        <v>1944</v>
      </c>
      <c r="H78" s="17"/>
      <c r="I78" s="17"/>
      <c r="J78" s="17">
        <f t="shared" si="23"/>
        <v>44438</v>
      </c>
      <c r="K78" s="18">
        <f t="shared" si="24"/>
        <v>0</v>
      </c>
      <c r="L78" s="19">
        <v>0</v>
      </c>
      <c r="M78" s="19">
        <v>0</v>
      </c>
      <c r="N78" s="19">
        <v>0</v>
      </c>
      <c r="O78" s="20">
        <f t="shared" si="25"/>
        <v>44438</v>
      </c>
      <c r="P78" s="142">
        <v>3033.86</v>
      </c>
      <c r="Q78" s="17">
        <f t="shared" si="26"/>
        <v>3999.42</v>
      </c>
      <c r="R78" s="17">
        <f t="shared" si="27"/>
        <v>200</v>
      </c>
      <c r="S78" s="17">
        <f t="shared" si="28"/>
        <v>1110.95</v>
      </c>
      <c r="T78" s="17">
        <f t="shared" si="29"/>
        <v>1100</v>
      </c>
      <c r="U78" s="20">
        <f t="shared" si="30"/>
        <v>9444.2300000000014</v>
      </c>
      <c r="V78" s="21">
        <f t="shared" si="31"/>
        <v>17497</v>
      </c>
      <c r="W78" s="21">
        <f t="shared" si="32"/>
        <v>17496.769999999997</v>
      </c>
      <c r="X78" s="13">
        <v>34</v>
      </c>
      <c r="Y78" s="23">
        <f t="shared" si="33"/>
        <v>5332.5599999999995</v>
      </c>
      <c r="Z78" s="17">
        <v>0</v>
      </c>
      <c r="AA78" s="17">
        <v>100</v>
      </c>
      <c r="AB78" s="24">
        <f t="shared" si="34"/>
        <v>1110.95</v>
      </c>
      <c r="AC78" s="128">
        <v>200</v>
      </c>
      <c r="AD78" s="25">
        <f t="shared" si="35"/>
        <v>34993.769999999997</v>
      </c>
      <c r="AE78" s="26">
        <f t="shared" si="36"/>
        <v>17496.884999999998</v>
      </c>
      <c r="AF78" s="13">
        <v>36</v>
      </c>
      <c r="AG78" s="29" t="s">
        <v>67</v>
      </c>
      <c r="AH78" s="35" t="s">
        <v>43</v>
      </c>
      <c r="AI78" s="17">
        <f t="shared" si="37"/>
        <v>3033.86</v>
      </c>
      <c r="AJ78" s="17">
        <f t="shared" si="38"/>
        <v>3999.42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/>
      <c r="AQ78" s="17">
        <v>0</v>
      </c>
      <c r="AR78" s="17">
        <v>0</v>
      </c>
      <c r="AS78" s="17">
        <f t="shared" si="39"/>
        <v>3999.42</v>
      </c>
      <c r="AT78" s="17">
        <v>200</v>
      </c>
      <c r="AU78" s="17">
        <v>0</v>
      </c>
      <c r="AV78" s="17">
        <v>0</v>
      </c>
      <c r="AW78" s="17">
        <f t="shared" si="40"/>
        <v>200</v>
      </c>
      <c r="AX78" s="17">
        <f t="shared" si="41"/>
        <v>1110.95</v>
      </c>
      <c r="AY78" s="17">
        <v>0</v>
      </c>
      <c r="AZ78" s="17">
        <v>1000</v>
      </c>
      <c r="BA78" s="17">
        <v>100</v>
      </c>
      <c r="BB78" s="17">
        <v>0</v>
      </c>
      <c r="BC78" s="17">
        <v>0</v>
      </c>
      <c r="BD78" s="17">
        <v>0</v>
      </c>
      <c r="BE78" s="17">
        <f t="shared" si="42"/>
        <v>1100</v>
      </c>
      <c r="BF78" s="27">
        <f t="shared" si="43"/>
        <v>9444.2300000000014</v>
      </c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</row>
    <row r="79" spans="1:197" s="38" customFormat="1" ht="21.75" customHeight="1" x14ac:dyDescent="0.35">
      <c r="A79" s="13"/>
      <c r="B79" s="58"/>
      <c r="C79" s="44"/>
      <c r="D79" s="16"/>
      <c r="F79" s="17">
        <f t="shared" si="22"/>
        <v>0</v>
      </c>
      <c r="J79" s="17">
        <f t="shared" si="23"/>
        <v>0</v>
      </c>
      <c r="K79" s="18">
        <f t="shared" si="24"/>
        <v>0</v>
      </c>
      <c r="O79" s="20">
        <f t="shared" si="25"/>
        <v>0</v>
      </c>
      <c r="P79" s="147"/>
      <c r="Q79" s="17">
        <f t="shared" si="26"/>
        <v>0</v>
      </c>
      <c r="R79" s="17">
        <f t="shared" si="27"/>
        <v>0</v>
      </c>
      <c r="S79" s="17">
        <f t="shared" si="28"/>
        <v>0</v>
      </c>
      <c r="T79" s="17">
        <f t="shared" si="29"/>
        <v>0</v>
      </c>
      <c r="U79" s="20">
        <f t="shared" si="30"/>
        <v>0</v>
      </c>
      <c r="V79" s="21">
        <f t="shared" si="31"/>
        <v>0</v>
      </c>
      <c r="W79" s="21">
        <f t="shared" si="32"/>
        <v>0</v>
      </c>
      <c r="X79" s="13"/>
      <c r="Y79" s="23">
        <f t="shared" si="33"/>
        <v>0</v>
      </c>
      <c r="Z79" s="17"/>
      <c r="AA79" s="17"/>
      <c r="AB79" s="24">
        <f t="shared" si="34"/>
        <v>0</v>
      </c>
      <c r="AC79" s="128"/>
      <c r="AD79" s="25">
        <f t="shared" si="35"/>
        <v>0</v>
      </c>
      <c r="AE79" s="26">
        <f t="shared" si="36"/>
        <v>0</v>
      </c>
      <c r="AF79" s="13"/>
      <c r="AG79" s="58"/>
      <c r="AH79" s="44"/>
      <c r="AI79" s="17">
        <f t="shared" si="37"/>
        <v>0</v>
      </c>
      <c r="AJ79" s="17">
        <f t="shared" si="38"/>
        <v>0</v>
      </c>
      <c r="AK79" s="17"/>
      <c r="AM79" s="17"/>
      <c r="AQ79" s="17"/>
      <c r="AR79" s="17"/>
      <c r="AS79" s="17">
        <f t="shared" si="39"/>
        <v>0</v>
      </c>
      <c r="AT79" s="17"/>
      <c r="AU79" s="17"/>
      <c r="AV79" s="17"/>
      <c r="AW79" s="17">
        <f t="shared" si="40"/>
        <v>0</v>
      </c>
      <c r="AX79" s="17">
        <f t="shared" si="41"/>
        <v>0</v>
      </c>
      <c r="AY79" s="17"/>
      <c r="BD79" s="17"/>
      <c r="BE79" s="17">
        <f t="shared" si="42"/>
        <v>0</v>
      </c>
      <c r="BF79" s="27">
        <f t="shared" si="43"/>
        <v>0</v>
      </c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</row>
    <row r="80" spans="1:197" s="19" customFormat="1" ht="21.75" customHeight="1" x14ac:dyDescent="0.35">
      <c r="A80" s="13">
        <v>35</v>
      </c>
      <c r="B80" s="29" t="s">
        <v>68</v>
      </c>
      <c r="C80" s="35" t="s">
        <v>54</v>
      </c>
      <c r="D80" s="16">
        <v>47738</v>
      </c>
      <c r="E80" s="17">
        <v>2339</v>
      </c>
      <c r="F80" s="17">
        <f t="shared" si="22"/>
        <v>50077</v>
      </c>
      <c r="G80" s="17">
        <v>2290</v>
      </c>
      <c r="H80" s="17"/>
      <c r="I80" s="17"/>
      <c r="J80" s="17">
        <f t="shared" si="23"/>
        <v>52367</v>
      </c>
      <c r="K80" s="18">
        <f t="shared" si="24"/>
        <v>0</v>
      </c>
      <c r="L80" s="19">
        <v>0</v>
      </c>
      <c r="M80" s="19">
        <v>0</v>
      </c>
      <c r="N80" s="19">
        <v>0</v>
      </c>
      <c r="O80" s="20">
        <f t="shared" si="25"/>
        <v>52367</v>
      </c>
      <c r="P80" s="142">
        <v>4682.8599999999997</v>
      </c>
      <c r="Q80" s="17">
        <f t="shared" si="26"/>
        <v>12936.57</v>
      </c>
      <c r="R80" s="17">
        <f t="shared" si="27"/>
        <v>200</v>
      </c>
      <c r="S80" s="17">
        <f t="shared" si="28"/>
        <v>1309.17</v>
      </c>
      <c r="T80" s="17">
        <f t="shared" si="29"/>
        <v>15047.13</v>
      </c>
      <c r="U80" s="20">
        <f t="shared" si="30"/>
        <v>34175.729999999996</v>
      </c>
      <c r="V80" s="21">
        <f t="shared" si="31"/>
        <v>9096</v>
      </c>
      <c r="W80" s="21">
        <f t="shared" si="32"/>
        <v>9095.2700000000041</v>
      </c>
      <c r="X80" s="13">
        <v>35</v>
      </c>
      <c r="Y80" s="23">
        <f t="shared" si="33"/>
        <v>6284.04</v>
      </c>
      <c r="Z80" s="17">
        <v>0</v>
      </c>
      <c r="AA80" s="17">
        <v>100</v>
      </c>
      <c r="AB80" s="24">
        <f t="shared" si="34"/>
        <v>1309.18</v>
      </c>
      <c r="AC80" s="128">
        <v>200</v>
      </c>
      <c r="AD80" s="25">
        <f t="shared" si="35"/>
        <v>18191.270000000004</v>
      </c>
      <c r="AE80" s="26">
        <f t="shared" si="36"/>
        <v>9095.635000000002</v>
      </c>
      <c r="AF80" s="13">
        <v>37</v>
      </c>
      <c r="AG80" s="29" t="s">
        <v>68</v>
      </c>
      <c r="AH80" s="35" t="s">
        <v>54</v>
      </c>
      <c r="AI80" s="17">
        <f t="shared" si="37"/>
        <v>4682.8599999999997</v>
      </c>
      <c r="AJ80" s="17">
        <f t="shared" si="38"/>
        <v>4713.03</v>
      </c>
      <c r="AK80" s="17">
        <v>8223.5400000000009</v>
      </c>
      <c r="AL80" s="17">
        <v>0</v>
      </c>
      <c r="AM80" s="17">
        <v>0</v>
      </c>
      <c r="AN80" s="17">
        <v>0</v>
      </c>
      <c r="AO80" s="17">
        <v>0</v>
      </c>
      <c r="AP80" s="17"/>
      <c r="AQ80" s="17">
        <v>0</v>
      </c>
      <c r="AR80" s="17">
        <v>0</v>
      </c>
      <c r="AS80" s="17">
        <f t="shared" si="39"/>
        <v>12936.57</v>
      </c>
      <c r="AT80" s="17">
        <v>200</v>
      </c>
      <c r="AU80" s="17">
        <v>0</v>
      </c>
      <c r="AV80" s="17">
        <v>0</v>
      </c>
      <c r="AW80" s="17">
        <f t="shared" si="40"/>
        <v>200</v>
      </c>
      <c r="AX80" s="17">
        <f t="shared" si="41"/>
        <v>1309.17</v>
      </c>
      <c r="AY80" s="17">
        <v>0</v>
      </c>
      <c r="AZ80" s="17">
        <v>100</v>
      </c>
      <c r="BA80" s="17">
        <v>100</v>
      </c>
      <c r="BB80" s="17">
        <v>14847.13</v>
      </c>
      <c r="BC80" s="17">
        <v>0</v>
      </c>
      <c r="BD80" s="17">
        <v>0</v>
      </c>
      <c r="BE80" s="17">
        <f t="shared" si="42"/>
        <v>15047.13</v>
      </c>
      <c r="BF80" s="27">
        <f t="shared" si="43"/>
        <v>34175.729999999996</v>
      </c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</row>
    <row r="81" spans="1:197" s="19" customFormat="1" ht="25.5" x14ac:dyDescent="0.35">
      <c r="A81" s="13"/>
      <c r="B81" s="29"/>
      <c r="C81" s="35"/>
      <c r="D81" s="16"/>
      <c r="E81" s="17"/>
      <c r="F81" s="17">
        <f t="shared" si="22"/>
        <v>0</v>
      </c>
      <c r="G81" s="17"/>
      <c r="H81" s="17"/>
      <c r="I81" s="17"/>
      <c r="J81" s="17">
        <f t="shared" si="23"/>
        <v>0</v>
      </c>
      <c r="K81" s="18">
        <f t="shared" si="24"/>
        <v>0</v>
      </c>
      <c r="O81" s="20">
        <f t="shared" si="25"/>
        <v>0</v>
      </c>
      <c r="P81" s="142"/>
      <c r="Q81" s="17">
        <f t="shared" si="26"/>
        <v>0</v>
      </c>
      <c r="R81" s="17">
        <f t="shared" si="27"/>
        <v>0</v>
      </c>
      <c r="S81" s="17">
        <f t="shared" si="28"/>
        <v>0</v>
      </c>
      <c r="T81" s="17">
        <f t="shared" si="29"/>
        <v>0</v>
      </c>
      <c r="U81" s="20">
        <f t="shared" si="30"/>
        <v>0</v>
      </c>
      <c r="V81" s="21">
        <f t="shared" si="31"/>
        <v>0</v>
      </c>
      <c r="W81" s="21">
        <f t="shared" si="32"/>
        <v>0</v>
      </c>
      <c r="X81" s="13"/>
      <c r="Y81" s="23">
        <f t="shared" si="33"/>
        <v>0</v>
      </c>
      <c r="Z81" s="17"/>
      <c r="AA81" s="17"/>
      <c r="AB81" s="24">
        <f t="shared" si="34"/>
        <v>0</v>
      </c>
      <c r="AC81" s="128"/>
      <c r="AD81" s="25">
        <f t="shared" si="35"/>
        <v>0</v>
      </c>
      <c r="AE81" s="26">
        <f t="shared" si="36"/>
        <v>0</v>
      </c>
      <c r="AF81" s="13"/>
      <c r="AG81" s="29"/>
      <c r="AH81" s="35"/>
      <c r="AI81" s="17">
        <f t="shared" si="37"/>
        <v>0</v>
      </c>
      <c r="AJ81" s="17">
        <f t="shared" si="38"/>
        <v>0</v>
      </c>
      <c r="AK81" s="17"/>
      <c r="AL81" s="17"/>
      <c r="AM81" s="17"/>
      <c r="AN81" s="17"/>
      <c r="AO81" s="17"/>
      <c r="AP81" s="17"/>
      <c r="AQ81" s="17"/>
      <c r="AR81" s="17"/>
      <c r="AS81" s="17">
        <f t="shared" si="39"/>
        <v>0</v>
      </c>
      <c r="AT81" s="17"/>
      <c r="AU81" s="17"/>
      <c r="AV81" s="17"/>
      <c r="AW81" s="17">
        <f t="shared" si="40"/>
        <v>0</v>
      </c>
      <c r="AX81" s="17">
        <f t="shared" si="41"/>
        <v>0</v>
      </c>
      <c r="AY81" s="17"/>
      <c r="AZ81" s="17"/>
      <c r="BA81" s="17"/>
      <c r="BB81" s="17"/>
      <c r="BC81" s="17"/>
      <c r="BD81" s="17"/>
      <c r="BE81" s="17">
        <f t="shared" si="42"/>
        <v>0</v>
      </c>
      <c r="BF81" s="27">
        <f t="shared" si="43"/>
        <v>0</v>
      </c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</row>
    <row r="82" spans="1:197" s="19" customFormat="1" ht="25.5" x14ac:dyDescent="0.35">
      <c r="A82" s="13">
        <v>36</v>
      </c>
      <c r="B82" s="29" t="s">
        <v>125</v>
      </c>
      <c r="C82" s="15" t="s">
        <v>127</v>
      </c>
      <c r="D82" s="16">
        <v>29165</v>
      </c>
      <c r="E82" s="17">
        <v>1540</v>
      </c>
      <c r="F82" s="17">
        <f t="shared" si="22"/>
        <v>30705</v>
      </c>
      <c r="G82" s="17">
        <v>1540</v>
      </c>
      <c r="H82" s="17"/>
      <c r="I82" s="17"/>
      <c r="J82" s="17">
        <f t="shared" si="23"/>
        <v>32245</v>
      </c>
      <c r="K82" s="18">
        <f t="shared" si="24"/>
        <v>0</v>
      </c>
      <c r="L82" s="19">
        <v>0</v>
      </c>
      <c r="M82" s="19">
        <v>0</v>
      </c>
      <c r="N82" s="19">
        <v>0</v>
      </c>
      <c r="O82" s="20">
        <f t="shared" si="25"/>
        <v>32245</v>
      </c>
      <c r="P82" s="142">
        <v>1125.52</v>
      </c>
      <c r="Q82" s="17">
        <f t="shared" si="26"/>
        <v>2902.0499999999997</v>
      </c>
      <c r="R82" s="17">
        <f t="shared" si="27"/>
        <v>200</v>
      </c>
      <c r="S82" s="17">
        <f t="shared" si="28"/>
        <v>806.12</v>
      </c>
      <c r="T82" s="17">
        <f t="shared" si="29"/>
        <v>100</v>
      </c>
      <c r="U82" s="20">
        <f t="shared" si="30"/>
        <v>5133.6899999999996</v>
      </c>
      <c r="V82" s="21">
        <f t="shared" si="31"/>
        <v>13556</v>
      </c>
      <c r="W82" s="21">
        <f t="shared" si="32"/>
        <v>13555.310000000001</v>
      </c>
      <c r="X82" s="13">
        <v>36</v>
      </c>
      <c r="Y82" s="23">
        <f t="shared" si="33"/>
        <v>3869.3999999999996</v>
      </c>
      <c r="Z82" s="17"/>
      <c r="AA82" s="17">
        <v>100</v>
      </c>
      <c r="AB82" s="24">
        <f t="shared" si="34"/>
        <v>806.13</v>
      </c>
      <c r="AC82" s="128">
        <v>200</v>
      </c>
      <c r="AD82" s="25">
        <f t="shared" si="35"/>
        <v>27111.31</v>
      </c>
      <c r="AE82" s="26">
        <f t="shared" si="36"/>
        <v>13555.655000000001</v>
      </c>
      <c r="AF82" s="13">
        <v>38</v>
      </c>
      <c r="AG82" s="29" t="s">
        <v>125</v>
      </c>
      <c r="AH82" s="15" t="s">
        <v>127</v>
      </c>
      <c r="AI82" s="17">
        <f t="shared" si="37"/>
        <v>1125.52</v>
      </c>
      <c r="AJ82" s="17">
        <f t="shared" si="38"/>
        <v>2902.0499999999997</v>
      </c>
      <c r="AK82" s="17"/>
      <c r="AL82" s="17"/>
      <c r="AM82" s="17"/>
      <c r="AN82" s="17"/>
      <c r="AO82" s="17"/>
      <c r="AP82" s="17"/>
      <c r="AQ82" s="17"/>
      <c r="AR82" s="17"/>
      <c r="AS82" s="17">
        <f t="shared" si="39"/>
        <v>2902.0499999999997</v>
      </c>
      <c r="AT82" s="17">
        <v>200</v>
      </c>
      <c r="AU82" s="17"/>
      <c r="AV82" s="17"/>
      <c r="AW82" s="17">
        <f t="shared" si="40"/>
        <v>200</v>
      </c>
      <c r="AX82" s="17">
        <f t="shared" si="41"/>
        <v>806.12</v>
      </c>
      <c r="AY82" s="17"/>
      <c r="AZ82" s="17"/>
      <c r="BA82" s="17">
        <v>100</v>
      </c>
      <c r="BB82" s="17"/>
      <c r="BC82" s="17"/>
      <c r="BD82" s="17"/>
      <c r="BE82" s="17">
        <f t="shared" si="42"/>
        <v>100</v>
      </c>
      <c r="BF82" s="27">
        <f t="shared" si="43"/>
        <v>5133.6899999999996</v>
      </c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</row>
    <row r="83" spans="1:197" s="19" customFormat="1" ht="25.5" x14ac:dyDescent="0.35">
      <c r="A83" s="13"/>
      <c r="B83" s="29"/>
      <c r="C83" s="35"/>
      <c r="D83" s="16"/>
      <c r="E83" s="17"/>
      <c r="F83" s="17">
        <f t="shared" si="22"/>
        <v>0</v>
      </c>
      <c r="G83" s="17"/>
      <c r="H83" s="17"/>
      <c r="I83" s="17"/>
      <c r="J83" s="17">
        <f t="shared" si="23"/>
        <v>0</v>
      </c>
      <c r="K83" s="18">
        <f t="shared" si="24"/>
        <v>0</v>
      </c>
      <c r="O83" s="20">
        <f t="shared" si="25"/>
        <v>0</v>
      </c>
      <c r="P83" s="142"/>
      <c r="Q83" s="17">
        <f t="shared" si="26"/>
        <v>0</v>
      </c>
      <c r="R83" s="17">
        <f t="shared" si="27"/>
        <v>0</v>
      </c>
      <c r="S83" s="17">
        <f t="shared" si="28"/>
        <v>0</v>
      </c>
      <c r="T83" s="17">
        <f t="shared" si="29"/>
        <v>0</v>
      </c>
      <c r="U83" s="20">
        <f t="shared" si="30"/>
        <v>0</v>
      </c>
      <c r="V83" s="21">
        <f t="shared" si="31"/>
        <v>0</v>
      </c>
      <c r="W83" s="21">
        <f t="shared" si="32"/>
        <v>0</v>
      </c>
      <c r="X83" s="13"/>
      <c r="Y83" s="23">
        <f t="shared" si="33"/>
        <v>0</v>
      </c>
      <c r="Z83" s="17"/>
      <c r="AA83" s="17"/>
      <c r="AB83" s="24">
        <f t="shared" si="34"/>
        <v>0</v>
      </c>
      <c r="AC83" s="128"/>
      <c r="AD83" s="25">
        <f t="shared" si="35"/>
        <v>0</v>
      </c>
      <c r="AE83" s="26">
        <f t="shared" si="36"/>
        <v>0</v>
      </c>
      <c r="AF83" s="13"/>
      <c r="AG83" s="29"/>
      <c r="AH83" s="35"/>
      <c r="AI83" s="17">
        <f t="shared" si="37"/>
        <v>0</v>
      </c>
      <c r="AJ83" s="17">
        <f t="shared" si="38"/>
        <v>0</v>
      </c>
      <c r="AK83" s="17"/>
      <c r="AL83" s="17"/>
      <c r="AM83" s="17"/>
      <c r="AN83" s="17"/>
      <c r="AO83" s="17"/>
      <c r="AP83" s="17"/>
      <c r="AQ83" s="17"/>
      <c r="AR83" s="17"/>
      <c r="AS83" s="17">
        <f t="shared" si="39"/>
        <v>0</v>
      </c>
      <c r="AT83" s="17"/>
      <c r="AU83" s="17"/>
      <c r="AV83" s="17"/>
      <c r="AW83" s="17">
        <f t="shared" si="40"/>
        <v>0</v>
      </c>
      <c r="AX83" s="17">
        <f t="shared" si="41"/>
        <v>0</v>
      </c>
      <c r="AY83" s="17"/>
      <c r="AZ83" s="17"/>
      <c r="BA83" s="17"/>
      <c r="BB83" s="17"/>
      <c r="BC83" s="17"/>
      <c r="BD83" s="17"/>
      <c r="BE83" s="17">
        <f t="shared" si="42"/>
        <v>0</v>
      </c>
      <c r="BF83" s="27">
        <f t="shared" si="43"/>
        <v>0</v>
      </c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</row>
    <row r="84" spans="1:197" s="19" customFormat="1" ht="21.75" customHeight="1" x14ac:dyDescent="0.35">
      <c r="A84" s="13">
        <v>37</v>
      </c>
      <c r="B84" s="14" t="s">
        <v>69</v>
      </c>
      <c r="C84" s="64" t="s">
        <v>43</v>
      </c>
      <c r="D84" s="16">
        <v>39672</v>
      </c>
      <c r="E84" s="17">
        <v>1944</v>
      </c>
      <c r="F84" s="17">
        <f t="shared" si="22"/>
        <v>41616</v>
      </c>
      <c r="G84" s="17">
        <v>1944</v>
      </c>
      <c r="H84" s="17"/>
      <c r="I84" s="17"/>
      <c r="J84" s="17">
        <f t="shared" si="23"/>
        <v>43560</v>
      </c>
      <c r="K84" s="18">
        <f t="shared" si="24"/>
        <v>0</v>
      </c>
      <c r="L84" s="19">
        <v>0</v>
      </c>
      <c r="M84" s="19">
        <v>0</v>
      </c>
      <c r="N84" s="19">
        <v>0</v>
      </c>
      <c r="O84" s="20">
        <f t="shared" si="25"/>
        <v>43560</v>
      </c>
      <c r="P84" s="142">
        <v>2878.45</v>
      </c>
      <c r="Q84" s="17">
        <f t="shared" si="26"/>
        <v>3920.3999999999996</v>
      </c>
      <c r="R84" s="17">
        <f t="shared" si="27"/>
        <v>200</v>
      </c>
      <c r="S84" s="17">
        <f t="shared" si="28"/>
        <v>1089</v>
      </c>
      <c r="T84" s="17">
        <f t="shared" si="29"/>
        <v>100</v>
      </c>
      <c r="U84" s="20">
        <f t="shared" si="30"/>
        <v>8187.8499999999995</v>
      </c>
      <c r="V84" s="21">
        <f t="shared" si="31"/>
        <v>17686</v>
      </c>
      <c r="W84" s="21">
        <f t="shared" si="32"/>
        <v>17686.150000000001</v>
      </c>
      <c r="X84" s="13">
        <v>37</v>
      </c>
      <c r="Y84" s="23">
        <f t="shared" si="33"/>
        <v>5227.2</v>
      </c>
      <c r="Z84" s="17">
        <v>0</v>
      </c>
      <c r="AA84" s="17">
        <v>100</v>
      </c>
      <c r="AB84" s="24">
        <f t="shared" si="34"/>
        <v>1089</v>
      </c>
      <c r="AC84" s="128">
        <v>200</v>
      </c>
      <c r="AD84" s="25">
        <f t="shared" si="35"/>
        <v>35372.15</v>
      </c>
      <c r="AE84" s="26">
        <f t="shared" si="36"/>
        <v>17686.075000000001</v>
      </c>
      <c r="AF84" s="13">
        <v>39</v>
      </c>
      <c r="AG84" s="14" t="s">
        <v>69</v>
      </c>
      <c r="AH84" s="64" t="s">
        <v>43</v>
      </c>
      <c r="AI84" s="17">
        <f t="shared" si="37"/>
        <v>2878.45</v>
      </c>
      <c r="AJ84" s="17">
        <f t="shared" si="38"/>
        <v>3920.3999999999996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/>
      <c r="AQ84" s="17">
        <v>0</v>
      </c>
      <c r="AR84" s="17">
        <v>0</v>
      </c>
      <c r="AS84" s="17">
        <f t="shared" si="39"/>
        <v>3920.3999999999996</v>
      </c>
      <c r="AT84" s="17">
        <v>200</v>
      </c>
      <c r="AU84" s="17">
        <v>0</v>
      </c>
      <c r="AV84" s="17">
        <v>0</v>
      </c>
      <c r="AW84" s="17">
        <f t="shared" si="40"/>
        <v>200</v>
      </c>
      <c r="AX84" s="17">
        <f t="shared" si="41"/>
        <v>1089</v>
      </c>
      <c r="AY84" s="17">
        <v>0</v>
      </c>
      <c r="AZ84" s="17"/>
      <c r="BA84" s="17">
        <v>100</v>
      </c>
      <c r="BB84" s="17">
        <v>0</v>
      </c>
      <c r="BC84" s="17">
        <v>0</v>
      </c>
      <c r="BD84" s="17">
        <v>0</v>
      </c>
      <c r="BE84" s="17">
        <f t="shared" si="42"/>
        <v>100</v>
      </c>
      <c r="BF84" s="27">
        <f t="shared" si="43"/>
        <v>8187.8499999999995</v>
      </c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</row>
    <row r="85" spans="1:197" s="19" customFormat="1" ht="21.75" customHeight="1" x14ac:dyDescent="0.35">
      <c r="A85" s="13"/>
      <c r="B85" s="29"/>
      <c r="C85" s="15"/>
      <c r="D85" s="16"/>
      <c r="E85" s="17"/>
      <c r="F85" s="17">
        <f t="shared" si="22"/>
        <v>0</v>
      </c>
      <c r="G85" s="17"/>
      <c r="H85" s="17"/>
      <c r="I85" s="17"/>
      <c r="J85" s="17">
        <f t="shared" si="23"/>
        <v>0</v>
      </c>
      <c r="K85" s="18">
        <f t="shared" si="24"/>
        <v>0</v>
      </c>
      <c r="O85" s="20">
        <f t="shared" si="25"/>
        <v>0</v>
      </c>
      <c r="P85" s="142"/>
      <c r="Q85" s="17">
        <f t="shared" si="26"/>
        <v>0</v>
      </c>
      <c r="R85" s="17">
        <f t="shared" si="27"/>
        <v>0</v>
      </c>
      <c r="S85" s="17">
        <f t="shared" si="28"/>
        <v>0</v>
      </c>
      <c r="T85" s="17">
        <f t="shared" si="29"/>
        <v>0</v>
      </c>
      <c r="U85" s="20">
        <f t="shared" si="30"/>
        <v>0</v>
      </c>
      <c r="V85" s="21">
        <f t="shared" si="31"/>
        <v>0</v>
      </c>
      <c r="W85" s="21">
        <f t="shared" si="32"/>
        <v>0</v>
      </c>
      <c r="X85" s="13"/>
      <c r="Y85" s="23">
        <f t="shared" si="33"/>
        <v>0</v>
      </c>
      <c r="Z85" s="17"/>
      <c r="AA85" s="17"/>
      <c r="AB85" s="24">
        <f t="shared" si="34"/>
        <v>0</v>
      </c>
      <c r="AC85" s="128"/>
      <c r="AD85" s="25">
        <f t="shared" si="35"/>
        <v>0</v>
      </c>
      <c r="AE85" s="26">
        <f t="shared" si="36"/>
        <v>0</v>
      </c>
      <c r="AF85" s="13"/>
      <c r="AG85" s="29"/>
      <c r="AH85" s="15"/>
      <c r="AI85" s="17">
        <f t="shared" si="37"/>
        <v>0</v>
      </c>
      <c r="AJ85" s="17">
        <f t="shared" si="38"/>
        <v>0</v>
      </c>
      <c r="AK85" s="17"/>
      <c r="AL85" s="17"/>
      <c r="AM85" s="17"/>
      <c r="AN85" s="17"/>
      <c r="AO85" s="17"/>
      <c r="AP85" s="17"/>
      <c r="AQ85" s="17"/>
      <c r="AR85" s="17"/>
      <c r="AS85" s="17">
        <f t="shared" si="39"/>
        <v>0</v>
      </c>
      <c r="AT85" s="17"/>
      <c r="AU85" s="17"/>
      <c r="AV85" s="17"/>
      <c r="AW85" s="17">
        <f t="shared" si="40"/>
        <v>0</v>
      </c>
      <c r="AX85" s="17">
        <f t="shared" si="41"/>
        <v>0</v>
      </c>
      <c r="AY85" s="17"/>
      <c r="AZ85" s="17"/>
      <c r="BA85" s="17"/>
      <c r="BB85" s="17"/>
      <c r="BC85" s="17"/>
      <c r="BD85" s="17"/>
      <c r="BE85" s="17">
        <f t="shared" si="42"/>
        <v>0</v>
      </c>
      <c r="BF85" s="27">
        <f t="shared" si="43"/>
        <v>0</v>
      </c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</row>
    <row r="86" spans="1:197" s="19" customFormat="1" ht="21.75" customHeight="1" x14ac:dyDescent="0.35">
      <c r="A86" s="13">
        <v>38</v>
      </c>
      <c r="B86" s="14" t="s">
        <v>70</v>
      </c>
      <c r="C86" s="35" t="s">
        <v>43</v>
      </c>
      <c r="D86" s="16">
        <v>39672</v>
      </c>
      <c r="E86" s="17">
        <v>1944</v>
      </c>
      <c r="F86" s="17">
        <f t="shared" si="22"/>
        <v>41616</v>
      </c>
      <c r="G86" s="17">
        <v>1944</v>
      </c>
      <c r="H86" s="17"/>
      <c r="I86" s="17"/>
      <c r="J86" s="17">
        <f t="shared" si="23"/>
        <v>43560</v>
      </c>
      <c r="K86" s="18">
        <f t="shared" si="24"/>
        <v>0</v>
      </c>
      <c r="L86" s="19">
        <v>0</v>
      </c>
      <c r="M86" s="19">
        <v>0</v>
      </c>
      <c r="N86" s="19">
        <v>0</v>
      </c>
      <c r="O86" s="20">
        <f t="shared" si="25"/>
        <v>43560</v>
      </c>
      <c r="P86" s="142">
        <v>2878.45</v>
      </c>
      <c r="Q86" s="17">
        <f t="shared" si="26"/>
        <v>11070.369999999999</v>
      </c>
      <c r="R86" s="17">
        <f t="shared" si="27"/>
        <v>1681.94</v>
      </c>
      <c r="S86" s="17">
        <f t="shared" si="28"/>
        <v>1089</v>
      </c>
      <c r="T86" s="17">
        <f t="shared" si="29"/>
        <v>11499.51</v>
      </c>
      <c r="U86" s="20">
        <f t="shared" si="30"/>
        <v>28219.270000000004</v>
      </c>
      <c r="V86" s="21">
        <f t="shared" si="31"/>
        <v>7670</v>
      </c>
      <c r="W86" s="21">
        <f t="shared" si="32"/>
        <v>7670.7299999999959</v>
      </c>
      <c r="X86" s="13">
        <v>38</v>
      </c>
      <c r="Y86" s="23">
        <f t="shared" si="33"/>
        <v>5227.2</v>
      </c>
      <c r="Z86" s="17">
        <v>0</v>
      </c>
      <c r="AA86" s="17">
        <v>100</v>
      </c>
      <c r="AB86" s="24">
        <f t="shared" si="34"/>
        <v>1089</v>
      </c>
      <c r="AC86" s="128">
        <v>200</v>
      </c>
      <c r="AD86" s="25">
        <f t="shared" si="35"/>
        <v>15340.729999999996</v>
      </c>
      <c r="AE86" s="26">
        <f t="shared" si="36"/>
        <v>7670.364999999998</v>
      </c>
      <c r="AF86" s="13">
        <v>40</v>
      </c>
      <c r="AG86" s="14" t="s">
        <v>70</v>
      </c>
      <c r="AH86" s="35" t="s">
        <v>43</v>
      </c>
      <c r="AI86" s="17">
        <f t="shared" si="37"/>
        <v>2878.45</v>
      </c>
      <c r="AJ86" s="17">
        <f t="shared" si="38"/>
        <v>3920.3999999999996</v>
      </c>
      <c r="AK86" s="17">
        <v>0</v>
      </c>
      <c r="AL86" s="17">
        <v>200</v>
      </c>
      <c r="AM86" s="17">
        <v>0</v>
      </c>
      <c r="AN86" s="17">
        <v>6294.41</v>
      </c>
      <c r="AO86" s="17">
        <v>0</v>
      </c>
      <c r="AP86" s="17"/>
      <c r="AQ86" s="17">
        <v>0</v>
      </c>
      <c r="AR86" s="17">
        <v>655.56</v>
      </c>
      <c r="AS86" s="17">
        <f t="shared" si="39"/>
        <v>11070.369999999999</v>
      </c>
      <c r="AT86" s="17">
        <v>200</v>
      </c>
      <c r="AU86" s="17">
        <v>1481.94</v>
      </c>
      <c r="AV86" s="17">
        <v>0</v>
      </c>
      <c r="AW86" s="17">
        <f t="shared" si="40"/>
        <v>1681.94</v>
      </c>
      <c r="AX86" s="17">
        <f t="shared" si="41"/>
        <v>1089</v>
      </c>
      <c r="AY86" s="17">
        <v>0</v>
      </c>
      <c r="AZ86" s="63">
        <v>5086</v>
      </c>
      <c r="BA86" s="17">
        <v>100</v>
      </c>
      <c r="BB86" s="17">
        <v>6313.51</v>
      </c>
      <c r="BC86" s="17">
        <v>0</v>
      </c>
      <c r="BD86" s="17">
        <v>0</v>
      </c>
      <c r="BE86" s="17">
        <f t="shared" si="42"/>
        <v>11499.51</v>
      </c>
      <c r="BF86" s="27">
        <f t="shared" si="43"/>
        <v>28219.270000000004</v>
      </c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</row>
    <row r="87" spans="1:197" s="19" customFormat="1" ht="21.75" customHeight="1" x14ac:dyDescent="0.35">
      <c r="A87" s="13"/>
      <c r="B87" s="29"/>
      <c r="C87" s="15"/>
      <c r="D87" s="16"/>
      <c r="E87" s="17"/>
      <c r="F87" s="17">
        <f t="shared" si="22"/>
        <v>0</v>
      </c>
      <c r="G87" s="17"/>
      <c r="H87" s="17"/>
      <c r="I87" s="17"/>
      <c r="J87" s="17">
        <f t="shared" si="23"/>
        <v>0</v>
      </c>
      <c r="K87" s="18">
        <f t="shared" si="24"/>
        <v>0</v>
      </c>
      <c r="O87" s="20">
        <f t="shared" si="25"/>
        <v>0</v>
      </c>
      <c r="P87" s="142"/>
      <c r="Q87" s="17">
        <f t="shared" si="26"/>
        <v>0</v>
      </c>
      <c r="R87" s="17">
        <f t="shared" si="27"/>
        <v>0</v>
      </c>
      <c r="S87" s="17">
        <f t="shared" si="28"/>
        <v>0</v>
      </c>
      <c r="T87" s="17">
        <f t="shared" si="29"/>
        <v>0</v>
      </c>
      <c r="U87" s="20">
        <f t="shared" si="30"/>
        <v>0</v>
      </c>
      <c r="V87" s="21">
        <f t="shared" si="31"/>
        <v>0</v>
      </c>
      <c r="W87" s="21">
        <f t="shared" si="32"/>
        <v>0</v>
      </c>
      <c r="X87" s="13"/>
      <c r="Y87" s="23">
        <f t="shared" si="33"/>
        <v>0</v>
      </c>
      <c r="Z87" s="17"/>
      <c r="AA87" s="17"/>
      <c r="AB87" s="24">
        <f t="shared" si="34"/>
        <v>0</v>
      </c>
      <c r="AC87" s="128"/>
      <c r="AD87" s="25">
        <f t="shared" si="35"/>
        <v>0</v>
      </c>
      <c r="AE87" s="26">
        <f t="shared" si="36"/>
        <v>0</v>
      </c>
      <c r="AF87" s="13"/>
      <c r="AG87" s="29"/>
      <c r="AH87" s="15"/>
      <c r="AI87" s="17">
        <f t="shared" si="37"/>
        <v>0</v>
      </c>
      <c r="AJ87" s="17">
        <f t="shared" si="38"/>
        <v>0</v>
      </c>
      <c r="AK87" s="17"/>
      <c r="AL87" s="17"/>
      <c r="AM87" s="17"/>
      <c r="AN87" s="17"/>
      <c r="AO87" s="17"/>
      <c r="AP87" s="17"/>
      <c r="AQ87" s="17"/>
      <c r="AR87" s="17"/>
      <c r="AS87" s="17">
        <f t="shared" si="39"/>
        <v>0</v>
      </c>
      <c r="AT87" s="17"/>
      <c r="AU87" s="65" t="s">
        <v>111</v>
      </c>
      <c r="AV87" s="65"/>
      <c r="AW87" s="17">
        <f t="shared" si="40"/>
        <v>0</v>
      </c>
      <c r="AX87" s="17">
        <f t="shared" si="41"/>
        <v>0</v>
      </c>
      <c r="AY87" s="17"/>
      <c r="AZ87" s="17"/>
      <c r="BA87" s="17"/>
      <c r="BB87" s="17"/>
      <c r="BC87" s="17"/>
      <c r="BD87" s="17"/>
      <c r="BE87" s="17">
        <f t="shared" si="42"/>
        <v>0</v>
      </c>
      <c r="BF87" s="27">
        <f t="shared" si="43"/>
        <v>0</v>
      </c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</row>
    <row r="88" spans="1:197" s="19" customFormat="1" ht="21.75" customHeight="1" x14ac:dyDescent="0.35">
      <c r="A88" s="13">
        <v>39</v>
      </c>
      <c r="B88" s="14" t="s">
        <v>71</v>
      </c>
      <c r="C88" s="64" t="s">
        <v>58</v>
      </c>
      <c r="D88" s="16">
        <v>36619</v>
      </c>
      <c r="E88" s="17">
        <v>1794</v>
      </c>
      <c r="F88" s="17">
        <f t="shared" si="22"/>
        <v>38413</v>
      </c>
      <c r="G88" s="17">
        <v>1795</v>
      </c>
      <c r="H88" s="17"/>
      <c r="I88" s="17"/>
      <c r="J88" s="17">
        <f t="shared" si="23"/>
        <v>40208</v>
      </c>
      <c r="K88" s="18">
        <f t="shared" si="24"/>
        <v>0</v>
      </c>
      <c r="L88" s="19">
        <v>0</v>
      </c>
      <c r="M88" s="19">
        <v>0</v>
      </c>
      <c r="N88" s="19">
        <v>0</v>
      </c>
      <c r="O88" s="20">
        <f t="shared" si="25"/>
        <v>40208</v>
      </c>
      <c r="P88" s="142">
        <v>2285.15</v>
      </c>
      <c r="Q88" s="17">
        <f t="shared" si="26"/>
        <v>10544.3</v>
      </c>
      <c r="R88" s="17">
        <f t="shared" si="27"/>
        <v>200</v>
      </c>
      <c r="S88" s="17">
        <f t="shared" si="28"/>
        <v>1005.2</v>
      </c>
      <c r="T88" s="17">
        <f t="shared" si="29"/>
        <v>4228</v>
      </c>
      <c r="U88" s="20">
        <f t="shared" si="30"/>
        <v>18262.650000000001</v>
      </c>
      <c r="V88" s="21">
        <f t="shared" si="31"/>
        <v>10973</v>
      </c>
      <c r="W88" s="21">
        <f t="shared" si="32"/>
        <v>10972.349999999999</v>
      </c>
      <c r="X88" s="13">
        <v>39</v>
      </c>
      <c r="Y88" s="23">
        <f t="shared" si="33"/>
        <v>4824.96</v>
      </c>
      <c r="Z88" s="17">
        <v>0</v>
      </c>
      <c r="AA88" s="17">
        <v>100</v>
      </c>
      <c r="AB88" s="24">
        <f t="shared" si="34"/>
        <v>1005.2</v>
      </c>
      <c r="AC88" s="128">
        <v>200</v>
      </c>
      <c r="AD88" s="25">
        <f t="shared" si="35"/>
        <v>21945.35</v>
      </c>
      <c r="AE88" s="26">
        <f t="shared" si="36"/>
        <v>10972.674999999999</v>
      </c>
      <c r="AF88" s="13">
        <v>41</v>
      </c>
      <c r="AG88" s="14" t="s">
        <v>71</v>
      </c>
      <c r="AH88" s="64" t="s">
        <v>58</v>
      </c>
      <c r="AI88" s="17">
        <f t="shared" si="37"/>
        <v>2285.15</v>
      </c>
      <c r="AJ88" s="17">
        <f t="shared" si="38"/>
        <v>3618.72</v>
      </c>
      <c r="AK88" s="17">
        <v>0</v>
      </c>
      <c r="AL88" s="17">
        <v>0</v>
      </c>
      <c r="AM88" s="17">
        <v>0</v>
      </c>
      <c r="AN88" s="17">
        <v>4592.25</v>
      </c>
      <c r="AO88" s="17">
        <v>0</v>
      </c>
      <c r="AP88" s="17">
        <v>2333.33</v>
      </c>
      <c r="AQ88" s="17">
        <v>0</v>
      </c>
      <c r="AR88" s="17">
        <v>0</v>
      </c>
      <c r="AS88" s="17">
        <f t="shared" si="39"/>
        <v>10544.3</v>
      </c>
      <c r="AT88" s="17">
        <v>200</v>
      </c>
      <c r="AU88" s="17">
        <v>0</v>
      </c>
      <c r="AV88" s="17">
        <v>0</v>
      </c>
      <c r="AW88" s="17">
        <f t="shared" si="40"/>
        <v>200</v>
      </c>
      <c r="AX88" s="17">
        <f t="shared" si="41"/>
        <v>1005.2</v>
      </c>
      <c r="AY88" s="17">
        <v>0</v>
      </c>
      <c r="AZ88" s="17">
        <v>4128</v>
      </c>
      <c r="BA88" s="17">
        <v>100</v>
      </c>
      <c r="BB88" s="17">
        <v>0</v>
      </c>
      <c r="BC88" s="17">
        <v>0</v>
      </c>
      <c r="BD88" s="17">
        <v>0</v>
      </c>
      <c r="BE88" s="17">
        <f t="shared" si="42"/>
        <v>4228</v>
      </c>
      <c r="BF88" s="27">
        <f t="shared" si="43"/>
        <v>18262.650000000001</v>
      </c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</row>
    <row r="89" spans="1:197" s="19" customFormat="1" ht="21.75" customHeight="1" x14ac:dyDescent="0.35">
      <c r="A89" s="13"/>
      <c r="B89" s="29"/>
      <c r="C89" s="15"/>
      <c r="D89" s="16"/>
      <c r="E89" s="17"/>
      <c r="F89" s="17">
        <f t="shared" si="22"/>
        <v>0</v>
      </c>
      <c r="G89" s="17"/>
      <c r="H89" s="17"/>
      <c r="I89" s="17"/>
      <c r="J89" s="17">
        <f t="shared" si="23"/>
        <v>0</v>
      </c>
      <c r="K89" s="18">
        <f t="shared" si="24"/>
        <v>0</v>
      </c>
      <c r="O89" s="20">
        <f t="shared" si="25"/>
        <v>0</v>
      </c>
      <c r="P89" s="142"/>
      <c r="Q89" s="17">
        <f t="shared" si="26"/>
        <v>0</v>
      </c>
      <c r="R89" s="17">
        <f t="shared" si="27"/>
        <v>0</v>
      </c>
      <c r="S89" s="17">
        <f t="shared" si="28"/>
        <v>0</v>
      </c>
      <c r="T89" s="17">
        <f t="shared" si="29"/>
        <v>0</v>
      </c>
      <c r="U89" s="20">
        <f t="shared" si="30"/>
        <v>0</v>
      </c>
      <c r="V89" s="21">
        <f t="shared" si="31"/>
        <v>0</v>
      </c>
      <c r="W89" s="21">
        <f t="shared" si="32"/>
        <v>0</v>
      </c>
      <c r="X89" s="13"/>
      <c r="Y89" s="23">
        <f t="shared" si="33"/>
        <v>0</v>
      </c>
      <c r="Z89" s="17"/>
      <c r="AA89" s="17"/>
      <c r="AB89" s="24">
        <f t="shared" si="34"/>
        <v>0</v>
      </c>
      <c r="AC89" s="128"/>
      <c r="AD89" s="25">
        <f t="shared" si="35"/>
        <v>0</v>
      </c>
      <c r="AE89" s="26">
        <f t="shared" si="36"/>
        <v>0</v>
      </c>
      <c r="AF89" s="13"/>
      <c r="AG89" s="29"/>
      <c r="AH89" s="15"/>
      <c r="AI89" s="17">
        <f t="shared" si="37"/>
        <v>0</v>
      </c>
      <c r="AJ89" s="17">
        <f t="shared" si="38"/>
        <v>0</v>
      </c>
      <c r="AK89" s="17"/>
      <c r="AL89" s="17"/>
      <c r="AM89" s="17"/>
      <c r="AN89" s="17"/>
      <c r="AO89" s="17"/>
      <c r="AP89" s="17"/>
      <c r="AQ89" s="17"/>
      <c r="AR89" s="17"/>
      <c r="AS89" s="17">
        <f t="shared" si="39"/>
        <v>0</v>
      </c>
      <c r="AT89" s="17"/>
      <c r="AU89" s="17"/>
      <c r="AV89" s="17"/>
      <c r="AW89" s="17">
        <f t="shared" si="40"/>
        <v>0</v>
      </c>
      <c r="AX89" s="17">
        <f t="shared" si="41"/>
        <v>0</v>
      </c>
      <c r="AY89" s="17"/>
      <c r="AZ89" s="17"/>
      <c r="BA89" s="17"/>
      <c r="BB89" s="17"/>
      <c r="BC89" s="17"/>
      <c r="BD89" s="17"/>
      <c r="BE89" s="17">
        <f t="shared" si="42"/>
        <v>0</v>
      </c>
      <c r="BF89" s="27">
        <f t="shared" si="43"/>
        <v>0</v>
      </c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</row>
    <row r="90" spans="1:197" s="19" customFormat="1" ht="21.75" customHeight="1" x14ac:dyDescent="0.35">
      <c r="A90" s="13">
        <v>40</v>
      </c>
      <c r="B90" s="29" t="s">
        <v>123</v>
      </c>
      <c r="C90" s="15" t="s">
        <v>127</v>
      </c>
      <c r="D90" s="16">
        <v>29165</v>
      </c>
      <c r="E90" s="17">
        <v>1540</v>
      </c>
      <c r="F90" s="17">
        <f t="shared" si="22"/>
        <v>30705</v>
      </c>
      <c r="G90" s="17">
        <v>1540</v>
      </c>
      <c r="H90" s="17"/>
      <c r="I90" s="17"/>
      <c r="J90" s="17">
        <f t="shared" si="23"/>
        <v>32245</v>
      </c>
      <c r="K90" s="18">
        <f t="shared" si="24"/>
        <v>0</v>
      </c>
      <c r="L90" s="19">
        <v>0</v>
      </c>
      <c r="M90" s="19">
        <v>0</v>
      </c>
      <c r="N90" s="19">
        <v>0</v>
      </c>
      <c r="O90" s="20">
        <f t="shared" si="25"/>
        <v>32245</v>
      </c>
      <c r="P90" s="142">
        <v>1125.52</v>
      </c>
      <c r="Q90" s="17">
        <f t="shared" si="26"/>
        <v>5318.6399999999994</v>
      </c>
      <c r="R90" s="17">
        <f t="shared" si="27"/>
        <v>200</v>
      </c>
      <c r="S90" s="17">
        <f t="shared" si="28"/>
        <v>806.12</v>
      </c>
      <c r="T90" s="17">
        <f t="shared" si="29"/>
        <v>5617</v>
      </c>
      <c r="U90" s="20">
        <f t="shared" si="30"/>
        <v>13067.279999999999</v>
      </c>
      <c r="V90" s="21">
        <f t="shared" si="31"/>
        <v>9589</v>
      </c>
      <c r="W90" s="21">
        <f t="shared" si="32"/>
        <v>9588.7200000000012</v>
      </c>
      <c r="X90" s="13">
        <v>40</v>
      </c>
      <c r="Y90" s="23">
        <f t="shared" si="33"/>
        <v>3869.3999999999996</v>
      </c>
      <c r="Z90" s="17"/>
      <c r="AA90" s="17">
        <v>100</v>
      </c>
      <c r="AB90" s="24">
        <f t="shared" si="34"/>
        <v>806.13</v>
      </c>
      <c r="AC90" s="128">
        <v>200</v>
      </c>
      <c r="AD90" s="25">
        <f t="shared" si="35"/>
        <v>19177.72</v>
      </c>
      <c r="AE90" s="26">
        <f t="shared" si="36"/>
        <v>9588.86</v>
      </c>
      <c r="AF90" s="13">
        <v>42</v>
      </c>
      <c r="AG90" s="29" t="s">
        <v>123</v>
      </c>
      <c r="AH90" s="15" t="s">
        <v>127</v>
      </c>
      <c r="AI90" s="17">
        <f t="shared" si="37"/>
        <v>1125.52</v>
      </c>
      <c r="AJ90" s="17">
        <f t="shared" si="38"/>
        <v>2902.0499999999997</v>
      </c>
      <c r="AK90" s="17">
        <v>2416.59</v>
      </c>
      <c r="AL90" s="17"/>
      <c r="AM90" s="17"/>
      <c r="AN90" s="17"/>
      <c r="AO90" s="17"/>
      <c r="AP90" s="17"/>
      <c r="AQ90" s="17"/>
      <c r="AR90" s="17"/>
      <c r="AS90" s="17">
        <f t="shared" si="39"/>
        <v>5318.6399999999994</v>
      </c>
      <c r="AT90" s="17">
        <v>200</v>
      </c>
      <c r="AU90" s="17"/>
      <c r="AV90" s="17"/>
      <c r="AW90" s="17">
        <f t="shared" si="40"/>
        <v>200</v>
      </c>
      <c r="AX90" s="17">
        <f t="shared" si="41"/>
        <v>806.12</v>
      </c>
      <c r="AY90" s="17"/>
      <c r="AZ90" s="17">
        <v>5517</v>
      </c>
      <c r="BA90" s="17">
        <v>100</v>
      </c>
      <c r="BB90" s="17"/>
      <c r="BC90" s="17"/>
      <c r="BD90" s="17"/>
      <c r="BE90" s="17">
        <f t="shared" si="42"/>
        <v>5617</v>
      </c>
      <c r="BF90" s="27">
        <f t="shared" si="43"/>
        <v>13067.279999999999</v>
      </c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</row>
    <row r="91" spans="1:197" s="19" customFormat="1" ht="21.75" customHeight="1" x14ac:dyDescent="0.35">
      <c r="A91" s="13"/>
      <c r="B91" s="29"/>
      <c r="C91" s="15"/>
      <c r="D91" s="16"/>
      <c r="E91" s="17"/>
      <c r="F91" s="17">
        <f t="shared" si="22"/>
        <v>0</v>
      </c>
      <c r="G91" s="17"/>
      <c r="H91" s="17"/>
      <c r="I91" s="17"/>
      <c r="J91" s="17">
        <f t="shared" si="23"/>
        <v>0</v>
      </c>
      <c r="K91" s="18">
        <f t="shared" si="24"/>
        <v>0</v>
      </c>
      <c r="O91" s="20">
        <f t="shared" si="25"/>
        <v>0</v>
      </c>
      <c r="P91" s="142"/>
      <c r="Q91" s="17">
        <f t="shared" si="26"/>
        <v>0</v>
      </c>
      <c r="R91" s="17">
        <f t="shared" si="27"/>
        <v>0</v>
      </c>
      <c r="S91" s="17">
        <f t="shared" si="28"/>
        <v>0</v>
      </c>
      <c r="T91" s="17">
        <f t="shared" si="29"/>
        <v>0</v>
      </c>
      <c r="U91" s="20">
        <f t="shared" si="30"/>
        <v>0</v>
      </c>
      <c r="V91" s="21">
        <f t="shared" si="31"/>
        <v>0</v>
      </c>
      <c r="W91" s="21">
        <f t="shared" si="32"/>
        <v>0</v>
      </c>
      <c r="X91" s="13"/>
      <c r="Y91" s="23">
        <f t="shared" si="33"/>
        <v>0</v>
      </c>
      <c r="Z91" s="17"/>
      <c r="AA91" s="17"/>
      <c r="AB91" s="24">
        <f t="shared" si="34"/>
        <v>0</v>
      </c>
      <c r="AC91" s="128"/>
      <c r="AD91" s="25">
        <f t="shared" si="35"/>
        <v>0</v>
      </c>
      <c r="AE91" s="26">
        <f t="shared" si="36"/>
        <v>0</v>
      </c>
      <c r="AF91" s="13"/>
      <c r="AG91" s="29"/>
      <c r="AH91" s="15"/>
      <c r="AI91" s="17">
        <f t="shared" si="37"/>
        <v>0</v>
      </c>
      <c r="AJ91" s="17">
        <f t="shared" si="38"/>
        <v>0</v>
      </c>
      <c r="AK91" s="17"/>
      <c r="AL91" s="17"/>
      <c r="AM91" s="17"/>
      <c r="AN91" s="17"/>
      <c r="AO91" s="17"/>
      <c r="AP91" s="17"/>
      <c r="AQ91" s="17"/>
      <c r="AR91" s="17"/>
      <c r="AS91" s="17">
        <f t="shared" si="39"/>
        <v>0</v>
      </c>
      <c r="AT91" s="17"/>
      <c r="AU91" s="17"/>
      <c r="AV91" s="17"/>
      <c r="AW91" s="17">
        <f t="shared" si="40"/>
        <v>0</v>
      </c>
      <c r="AX91" s="17">
        <f t="shared" si="41"/>
        <v>0</v>
      </c>
      <c r="AY91" s="17"/>
      <c r="AZ91" s="17"/>
      <c r="BA91" s="17"/>
      <c r="BB91" s="17"/>
      <c r="BC91" s="17"/>
      <c r="BD91" s="17"/>
      <c r="BE91" s="17">
        <f t="shared" si="42"/>
        <v>0</v>
      </c>
      <c r="BF91" s="27">
        <f t="shared" si="43"/>
        <v>0</v>
      </c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</row>
    <row r="92" spans="1:197" s="19" customFormat="1" ht="21.75" customHeight="1" x14ac:dyDescent="0.35">
      <c r="A92" s="13">
        <v>41</v>
      </c>
      <c r="B92" s="14" t="s">
        <v>72</v>
      </c>
      <c r="C92" s="35" t="s">
        <v>25</v>
      </c>
      <c r="D92" s="16">
        <v>63997</v>
      </c>
      <c r="E92" s="17">
        <v>3008</v>
      </c>
      <c r="F92" s="17">
        <f t="shared" si="22"/>
        <v>67005</v>
      </c>
      <c r="G92" s="17">
        <v>3008</v>
      </c>
      <c r="H92" s="17"/>
      <c r="I92" s="17"/>
      <c r="J92" s="17">
        <f t="shared" si="23"/>
        <v>70013</v>
      </c>
      <c r="K92" s="18">
        <f t="shared" si="24"/>
        <v>0</v>
      </c>
      <c r="L92" s="19">
        <v>0</v>
      </c>
      <c r="M92" s="19">
        <v>0</v>
      </c>
      <c r="N92" s="19">
        <v>0</v>
      </c>
      <c r="O92" s="20">
        <f t="shared" si="25"/>
        <v>70013</v>
      </c>
      <c r="P92" s="142">
        <v>8394.4</v>
      </c>
      <c r="Q92" s="17">
        <f t="shared" si="26"/>
        <v>10017.16</v>
      </c>
      <c r="R92" s="17">
        <f t="shared" si="27"/>
        <v>200</v>
      </c>
      <c r="S92" s="17">
        <f t="shared" si="28"/>
        <v>1750.32</v>
      </c>
      <c r="T92" s="17">
        <f t="shared" si="29"/>
        <v>200</v>
      </c>
      <c r="U92" s="20">
        <f t="shared" si="30"/>
        <v>20561.879999999997</v>
      </c>
      <c r="V92" s="21">
        <f t="shared" si="31"/>
        <v>24726</v>
      </c>
      <c r="W92" s="21">
        <f t="shared" si="32"/>
        <v>24725.120000000003</v>
      </c>
      <c r="X92" s="13">
        <v>41</v>
      </c>
      <c r="Y92" s="23">
        <f t="shared" si="33"/>
        <v>8401.56</v>
      </c>
      <c r="Z92" s="17">
        <v>0</v>
      </c>
      <c r="AA92" s="17">
        <v>100</v>
      </c>
      <c r="AB92" s="24">
        <f t="shared" si="34"/>
        <v>1750.33</v>
      </c>
      <c r="AC92" s="128">
        <v>200</v>
      </c>
      <c r="AD92" s="25">
        <f t="shared" si="35"/>
        <v>49451.12</v>
      </c>
      <c r="AE92" s="26">
        <f t="shared" si="36"/>
        <v>24725.56</v>
      </c>
      <c r="AF92" s="13">
        <v>43</v>
      </c>
      <c r="AG92" s="14" t="s">
        <v>72</v>
      </c>
      <c r="AH92" s="35" t="s">
        <v>25</v>
      </c>
      <c r="AI92" s="17">
        <f t="shared" si="37"/>
        <v>8394.4</v>
      </c>
      <c r="AJ92" s="17">
        <f t="shared" si="38"/>
        <v>6301.17</v>
      </c>
      <c r="AK92" s="17">
        <v>0</v>
      </c>
      <c r="AL92" s="17">
        <v>0</v>
      </c>
      <c r="AM92" s="17">
        <v>0</v>
      </c>
      <c r="AN92" s="17">
        <v>3715.99</v>
      </c>
      <c r="AO92" s="17">
        <v>0</v>
      </c>
      <c r="AP92" s="17"/>
      <c r="AQ92" s="17">
        <v>0</v>
      </c>
      <c r="AR92" s="17">
        <v>0</v>
      </c>
      <c r="AS92" s="17">
        <f t="shared" si="39"/>
        <v>10017.16</v>
      </c>
      <c r="AT92" s="17">
        <v>200</v>
      </c>
      <c r="AU92" s="17">
        <v>0</v>
      </c>
      <c r="AV92" s="17">
        <v>0</v>
      </c>
      <c r="AW92" s="17">
        <f t="shared" si="40"/>
        <v>200</v>
      </c>
      <c r="AX92" s="17">
        <f t="shared" si="41"/>
        <v>1750.32</v>
      </c>
      <c r="AY92" s="17">
        <v>0</v>
      </c>
      <c r="AZ92" s="17">
        <v>100</v>
      </c>
      <c r="BA92" s="17">
        <v>100</v>
      </c>
      <c r="BB92" s="17">
        <v>0</v>
      </c>
      <c r="BC92" s="17">
        <v>0</v>
      </c>
      <c r="BD92" s="17">
        <v>0</v>
      </c>
      <c r="BE92" s="17">
        <f t="shared" si="42"/>
        <v>200</v>
      </c>
      <c r="BF92" s="27">
        <f t="shared" si="43"/>
        <v>20561.879999999997</v>
      </c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</row>
    <row r="93" spans="1:197" s="19" customFormat="1" ht="21.75" customHeight="1" thickBot="1" x14ac:dyDescent="0.4">
      <c r="A93" s="13"/>
      <c r="B93" s="84"/>
      <c r="C93" s="84"/>
      <c r="D93" s="59"/>
      <c r="E93" s="40"/>
      <c r="F93" s="40"/>
      <c r="G93" s="40"/>
      <c r="H93" s="40"/>
      <c r="I93" s="40"/>
      <c r="J93" s="39"/>
      <c r="K93" s="56"/>
      <c r="L93" s="38"/>
      <c r="M93" s="38"/>
      <c r="N93" s="38"/>
      <c r="O93" s="39"/>
      <c r="P93" s="144"/>
      <c r="Q93" s="17">
        <f t="shared" si="26"/>
        <v>0</v>
      </c>
      <c r="R93" s="17">
        <f t="shared" si="27"/>
        <v>0</v>
      </c>
      <c r="S93" s="17">
        <f t="shared" si="28"/>
        <v>0</v>
      </c>
      <c r="T93" s="17">
        <f t="shared" si="29"/>
        <v>0</v>
      </c>
      <c r="U93" s="20">
        <f t="shared" si="30"/>
        <v>0</v>
      </c>
      <c r="V93" s="21">
        <f t="shared" si="31"/>
        <v>0</v>
      </c>
      <c r="W93" s="21">
        <f t="shared" si="32"/>
        <v>0</v>
      </c>
      <c r="X93" s="45"/>
      <c r="Y93" s="23">
        <f t="shared" si="33"/>
        <v>0</v>
      </c>
      <c r="Z93" s="40"/>
      <c r="AA93" s="40"/>
      <c r="AB93" s="24">
        <f t="shared" si="34"/>
        <v>0</v>
      </c>
      <c r="AC93" s="129"/>
      <c r="AD93" s="25">
        <f t="shared" si="35"/>
        <v>0</v>
      </c>
      <c r="AE93" s="26">
        <f t="shared" si="36"/>
        <v>0</v>
      </c>
      <c r="AF93" s="13"/>
      <c r="AG93" s="86"/>
      <c r="AH93" s="84"/>
      <c r="AI93" s="17">
        <f t="shared" si="37"/>
        <v>0</v>
      </c>
      <c r="AJ93" s="17">
        <f t="shared" si="38"/>
        <v>0</v>
      </c>
      <c r="AK93" s="40"/>
      <c r="AL93" s="40"/>
      <c r="AM93" s="40"/>
      <c r="AN93" s="40"/>
      <c r="AO93" s="40"/>
      <c r="AP93" s="40"/>
      <c r="AQ93" s="17"/>
      <c r="AR93" s="40"/>
      <c r="AS93" s="17">
        <f t="shared" si="39"/>
        <v>0</v>
      </c>
      <c r="AT93" s="40"/>
      <c r="AU93" s="37"/>
      <c r="AV93" s="37"/>
      <c r="AW93" s="17">
        <f t="shared" si="40"/>
        <v>0</v>
      </c>
      <c r="AX93" s="17">
        <f t="shared" si="41"/>
        <v>0</v>
      </c>
      <c r="AY93" s="17"/>
      <c r="AZ93" s="40"/>
      <c r="BA93" s="40"/>
      <c r="BB93" s="40"/>
      <c r="BC93" s="40"/>
      <c r="BD93" s="17"/>
      <c r="BE93" s="17">
        <f t="shared" si="42"/>
        <v>0</v>
      </c>
      <c r="BF93" s="27">
        <f t="shared" si="43"/>
        <v>0</v>
      </c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</row>
    <row r="94" spans="1:197" s="19" customFormat="1" ht="21.75" customHeight="1" x14ac:dyDescent="0.35">
      <c r="A94" s="87"/>
      <c r="B94" s="88"/>
      <c r="C94" s="88"/>
      <c r="D94" s="89"/>
      <c r="E94" s="90"/>
      <c r="F94" s="90"/>
      <c r="G94" s="90"/>
      <c r="H94" s="90"/>
      <c r="I94" s="90"/>
      <c r="J94" s="91"/>
      <c r="K94" s="90"/>
      <c r="L94" s="91"/>
      <c r="M94" s="91"/>
      <c r="N94" s="91"/>
      <c r="O94" s="92"/>
      <c r="P94" s="148"/>
      <c r="Q94" s="90"/>
      <c r="R94" s="90"/>
      <c r="S94" s="90"/>
      <c r="T94" s="90"/>
      <c r="U94" s="92"/>
      <c r="V94" s="93"/>
      <c r="W94" s="93"/>
      <c r="X94" s="94"/>
      <c r="Y94" s="95"/>
      <c r="Z94" s="90"/>
      <c r="AA94" s="90"/>
      <c r="AB94" s="96"/>
      <c r="AC94" s="131"/>
      <c r="AD94" s="82"/>
      <c r="AE94" s="85"/>
      <c r="AF94" s="87"/>
      <c r="AG94" s="88"/>
      <c r="AH94" s="88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>
        <f>SUM(AT94:AU94)</f>
        <v>0</v>
      </c>
      <c r="AX94" s="90"/>
      <c r="AY94" s="90"/>
      <c r="AZ94" s="90"/>
      <c r="BA94" s="90"/>
      <c r="BB94" s="90"/>
      <c r="BC94" s="90"/>
      <c r="BD94" s="90"/>
      <c r="BE94" s="90"/>
      <c r="BF94" s="97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</row>
    <row r="95" spans="1:197" s="100" customFormat="1" ht="21.75" customHeight="1" x14ac:dyDescent="0.2">
      <c r="A95" s="98"/>
      <c r="B95" s="99" t="s">
        <v>73</v>
      </c>
      <c r="D95" s="101">
        <f t="shared" ref="D95:W95" si="44">SUM(D12:D92)</f>
        <v>1756970</v>
      </c>
      <c r="E95" s="101">
        <f t="shared" si="44"/>
        <v>85617</v>
      </c>
      <c r="F95" s="101">
        <f t="shared" si="44"/>
        <v>1886924</v>
      </c>
      <c r="G95" s="101">
        <f t="shared" si="44"/>
        <v>87410</v>
      </c>
      <c r="H95" s="101">
        <f t="shared" si="44"/>
        <v>0</v>
      </c>
      <c r="I95" s="101">
        <f t="shared" si="44"/>
        <v>480</v>
      </c>
      <c r="J95" s="101">
        <f t="shared" si="44"/>
        <v>1974814</v>
      </c>
      <c r="K95" s="101">
        <f t="shared" si="44"/>
        <v>0</v>
      </c>
      <c r="L95" s="101">
        <f t="shared" si="44"/>
        <v>0</v>
      </c>
      <c r="M95" s="101">
        <f t="shared" si="44"/>
        <v>0</v>
      </c>
      <c r="N95" s="101">
        <f t="shared" si="44"/>
        <v>0</v>
      </c>
      <c r="O95" s="101">
        <f t="shared" si="44"/>
        <v>1974814</v>
      </c>
      <c r="P95" s="101">
        <f t="shared" si="44"/>
        <v>165671.54299999992</v>
      </c>
      <c r="Q95" s="101">
        <f t="shared" si="44"/>
        <v>342670.95</v>
      </c>
      <c r="R95" s="101">
        <f t="shared" si="44"/>
        <v>18142.21</v>
      </c>
      <c r="S95" s="101">
        <f t="shared" si="44"/>
        <v>49370.229999999996</v>
      </c>
      <c r="T95" s="101">
        <f t="shared" si="44"/>
        <v>201885.28000000003</v>
      </c>
      <c r="U95" s="101">
        <f t="shared" si="44"/>
        <v>777740.21299999976</v>
      </c>
      <c r="V95" s="101">
        <f t="shared" si="44"/>
        <v>598539</v>
      </c>
      <c r="W95" s="101">
        <f t="shared" si="44"/>
        <v>598534.78699999989</v>
      </c>
      <c r="X95" s="102"/>
      <c r="Y95" s="103">
        <f t="shared" ref="Y95:AE95" si="45">SUM(Y12:Y92)</f>
        <v>236977.67999999996</v>
      </c>
      <c r="Z95" s="101">
        <f t="shared" si="45"/>
        <v>0</v>
      </c>
      <c r="AA95" s="125">
        <f t="shared" si="45"/>
        <v>4100</v>
      </c>
      <c r="AB95" s="101">
        <f t="shared" si="45"/>
        <v>49370.469999999987</v>
      </c>
      <c r="AC95" s="132">
        <f t="shared" si="45"/>
        <v>8200</v>
      </c>
      <c r="AD95" s="104">
        <f t="shared" si="45"/>
        <v>1197073.7870000002</v>
      </c>
      <c r="AE95" s="104">
        <f t="shared" si="45"/>
        <v>598536.89350000012</v>
      </c>
      <c r="AF95" s="105"/>
      <c r="AG95" s="99" t="s">
        <v>73</v>
      </c>
      <c r="AI95" s="101">
        <f>SUM(AI12:AI92)</f>
        <v>165671.54299999992</v>
      </c>
      <c r="AJ95" s="101">
        <f t="shared" ref="AJ95:BF95" si="46">SUM(AJ12:AJ92)</f>
        <v>177733.25999999995</v>
      </c>
      <c r="AK95" s="101">
        <f t="shared" si="46"/>
        <v>21638.93</v>
      </c>
      <c r="AL95" s="101">
        <f t="shared" si="46"/>
        <v>1700</v>
      </c>
      <c r="AM95" s="101">
        <f t="shared" si="46"/>
        <v>9634.44</v>
      </c>
      <c r="AN95" s="101">
        <f>SUM(AN12:AN92)</f>
        <v>123860.37000000004</v>
      </c>
      <c r="AO95" s="101">
        <f>SUM(AO12:AO92)</f>
        <v>0</v>
      </c>
      <c r="AP95" s="101">
        <f>SUM(AP12:AP92)</f>
        <v>2333.33</v>
      </c>
      <c r="AQ95" s="101">
        <f>SUM(AQ12:AQ92)</f>
        <v>0</v>
      </c>
      <c r="AR95" s="101">
        <f t="shared" si="46"/>
        <v>5770.619999999999</v>
      </c>
      <c r="AS95" s="101">
        <f t="shared" si="46"/>
        <v>342670.95</v>
      </c>
      <c r="AT95" s="101">
        <f t="shared" si="46"/>
        <v>9000</v>
      </c>
      <c r="AU95" s="101">
        <f t="shared" si="46"/>
        <v>9142.2099999999991</v>
      </c>
      <c r="AV95" s="101">
        <f t="shared" si="46"/>
        <v>0</v>
      </c>
      <c r="AW95" s="101">
        <f t="shared" si="46"/>
        <v>18142.21</v>
      </c>
      <c r="AX95" s="101">
        <f t="shared" si="46"/>
        <v>49370.229999999996</v>
      </c>
      <c r="AY95" s="101">
        <f t="shared" si="46"/>
        <v>3000</v>
      </c>
      <c r="AZ95" s="101">
        <f t="shared" si="46"/>
        <v>67542.880000000005</v>
      </c>
      <c r="BA95" s="101">
        <f t="shared" si="46"/>
        <v>6120.98</v>
      </c>
      <c r="BB95" s="101">
        <f>SUM(BB12:BB92)</f>
        <v>120015.41999999998</v>
      </c>
      <c r="BC95" s="101">
        <f t="shared" si="46"/>
        <v>5206</v>
      </c>
      <c r="BD95" s="101">
        <f t="shared" si="46"/>
        <v>0</v>
      </c>
      <c r="BE95" s="101">
        <f t="shared" si="46"/>
        <v>201885.28000000003</v>
      </c>
      <c r="BF95" s="101">
        <f t="shared" si="46"/>
        <v>777740.21299999976</v>
      </c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</row>
    <row r="96" spans="1:197" s="109" customFormat="1" ht="21.75" customHeight="1" thickBot="1" x14ac:dyDescent="0.4">
      <c r="A96" s="107"/>
      <c r="B96" s="108"/>
      <c r="D96" s="110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49"/>
      <c r="Q96" s="111"/>
      <c r="R96" s="111"/>
      <c r="S96" s="111"/>
      <c r="T96" s="111"/>
      <c r="U96" s="111"/>
      <c r="V96" s="112"/>
      <c r="W96" s="112" t="s">
        <v>3</v>
      </c>
      <c r="X96" s="113"/>
      <c r="Y96" s="114"/>
      <c r="Z96" s="111"/>
      <c r="AA96" s="126"/>
      <c r="AB96" s="115"/>
      <c r="AC96" s="133"/>
      <c r="AD96" s="116"/>
      <c r="AE96" s="117"/>
      <c r="AF96" s="118"/>
      <c r="AG96" s="108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26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3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</row>
    <row r="97" spans="1:70" s="66" customFormat="1" ht="21.75" customHeight="1" x14ac:dyDescent="0.35">
      <c r="B97" s="70"/>
      <c r="E97" s="119"/>
      <c r="F97" s="119"/>
      <c r="G97" s="119"/>
      <c r="H97" s="119"/>
      <c r="I97" s="119"/>
      <c r="K97" s="119"/>
      <c r="L97" s="119"/>
      <c r="M97" s="119"/>
      <c r="O97" s="119"/>
      <c r="P97" s="150"/>
      <c r="Q97" s="119"/>
      <c r="S97" s="119"/>
      <c r="T97" s="119"/>
      <c r="U97" s="119"/>
      <c r="V97" s="397"/>
      <c r="W97" s="397"/>
      <c r="X97" s="119"/>
      <c r="Y97" s="119"/>
      <c r="Z97" s="119"/>
      <c r="AA97" s="124"/>
      <c r="AB97" s="121"/>
      <c r="AC97" s="124"/>
      <c r="AD97" s="119"/>
      <c r="AE97" s="119"/>
      <c r="AG97" s="70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24"/>
      <c r="AU97" s="119"/>
      <c r="AV97" s="119"/>
      <c r="AX97" s="119"/>
      <c r="AY97" s="119"/>
      <c r="AZ97" s="119"/>
      <c r="BA97" s="119"/>
      <c r="BB97" s="119"/>
      <c r="BC97" s="119"/>
      <c r="BD97" s="119"/>
      <c r="BE97" s="119"/>
      <c r="BF97" s="119"/>
    </row>
    <row r="98" spans="1:70" s="66" customFormat="1" ht="21.75" customHeight="1" x14ac:dyDescent="0.35">
      <c r="B98" s="70"/>
      <c r="D98" s="119"/>
      <c r="E98" s="119"/>
      <c r="F98" s="119"/>
      <c r="G98" s="119"/>
      <c r="H98" s="119"/>
      <c r="I98" s="119"/>
      <c r="K98" s="119"/>
      <c r="L98" s="119"/>
      <c r="M98" s="119"/>
      <c r="N98" s="119"/>
      <c r="O98" s="119"/>
      <c r="P98" s="150"/>
      <c r="Q98" s="119"/>
      <c r="S98" s="119"/>
      <c r="T98" s="119"/>
      <c r="U98" s="119"/>
      <c r="V98" s="120"/>
      <c r="W98" s="120"/>
      <c r="X98" s="119"/>
      <c r="Y98" s="119"/>
      <c r="Z98" s="119"/>
      <c r="AA98" s="124"/>
      <c r="AB98" s="121"/>
      <c r="AC98" s="124"/>
      <c r="AD98" s="119"/>
      <c r="AE98" s="119"/>
      <c r="AG98" s="70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24"/>
      <c r="AU98" s="119"/>
      <c r="AV98" s="119"/>
      <c r="AX98" s="119"/>
      <c r="AY98" s="119"/>
      <c r="AZ98" s="119"/>
      <c r="BA98" s="119"/>
      <c r="BB98" s="119"/>
      <c r="BC98" s="119"/>
      <c r="BD98" s="119"/>
      <c r="BE98" s="119"/>
      <c r="BF98" s="119"/>
    </row>
    <row r="99" spans="1:70" ht="21.75" customHeight="1" x14ac:dyDescent="0.35">
      <c r="A99" s="2"/>
      <c r="B99" s="388" t="s">
        <v>74</v>
      </c>
      <c r="C99" s="388"/>
      <c r="D99" s="388"/>
      <c r="E99" s="3"/>
      <c r="F99" s="3"/>
      <c r="G99" s="3"/>
      <c r="H99" s="3"/>
      <c r="I99" s="3"/>
      <c r="J99" s="389" t="s">
        <v>75</v>
      </c>
      <c r="K99" s="389"/>
      <c r="L99" s="389"/>
      <c r="M99" s="389"/>
      <c r="N99" s="389"/>
      <c r="P99" s="150"/>
      <c r="Q99" s="3"/>
      <c r="R99" s="389" t="s">
        <v>76</v>
      </c>
      <c r="S99" s="389"/>
      <c r="T99" s="389"/>
      <c r="U99" s="3"/>
      <c r="V99" s="4"/>
      <c r="W99" s="390" t="s">
        <v>77</v>
      </c>
      <c r="X99" s="390"/>
      <c r="Y99" s="390"/>
      <c r="Z99" s="390"/>
      <c r="AA99" s="390"/>
      <c r="AB99" s="7"/>
      <c r="AD99" s="3"/>
      <c r="AE99" s="3"/>
      <c r="AF99" s="2"/>
      <c r="AG99" s="388" t="s">
        <v>74</v>
      </c>
      <c r="AH99" s="388"/>
      <c r="AI99" s="388"/>
      <c r="AJ99" s="3"/>
      <c r="AK99" s="119"/>
      <c r="AL99" s="119"/>
      <c r="AM99" s="119"/>
      <c r="AN99" s="119"/>
      <c r="AO99" s="119"/>
      <c r="AP99" s="119"/>
      <c r="AQ99" s="119"/>
      <c r="AR99" s="119"/>
      <c r="AS99" s="119"/>
      <c r="AU99" s="119"/>
      <c r="AV99" s="119"/>
      <c r="AW99" s="68"/>
      <c r="AX99" s="119"/>
      <c r="AY99" s="119"/>
      <c r="AZ99" s="119"/>
      <c r="BA99" s="119"/>
      <c r="BB99" s="119"/>
      <c r="BC99" s="119"/>
      <c r="BD99" s="119"/>
    </row>
    <row r="100" spans="1:70" ht="21.75" customHeight="1" x14ac:dyDescent="0.35">
      <c r="B100" s="6"/>
      <c r="D100" s="8"/>
      <c r="E100" s="3"/>
      <c r="F100" s="3"/>
      <c r="G100" s="3"/>
      <c r="H100" s="3"/>
      <c r="I100" s="3"/>
      <c r="K100" s="3"/>
      <c r="L100" s="3"/>
      <c r="M100" s="3"/>
      <c r="N100" s="8"/>
      <c r="O100" s="3"/>
      <c r="Q100" s="3"/>
      <c r="R100" s="9"/>
      <c r="S100" s="3"/>
      <c r="V100" s="4"/>
      <c r="W100" s="4"/>
      <c r="X100" s="3"/>
      <c r="Y100" s="3"/>
      <c r="Z100" s="3"/>
      <c r="AB100" s="7"/>
      <c r="AD100" s="3"/>
      <c r="AE100" s="3"/>
      <c r="AG100" s="6"/>
      <c r="AI100" s="152"/>
      <c r="AJ100" s="3"/>
      <c r="AK100" s="119"/>
      <c r="AL100" s="119"/>
      <c r="AM100" s="119"/>
      <c r="AN100" s="119"/>
      <c r="AO100" s="119"/>
      <c r="AP100" s="119"/>
      <c r="AQ100" s="119"/>
      <c r="AR100" s="119"/>
      <c r="AS100" s="119"/>
      <c r="AU100" s="119"/>
      <c r="AV100" s="119"/>
      <c r="AW100" s="156"/>
      <c r="AX100" s="119"/>
      <c r="AY100" s="119"/>
      <c r="AZ100" s="119"/>
      <c r="BA100" s="119"/>
      <c r="BB100" s="119"/>
      <c r="BC100" s="119"/>
      <c r="BD100" s="119"/>
    </row>
    <row r="101" spans="1:70" ht="21.75" customHeight="1" x14ac:dyDescent="0.35">
      <c r="B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V101" s="10"/>
      <c r="W101" s="10"/>
      <c r="X101" s="3"/>
      <c r="Y101" s="3"/>
      <c r="Z101" s="3"/>
      <c r="AB101" s="7"/>
      <c r="AD101" s="3"/>
      <c r="AE101" s="3"/>
      <c r="AG101" s="6"/>
      <c r="AJ101" s="3"/>
      <c r="AK101" s="119"/>
      <c r="AL101" s="119"/>
      <c r="AM101" s="119"/>
      <c r="AN101" s="119"/>
      <c r="AO101" s="119"/>
      <c r="AP101" s="119"/>
      <c r="AQ101" s="119"/>
      <c r="AR101" s="119"/>
      <c r="AS101" s="119"/>
      <c r="AU101" s="119"/>
      <c r="AV101" s="119"/>
      <c r="AW101" s="119"/>
      <c r="AX101" s="119"/>
      <c r="AY101" s="119"/>
      <c r="AZ101" s="17">
        <v>6142</v>
      </c>
      <c r="BA101" s="119"/>
      <c r="BB101" s="119"/>
      <c r="BC101" s="119"/>
      <c r="BD101" s="119"/>
    </row>
    <row r="102" spans="1:70" s="2" customFormat="1" ht="21.75" customHeight="1" x14ac:dyDescent="0.35">
      <c r="B102" s="394" t="s">
        <v>117</v>
      </c>
      <c r="C102" s="394"/>
      <c r="D102" s="394"/>
      <c r="E102" s="4"/>
      <c r="F102" s="4"/>
      <c r="G102" s="4"/>
      <c r="H102" s="4"/>
      <c r="I102" s="4"/>
      <c r="J102" s="395" t="s">
        <v>78</v>
      </c>
      <c r="K102" s="395"/>
      <c r="L102" s="395"/>
      <c r="M102" s="395"/>
      <c r="N102" s="395"/>
      <c r="O102" s="4"/>
      <c r="P102" s="151"/>
      <c r="Q102" s="4"/>
      <c r="R102" s="395" t="s">
        <v>79</v>
      </c>
      <c r="S102" s="395"/>
      <c r="T102" s="395"/>
      <c r="V102" s="10"/>
      <c r="W102" s="395" t="s">
        <v>80</v>
      </c>
      <c r="X102" s="395"/>
      <c r="Y102" s="395"/>
      <c r="Z102" s="395"/>
      <c r="AA102" s="395"/>
      <c r="AB102" s="11"/>
      <c r="AC102" s="134"/>
      <c r="AD102" s="4"/>
      <c r="AE102" s="4"/>
      <c r="AG102" s="394" t="s">
        <v>117</v>
      </c>
      <c r="AH102" s="394"/>
      <c r="AI102" s="394"/>
      <c r="AJ102" s="4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7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</row>
    <row r="103" spans="1:70" ht="21.75" customHeight="1" x14ac:dyDescent="0.35">
      <c r="B103" s="388" t="s">
        <v>118</v>
      </c>
      <c r="C103" s="388"/>
      <c r="D103" s="388"/>
      <c r="E103" s="3"/>
      <c r="F103" s="3"/>
      <c r="G103" s="3"/>
      <c r="H103" s="3"/>
      <c r="I103" s="3"/>
      <c r="J103" s="388" t="s">
        <v>102</v>
      </c>
      <c r="K103" s="388"/>
      <c r="L103" s="388"/>
      <c r="M103" s="388"/>
      <c r="N103" s="388"/>
      <c r="P103" s="150"/>
      <c r="R103" s="396" t="s">
        <v>103</v>
      </c>
      <c r="S103" s="396"/>
      <c r="T103" s="396"/>
      <c r="V103" s="10"/>
      <c r="W103" s="396" t="s">
        <v>81</v>
      </c>
      <c r="X103" s="396"/>
      <c r="Y103" s="396"/>
      <c r="Z103" s="396"/>
      <c r="AA103" s="396"/>
      <c r="AB103" s="7"/>
      <c r="AD103" s="3"/>
      <c r="AE103" s="3"/>
      <c r="AG103" s="388" t="s">
        <v>118</v>
      </c>
      <c r="AH103" s="388"/>
      <c r="AI103" s="388"/>
      <c r="AJ103" s="3"/>
      <c r="AK103" s="119"/>
      <c r="AL103" s="119"/>
      <c r="AM103" s="119"/>
      <c r="AN103" s="119"/>
      <c r="AO103" s="119"/>
      <c r="AP103" s="119"/>
      <c r="AQ103" s="119"/>
      <c r="AR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</row>
  </sheetData>
  <mergeCells count="76">
    <mergeCell ref="O1:R1"/>
    <mergeCell ref="AR1:AW1"/>
    <mergeCell ref="O2:R2"/>
    <mergeCell ref="AR2:AW2"/>
    <mergeCell ref="O3:R3"/>
    <mergeCell ref="AR3:AW3"/>
    <mergeCell ref="O4:R4"/>
    <mergeCell ref="AR4:AW4"/>
    <mergeCell ref="O5:R5"/>
    <mergeCell ref="AR5:AW5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AD8:AD10"/>
    <mergeCell ref="P8:P10"/>
    <mergeCell ref="Q8:Q10"/>
    <mergeCell ref="S8:S10"/>
    <mergeCell ref="T8:T10"/>
    <mergeCell ref="U8:U10"/>
    <mergeCell ref="X8:X10"/>
    <mergeCell ref="Y8:Y10"/>
    <mergeCell ref="AZ8:AZ10"/>
    <mergeCell ref="BA8:BA10"/>
    <mergeCell ref="AN8:AN10"/>
    <mergeCell ref="AQ8:AQ10"/>
    <mergeCell ref="AR8:AR10"/>
    <mergeCell ref="AS8:AS10"/>
    <mergeCell ref="AT8:AT10"/>
    <mergeCell ref="AU8:AU10"/>
    <mergeCell ref="V97:W97"/>
    <mergeCell ref="AV8:AV10"/>
    <mergeCell ref="AW8:AW10"/>
    <mergeCell ref="AX8:AX10"/>
    <mergeCell ref="AY8:AY10"/>
    <mergeCell ref="AH8:AH10"/>
    <mergeCell ref="AK8:AK10"/>
    <mergeCell ref="AL8:AL10"/>
    <mergeCell ref="AM8:AM10"/>
    <mergeCell ref="AB8:AB10"/>
    <mergeCell ref="AC8:AC10"/>
    <mergeCell ref="AE8:AE10"/>
    <mergeCell ref="AF8:AF10"/>
    <mergeCell ref="AG8:AG10"/>
    <mergeCell ref="AA8:AA10"/>
    <mergeCell ref="BB8:BB10"/>
    <mergeCell ref="BC8:BC10"/>
    <mergeCell ref="BD8:BD10"/>
    <mergeCell ref="BE8:BE10"/>
    <mergeCell ref="BF8:BF10"/>
    <mergeCell ref="B102:D102"/>
    <mergeCell ref="J102:N102"/>
    <mergeCell ref="R102:T102"/>
    <mergeCell ref="W102:AA102"/>
    <mergeCell ref="AG102:AI102"/>
    <mergeCell ref="B99:D99"/>
    <mergeCell ref="J99:N99"/>
    <mergeCell ref="R99:T99"/>
    <mergeCell ref="W99:AA99"/>
    <mergeCell ref="AG99:AI99"/>
    <mergeCell ref="B103:D103"/>
    <mergeCell ref="J103:N103"/>
    <mergeCell ref="R103:T103"/>
    <mergeCell ref="W103:AA103"/>
    <mergeCell ref="AG103:AI103"/>
  </mergeCells>
  <printOptions horizontalCentered="1"/>
  <pageMargins left="0.24" right="0.17" top="0.59055118110236227" bottom="0.59055118110236227" header="0.15748031496062992" footer="0.15748031496062992"/>
  <pageSetup paperSize="258"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E55F-C90E-4CBB-BA2B-A652FEA0F6AE}">
  <sheetPr>
    <pageSetUpPr fitToPage="1"/>
  </sheetPr>
  <dimension ref="A1:GO103"/>
  <sheetViews>
    <sheetView view="pageBreakPreview" topLeftCell="AL1" zoomScale="40" zoomScaleNormal="60" zoomScaleSheetLayoutView="40" workbookViewId="0">
      <selection activeCell="AZ8" sqref="AZ8:AZ10"/>
    </sheetView>
  </sheetViews>
  <sheetFormatPr defaultColWidth="9.140625" defaultRowHeight="21.75" customHeight="1" x14ac:dyDescent="0.35"/>
  <cols>
    <col min="1" max="1" width="5.42578125" style="1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3.57031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7.42578125" style="1" customWidth="1"/>
    <col min="18" max="18" width="17" style="1" customWidth="1"/>
    <col min="19" max="19" width="16.285156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1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8.28515625" style="1" customWidth="1"/>
    <col min="31" max="31" width="19" style="1" customWidth="1"/>
    <col min="32" max="32" width="6.140625" style="1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66" customWidth="1"/>
    <col min="38" max="38" width="16" style="66" customWidth="1"/>
    <col min="39" max="39" width="17.140625" style="66" customWidth="1"/>
    <col min="40" max="40" width="19" style="66" customWidth="1"/>
    <col min="41" max="41" width="12.85546875" style="66" hidden="1" customWidth="1"/>
    <col min="42" max="42" width="15.7109375" style="66" customWidth="1"/>
    <col min="43" max="43" width="16" style="66" customWidth="1"/>
    <col min="44" max="44" width="15" style="66" customWidth="1"/>
    <col min="45" max="45" width="17.42578125" style="66" customWidth="1"/>
    <col min="46" max="46" width="18.28515625" style="124" customWidth="1"/>
    <col min="47" max="48" width="15.7109375" style="66" customWidth="1"/>
    <col min="49" max="49" width="17" style="66" customWidth="1"/>
    <col min="50" max="51" width="16.28515625" style="66" customWidth="1"/>
    <col min="52" max="52" width="20" style="66" customWidth="1"/>
    <col min="53" max="53" width="16.28515625" style="66" customWidth="1"/>
    <col min="54" max="54" width="18.42578125" style="66" customWidth="1"/>
    <col min="55" max="56" width="16.28515625" style="66" customWidth="1"/>
    <col min="57" max="57" width="19.5703125" style="66" customWidth="1"/>
    <col min="58" max="58" width="17.7109375" style="66" customWidth="1"/>
    <col min="59" max="70" width="9.140625" style="66"/>
    <col min="71" max="16384" width="9.140625" style="1"/>
  </cols>
  <sheetData>
    <row r="1" spans="1:197" s="66" customFormat="1" ht="21.75" customHeight="1" x14ac:dyDescent="0.35">
      <c r="O1" s="334" t="s">
        <v>1</v>
      </c>
      <c r="P1" s="334"/>
      <c r="Q1" s="334"/>
      <c r="R1" s="334"/>
      <c r="V1" s="68"/>
      <c r="W1" s="68"/>
      <c r="AA1" s="124"/>
      <c r="AB1" s="69"/>
      <c r="AC1" s="124"/>
      <c r="AR1" s="335" t="s">
        <v>1</v>
      </c>
      <c r="AS1" s="335"/>
      <c r="AT1" s="335"/>
      <c r="AU1" s="335"/>
      <c r="AV1" s="335"/>
      <c r="AW1" s="335"/>
    </row>
    <row r="2" spans="1:197" s="66" customFormat="1" ht="21.75" customHeight="1" x14ac:dyDescent="0.35"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Y2" s="66" t="s">
        <v>3</v>
      </c>
      <c r="AA2" s="124"/>
      <c r="AB2" s="69"/>
      <c r="AC2" s="124"/>
      <c r="AQ2" s="68"/>
      <c r="AR2" s="335" t="s">
        <v>0</v>
      </c>
      <c r="AS2" s="335"/>
      <c r="AT2" s="335"/>
      <c r="AU2" s="335"/>
      <c r="AV2" s="335"/>
      <c r="AW2" s="335"/>
      <c r="AX2" s="66" t="s">
        <v>3</v>
      </c>
      <c r="AY2" s="137"/>
      <c r="AZ2" s="137"/>
      <c r="BA2" s="137"/>
    </row>
    <row r="3" spans="1:197" s="66" customFormat="1" ht="21.75" customHeight="1" x14ac:dyDescent="0.35">
      <c r="M3" s="70"/>
      <c r="N3" s="70"/>
      <c r="O3" s="336" t="s">
        <v>4</v>
      </c>
      <c r="P3" s="336"/>
      <c r="Q3" s="336"/>
      <c r="R3" s="336"/>
      <c r="V3" s="68"/>
      <c r="W3" s="68"/>
      <c r="AA3" s="124"/>
      <c r="AB3" s="69"/>
      <c r="AC3" s="124"/>
      <c r="AN3" s="68"/>
      <c r="AQ3" s="68"/>
      <c r="AR3" s="335" t="s">
        <v>104</v>
      </c>
      <c r="AS3" s="335"/>
      <c r="AT3" s="335"/>
      <c r="AU3" s="335"/>
      <c r="AV3" s="335"/>
      <c r="AW3" s="335"/>
      <c r="AY3" s="137"/>
      <c r="AZ3" s="137"/>
      <c r="BA3" s="137"/>
    </row>
    <row r="4" spans="1:197" s="66" customFormat="1" ht="21.75" customHeight="1" x14ac:dyDescent="0.35">
      <c r="E4" s="138"/>
      <c r="F4" s="138"/>
      <c r="G4" s="138"/>
      <c r="H4" s="138"/>
      <c r="I4" s="138"/>
      <c r="O4" s="349" t="s">
        <v>142</v>
      </c>
      <c r="P4" s="349"/>
      <c r="Q4" s="349"/>
      <c r="R4" s="349"/>
      <c r="S4" s="66" t="s">
        <v>3</v>
      </c>
      <c r="V4" s="68"/>
      <c r="W4" s="68"/>
      <c r="AA4" s="124"/>
      <c r="AB4" s="69"/>
      <c r="AC4" s="124"/>
      <c r="AN4" s="139"/>
      <c r="AO4" s="139"/>
      <c r="AP4" s="139"/>
      <c r="AQ4" s="139"/>
      <c r="AR4" s="350" t="s">
        <v>141</v>
      </c>
      <c r="AS4" s="350"/>
      <c r="AT4" s="350"/>
      <c r="AU4" s="350"/>
      <c r="AV4" s="350"/>
      <c r="AW4" s="350"/>
      <c r="AX4" s="66" t="s">
        <v>3</v>
      </c>
    </row>
    <row r="5" spans="1:197" s="66" customFormat="1" ht="21.75" customHeight="1" x14ac:dyDescent="0.35">
      <c r="O5" s="351" t="s">
        <v>2</v>
      </c>
      <c r="P5" s="351"/>
      <c r="Q5" s="351"/>
      <c r="R5" s="351"/>
      <c r="T5" s="67" t="s">
        <v>3</v>
      </c>
      <c r="V5" s="68"/>
      <c r="W5" s="68"/>
      <c r="AA5" s="124"/>
      <c r="AB5" s="69"/>
      <c r="AC5" s="124"/>
      <c r="AN5" s="68"/>
      <c r="AR5" s="350" t="s">
        <v>2</v>
      </c>
      <c r="AS5" s="350"/>
      <c r="AT5" s="350"/>
      <c r="AU5" s="350"/>
      <c r="AV5" s="350"/>
      <c r="AW5" s="350"/>
      <c r="BE5" s="67" t="s">
        <v>3</v>
      </c>
    </row>
    <row r="6" spans="1:197" s="66" customFormat="1" ht="21.75" customHeight="1" x14ac:dyDescent="0.35">
      <c r="A6" s="66" t="s">
        <v>3</v>
      </c>
      <c r="J6" s="70"/>
      <c r="P6" s="140"/>
      <c r="V6" s="68"/>
      <c r="W6" s="68"/>
      <c r="AA6" s="124"/>
      <c r="AB6" s="69"/>
      <c r="AC6" s="124"/>
      <c r="AF6" s="66" t="s">
        <v>3</v>
      </c>
      <c r="AT6" s="124"/>
    </row>
    <row r="7" spans="1:197" s="71" customFormat="1" ht="21.75" customHeight="1" thickBot="1" x14ac:dyDescent="0.4">
      <c r="P7" s="141"/>
      <c r="V7" s="72"/>
      <c r="W7" s="72"/>
      <c r="Y7" s="66"/>
      <c r="Z7" s="66"/>
      <c r="AA7" s="124"/>
      <c r="AB7" s="69"/>
      <c r="AC7" s="124"/>
      <c r="AD7" s="66" t="s">
        <v>3</v>
      </c>
      <c r="AE7" s="66"/>
      <c r="AT7" s="135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</row>
    <row r="8" spans="1:197" s="75" customFormat="1" ht="21.75" customHeight="1" x14ac:dyDescent="0.35">
      <c r="A8" s="361" t="s">
        <v>101</v>
      </c>
      <c r="B8" s="331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P8" s="483" t="s">
        <v>86</v>
      </c>
      <c r="Q8" s="331" t="s">
        <v>87</v>
      </c>
      <c r="R8" s="331" t="s">
        <v>88</v>
      </c>
      <c r="S8" s="358" t="s">
        <v>146</v>
      </c>
      <c r="T8" s="331" t="s">
        <v>90</v>
      </c>
      <c r="U8" s="331" t="s">
        <v>91</v>
      </c>
      <c r="V8" s="73" t="s">
        <v>7</v>
      </c>
      <c r="W8" s="73" t="s">
        <v>7</v>
      </c>
      <c r="X8" s="480" t="s">
        <v>11</v>
      </c>
      <c r="Y8" s="361" t="s">
        <v>8</v>
      </c>
      <c r="Z8" s="74" t="s">
        <v>6</v>
      </c>
      <c r="AA8" s="352" t="s">
        <v>9</v>
      </c>
      <c r="AB8" s="364" t="s">
        <v>89</v>
      </c>
      <c r="AC8" s="367" t="s">
        <v>10</v>
      </c>
      <c r="AD8" s="346" t="s">
        <v>85</v>
      </c>
      <c r="AE8" s="370"/>
      <c r="AF8" s="477" t="s">
        <v>11</v>
      </c>
      <c r="AG8" s="331" t="s">
        <v>12</v>
      </c>
      <c r="AH8" s="379" t="s">
        <v>13</v>
      </c>
      <c r="AI8" s="355" t="s">
        <v>86</v>
      </c>
      <c r="AJ8" s="487" t="s">
        <v>147</v>
      </c>
      <c r="AK8" s="471" t="s">
        <v>92</v>
      </c>
      <c r="AL8" s="471" t="s">
        <v>93</v>
      </c>
      <c r="AM8" s="471" t="s">
        <v>110</v>
      </c>
      <c r="AN8" s="471" t="s">
        <v>18</v>
      </c>
      <c r="AO8" s="74" t="s">
        <v>6</v>
      </c>
      <c r="AP8" s="158"/>
      <c r="AQ8" s="471" t="s">
        <v>20</v>
      </c>
      <c r="AR8" s="471" t="s">
        <v>148</v>
      </c>
      <c r="AS8" s="331" t="s">
        <v>87</v>
      </c>
      <c r="AT8" s="444" t="s">
        <v>94</v>
      </c>
      <c r="AU8" s="471" t="s">
        <v>95</v>
      </c>
      <c r="AV8" s="471" t="s">
        <v>112</v>
      </c>
      <c r="AW8" s="331" t="s">
        <v>88</v>
      </c>
      <c r="AX8" s="358" t="s">
        <v>89</v>
      </c>
      <c r="AY8" s="474" t="s">
        <v>96</v>
      </c>
      <c r="AZ8" s="471" t="s">
        <v>97</v>
      </c>
      <c r="BA8" s="471" t="s">
        <v>21</v>
      </c>
      <c r="BB8" s="465" t="s">
        <v>98</v>
      </c>
      <c r="BC8" s="468" t="s">
        <v>99</v>
      </c>
      <c r="BD8" s="468" t="s">
        <v>100</v>
      </c>
      <c r="BE8" s="331" t="s">
        <v>90</v>
      </c>
      <c r="BF8" s="385" t="s">
        <v>91</v>
      </c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</row>
    <row r="9" spans="1:197" s="76" customFormat="1" ht="21.75" customHeight="1" x14ac:dyDescent="0.35">
      <c r="A9" s="362"/>
      <c r="B9" s="332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P9" s="484"/>
      <c r="Q9" s="332"/>
      <c r="R9" s="332"/>
      <c r="S9" s="359"/>
      <c r="T9" s="332"/>
      <c r="U9" s="332"/>
      <c r="V9" s="76" t="s">
        <v>22</v>
      </c>
      <c r="W9" s="76" t="s">
        <v>23</v>
      </c>
      <c r="X9" s="481"/>
      <c r="Y9" s="362"/>
      <c r="Z9" s="77" t="s">
        <v>19</v>
      </c>
      <c r="AA9" s="353"/>
      <c r="AB9" s="365"/>
      <c r="AC9" s="368"/>
      <c r="AD9" s="347"/>
      <c r="AE9" s="371"/>
      <c r="AF9" s="478"/>
      <c r="AG9" s="332"/>
      <c r="AH9" s="380"/>
      <c r="AI9" s="356"/>
      <c r="AJ9" s="488"/>
      <c r="AK9" s="472"/>
      <c r="AL9" s="472"/>
      <c r="AM9" s="472"/>
      <c r="AN9" s="472"/>
      <c r="AO9" s="77" t="s">
        <v>19</v>
      </c>
      <c r="AP9" s="159" t="s">
        <v>140</v>
      </c>
      <c r="AQ9" s="472"/>
      <c r="AR9" s="472"/>
      <c r="AS9" s="332"/>
      <c r="AT9" s="445"/>
      <c r="AU9" s="472"/>
      <c r="AV9" s="472"/>
      <c r="AW9" s="332"/>
      <c r="AX9" s="359"/>
      <c r="AY9" s="475"/>
      <c r="AZ9" s="472"/>
      <c r="BA9" s="472"/>
      <c r="BB9" s="466"/>
      <c r="BC9" s="469"/>
      <c r="BD9" s="469"/>
      <c r="BE9" s="332"/>
      <c r="BF9" s="386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</row>
    <row r="10" spans="1:197" s="78" customFormat="1" ht="21.75" customHeight="1" thickBot="1" x14ac:dyDescent="0.4">
      <c r="A10" s="486"/>
      <c r="B10" s="333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P10" s="485"/>
      <c r="Q10" s="333"/>
      <c r="R10" s="333"/>
      <c r="S10" s="360"/>
      <c r="T10" s="333"/>
      <c r="U10" s="333"/>
      <c r="X10" s="482"/>
      <c r="Y10" s="363"/>
      <c r="Z10" s="76"/>
      <c r="AA10" s="354"/>
      <c r="AB10" s="366"/>
      <c r="AC10" s="369"/>
      <c r="AD10" s="348"/>
      <c r="AE10" s="372"/>
      <c r="AF10" s="479"/>
      <c r="AG10" s="333"/>
      <c r="AH10" s="381"/>
      <c r="AI10" s="357"/>
      <c r="AJ10" s="489"/>
      <c r="AK10" s="473"/>
      <c r="AL10" s="473"/>
      <c r="AM10" s="473"/>
      <c r="AN10" s="473"/>
      <c r="AO10" s="79"/>
      <c r="AP10" s="160"/>
      <c r="AQ10" s="473"/>
      <c r="AR10" s="473"/>
      <c r="AS10" s="333"/>
      <c r="AT10" s="446"/>
      <c r="AU10" s="473"/>
      <c r="AV10" s="473"/>
      <c r="AW10" s="333"/>
      <c r="AX10" s="360"/>
      <c r="AY10" s="476"/>
      <c r="AZ10" s="473"/>
      <c r="BA10" s="473"/>
      <c r="BB10" s="467"/>
      <c r="BC10" s="470"/>
      <c r="BD10" s="470"/>
      <c r="BE10" s="333"/>
      <c r="BF10" s="38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</row>
    <row r="11" spans="1:197" s="28" customFormat="1" ht="21" customHeight="1" x14ac:dyDescent="0.35">
      <c r="A11" s="13" t="s">
        <v>3</v>
      </c>
      <c r="B11" s="29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42"/>
      <c r="Q11" s="17"/>
      <c r="R11" s="17"/>
      <c r="S11" s="17"/>
      <c r="T11" s="17"/>
      <c r="U11" s="20"/>
      <c r="V11" s="21"/>
      <c r="W11" s="21"/>
      <c r="X11" s="22"/>
      <c r="Y11" s="80"/>
      <c r="Z11" s="32"/>
      <c r="AA11" s="32"/>
      <c r="AB11" s="81"/>
      <c r="AC11" s="127"/>
      <c r="AD11" s="82"/>
      <c r="AE11" s="83"/>
      <c r="AF11" s="13" t="s">
        <v>3</v>
      </c>
      <c r="AG11" s="29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</row>
    <row r="12" spans="1:197" s="19" customFormat="1" ht="21" customHeight="1" x14ac:dyDescent="0.35">
      <c r="A12" s="13">
        <v>1</v>
      </c>
      <c r="B12" s="14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42">
        <v>15764.473</v>
      </c>
      <c r="Q12" s="17">
        <f>SUM(AJ12:AR12)</f>
        <v>14396.259999999998</v>
      </c>
      <c r="R12" s="17">
        <f>SUM(AT12:AU12)</f>
        <v>900</v>
      </c>
      <c r="S12" s="17">
        <f>ROUNDDOWN(J12*5%/2,2)</f>
        <v>2454.62</v>
      </c>
      <c r="T12" s="17">
        <f>SUM(AY12:BD12)</f>
        <v>100</v>
      </c>
      <c r="U12" s="20">
        <f>P12+Q12+R12+S12+T12</f>
        <v>33615.353000000003</v>
      </c>
      <c r="V12" s="21">
        <f>ROUND(AE12,0)</f>
        <v>32285</v>
      </c>
      <c r="W12" s="21">
        <f>(AD12-V12)</f>
        <v>32284.646999999997</v>
      </c>
      <c r="X12" s="22">
        <f>+A12</f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25">
        <f>+O12-U12</f>
        <v>64569.646999999997</v>
      </c>
      <c r="AE12" s="26">
        <f>(+O12-U12)/2</f>
        <v>32284.823499999999</v>
      </c>
      <c r="AF12" s="13">
        <v>1</v>
      </c>
      <c r="AG12" s="14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/>
      <c r="AQ12" s="17">
        <v>0</v>
      </c>
      <c r="AR12" s="17">
        <v>0</v>
      </c>
      <c r="AS12" s="17">
        <f>SUM(AJ12:AR12)</f>
        <v>14396.259999999998</v>
      </c>
      <c r="AT12" s="17">
        <v>900</v>
      </c>
      <c r="AU12" s="17">
        <v>0</v>
      </c>
      <c r="AV12" s="17">
        <v>0</v>
      </c>
      <c r="AW12" s="17">
        <f>SUM(AT12:AU12)</f>
        <v>900</v>
      </c>
      <c r="AX12" s="17">
        <f>ROUNDDOWN(J12*5%/2,2)</f>
        <v>2454.62</v>
      </c>
      <c r="AY12" s="17">
        <v>0</v>
      </c>
      <c r="AZ12" s="17">
        <v>0</v>
      </c>
      <c r="BA12" s="17">
        <v>100</v>
      </c>
      <c r="BB12" s="17"/>
      <c r="BC12" s="17">
        <v>0</v>
      </c>
      <c r="BD12" s="17">
        <v>0</v>
      </c>
      <c r="BE12" s="17">
        <f>SUM(AY12:BD12)</f>
        <v>100</v>
      </c>
      <c r="BF12" s="27">
        <f>AI12+AS12+AW12+AX12+BE12</f>
        <v>33615.353000000003</v>
      </c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</row>
    <row r="13" spans="1:197" s="19" customFormat="1" ht="21" customHeight="1" x14ac:dyDescent="0.35">
      <c r="A13" s="13"/>
      <c r="B13" s="29"/>
      <c r="C13" s="15"/>
      <c r="D13" s="16"/>
      <c r="E13" s="17"/>
      <c r="F13" s="17">
        <f t="shared" ref="F13:F74" si="0">SUM(D13:E13)</f>
        <v>0</v>
      </c>
      <c r="G13" s="17"/>
      <c r="H13" s="17"/>
      <c r="I13" s="17"/>
      <c r="J13" s="17">
        <f t="shared" ref="J13:J76" si="1">SUM(F13:I13)</f>
        <v>0</v>
      </c>
      <c r="K13" s="18">
        <f t="shared" ref="K13:K76" si="2">ROUND(J13/6/31/60*(N13+M13*60+L13*6*60),2)</f>
        <v>0</v>
      </c>
      <c r="O13" s="20">
        <f t="shared" ref="O13:O76" si="3">J13-K13</f>
        <v>0</v>
      </c>
      <c r="P13" s="142"/>
      <c r="Q13" s="17">
        <f t="shared" ref="Q13:Q76" si="4">SUM(AJ13:AR13)</f>
        <v>0</v>
      </c>
      <c r="R13" s="17">
        <f t="shared" ref="R13:R76" si="5">SUM(AT13:AU13)</f>
        <v>0</v>
      </c>
      <c r="S13" s="17">
        <f t="shared" ref="S13:S76" si="6">ROUNDDOWN(J13*5%/2,2)</f>
        <v>0</v>
      </c>
      <c r="T13" s="17">
        <f t="shared" ref="T13:T76" si="7">SUM(AY13:BD13)</f>
        <v>0</v>
      </c>
      <c r="U13" s="20">
        <f t="shared" ref="U13:U76" si="8">P13+Q13+R13+S13+T13</f>
        <v>0</v>
      </c>
      <c r="V13" s="21">
        <f t="shared" ref="V13:V76" si="9">ROUND(AE13,0)</f>
        <v>0</v>
      </c>
      <c r="W13" s="21">
        <f t="shared" ref="W13:W76" si="10">(AD13-V13)</f>
        <v>0</v>
      </c>
      <c r="X13" s="22"/>
      <c r="Y13" s="23">
        <f t="shared" ref="Y13:Y76" si="11">J13*12%</f>
        <v>0</v>
      </c>
      <c r="Z13" s="17"/>
      <c r="AA13" s="17"/>
      <c r="AB13" s="24">
        <f t="shared" ref="AB13:AB76" si="12">ROUNDUP(J13*5%/2,2)</f>
        <v>0</v>
      </c>
      <c r="AC13" s="128"/>
      <c r="AD13" s="25">
        <f t="shared" ref="AD13:AD76" si="13">+O13-U13</f>
        <v>0</v>
      </c>
      <c r="AE13" s="26">
        <f t="shared" ref="AE13:AE76" si="14">(+O13-U13)/2</f>
        <v>0</v>
      </c>
      <c r="AF13" s="13"/>
      <c r="AG13" s="29"/>
      <c r="AH13" s="15"/>
      <c r="AI13" s="17">
        <f t="shared" ref="AI13:AI76" si="15">P13</f>
        <v>0</v>
      </c>
      <c r="AJ13" s="17">
        <f t="shared" ref="AJ13:AJ76" si="16">J13*9%</f>
        <v>0</v>
      </c>
      <c r="AK13" s="17"/>
      <c r="AL13" s="17"/>
      <c r="AM13" s="17"/>
      <c r="AN13" s="17"/>
      <c r="AO13" s="17"/>
      <c r="AP13" s="17"/>
      <c r="AQ13" s="17"/>
      <c r="AR13" s="17"/>
      <c r="AS13" s="17">
        <f t="shared" ref="AS13:AS76" si="17">SUM(AJ13:AR13)</f>
        <v>0</v>
      </c>
      <c r="AT13" s="17"/>
      <c r="AU13" s="17"/>
      <c r="AV13" s="17"/>
      <c r="AW13" s="17">
        <f t="shared" ref="AW13:AW76" si="18">SUM(AT13:AU13)</f>
        <v>0</v>
      </c>
      <c r="AX13" s="17">
        <f t="shared" ref="AX13:AX76" si="19">ROUNDDOWN(J13*5%/2,2)</f>
        <v>0</v>
      </c>
      <c r="AY13" s="17"/>
      <c r="AZ13" s="17"/>
      <c r="BA13" s="17"/>
      <c r="BB13" s="17"/>
      <c r="BC13" s="17"/>
      <c r="BD13" s="17"/>
      <c r="BE13" s="17">
        <f t="shared" ref="BE13:BE76" si="20">SUM(AY13:BD13)</f>
        <v>0</v>
      </c>
      <c r="BF13" s="27">
        <f t="shared" ref="BF13:BF76" si="21">AI13+AS13+AW13+AX13+BE13</f>
        <v>0</v>
      </c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</row>
    <row r="14" spans="1:197" s="28" customFormat="1" ht="21" customHeight="1" x14ac:dyDescent="0.35">
      <c r="A14" s="13">
        <v>2</v>
      </c>
      <c r="B14" s="29" t="s">
        <v>120</v>
      </c>
      <c r="C14" s="15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0</v>
      </c>
      <c r="L14" s="19">
        <v>0</v>
      </c>
      <c r="M14" s="19">
        <v>0</v>
      </c>
      <c r="N14" s="19">
        <v>0</v>
      </c>
      <c r="O14" s="20">
        <f t="shared" si="3"/>
        <v>32245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20">
        <f t="shared" si="8"/>
        <v>5133.6899999999996</v>
      </c>
      <c r="V14" s="21">
        <f t="shared" si="9"/>
        <v>13556</v>
      </c>
      <c r="W14" s="21">
        <f t="shared" si="10"/>
        <v>13555.310000000001</v>
      </c>
      <c r="X14" s="22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25">
        <f t="shared" si="13"/>
        <v>27111.31</v>
      </c>
      <c r="AE14" s="26">
        <f t="shared" si="14"/>
        <v>13555.655000000001</v>
      </c>
      <c r="AF14" s="13">
        <v>2</v>
      </c>
      <c r="AG14" s="29" t="s">
        <v>120</v>
      </c>
      <c r="AH14" s="15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/>
      <c r="AS14" s="17">
        <f t="shared" si="17"/>
        <v>2902.0499999999997</v>
      </c>
      <c r="AT14" s="17">
        <v>200</v>
      </c>
      <c r="AU14" s="17"/>
      <c r="AV14" s="17"/>
      <c r="AW14" s="17">
        <f t="shared" si="18"/>
        <v>200</v>
      </c>
      <c r="AX14" s="17">
        <f t="shared" si="19"/>
        <v>806.12</v>
      </c>
      <c r="AY14" s="17"/>
      <c r="AZ14" s="17"/>
      <c r="BA14" s="17">
        <v>100</v>
      </c>
      <c r="BB14" s="17"/>
      <c r="BC14" s="17"/>
      <c r="BD14" s="17"/>
      <c r="BE14" s="17">
        <f t="shared" si="20"/>
        <v>100</v>
      </c>
      <c r="BF14" s="27">
        <f t="shared" si="21"/>
        <v>5133.6899999999996</v>
      </c>
    </row>
    <row r="15" spans="1:197" s="28" customFormat="1" ht="21" customHeight="1" x14ac:dyDescent="0.35">
      <c r="A15" s="13"/>
      <c r="B15" s="29"/>
      <c r="C15" s="15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"/>
      <c r="M15" s="19"/>
      <c r="N15" s="19"/>
      <c r="O15" s="2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20">
        <f t="shared" si="8"/>
        <v>0</v>
      </c>
      <c r="V15" s="21">
        <f t="shared" si="9"/>
        <v>0</v>
      </c>
      <c r="W15" s="21">
        <f t="shared" si="10"/>
        <v>0</v>
      </c>
      <c r="X15" s="22"/>
      <c r="Y15" s="23">
        <f t="shared" si="11"/>
        <v>0</v>
      </c>
      <c r="Z15" s="17"/>
      <c r="AA15" s="17"/>
      <c r="AB15" s="24">
        <f t="shared" si="12"/>
        <v>0</v>
      </c>
      <c r="AC15" s="128"/>
      <c r="AD15" s="25">
        <f t="shared" si="13"/>
        <v>0</v>
      </c>
      <c r="AE15" s="26">
        <f t="shared" si="14"/>
        <v>0</v>
      </c>
      <c r="AF15" s="13"/>
      <c r="AG15" s="29"/>
      <c r="AH15" s="15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/>
      <c r="AS15" s="17">
        <f t="shared" si="17"/>
        <v>0</v>
      </c>
      <c r="AT15" s="17"/>
      <c r="AU15" s="17"/>
      <c r="AV15" s="17"/>
      <c r="AW15" s="17">
        <f t="shared" si="18"/>
        <v>0</v>
      </c>
      <c r="AX15" s="17">
        <f t="shared" si="19"/>
        <v>0</v>
      </c>
      <c r="AY15" s="17"/>
      <c r="AZ15" s="17"/>
      <c r="BA15" s="17"/>
      <c r="BB15" s="17"/>
      <c r="BC15" s="17"/>
      <c r="BD15" s="17"/>
      <c r="BE15" s="17">
        <f t="shared" si="20"/>
        <v>0</v>
      </c>
      <c r="BF15" s="27">
        <f t="shared" si="21"/>
        <v>0</v>
      </c>
    </row>
    <row r="16" spans="1:197" s="28" customFormat="1" ht="21" customHeight="1" x14ac:dyDescent="0.35">
      <c r="A16" s="13">
        <v>3</v>
      </c>
      <c r="B16" s="14" t="s">
        <v>27</v>
      </c>
      <c r="C16" s="15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">
        <v>0</v>
      </c>
      <c r="M16" s="19">
        <v>0</v>
      </c>
      <c r="N16" s="19">
        <v>0</v>
      </c>
      <c r="O16" s="2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20">
        <f t="shared" si="8"/>
        <v>20512.86</v>
      </c>
      <c r="V16" s="21">
        <f t="shared" si="9"/>
        <v>13850</v>
      </c>
      <c r="W16" s="21">
        <f t="shared" si="10"/>
        <v>13850.14</v>
      </c>
      <c r="X16" s="22">
        <f>+A16</f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25">
        <f t="shared" si="13"/>
        <v>27700.14</v>
      </c>
      <c r="AE16" s="26">
        <f t="shared" si="14"/>
        <v>13850.07</v>
      </c>
      <c r="AF16" s="13">
        <v>3</v>
      </c>
      <c r="AG16" s="14" t="s">
        <v>27</v>
      </c>
      <c r="AH16" s="15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/>
      <c r="AQ16" s="17">
        <v>0</v>
      </c>
      <c r="AR16" s="17">
        <v>0</v>
      </c>
      <c r="AS16" s="17">
        <f t="shared" si="17"/>
        <v>4339.17</v>
      </c>
      <c r="AT16" s="17">
        <v>200</v>
      </c>
      <c r="AU16" s="17">
        <v>0</v>
      </c>
      <c r="AV16" s="17">
        <v>0</v>
      </c>
      <c r="AW16" s="17">
        <f t="shared" si="18"/>
        <v>200</v>
      </c>
      <c r="AX16" s="17">
        <f t="shared" si="19"/>
        <v>1205.32</v>
      </c>
      <c r="AY16" s="17">
        <v>0</v>
      </c>
      <c r="AZ16" s="17">
        <v>0</v>
      </c>
      <c r="BA16" s="17">
        <v>100</v>
      </c>
      <c r="BB16" s="17">
        <v>10859.23</v>
      </c>
      <c r="BC16" s="17"/>
      <c r="BD16" s="17">
        <v>0</v>
      </c>
      <c r="BE16" s="17">
        <f t="shared" si="20"/>
        <v>10959.23</v>
      </c>
      <c r="BF16" s="27">
        <f t="shared" si="21"/>
        <v>20512.86</v>
      </c>
    </row>
    <row r="17" spans="1:197" s="33" customFormat="1" ht="21" customHeight="1" x14ac:dyDescent="0.35">
      <c r="A17" s="13"/>
      <c r="B17" s="30"/>
      <c r="C17" s="3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2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20">
        <f t="shared" si="8"/>
        <v>0</v>
      </c>
      <c r="V17" s="21">
        <f t="shared" si="9"/>
        <v>0</v>
      </c>
      <c r="W17" s="21">
        <f t="shared" si="10"/>
        <v>0</v>
      </c>
      <c r="X17" s="34"/>
      <c r="Y17" s="23">
        <f t="shared" si="11"/>
        <v>0</v>
      </c>
      <c r="Z17" s="32"/>
      <c r="AA17" s="32"/>
      <c r="AB17" s="24">
        <f t="shared" si="12"/>
        <v>0</v>
      </c>
      <c r="AC17" s="127"/>
      <c r="AD17" s="25">
        <f t="shared" si="13"/>
        <v>0</v>
      </c>
      <c r="AE17" s="26">
        <f t="shared" si="14"/>
        <v>0</v>
      </c>
      <c r="AF17" s="13"/>
      <c r="AG17" s="30"/>
      <c r="AH17" s="3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32"/>
      <c r="AQ17" s="17"/>
      <c r="AR17" s="17"/>
      <c r="AS17" s="17">
        <f t="shared" si="17"/>
        <v>0</v>
      </c>
      <c r="AT17" s="32"/>
      <c r="AU17" s="32"/>
      <c r="AV17" s="32"/>
      <c r="AW17" s="17">
        <f t="shared" si="18"/>
        <v>0</v>
      </c>
      <c r="AX17" s="17">
        <f t="shared" si="19"/>
        <v>0</v>
      </c>
      <c r="AY17" s="17"/>
      <c r="AZ17" s="32"/>
      <c r="BA17" s="32"/>
      <c r="BB17" s="32"/>
      <c r="BC17" s="32"/>
      <c r="BD17" s="17"/>
      <c r="BE17" s="17">
        <f t="shared" si="20"/>
        <v>0</v>
      </c>
      <c r="BF17" s="27">
        <f t="shared" si="21"/>
        <v>0</v>
      </c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</row>
    <row r="18" spans="1:197" s="33" customFormat="1" ht="21" customHeight="1" x14ac:dyDescent="0.35">
      <c r="A18" s="13">
        <v>4</v>
      </c>
      <c r="B18" s="30" t="s">
        <v>121</v>
      </c>
      <c r="C18" s="3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33">
        <v>0</v>
      </c>
      <c r="M18" s="33">
        <v>0</v>
      </c>
      <c r="N18" s="33">
        <v>0</v>
      </c>
      <c r="O18" s="2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20">
        <f t="shared" si="8"/>
        <v>5254.6699999999992</v>
      </c>
      <c r="V18" s="21">
        <f t="shared" si="9"/>
        <v>13495</v>
      </c>
      <c r="W18" s="21">
        <f t="shared" si="10"/>
        <v>13495.330000000002</v>
      </c>
      <c r="X18" s="22">
        <f>+A18</f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25">
        <f t="shared" si="13"/>
        <v>26990.33</v>
      </c>
      <c r="AE18" s="26">
        <f t="shared" si="14"/>
        <v>13495.165000000001</v>
      </c>
      <c r="AF18" s="13">
        <v>4</v>
      </c>
      <c r="AG18" s="30" t="s">
        <v>121</v>
      </c>
      <c r="AH18" s="31" t="s">
        <v>128</v>
      </c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32"/>
      <c r="AQ18" s="17"/>
      <c r="AR18" s="17"/>
      <c r="AS18" s="17">
        <f t="shared" si="17"/>
        <v>2902.0499999999997</v>
      </c>
      <c r="AT18" s="32">
        <v>200</v>
      </c>
      <c r="AU18" s="32"/>
      <c r="AV18" s="32"/>
      <c r="AW18" s="17">
        <f t="shared" si="18"/>
        <v>200</v>
      </c>
      <c r="AX18" s="17">
        <f t="shared" si="19"/>
        <v>806.12</v>
      </c>
      <c r="AY18" s="17"/>
      <c r="AZ18" s="32"/>
      <c r="BA18" s="32">
        <v>220.98</v>
      </c>
      <c r="BB18" s="32"/>
      <c r="BC18" s="32"/>
      <c r="BD18" s="17"/>
      <c r="BE18" s="17">
        <f t="shared" si="20"/>
        <v>220.98</v>
      </c>
      <c r="BF18" s="27">
        <f t="shared" si="21"/>
        <v>5254.6699999999992</v>
      </c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</row>
    <row r="19" spans="1:197" s="33" customFormat="1" ht="21" customHeight="1" x14ac:dyDescent="0.35">
      <c r="A19" s="13"/>
      <c r="B19" s="30"/>
      <c r="C19" s="3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2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20">
        <f t="shared" si="8"/>
        <v>0</v>
      </c>
      <c r="V19" s="21">
        <f t="shared" si="9"/>
        <v>0</v>
      </c>
      <c r="W19" s="21">
        <f t="shared" si="10"/>
        <v>0</v>
      </c>
      <c r="X19" s="22"/>
      <c r="Y19" s="23">
        <f t="shared" si="11"/>
        <v>0</v>
      </c>
      <c r="Z19" s="32"/>
      <c r="AA19" s="32"/>
      <c r="AB19" s="24">
        <f t="shared" si="12"/>
        <v>0</v>
      </c>
      <c r="AC19" s="127"/>
      <c r="AD19" s="25">
        <f t="shared" si="13"/>
        <v>0</v>
      </c>
      <c r="AE19" s="26">
        <f t="shared" si="14"/>
        <v>0</v>
      </c>
      <c r="AF19" s="13"/>
      <c r="AG19" s="30"/>
      <c r="AH19" s="3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32"/>
      <c r="AQ19" s="17"/>
      <c r="AR19" s="17"/>
      <c r="AS19" s="17">
        <f t="shared" si="17"/>
        <v>0</v>
      </c>
      <c r="AT19" s="32"/>
      <c r="AU19" s="32"/>
      <c r="AV19" s="32"/>
      <c r="AW19" s="17">
        <f t="shared" si="18"/>
        <v>0</v>
      </c>
      <c r="AX19" s="17">
        <f t="shared" si="19"/>
        <v>0</v>
      </c>
      <c r="AY19" s="17"/>
      <c r="AZ19" s="32"/>
      <c r="BA19" s="32"/>
      <c r="BB19" s="32"/>
      <c r="BC19" s="32"/>
      <c r="BD19" s="17"/>
      <c r="BE19" s="17">
        <f t="shared" si="20"/>
        <v>0</v>
      </c>
      <c r="BF19" s="27">
        <f t="shared" si="21"/>
        <v>0</v>
      </c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</row>
    <row r="20" spans="1:197" s="19" customFormat="1" ht="21" customHeight="1" x14ac:dyDescent="0.35">
      <c r="A20" s="13">
        <v>6</v>
      </c>
      <c r="B20" s="29" t="s">
        <v>31</v>
      </c>
      <c r="C20" s="35" t="s">
        <v>32</v>
      </c>
      <c r="D20" s="16">
        <v>51357</v>
      </c>
      <c r="E20" s="17">
        <v>2516</v>
      </c>
      <c r="F20" s="17">
        <f t="shared" si="0"/>
        <v>53873</v>
      </c>
      <c r="G20" s="17">
        <v>2517</v>
      </c>
      <c r="H20" s="17"/>
      <c r="I20" s="17"/>
      <c r="J20" s="17">
        <f t="shared" si="1"/>
        <v>56390</v>
      </c>
      <c r="K20" s="18">
        <f t="shared" si="2"/>
        <v>0</v>
      </c>
      <c r="L20" s="19">
        <v>0</v>
      </c>
      <c r="M20" s="19">
        <v>0</v>
      </c>
      <c r="N20" s="19">
        <v>0</v>
      </c>
      <c r="O20" s="20">
        <f t="shared" si="3"/>
        <v>56390</v>
      </c>
      <c r="P20" s="142">
        <v>5529.03</v>
      </c>
      <c r="Q20" s="17">
        <f t="shared" si="4"/>
        <v>5075.0999999999995</v>
      </c>
      <c r="R20" s="17">
        <f t="shared" si="5"/>
        <v>200</v>
      </c>
      <c r="S20" s="17">
        <f t="shared" si="6"/>
        <v>1409.75</v>
      </c>
      <c r="T20" s="17">
        <f t="shared" si="7"/>
        <v>19373.64</v>
      </c>
      <c r="U20" s="20">
        <f t="shared" si="8"/>
        <v>31587.519999999997</v>
      </c>
      <c r="V20" s="21">
        <f t="shared" si="9"/>
        <v>12401</v>
      </c>
      <c r="W20" s="21">
        <f t="shared" si="10"/>
        <v>12401.480000000003</v>
      </c>
      <c r="X20" s="22">
        <f>+A20</f>
        <v>6</v>
      </c>
      <c r="Y20" s="23">
        <f t="shared" si="11"/>
        <v>6766.8</v>
      </c>
      <c r="Z20" s="17">
        <v>0</v>
      </c>
      <c r="AA20" s="17">
        <v>100</v>
      </c>
      <c r="AB20" s="24">
        <f t="shared" si="12"/>
        <v>1409.75</v>
      </c>
      <c r="AC20" s="128">
        <v>200</v>
      </c>
      <c r="AD20" s="25">
        <f t="shared" si="13"/>
        <v>24802.480000000003</v>
      </c>
      <c r="AE20" s="26">
        <f t="shared" si="14"/>
        <v>12401.240000000002</v>
      </c>
      <c r="AF20" s="13">
        <v>6</v>
      </c>
      <c r="AG20" s="29" t="s">
        <v>31</v>
      </c>
      <c r="AH20" s="35" t="s">
        <v>32</v>
      </c>
      <c r="AI20" s="17">
        <f t="shared" si="15"/>
        <v>5529.03</v>
      </c>
      <c r="AJ20" s="17">
        <f t="shared" si="16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/>
      <c r="AQ20" s="17">
        <v>0</v>
      </c>
      <c r="AR20" s="17">
        <v>0</v>
      </c>
      <c r="AS20" s="17">
        <f t="shared" si="17"/>
        <v>5075.0999999999995</v>
      </c>
      <c r="AT20" s="17">
        <v>200</v>
      </c>
      <c r="AU20" s="17">
        <v>0</v>
      </c>
      <c r="AV20" s="17">
        <v>0</v>
      </c>
      <c r="AW20" s="17">
        <f t="shared" si="18"/>
        <v>200</v>
      </c>
      <c r="AX20" s="17">
        <f t="shared" si="19"/>
        <v>1409.75</v>
      </c>
      <c r="AY20" s="17">
        <v>0</v>
      </c>
      <c r="AZ20" s="17">
        <v>8225</v>
      </c>
      <c r="BA20" s="17">
        <v>100</v>
      </c>
      <c r="BB20" s="17">
        <v>11048.64</v>
      </c>
      <c r="BC20" s="17"/>
      <c r="BD20" s="17">
        <v>0</v>
      </c>
      <c r="BE20" s="17">
        <f t="shared" si="20"/>
        <v>19373.64</v>
      </c>
      <c r="BF20" s="27">
        <f t="shared" si="21"/>
        <v>31587.519999999997</v>
      </c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</row>
    <row r="21" spans="1:197" s="33" customFormat="1" ht="21" customHeight="1" x14ac:dyDescent="0.35">
      <c r="A21" s="13"/>
      <c r="B21" s="30"/>
      <c r="C21" s="3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2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20">
        <f t="shared" si="8"/>
        <v>0</v>
      </c>
      <c r="V21" s="21">
        <f t="shared" si="9"/>
        <v>0</v>
      </c>
      <c r="W21" s="21">
        <f t="shared" si="10"/>
        <v>0</v>
      </c>
      <c r="X21" s="34"/>
      <c r="Y21" s="23">
        <f t="shared" si="11"/>
        <v>0</v>
      </c>
      <c r="Z21" s="32"/>
      <c r="AA21" s="32"/>
      <c r="AB21" s="24">
        <f t="shared" si="12"/>
        <v>0</v>
      </c>
      <c r="AC21" s="127"/>
      <c r="AD21" s="25">
        <f t="shared" si="13"/>
        <v>0</v>
      </c>
      <c r="AE21" s="26">
        <f t="shared" si="14"/>
        <v>0</v>
      </c>
      <c r="AF21" s="13"/>
      <c r="AG21" s="30"/>
      <c r="AH21" s="3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32"/>
      <c r="AQ21" s="17"/>
      <c r="AR21" s="17"/>
      <c r="AS21" s="17">
        <f t="shared" si="17"/>
        <v>0</v>
      </c>
      <c r="AT21" s="32"/>
      <c r="AU21" s="32"/>
      <c r="AV21" s="32"/>
      <c r="AW21" s="17">
        <f t="shared" si="18"/>
        <v>0</v>
      </c>
      <c r="AX21" s="17">
        <f t="shared" si="19"/>
        <v>0</v>
      </c>
      <c r="AY21" s="17"/>
      <c r="AZ21" s="36"/>
      <c r="BA21" s="32"/>
      <c r="BB21" s="32"/>
      <c r="BC21" s="32"/>
      <c r="BD21" s="17"/>
      <c r="BE21" s="17">
        <f t="shared" si="20"/>
        <v>0</v>
      </c>
      <c r="BF21" s="27">
        <f t="shared" si="21"/>
        <v>0</v>
      </c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</row>
    <row r="22" spans="1:197" s="19" customFormat="1" ht="21" customHeight="1" x14ac:dyDescent="0.35">
      <c r="A22" s="13">
        <v>7</v>
      </c>
      <c r="B22" s="29" t="s">
        <v>33</v>
      </c>
      <c r="C22" s="35" t="s">
        <v>25</v>
      </c>
      <c r="D22" s="16">
        <v>63997</v>
      </c>
      <c r="E22" s="17">
        <v>3008</v>
      </c>
      <c r="F22" s="17">
        <f t="shared" si="0"/>
        <v>67005</v>
      </c>
      <c r="G22" s="17">
        <v>3008</v>
      </c>
      <c r="H22" s="17"/>
      <c r="I22" s="17"/>
      <c r="J22" s="17">
        <f t="shared" si="1"/>
        <v>70013</v>
      </c>
      <c r="K22" s="18">
        <f t="shared" si="2"/>
        <v>0</v>
      </c>
      <c r="L22" s="19">
        <v>0</v>
      </c>
      <c r="M22" s="19">
        <v>0</v>
      </c>
      <c r="N22" s="19">
        <v>0</v>
      </c>
      <c r="O22" s="20">
        <f t="shared" si="3"/>
        <v>70013</v>
      </c>
      <c r="P22" s="142">
        <v>8394.4</v>
      </c>
      <c r="Q22" s="17">
        <f t="shared" si="4"/>
        <v>13193.65</v>
      </c>
      <c r="R22" s="17">
        <f t="shared" si="5"/>
        <v>1929.68</v>
      </c>
      <c r="S22" s="17">
        <f t="shared" si="6"/>
        <v>1750.32</v>
      </c>
      <c r="T22" s="17">
        <f t="shared" si="7"/>
        <v>13508.880000000001</v>
      </c>
      <c r="U22" s="20">
        <f t="shared" si="8"/>
        <v>38776.93</v>
      </c>
      <c r="V22" s="21">
        <f t="shared" si="9"/>
        <v>15618</v>
      </c>
      <c r="W22" s="21">
        <f t="shared" si="10"/>
        <v>15618.07</v>
      </c>
      <c r="X22" s="22">
        <f>+A22</f>
        <v>7</v>
      </c>
      <c r="Y22" s="23">
        <f t="shared" si="11"/>
        <v>8401.56</v>
      </c>
      <c r="Z22" s="17">
        <v>0</v>
      </c>
      <c r="AA22" s="17">
        <v>100</v>
      </c>
      <c r="AB22" s="24">
        <f t="shared" si="12"/>
        <v>1750.33</v>
      </c>
      <c r="AC22" s="128">
        <v>200</v>
      </c>
      <c r="AD22" s="25">
        <f t="shared" si="13"/>
        <v>31236.07</v>
      </c>
      <c r="AE22" s="26">
        <f t="shared" si="14"/>
        <v>15618.035</v>
      </c>
      <c r="AF22" s="13">
        <v>7</v>
      </c>
      <c r="AG22" s="29" t="s">
        <v>33</v>
      </c>
      <c r="AH22" s="35" t="s">
        <v>25</v>
      </c>
      <c r="AI22" s="17">
        <f t="shared" si="15"/>
        <v>8394.4</v>
      </c>
      <c r="AJ22" s="17">
        <f t="shared" si="16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/>
      <c r="AQ22" s="17">
        <v>0</v>
      </c>
      <c r="AR22" s="17">
        <v>0</v>
      </c>
      <c r="AS22" s="17">
        <f t="shared" si="17"/>
        <v>13193.65</v>
      </c>
      <c r="AT22" s="17">
        <v>200</v>
      </c>
      <c r="AU22" s="17">
        <v>1729.68</v>
      </c>
      <c r="AV22" s="17">
        <v>0</v>
      </c>
      <c r="AW22" s="17">
        <f t="shared" si="18"/>
        <v>1929.68</v>
      </c>
      <c r="AX22" s="17">
        <f t="shared" si="19"/>
        <v>1750.32</v>
      </c>
      <c r="AY22" s="17">
        <v>0</v>
      </c>
      <c r="AZ22" s="17">
        <v>5517</v>
      </c>
      <c r="BA22" s="17">
        <v>100</v>
      </c>
      <c r="BB22" s="17">
        <v>7891.88</v>
      </c>
      <c r="BC22" s="17">
        <v>0</v>
      </c>
      <c r="BD22" s="17">
        <v>0</v>
      </c>
      <c r="BE22" s="17">
        <f t="shared" si="20"/>
        <v>13508.880000000001</v>
      </c>
      <c r="BF22" s="27">
        <f t="shared" si="21"/>
        <v>38776.93</v>
      </c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</row>
    <row r="23" spans="1:197" s="19" customFormat="1" ht="21" customHeight="1" x14ac:dyDescent="0.35">
      <c r="A23" s="13"/>
      <c r="B23" s="37"/>
      <c r="C23" s="35"/>
      <c r="D23" s="16"/>
      <c r="E23" s="17"/>
      <c r="F23" s="17">
        <f t="shared" si="0"/>
        <v>0</v>
      </c>
      <c r="G23" s="17"/>
      <c r="H23" s="17"/>
      <c r="I23" s="17"/>
      <c r="J23" s="17">
        <f t="shared" si="1"/>
        <v>0</v>
      </c>
      <c r="K23" s="18">
        <f t="shared" si="2"/>
        <v>0</v>
      </c>
      <c r="O23" s="20">
        <f t="shared" si="3"/>
        <v>0</v>
      </c>
      <c r="P23" s="142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20">
        <f t="shared" si="8"/>
        <v>0</v>
      </c>
      <c r="V23" s="21">
        <f t="shared" si="9"/>
        <v>0</v>
      </c>
      <c r="W23" s="21">
        <f t="shared" si="10"/>
        <v>0</v>
      </c>
      <c r="X23" s="22"/>
      <c r="Y23" s="23">
        <f t="shared" si="11"/>
        <v>0</v>
      </c>
      <c r="Z23" s="17"/>
      <c r="AA23" s="17"/>
      <c r="AB23" s="24">
        <f t="shared" si="12"/>
        <v>0</v>
      </c>
      <c r="AC23" s="128"/>
      <c r="AD23" s="25">
        <f t="shared" si="13"/>
        <v>0</v>
      </c>
      <c r="AE23" s="26">
        <f t="shared" si="14"/>
        <v>0</v>
      </c>
      <c r="AF23" s="13"/>
      <c r="AG23" s="37"/>
      <c r="AH23" s="35"/>
      <c r="AI23" s="17">
        <f t="shared" si="15"/>
        <v>0</v>
      </c>
      <c r="AJ23" s="17">
        <f t="shared" si="16"/>
        <v>0</v>
      </c>
      <c r="AK23" s="17"/>
      <c r="AL23" s="17"/>
      <c r="AM23" s="17"/>
      <c r="AN23" s="17"/>
      <c r="AO23" s="17"/>
      <c r="AP23" s="17"/>
      <c r="AQ23" s="17"/>
      <c r="AR23" s="17"/>
      <c r="AS23" s="17">
        <f t="shared" si="17"/>
        <v>0</v>
      </c>
      <c r="AT23" s="17"/>
      <c r="AU23" s="62" t="s">
        <v>134</v>
      </c>
      <c r="AV23" s="37"/>
      <c r="AW23" s="17">
        <f t="shared" si="18"/>
        <v>0</v>
      </c>
      <c r="AX23" s="17">
        <f t="shared" si="19"/>
        <v>0</v>
      </c>
      <c r="AY23" s="17"/>
      <c r="AZ23" s="17"/>
      <c r="BA23" s="17"/>
      <c r="BB23" s="17"/>
      <c r="BC23" s="17"/>
      <c r="BD23" s="17"/>
      <c r="BE23" s="17">
        <f t="shared" si="20"/>
        <v>0</v>
      </c>
      <c r="BF23" s="27">
        <f t="shared" si="21"/>
        <v>0</v>
      </c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</row>
    <row r="24" spans="1:197" s="19" customFormat="1" ht="21" customHeight="1" x14ac:dyDescent="0.35">
      <c r="A24" s="13">
        <v>8</v>
      </c>
      <c r="B24" s="14" t="s">
        <v>34</v>
      </c>
      <c r="C24" s="35" t="s">
        <v>35</v>
      </c>
      <c r="D24" s="16">
        <v>29737</v>
      </c>
      <c r="E24" s="17">
        <v>1540</v>
      </c>
      <c r="F24" s="17">
        <f t="shared" si="0"/>
        <v>31277</v>
      </c>
      <c r="G24" s="17">
        <v>1540</v>
      </c>
      <c r="H24" s="17"/>
      <c r="I24" s="17"/>
      <c r="J24" s="17">
        <f t="shared" si="1"/>
        <v>32817</v>
      </c>
      <c r="K24" s="18">
        <f t="shared" si="2"/>
        <v>0</v>
      </c>
      <c r="L24" s="19">
        <v>0</v>
      </c>
      <c r="M24" s="19">
        <v>0</v>
      </c>
      <c r="N24" s="19">
        <v>0</v>
      </c>
      <c r="O24" s="20">
        <f t="shared" si="3"/>
        <v>32817</v>
      </c>
      <c r="P24" s="142">
        <v>1201.46</v>
      </c>
      <c r="Q24" s="17">
        <f t="shared" si="4"/>
        <v>9641.119999999999</v>
      </c>
      <c r="R24" s="17">
        <f t="shared" si="5"/>
        <v>200</v>
      </c>
      <c r="S24" s="17">
        <f t="shared" si="6"/>
        <v>820.42</v>
      </c>
      <c r="T24" s="17">
        <f t="shared" si="7"/>
        <v>100</v>
      </c>
      <c r="U24" s="20">
        <f t="shared" si="8"/>
        <v>11962.999999999998</v>
      </c>
      <c r="V24" s="21">
        <f t="shared" si="9"/>
        <v>10427</v>
      </c>
      <c r="W24" s="21">
        <f t="shared" si="10"/>
        <v>10427</v>
      </c>
      <c r="X24" s="22">
        <v>4</v>
      </c>
      <c r="Y24" s="23">
        <f t="shared" si="11"/>
        <v>3938.04</v>
      </c>
      <c r="Z24" s="17">
        <v>0</v>
      </c>
      <c r="AA24" s="17">
        <v>100</v>
      </c>
      <c r="AB24" s="24">
        <f t="shared" si="12"/>
        <v>820.43</v>
      </c>
      <c r="AC24" s="128">
        <v>200</v>
      </c>
      <c r="AD24" s="25">
        <f t="shared" si="13"/>
        <v>20854</v>
      </c>
      <c r="AE24" s="26">
        <f t="shared" si="14"/>
        <v>10427</v>
      </c>
      <c r="AF24" s="13">
        <v>8</v>
      </c>
      <c r="AG24" s="14" t="s">
        <v>34</v>
      </c>
      <c r="AH24" s="35" t="s">
        <v>35</v>
      </c>
      <c r="AI24" s="17">
        <f t="shared" si="15"/>
        <v>1201.46</v>
      </c>
      <c r="AJ24" s="17">
        <f t="shared" si="16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/>
      <c r="AQ24" s="17">
        <v>0</v>
      </c>
      <c r="AR24" s="17">
        <v>0</v>
      </c>
      <c r="AS24" s="17">
        <f t="shared" si="17"/>
        <v>9641.119999999999</v>
      </c>
      <c r="AT24" s="17">
        <v>200</v>
      </c>
      <c r="AU24" s="17">
        <v>0</v>
      </c>
      <c r="AV24" s="17">
        <v>0</v>
      </c>
      <c r="AW24" s="17">
        <f t="shared" si="18"/>
        <v>200</v>
      </c>
      <c r="AX24" s="17">
        <f t="shared" si="19"/>
        <v>820.42</v>
      </c>
      <c r="AY24" s="17">
        <v>0</v>
      </c>
      <c r="AZ24" s="17">
        <v>0</v>
      </c>
      <c r="BA24" s="17">
        <v>100</v>
      </c>
      <c r="BB24" s="17">
        <v>0</v>
      </c>
      <c r="BC24" s="17">
        <v>0</v>
      </c>
      <c r="BD24" s="17">
        <v>0</v>
      </c>
      <c r="BE24" s="17">
        <f t="shared" si="20"/>
        <v>100</v>
      </c>
      <c r="BF24" s="27">
        <f t="shared" si="21"/>
        <v>11962.999999999998</v>
      </c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</row>
    <row r="25" spans="1:197" s="19" customFormat="1" ht="21" customHeight="1" x14ac:dyDescent="0.35">
      <c r="A25" s="13"/>
      <c r="B25" s="29"/>
      <c r="C25" s="15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2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20">
        <f t="shared" si="8"/>
        <v>0</v>
      </c>
      <c r="V25" s="21">
        <f t="shared" si="9"/>
        <v>0</v>
      </c>
      <c r="W25" s="21">
        <f t="shared" si="10"/>
        <v>0</v>
      </c>
      <c r="X25" s="22"/>
      <c r="Y25" s="23">
        <f t="shared" si="11"/>
        <v>0</v>
      </c>
      <c r="Z25" s="17"/>
      <c r="AA25" s="17"/>
      <c r="AB25" s="24">
        <f t="shared" si="12"/>
        <v>0</v>
      </c>
      <c r="AC25" s="128"/>
      <c r="AD25" s="25">
        <f t="shared" si="13"/>
        <v>0</v>
      </c>
      <c r="AE25" s="26">
        <f t="shared" si="14"/>
        <v>0</v>
      </c>
      <c r="AF25" s="13"/>
      <c r="AG25" s="29"/>
      <c r="AH25" s="15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/>
      <c r="AS25" s="17">
        <f t="shared" si="17"/>
        <v>0</v>
      </c>
      <c r="AT25" s="17"/>
      <c r="AU25" s="17"/>
      <c r="AV25" s="17"/>
      <c r="AW25" s="17">
        <f t="shared" si="18"/>
        <v>0</v>
      </c>
      <c r="AX25" s="17">
        <f t="shared" si="19"/>
        <v>0</v>
      </c>
      <c r="AY25" s="17"/>
      <c r="AZ25" s="17"/>
      <c r="BA25" s="17"/>
      <c r="BB25" s="17"/>
      <c r="BC25" s="17"/>
      <c r="BD25" s="17"/>
      <c r="BE25" s="17">
        <f t="shared" si="20"/>
        <v>0</v>
      </c>
      <c r="BF25" s="27">
        <f t="shared" si="21"/>
        <v>0</v>
      </c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</row>
    <row r="26" spans="1:197" s="19" customFormat="1" ht="21" customHeight="1" x14ac:dyDescent="0.35">
      <c r="A26" s="13">
        <v>9</v>
      </c>
      <c r="B26" s="14" t="s">
        <v>107</v>
      </c>
      <c r="C26" s="15" t="s">
        <v>38</v>
      </c>
      <c r="D26" s="16">
        <v>33843</v>
      </c>
      <c r="E26" s="17">
        <v>1591</v>
      </c>
      <c r="F26" s="17">
        <f t="shared" si="0"/>
        <v>35434</v>
      </c>
      <c r="G26" s="17">
        <v>1590</v>
      </c>
      <c r="H26" s="17"/>
      <c r="I26" s="17"/>
      <c r="J26" s="17">
        <f t="shared" si="1"/>
        <v>37024</v>
      </c>
      <c r="K26" s="18">
        <f t="shared" si="2"/>
        <v>0</v>
      </c>
      <c r="L26" s="38">
        <v>0</v>
      </c>
      <c r="M26" s="38">
        <v>0</v>
      </c>
      <c r="N26" s="38">
        <v>0</v>
      </c>
      <c r="O26" s="20">
        <f t="shared" si="3"/>
        <v>37024</v>
      </c>
      <c r="P26" s="144">
        <v>1759.94</v>
      </c>
      <c r="Q26" s="17">
        <f t="shared" si="4"/>
        <v>11068.32</v>
      </c>
      <c r="R26" s="17">
        <f t="shared" si="5"/>
        <v>1365.81</v>
      </c>
      <c r="S26" s="17">
        <f t="shared" si="6"/>
        <v>925.6</v>
      </c>
      <c r="T26" s="17">
        <f t="shared" si="7"/>
        <v>12106.07</v>
      </c>
      <c r="U26" s="20">
        <f t="shared" si="8"/>
        <v>27225.739999999998</v>
      </c>
      <c r="V26" s="21">
        <f t="shared" si="9"/>
        <v>4899</v>
      </c>
      <c r="W26" s="21">
        <f t="shared" si="10"/>
        <v>4899.260000000002</v>
      </c>
      <c r="X26" s="22">
        <f>+A26</f>
        <v>9</v>
      </c>
      <c r="Y26" s="23">
        <f t="shared" si="11"/>
        <v>4442.88</v>
      </c>
      <c r="Z26" s="17">
        <v>0</v>
      </c>
      <c r="AA26" s="17">
        <v>100</v>
      </c>
      <c r="AB26" s="24">
        <f t="shared" si="12"/>
        <v>925.6</v>
      </c>
      <c r="AC26" s="128">
        <v>200</v>
      </c>
      <c r="AD26" s="25">
        <f t="shared" si="13"/>
        <v>9798.260000000002</v>
      </c>
      <c r="AE26" s="26">
        <f t="shared" si="14"/>
        <v>4899.130000000001</v>
      </c>
      <c r="AF26" s="13">
        <v>9</v>
      </c>
      <c r="AG26" s="14" t="s">
        <v>107</v>
      </c>
      <c r="AH26" s="15" t="s">
        <v>38</v>
      </c>
      <c r="AI26" s="17">
        <f t="shared" si="15"/>
        <v>1759.94</v>
      </c>
      <c r="AJ26" s="17">
        <f t="shared" si="16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40"/>
      <c r="AQ26" s="17">
        <v>0</v>
      </c>
      <c r="AR26" s="17">
        <v>685.11</v>
      </c>
      <c r="AS26" s="17">
        <f t="shared" si="17"/>
        <v>11068.32</v>
      </c>
      <c r="AT26" s="17">
        <v>200</v>
      </c>
      <c r="AU26" s="17">
        <v>1165.81</v>
      </c>
      <c r="AV26" s="17">
        <v>0</v>
      </c>
      <c r="AW26" s="17">
        <f t="shared" si="18"/>
        <v>1365.81</v>
      </c>
      <c r="AX26" s="17">
        <f t="shared" si="19"/>
        <v>925.6</v>
      </c>
      <c r="AY26" s="17">
        <v>0</v>
      </c>
      <c r="AZ26" s="17">
        <v>3325</v>
      </c>
      <c r="BA26" s="17">
        <v>100</v>
      </c>
      <c r="BB26" s="17">
        <v>8681.07</v>
      </c>
      <c r="BC26" s="17">
        <v>0</v>
      </c>
      <c r="BD26" s="17">
        <v>0</v>
      </c>
      <c r="BE26" s="17">
        <f t="shared" si="20"/>
        <v>12106.07</v>
      </c>
      <c r="BF26" s="27">
        <f t="shared" si="21"/>
        <v>27225.739999999998</v>
      </c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</row>
    <row r="27" spans="1:197" s="19" customFormat="1" ht="21" customHeight="1" x14ac:dyDescent="0.35">
      <c r="A27" s="13"/>
      <c r="B27" s="29"/>
      <c r="C27" s="15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2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20">
        <f t="shared" si="8"/>
        <v>0</v>
      </c>
      <c r="V27" s="21">
        <f t="shared" si="9"/>
        <v>0</v>
      </c>
      <c r="W27" s="21">
        <f t="shared" si="10"/>
        <v>0</v>
      </c>
      <c r="X27" s="34"/>
      <c r="Y27" s="23">
        <f t="shared" si="11"/>
        <v>0</v>
      </c>
      <c r="Z27" s="17"/>
      <c r="AA27" s="17"/>
      <c r="AB27" s="24">
        <f t="shared" si="12"/>
        <v>0</v>
      </c>
      <c r="AC27" s="128"/>
      <c r="AD27" s="25">
        <f t="shared" si="13"/>
        <v>0</v>
      </c>
      <c r="AE27" s="26">
        <f t="shared" si="14"/>
        <v>0</v>
      </c>
      <c r="AF27" s="13"/>
      <c r="AG27" s="29"/>
      <c r="AH27" s="15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/>
      <c r="AS27" s="17">
        <f t="shared" si="17"/>
        <v>0</v>
      </c>
      <c r="AT27" s="17"/>
      <c r="AU27" s="41" t="s">
        <v>113</v>
      </c>
      <c r="AV27" s="17"/>
      <c r="AW27" s="17">
        <f t="shared" si="18"/>
        <v>0</v>
      </c>
      <c r="AX27" s="17">
        <f t="shared" si="19"/>
        <v>0</v>
      </c>
      <c r="AY27" s="17"/>
      <c r="AZ27" s="17"/>
      <c r="BA27" s="17"/>
      <c r="BB27" s="17"/>
      <c r="BC27" s="17"/>
      <c r="BD27" s="17"/>
      <c r="BE27" s="17">
        <f t="shared" si="20"/>
        <v>0</v>
      </c>
      <c r="BF27" s="27">
        <f t="shared" si="21"/>
        <v>0</v>
      </c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</row>
    <row r="28" spans="1:197" s="19" customFormat="1" ht="21" customHeight="1" x14ac:dyDescent="0.35">
      <c r="A28" s="13">
        <v>10</v>
      </c>
      <c r="B28" s="29" t="s">
        <v>36</v>
      </c>
      <c r="C28" s="35" t="s">
        <v>28</v>
      </c>
      <c r="D28" s="16">
        <v>43030</v>
      </c>
      <c r="E28" s="17">
        <v>2108</v>
      </c>
      <c r="F28" s="17">
        <f t="shared" si="0"/>
        <v>45138</v>
      </c>
      <c r="G28" s="17">
        <v>2109</v>
      </c>
      <c r="H28" s="17"/>
      <c r="I28" s="17"/>
      <c r="J28" s="17">
        <f t="shared" si="1"/>
        <v>47247</v>
      </c>
      <c r="K28" s="18">
        <f t="shared" si="2"/>
        <v>0</v>
      </c>
      <c r="L28" s="19">
        <v>0</v>
      </c>
      <c r="M28" s="19">
        <v>0</v>
      </c>
      <c r="N28" s="19">
        <v>0</v>
      </c>
      <c r="O28" s="20">
        <f t="shared" si="3"/>
        <v>47247</v>
      </c>
      <c r="P28" s="142">
        <v>3605.95</v>
      </c>
      <c r="Q28" s="17">
        <f t="shared" si="4"/>
        <v>4252.2299999999996</v>
      </c>
      <c r="R28" s="17">
        <f t="shared" si="5"/>
        <v>200</v>
      </c>
      <c r="S28" s="17">
        <f t="shared" si="6"/>
        <v>1181.17</v>
      </c>
      <c r="T28" s="17">
        <f t="shared" si="7"/>
        <v>7144.86</v>
      </c>
      <c r="U28" s="20">
        <f t="shared" si="8"/>
        <v>16384.21</v>
      </c>
      <c r="V28" s="21">
        <f t="shared" si="9"/>
        <v>15431</v>
      </c>
      <c r="W28" s="21">
        <f t="shared" si="10"/>
        <v>15431.79</v>
      </c>
      <c r="X28" s="22">
        <f>+A28</f>
        <v>10</v>
      </c>
      <c r="Y28" s="23">
        <f t="shared" si="11"/>
        <v>5669.6399999999994</v>
      </c>
      <c r="Z28" s="17">
        <v>0</v>
      </c>
      <c r="AA28" s="17">
        <v>100</v>
      </c>
      <c r="AB28" s="24">
        <f t="shared" si="12"/>
        <v>1181.18</v>
      </c>
      <c r="AC28" s="128">
        <v>200</v>
      </c>
      <c r="AD28" s="25">
        <f t="shared" si="13"/>
        <v>30862.79</v>
      </c>
      <c r="AE28" s="26">
        <f t="shared" si="14"/>
        <v>15431.395</v>
      </c>
      <c r="AF28" s="13">
        <v>10</v>
      </c>
      <c r="AG28" s="29" t="s">
        <v>36</v>
      </c>
      <c r="AH28" s="35" t="s">
        <v>28</v>
      </c>
      <c r="AI28" s="17">
        <f t="shared" si="15"/>
        <v>3605.95</v>
      </c>
      <c r="AJ28" s="17">
        <f t="shared" si="16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/>
      <c r="AQ28" s="17">
        <v>0</v>
      </c>
      <c r="AR28" s="17">
        <v>0</v>
      </c>
      <c r="AS28" s="17">
        <f t="shared" si="17"/>
        <v>4252.2299999999996</v>
      </c>
      <c r="AT28" s="17">
        <v>200</v>
      </c>
      <c r="AU28" s="17">
        <v>0</v>
      </c>
      <c r="AV28" s="17">
        <v>0</v>
      </c>
      <c r="AW28" s="17">
        <f t="shared" si="18"/>
        <v>200</v>
      </c>
      <c r="AX28" s="17">
        <f t="shared" si="19"/>
        <v>1181.17</v>
      </c>
      <c r="AY28" s="17">
        <v>0</v>
      </c>
      <c r="AZ28" s="17">
        <v>100</v>
      </c>
      <c r="BA28" s="17">
        <v>100</v>
      </c>
      <c r="BB28" s="17">
        <v>6944.86</v>
      </c>
      <c r="BC28" s="17">
        <v>0</v>
      </c>
      <c r="BD28" s="17">
        <v>0</v>
      </c>
      <c r="BE28" s="17">
        <f t="shared" si="20"/>
        <v>7144.86</v>
      </c>
      <c r="BF28" s="27">
        <f t="shared" si="21"/>
        <v>16384.21</v>
      </c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</row>
    <row r="29" spans="1:197" s="19" customFormat="1" ht="21" customHeight="1" x14ac:dyDescent="0.35">
      <c r="A29" s="13"/>
      <c r="B29" s="29"/>
      <c r="C29" s="15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2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20">
        <f t="shared" si="8"/>
        <v>0</v>
      </c>
      <c r="V29" s="21">
        <f t="shared" si="9"/>
        <v>0</v>
      </c>
      <c r="W29" s="21">
        <f t="shared" si="10"/>
        <v>0</v>
      </c>
      <c r="X29" s="22"/>
      <c r="Y29" s="23">
        <f t="shared" si="11"/>
        <v>0</v>
      </c>
      <c r="Z29" s="17"/>
      <c r="AA29" s="17"/>
      <c r="AB29" s="24">
        <f t="shared" si="12"/>
        <v>0</v>
      </c>
      <c r="AC29" s="128"/>
      <c r="AD29" s="25">
        <f t="shared" si="13"/>
        <v>0</v>
      </c>
      <c r="AE29" s="26">
        <f t="shared" si="14"/>
        <v>0</v>
      </c>
      <c r="AF29" s="13"/>
      <c r="AG29" s="29"/>
      <c r="AH29" s="15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/>
      <c r="AS29" s="17">
        <f t="shared" si="17"/>
        <v>0</v>
      </c>
      <c r="AT29" s="17"/>
      <c r="AU29" s="17"/>
      <c r="AV29" s="17"/>
      <c r="AW29" s="17">
        <f t="shared" si="18"/>
        <v>0</v>
      </c>
      <c r="AX29" s="17">
        <f t="shared" si="19"/>
        <v>0</v>
      </c>
      <c r="AY29" s="17"/>
      <c r="AZ29" s="17"/>
      <c r="BA29" s="17"/>
      <c r="BB29" s="17"/>
      <c r="BC29" s="17"/>
      <c r="BD29" s="17"/>
      <c r="BE29" s="17">
        <f t="shared" si="20"/>
        <v>0</v>
      </c>
      <c r="BF29" s="27">
        <f t="shared" si="21"/>
        <v>0</v>
      </c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</row>
    <row r="30" spans="1:197" s="19" customFormat="1" ht="21" customHeight="1" x14ac:dyDescent="0.35">
      <c r="A30" s="13">
        <v>12</v>
      </c>
      <c r="B30" s="14" t="s">
        <v>37</v>
      </c>
      <c r="C30" s="15" t="s">
        <v>38</v>
      </c>
      <c r="D30" s="16">
        <v>34187</v>
      </c>
      <c r="E30" s="17">
        <v>1607</v>
      </c>
      <c r="F30" s="17">
        <f t="shared" si="0"/>
        <v>35794</v>
      </c>
      <c r="G30" s="17">
        <v>1590</v>
      </c>
      <c r="H30" s="17"/>
      <c r="I30" s="17"/>
      <c r="J30" s="17">
        <f t="shared" si="1"/>
        <v>37384</v>
      </c>
      <c r="K30" s="18">
        <f t="shared" si="2"/>
        <v>0</v>
      </c>
      <c r="L30" s="38">
        <v>0</v>
      </c>
      <c r="M30" s="38">
        <v>0</v>
      </c>
      <c r="N30" s="38">
        <v>0</v>
      </c>
      <c r="O30" s="20">
        <f t="shared" si="3"/>
        <v>37384</v>
      </c>
      <c r="P30" s="144">
        <v>1807.73</v>
      </c>
      <c r="Q30" s="17">
        <f t="shared" si="4"/>
        <v>11705.63</v>
      </c>
      <c r="R30" s="17">
        <f t="shared" si="5"/>
        <v>1086.4000000000001</v>
      </c>
      <c r="S30" s="17">
        <f t="shared" si="6"/>
        <v>934.6</v>
      </c>
      <c r="T30" s="17">
        <f t="shared" si="7"/>
        <v>16849.64</v>
      </c>
      <c r="U30" s="20">
        <f t="shared" si="8"/>
        <v>32384</v>
      </c>
      <c r="V30" s="21">
        <f t="shared" si="9"/>
        <v>2500</v>
      </c>
      <c r="W30" s="21">
        <f t="shared" si="10"/>
        <v>2500</v>
      </c>
      <c r="X30" s="22">
        <f>+A30</f>
        <v>12</v>
      </c>
      <c r="Y30" s="23">
        <f t="shared" si="11"/>
        <v>4486.08</v>
      </c>
      <c r="Z30" s="17">
        <v>0</v>
      </c>
      <c r="AA30" s="17">
        <v>100</v>
      </c>
      <c r="AB30" s="24">
        <f t="shared" si="12"/>
        <v>934.6</v>
      </c>
      <c r="AC30" s="128">
        <v>200</v>
      </c>
      <c r="AD30" s="25">
        <f t="shared" si="13"/>
        <v>5000</v>
      </c>
      <c r="AE30" s="26">
        <f t="shared" si="14"/>
        <v>2500</v>
      </c>
      <c r="AF30" s="13">
        <v>12</v>
      </c>
      <c r="AG30" s="14" t="s">
        <v>37</v>
      </c>
      <c r="AH30" s="15" t="s">
        <v>38</v>
      </c>
      <c r="AI30" s="17">
        <f t="shared" si="15"/>
        <v>1807.73</v>
      </c>
      <c r="AJ30" s="17">
        <f t="shared" si="16"/>
        <v>3364.56</v>
      </c>
      <c r="AK30" s="40">
        <v>0</v>
      </c>
      <c r="AL30" s="40">
        <v>500</v>
      </c>
      <c r="AM30" s="40">
        <v>0</v>
      </c>
      <c r="AN30" s="40">
        <v>6688.92</v>
      </c>
      <c r="AO30" s="40">
        <v>0</v>
      </c>
      <c r="AP30" s="40"/>
      <c r="AQ30" s="17">
        <v>0</v>
      </c>
      <c r="AR30" s="40">
        <v>1152.1500000000001</v>
      </c>
      <c r="AS30" s="17">
        <f t="shared" si="17"/>
        <v>11705.63</v>
      </c>
      <c r="AT30" s="17">
        <v>200</v>
      </c>
      <c r="AU30" s="17">
        <v>886.4</v>
      </c>
      <c r="AV30" s="17">
        <v>0</v>
      </c>
      <c r="AW30" s="17">
        <f t="shared" si="18"/>
        <v>1086.4000000000001</v>
      </c>
      <c r="AX30" s="17">
        <f t="shared" si="19"/>
        <v>934.6</v>
      </c>
      <c r="AY30" s="17">
        <v>0</v>
      </c>
      <c r="AZ30" s="17">
        <v>7279.38</v>
      </c>
      <c r="BA30" s="17">
        <v>100</v>
      </c>
      <c r="BB30" s="17">
        <v>9470.26</v>
      </c>
      <c r="BC30" s="17">
        <v>0</v>
      </c>
      <c r="BD30" s="17">
        <v>0</v>
      </c>
      <c r="BE30" s="17">
        <f t="shared" si="20"/>
        <v>16849.64</v>
      </c>
      <c r="BF30" s="27">
        <f t="shared" si="21"/>
        <v>32384</v>
      </c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</row>
    <row r="31" spans="1:197" s="19" customFormat="1" ht="21" customHeight="1" x14ac:dyDescent="0.35">
      <c r="A31" s="13"/>
      <c r="B31" s="29"/>
      <c r="C31" s="15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2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20">
        <f t="shared" si="8"/>
        <v>0</v>
      </c>
      <c r="V31" s="21">
        <f t="shared" si="9"/>
        <v>0</v>
      </c>
      <c r="W31" s="21">
        <f t="shared" si="10"/>
        <v>0</v>
      </c>
      <c r="X31" s="34"/>
      <c r="Y31" s="23">
        <f t="shared" si="11"/>
        <v>0</v>
      </c>
      <c r="Z31" s="17"/>
      <c r="AA31" s="17"/>
      <c r="AB31" s="24">
        <f t="shared" si="12"/>
        <v>0</v>
      </c>
      <c r="AC31" s="128"/>
      <c r="AD31" s="25">
        <f t="shared" si="13"/>
        <v>0</v>
      </c>
      <c r="AE31" s="26">
        <f t="shared" si="14"/>
        <v>0</v>
      </c>
      <c r="AF31" s="13"/>
      <c r="AG31" s="29"/>
      <c r="AH31" s="15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/>
      <c r="AS31" s="17">
        <f t="shared" si="17"/>
        <v>0</v>
      </c>
      <c r="AT31" s="17"/>
      <c r="AU31" s="17"/>
      <c r="AV31" s="17">
        <v>0</v>
      </c>
      <c r="AW31" s="17">
        <f t="shared" si="18"/>
        <v>0</v>
      </c>
      <c r="AX31" s="17">
        <f t="shared" si="19"/>
        <v>0</v>
      </c>
      <c r="AY31" s="17"/>
      <c r="AZ31" s="17"/>
      <c r="BA31" s="17"/>
      <c r="BB31" s="17"/>
      <c r="BC31" s="17"/>
      <c r="BD31" s="17"/>
      <c r="BE31" s="17">
        <f t="shared" si="20"/>
        <v>0</v>
      </c>
      <c r="BF31" s="27">
        <f t="shared" si="21"/>
        <v>0</v>
      </c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</row>
    <row r="32" spans="1:197" s="33" customFormat="1" ht="21" customHeight="1" x14ac:dyDescent="0.35">
      <c r="A32" s="13">
        <v>13</v>
      </c>
      <c r="B32" s="30" t="s">
        <v>40</v>
      </c>
      <c r="C32" s="31" t="s">
        <v>41</v>
      </c>
      <c r="D32" s="42">
        <v>31633</v>
      </c>
      <c r="E32" s="32">
        <v>1550</v>
      </c>
      <c r="F32" s="17">
        <f t="shared" si="0"/>
        <v>33183</v>
      </c>
      <c r="G32" s="32">
        <v>1550</v>
      </c>
      <c r="H32" s="32"/>
      <c r="I32" s="32"/>
      <c r="J32" s="17">
        <f t="shared" si="1"/>
        <v>34733</v>
      </c>
      <c r="K32" s="18">
        <f t="shared" si="2"/>
        <v>0</v>
      </c>
      <c r="L32" s="33">
        <v>0</v>
      </c>
      <c r="M32" s="33">
        <v>0</v>
      </c>
      <c r="N32" s="33">
        <v>0</v>
      </c>
      <c r="O32" s="20">
        <f t="shared" si="3"/>
        <v>34733</v>
      </c>
      <c r="P32" s="143">
        <v>1455.81</v>
      </c>
      <c r="Q32" s="17">
        <f t="shared" si="4"/>
        <v>3125.97</v>
      </c>
      <c r="R32" s="17">
        <f t="shared" si="5"/>
        <v>200</v>
      </c>
      <c r="S32" s="17">
        <f t="shared" si="6"/>
        <v>868.32</v>
      </c>
      <c r="T32" s="17">
        <f t="shared" si="7"/>
        <v>100</v>
      </c>
      <c r="U32" s="20">
        <f t="shared" si="8"/>
        <v>5750.0999999999995</v>
      </c>
      <c r="V32" s="21">
        <f t="shared" si="9"/>
        <v>14491</v>
      </c>
      <c r="W32" s="21">
        <f t="shared" si="10"/>
        <v>14491.900000000001</v>
      </c>
      <c r="X32" s="22">
        <f>+A32</f>
        <v>13</v>
      </c>
      <c r="Y32" s="23">
        <f t="shared" si="11"/>
        <v>4167.96</v>
      </c>
      <c r="Z32" s="32">
        <v>0</v>
      </c>
      <c r="AA32" s="17">
        <v>100</v>
      </c>
      <c r="AB32" s="24">
        <f t="shared" si="12"/>
        <v>868.33</v>
      </c>
      <c r="AC32" s="128">
        <v>200</v>
      </c>
      <c r="AD32" s="25">
        <f t="shared" si="13"/>
        <v>28982.9</v>
      </c>
      <c r="AE32" s="26">
        <f t="shared" si="14"/>
        <v>14491.45</v>
      </c>
      <c r="AF32" s="13">
        <v>13</v>
      </c>
      <c r="AG32" s="30" t="s">
        <v>40</v>
      </c>
      <c r="AH32" s="31" t="s">
        <v>41</v>
      </c>
      <c r="AI32" s="17">
        <f t="shared" si="15"/>
        <v>1455.81</v>
      </c>
      <c r="AJ32" s="17">
        <f t="shared" si="16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32"/>
      <c r="AQ32" s="17">
        <v>0</v>
      </c>
      <c r="AR32" s="32">
        <v>0</v>
      </c>
      <c r="AS32" s="17">
        <f t="shared" si="17"/>
        <v>3125.97</v>
      </c>
      <c r="AT32" s="17">
        <v>200</v>
      </c>
      <c r="AU32" s="32">
        <v>0</v>
      </c>
      <c r="AV32" s="32">
        <v>0</v>
      </c>
      <c r="AW32" s="17">
        <f t="shared" si="18"/>
        <v>200</v>
      </c>
      <c r="AX32" s="17">
        <f t="shared" si="19"/>
        <v>868.32</v>
      </c>
      <c r="AY32" s="17">
        <v>0</v>
      </c>
      <c r="AZ32" s="32">
        <v>0</v>
      </c>
      <c r="BA32" s="17">
        <v>100</v>
      </c>
      <c r="BB32" s="32"/>
      <c r="BC32" s="32"/>
      <c r="BD32" s="17">
        <v>0</v>
      </c>
      <c r="BE32" s="17">
        <f t="shared" si="20"/>
        <v>100</v>
      </c>
      <c r="BF32" s="27">
        <f t="shared" si="21"/>
        <v>5750.0999999999995</v>
      </c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</row>
    <row r="33" spans="1:197" s="19" customFormat="1" ht="21" customHeight="1" x14ac:dyDescent="0.35">
      <c r="A33" s="13"/>
      <c r="B33" s="37"/>
      <c r="C33" s="35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2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20">
        <f t="shared" si="8"/>
        <v>0</v>
      </c>
      <c r="V33" s="21">
        <f t="shared" si="9"/>
        <v>0</v>
      </c>
      <c r="W33" s="21">
        <f t="shared" si="10"/>
        <v>0</v>
      </c>
      <c r="X33" s="22"/>
      <c r="Y33" s="23">
        <f t="shared" si="11"/>
        <v>0</v>
      </c>
      <c r="Z33" s="17"/>
      <c r="AA33" s="17"/>
      <c r="AB33" s="24">
        <f t="shared" si="12"/>
        <v>0</v>
      </c>
      <c r="AC33" s="128"/>
      <c r="AD33" s="25">
        <f t="shared" si="13"/>
        <v>0</v>
      </c>
      <c r="AE33" s="26">
        <f t="shared" si="14"/>
        <v>0</v>
      </c>
      <c r="AF33" s="13"/>
      <c r="AG33" s="37"/>
      <c r="AH33" s="35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/>
      <c r="AS33" s="17">
        <f t="shared" si="17"/>
        <v>0</v>
      </c>
      <c r="AT33" s="17"/>
      <c r="AU33" s="17"/>
      <c r="AV33" s="17"/>
      <c r="AW33" s="17">
        <f t="shared" si="18"/>
        <v>0</v>
      </c>
      <c r="AX33" s="17">
        <f t="shared" si="19"/>
        <v>0</v>
      </c>
      <c r="AY33" s="17"/>
      <c r="AZ33" s="17"/>
      <c r="BA33" s="17"/>
      <c r="BB33" s="17"/>
      <c r="BC33" s="17"/>
      <c r="BD33" s="17"/>
      <c r="BE33" s="17">
        <f t="shared" si="20"/>
        <v>0</v>
      </c>
      <c r="BF33" s="27">
        <f t="shared" si="21"/>
        <v>0</v>
      </c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</row>
    <row r="34" spans="1:197" s="19" customFormat="1" ht="21" customHeight="1" x14ac:dyDescent="0.35">
      <c r="A34" s="13">
        <v>14</v>
      </c>
      <c r="B34" s="14" t="s">
        <v>42</v>
      </c>
      <c r="C34" s="43" t="s">
        <v>43</v>
      </c>
      <c r="D34" s="16">
        <v>39672</v>
      </c>
      <c r="E34" s="17">
        <v>1944</v>
      </c>
      <c r="F34" s="17">
        <f t="shared" si="0"/>
        <v>41616</v>
      </c>
      <c r="G34" s="17">
        <v>1944</v>
      </c>
      <c r="H34" s="17"/>
      <c r="I34" s="17"/>
      <c r="J34" s="17">
        <f t="shared" si="1"/>
        <v>43560</v>
      </c>
      <c r="K34" s="18">
        <f t="shared" si="2"/>
        <v>0</v>
      </c>
      <c r="L34" s="19">
        <v>0</v>
      </c>
      <c r="M34" s="19">
        <v>0</v>
      </c>
      <c r="N34" s="19">
        <v>0</v>
      </c>
      <c r="O34" s="20">
        <f t="shared" si="3"/>
        <v>43560</v>
      </c>
      <c r="P34" s="142">
        <v>2878.45</v>
      </c>
      <c r="Q34" s="17">
        <f t="shared" si="4"/>
        <v>3920.3999999999996</v>
      </c>
      <c r="R34" s="17">
        <f t="shared" si="5"/>
        <v>200</v>
      </c>
      <c r="S34" s="17">
        <f t="shared" si="6"/>
        <v>1089</v>
      </c>
      <c r="T34" s="17">
        <f t="shared" si="7"/>
        <v>200</v>
      </c>
      <c r="U34" s="20">
        <f t="shared" si="8"/>
        <v>8287.8499999999985</v>
      </c>
      <c r="V34" s="21">
        <f t="shared" si="9"/>
        <v>17636</v>
      </c>
      <c r="W34" s="21">
        <f t="shared" si="10"/>
        <v>17636.150000000001</v>
      </c>
      <c r="X34" s="22">
        <v>6</v>
      </c>
      <c r="Y34" s="23">
        <f t="shared" si="11"/>
        <v>5227.2</v>
      </c>
      <c r="Z34" s="17">
        <v>0</v>
      </c>
      <c r="AA34" s="17">
        <v>100</v>
      </c>
      <c r="AB34" s="24">
        <f t="shared" si="12"/>
        <v>1089</v>
      </c>
      <c r="AC34" s="128">
        <v>200</v>
      </c>
      <c r="AD34" s="25">
        <f t="shared" si="13"/>
        <v>35272.15</v>
      </c>
      <c r="AE34" s="26">
        <f t="shared" si="14"/>
        <v>17636.075000000001</v>
      </c>
      <c r="AF34" s="13">
        <v>14</v>
      </c>
      <c r="AG34" s="14" t="s">
        <v>42</v>
      </c>
      <c r="AH34" s="43" t="s">
        <v>43</v>
      </c>
      <c r="AI34" s="17">
        <f t="shared" si="15"/>
        <v>2878.45</v>
      </c>
      <c r="AJ34" s="17">
        <f t="shared" si="16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/>
      <c r="AQ34" s="17">
        <v>0</v>
      </c>
      <c r="AR34" s="17">
        <v>0</v>
      </c>
      <c r="AS34" s="17">
        <f t="shared" si="17"/>
        <v>3920.3999999999996</v>
      </c>
      <c r="AT34" s="17">
        <v>200</v>
      </c>
      <c r="AU34" s="17">
        <v>0</v>
      </c>
      <c r="AV34" s="17">
        <v>0</v>
      </c>
      <c r="AW34" s="17">
        <f t="shared" si="18"/>
        <v>200</v>
      </c>
      <c r="AX34" s="17">
        <f t="shared" si="19"/>
        <v>1089</v>
      </c>
      <c r="AY34" s="17">
        <v>0</v>
      </c>
      <c r="AZ34" s="17">
        <v>100</v>
      </c>
      <c r="BA34" s="17">
        <v>100</v>
      </c>
      <c r="BB34" s="17">
        <v>0</v>
      </c>
      <c r="BC34" s="17">
        <v>0</v>
      </c>
      <c r="BD34" s="17">
        <v>0</v>
      </c>
      <c r="BE34" s="17">
        <f t="shared" si="20"/>
        <v>200</v>
      </c>
      <c r="BF34" s="27">
        <f t="shared" si="21"/>
        <v>8287.8499999999985</v>
      </c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</row>
    <row r="35" spans="1:197" s="19" customFormat="1" ht="21" customHeight="1" x14ac:dyDescent="0.35">
      <c r="A35" s="13"/>
      <c r="B35" s="29"/>
      <c r="C35" s="15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2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20">
        <f t="shared" si="8"/>
        <v>0</v>
      </c>
      <c r="V35" s="21">
        <f t="shared" si="9"/>
        <v>0</v>
      </c>
      <c r="W35" s="21">
        <f t="shared" si="10"/>
        <v>0</v>
      </c>
      <c r="X35" s="22"/>
      <c r="Y35" s="23">
        <f t="shared" si="11"/>
        <v>0</v>
      </c>
      <c r="Z35" s="17"/>
      <c r="AA35" s="17"/>
      <c r="AB35" s="24">
        <f t="shared" si="12"/>
        <v>0</v>
      </c>
      <c r="AC35" s="128"/>
      <c r="AD35" s="25">
        <f t="shared" si="13"/>
        <v>0</v>
      </c>
      <c r="AE35" s="26">
        <f t="shared" si="14"/>
        <v>0</v>
      </c>
      <c r="AF35" s="13"/>
      <c r="AG35" s="29"/>
      <c r="AH35" s="15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/>
      <c r="AS35" s="17">
        <f t="shared" si="17"/>
        <v>0</v>
      </c>
      <c r="AT35" s="17"/>
      <c r="AU35" s="17"/>
      <c r="AV35" s="17"/>
      <c r="AW35" s="17">
        <f t="shared" si="18"/>
        <v>0</v>
      </c>
      <c r="AX35" s="17">
        <f t="shared" si="19"/>
        <v>0</v>
      </c>
      <c r="AY35" s="17"/>
      <c r="AZ35" s="17"/>
      <c r="BA35" s="17"/>
      <c r="BB35" s="17"/>
      <c r="BC35" s="17"/>
      <c r="BD35" s="17"/>
      <c r="BE35" s="17">
        <f t="shared" si="20"/>
        <v>0</v>
      </c>
      <c r="BF35" s="27">
        <f t="shared" si="21"/>
        <v>0</v>
      </c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</row>
    <row r="36" spans="1:197" s="28" customFormat="1" ht="21" customHeight="1" x14ac:dyDescent="0.35">
      <c r="A36" s="13">
        <v>15</v>
      </c>
      <c r="B36" s="29" t="s">
        <v>44</v>
      </c>
      <c r="C36" s="15" t="s">
        <v>28</v>
      </c>
      <c r="D36" s="16">
        <v>43030</v>
      </c>
      <c r="E36" s="17">
        <v>2108</v>
      </c>
      <c r="F36" s="17">
        <f t="shared" si="0"/>
        <v>45138</v>
      </c>
      <c r="G36" s="17">
        <v>2109</v>
      </c>
      <c r="H36" s="17"/>
      <c r="I36" s="17"/>
      <c r="J36" s="17">
        <f t="shared" si="1"/>
        <v>47247</v>
      </c>
      <c r="K36" s="18">
        <f t="shared" si="2"/>
        <v>0</v>
      </c>
      <c r="L36" s="19">
        <v>0</v>
      </c>
      <c r="M36" s="19">
        <v>0</v>
      </c>
      <c r="N36" s="19">
        <v>0</v>
      </c>
      <c r="O36" s="20">
        <f t="shared" si="3"/>
        <v>47247</v>
      </c>
      <c r="P36" s="142">
        <v>3605.95</v>
      </c>
      <c r="Q36" s="17">
        <f t="shared" si="4"/>
        <v>4252.2299999999996</v>
      </c>
      <c r="R36" s="17">
        <f t="shared" si="5"/>
        <v>200</v>
      </c>
      <c r="S36" s="17">
        <f t="shared" si="6"/>
        <v>1181.17</v>
      </c>
      <c r="T36" s="17">
        <f t="shared" si="7"/>
        <v>600</v>
      </c>
      <c r="U36" s="20">
        <f t="shared" si="8"/>
        <v>9839.3499999999985</v>
      </c>
      <c r="V36" s="21">
        <f t="shared" si="9"/>
        <v>18704</v>
      </c>
      <c r="W36" s="21">
        <f t="shared" si="10"/>
        <v>18703.650000000001</v>
      </c>
      <c r="X36" s="22">
        <f>+A36</f>
        <v>15</v>
      </c>
      <c r="Y36" s="23">
        <f t="shared" si="11"/>
        <v>5669.6399999999994</v>
      </c>
      <c r="Z36" s="17">
        <v>0</v>
      </c>
      <c r="AA36" s="17">
        <v>100</v>
      </c>
      <c r="AB36" s="24">
        <f t="shared" si="12"/>
        <v>1181.18</v>
      </c>
      <c r="AC36" s="128">
        <v>200</v>
      </c>
      <c r="AD36" s="25">
        <f t="shared" si="13"/>
        <v>37407.65</v>
      </c>
      <c r="AE36" s="26">
        <f t="shared" si="14"/>
        <v>18703.825000000001</v>
      </c>
      <c r="AF36" s="13">
        <v>15</v>
      </c>
      <c r="AG36" s="29" t="s">
        <v>44</v>
      </c>
      <c r="AH36" s="15" t="s">
        <v>28</v>
      </c>
      <c r="AI36" s="17">
        <f t="shared" si="15"/>
        <v>3605.95</v>
      </c>
      <c r="AJ36" s="17">
        <f t="shared" si="16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/>
      <c r="AQ36" s="17">
        <v>0</v>
      </c>
      <c r="AR36" s="17">
        <v>0</v>
      </c>
      <c r="AS36" s="17">
        <f t="shared" si="17"/>
        <v>4252.2299999999996</v>
      </c>
      <c r="AT36" s="17">
        <v>200</v>
      </c>
      <c r="AU36" s="17">
        <v>0</v>
      </c>
      <c r="AV36" s="17">
        <v>0</v>
      </c>
      <c r="AW36" s="17">
        <f t="shared" si="18"/>
        <v>200</v>
      </c>
      <c r="AX36" s="17">
        <f t="shared" si="19"/>
        <v>1181.17</v>
      </c>
      <c r="AY36" s="17">
        <v>0</v>
      </c>
      <c r="AZ36" s="17">
        <v>500</v>
      </c>
      <c r="BA36" s="17">
        <v>100</v>
      </c>
      <c r="BB36" s="17">
        <v>0</v>
      </c>
      <c r="BC36" s="17"/>
      <c r="BD36" s="17">
        <v>0</v>
      </c>
      <c r="BE36" s="17">
        <f t="shared" si="20"/>
        <v>600</v>
      </c>
      <c r="BF36" s="27">
        <f t="shared" si="21"/>
        <v>9839.3499999999985</v>
      </c>
    </row>
    <row r="37" spans="1:197" s="28" customFormat="1" ht="21" customHeight="1" x14ac:dyDescent="0.35">
      <c r="A37" s="13"/>
      <c r="B37" s="29"/>
      <c r="C37" s="44"/>
      <c r="D37" s="16"/>
      <c r="E37" s="40"/>
      <c r="F37" s="17">
        <f t="shared" si="0"/>
        <v>0</v>
      </c>
      <c r="G37" s="40"/>
      <c r="H37" s="40"/>
      <c r="I37" s="40"/>
      <c r="J37" s="17">
        <f t="shared" si="1"/>
        <v>0</v>
      </c>
      <c r="K37" s="18">
        <f t="shared" si="2"/>
        <v>0</v>
      </c>
      <c r="L37" s="38"/>
      <c r="M37" s="38"/>
      <c r="N37" s="38"/>
      <c r="O37" s="20">
        <f t="shared" si="3"/>
        <v>0</v>
      </c>
      <c r="P37" s="144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20">
        <f t="shared" si="8"/>
        <v>0</v>
      </c>
      <c r="V37" s="21">
        <f t="shared" si="9"/>
        <v>0</v>
      </c>
      <c r="W37" s="21">
        <f t="shared" si="10"/>
        <v>0</v>
      </c>
      <c r="X37" s="34"/>
      <c r="Y37" s="23">
        <f t="shared" si="11"/>
        <v>0</v>
      </c>
      <c r="Z37" s="40"/>
      <c r="AA37" s="40"/>
      <c r="AB37" s="24">
        <f t="shared" si="12"/>
        <v>0</v>
      </c>
      <c r="AC37" s="129"/>
      <c r="AD37" s="25">
        <f t="shared" si="13"/>
        <v>0</v>
      </c>
      <c r="AE37" s="26">
        <f t="shared" si="14"/>
        <v>0</v>
      </c>
      <c r="AF37" s="13"/>
      <c r="AG37" s="29"/>
      <c r="AH37" s="44"/>
      <c r="AI37" s="17">
        <f t="shared" si="15"/>
        <v>0</v>
      </c>
      <c r="AJ37" s="17">
        <f t="shared" si="16"/>
        <v>0</v>
      </c>
      <c r="AK37" s="40"/>
      <c r="AL37" s="40"/>
      <c r="AM37" s="17"/>
      <c r="AN37" s="17"/>
      <c r="AO37" s="40"/>
      <c r="AP37" s="40"/>
      <c r="AQ37" s="17"/>
      <c r="AR37" s="17"/>
      <c r="AS37" s="17">
        <f t="shared" si="17"/>
        <v>0</v>
      </c>
      <c r="AT37" s="40"/>
      <c r="AU37" s="46"/>
      <c r="AV37" s="46"/>
      <c r="AW37" s="17">
        <f t="shared" si="18"/>
        <v>0</v>
      </c>
      <c r="AX37" s="17">
        <f t="shared" si="19"/>
        <v>0</v>
      </c>
      <c r="AY37" s="17"/>
      <c r="AZ37" s="40"/>
      <c r="BA37" s="40"/>
      <c r="BB37" s="40"/>
      <c r="BC37" s="40"/>
      <c r="BD37" s="17"/>
      <c r="BE37" s="17">
        <f t="shared" si="20"/>
        <v>0</v>
      </c>
      <c r="BF37" s="27">
        <f t="shared" si="21"/>
        <v>0</v>
      </c>
    </row>
    <row r="38" spans="1:197" s="19" customFormat="1" ht="21" customHeight="1" x14ac:dyDescent="0.35">
      <c r="A38" s="13">
        <v>16</v>
      </c>
      <c r="B38" s="47" t="s">
        <v>45</v>
      </c>
      <c r="C38" s="15" t="s">
        <v>39</v>
      </c>
      <c r="D38" s="16">
        <v>57347</v>
      </c>
      <c r="E38" s="17">
        <v>2810</v>
      </c>
      <c r="F38" s="17">
        <f t="shared" si="0"/>
        <v>60157</v>
      </c>
      <c r="G38" s="17">
        <v>2810</v>
      </c>
      <c r="H38" s="17"/>
      <c r="I38" s="17"/>
      <c r="J38" s="17">
        <f t="shared" si="1"/>
        <v>62967</v>
      </c>
      <c r="K38" s="18">
        <f t="shared" si="2"/>
        <v>0</v>
      </c>
      <c r="L38" s="19">
        <v>0</v>
      </c>
      <c r="M38" s="19">
        <v>0</v>
      </c>
      <c r="N38" s="19">
        <v>0</v>
      </c>
      <c r="O38" s="20">
        <f t="shared" si="3"/>
        <v>62967</v>
      </c>
      <c r="P38" s="142">
        <v>6912.39</v>
      </c>
      <c r="Q38" s="17">
        <f t="shared" si="4"/>
        <v>13519.79</v>
      </c>
      <c r="R38" s="17">
        <f t="shared" si="5"/>
        <v>200</v>
      </c>
      <c r="S38" s="17">
        <f t="shared" si="6"/>
        <v>1574.17</v>
      </c>
      <c r="T38" s="17">
        <f t="shared" si="7"/>
        <v>100</v>
      </c>
      <c r="U38" s="20">
        <f t="shared" si="8"/>
        <v>22306.35</v>
      </c>
      <c r="V38" s="21">
        <f t="shared" si="9"/>
        <v>20330</v>
      </c>
      <c r="W38" s="21">
        <f t="shared" si="10"/>
        <v>20330.650000000001</v>
      </c>
      <c r="X38" s="22">
        <f>+A38</f>
        <v>16</v>
      </c>
      <c r="Y38" s="23">
        <f t="shared" si="11"/>
        <v>7556.04</v>
      </c>
      <c r="Z38" s="17">
        <v>0</v>
      </c>
      <c r="AA38" s="17">
        <v>100</v>
      </c>
      <c r="AB38" s="24">
        <f t="shared" si="12"/>
        <v>1574.18</v>
      </c>
      <c r="AC38" s="128">
        <v>200</v>
      </c>
      <c r="AD38" s="25">
        <f t="shared" si="13"/>
        <v>40660.65</v>
      </c>
      <c r="AE38" s="26">
        <f t="shared" si="14"/>
        <v>20330.325000000001</v>
      </c>
      <c r="AF38" s="13">
        <v>16</v>
      </c>
      <c r="AG38" s="47" t="s">
        <v>45</v>
      </c>
      <c r="AH38" s="15" t="s">
        <v>39</v>
      </c>
      <c r="AI38" s="17">
        <f t="shared" si="15"/>
        <v>6912.39</v>
      </c>
      <c r="AJ38" s="17">
        <f t="shared" si="16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/>
      <c r="AQ38" s="17">
        <v>0</v>
      </c>
      <c r="AR38" s="17">
        <v>0</v>
      </c>
      <c r="AS38" s="17">
        <f t="shared" si="17"/>
        <v>13519.79</v>
      </c>
      <c r="AT38" s="17">
        <v>200</v>
      </c>
      <c r="AU38" s="17">
        <v>0</v>
      </c>
      <c r="AV38" s="17">
        <v>0</v>
      </c>
      <c r="AW38" s="17">
        <f t="shared" si="18"/>
        <v>200</v>
      </c>
      <c r="AX38" s="17">
        <f t="shared" si="19"/>
        <v>1574.17</v>
      </c>
      <c r="AY38" s="17">
        <v>0</v>
      </c>
      <c r="AZ38" s="17">
        <v>0</v>
      </c>
      <c r="BA38" s="17">
        <v>100</v>
      </c>
      <c r="BB38" s="17"/>
      <c r="BC38" s="17">
        <v>0</v>
      </c>
      <c r="BD38" s="17">
        <v>0</v>
      </c>
      <c r="BE38" s="17">
        <f t="shared" si="20"/>
        <v>100</v>
      </c>
      <c r="BF38" s="27">
        <f t="shared" si="21"/>
        <v>22306.35</v>
      </c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</row>
    <row r="39" spans="1:197" s="19" customFormat="1" ht="21" customHeight="1" x14ac:dyDescent="0.35">
      <c r="A39" s="13"/>
      <c r="B39" s="37"/>
      <c r="D39" s="16"/>
      <c r="E39" s="17"/>
      <c r="F39" s="17">
        <f t="shared" si="0"/>
        <v>0</v>
      </c>
      <c r="G39" s="17"/>
      <c r="H39" s="17"/>
      <c r="I39" s="17"/>
      <c r="J39" s="17">
        <f t="shared" si="1"/>
        <v>0</v>
      </c>
      <c r="K39" s="18">
        <f t="shared" si="2"/>
        <v>0</v>
      </c>
      <c r="O39" s="20">
        <f t="shared" si="3"/>
        <v>0</v>
      </c>
      <c r="P39" s="142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20">
        <f t="shared" si="8"/>
        <v>0</v>
      </c>
      <c r="V39" s="21">
        <f t="shared" si="9"/>
        <v>0</v>
      </c>
      <c r="W39" s="21">
        <f t="shared" si="10"/>
        <v>0</v>
      </c>
      <c r="X39" s="22"/>
      <c r="Y39" s="23">
        <f t="shared" si="11"/>
        <v>0</v>
      </c>
      <c r="Z39" s="17"/>
      <c r="AA39" s="17"/>
      <c r="AB39" s="24">
        <f t="shared" si="12"/>
        <v>0</v>
      </c>
      <c r="AC39" s="128"/>
      <c r="AD39" s="25">
        <f t="shared" si="13"/>
        <v>0</v>
      </c>
      <c r="AE39" s="26">
        <f t="shared" si="14"/>
        <v>0</v>
      </c>
      <c r="AF39" s="13"/>
      <c r="AG39" s="37"/>
      <c r="AI39" s="17">
        <f t="shared" si="15"/>
        <v>0</v>
      </c>
      <c r="AJ39" s="17">
        <f t="shared" si="16"/>
        <v>0</v>
      </c>
      <c r="AK39" s="17"/>
      <c r="AL39" s="17"/>
      <c r="AM39" s="17"/>
      <c r="AN39" s="17"/>
      <c r="AO39" s="17"/>
      <c r="AP39" s="17"/>
      <c r="AQ39" s="17"/>
      <c r="AR39" s="17"/>
      <c r="AS39" s="17">
        <f t="shared" si="17"/>
        <v>0</v>
      </c>
      <c r="AT39" s="17"/>
      <c r="AU39" s="37"/>
      <c r="AV39" s="37"/>
      <c r="AW39" s="17">
        <f t="shared" si="18"/>
        <v>0</v>
      </c>
      <c r="AX39" s="17">
        <f t="shared" si="19"/>
        <v>0</v>
      </c>
      <c r="AY39" s="17"/>
      <c r="AZ39" s="17"/>
      <c r="BA39" s="17"/>
      <c r="BB39" s="17"/>
      <c r="BC39" s="17"/>
      <c r="BD39" s="17"/>
      <c r="BE39" s="17">
        <f t="shared" si="20"/>
        <v>0</v>
      </c>
      <c r="BF39" s="27">
        <f t="shared" si="21"/>
        <v>0</v>
      </c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</row>
    <row r="40" spans="1:197" s="19" customFormat="1" ht="21" customHeight="1" x14ac:dyDescent="0.35">
      <c r="A40" s="13">
        <v>17</v>
      </c>
      <c r="B40" s="14" t="s">
        <v>46</v>
      </c>
      <c r="C40" s="15" t="s">
        <v>137</v>
      </c>
      <c r="D40" s="16">
        <v>34187</v>
      </c>
      <c r="E40" s="17">
        <v>1607</v>
      </c>
      <c r="F40" s="17">
        <v>41616</v>
      </c>
      <c r="G40" s="17">
        <v>1944</v>
      </c>
      <c r="H40" s="17"/>
      <c r="I40" s="17"/>
      <c r="J40" s="17">
        <f t="shared" si="1"/>
        <v>43560</v>
      </c>
      <c r="K40" s="18">
        <f t="shared" si="2"/>
        <v>0</v>
      </c>
      <c r="L40" s="19">
        <v>0</v>
      </c>
      <c r="M40" s="19">
        <v>0</v>
      </c>
      <c r="N40" s="19">
        <v>0</v>
      </c>
      <c r="O40" s="20">
        <f t="shared" si="3"/>
        <v>43560</v>
      </c>
      <c r="P40" s="142">
        <v>2878.45</v>
      </c>
      <c r="Q40" s="17">
        <f t="shared" si="4"/>
        <v>3920.3999999999996</v>
      </c>
      <c r="R40" s="17">
        <f t="shared" si="5"/>
        <v>200</v>
      </c>
      <c r="S40" s="17">
        <f t="shared" si="6"/>
        <v>1089</v>
      </c>
      <c r="T40" s="17">
        <f t="shared" si="7"/>
        <v>100</v>
      </c>
      <c r="U40" s="20">
        <f t="shared" si="8"/>
        <v>8187.8499999999995</v>
      </c>
      <c r="V40" s="21">
        <f t="shared" si="9"/>
        <v>17686</v>
      </c>
      <c r="W40" s="21">
        <f t="shared" si="10"/>
        <v>17686.150000000001</v>
      </c>
      <c r="X40" s="22">
        <v>7</v>
      </c>
      <c r="Y40" s="23">
        <f t="shared" si="11"/>
        <v>5227.2</v>
      </c>
      <c r="Z40" s="17">
        <v>0</v>
      </c>
      <c r="AA40" s="17">
        <v>100</v>
      </c>
      <c r="AB40" s="24">
        <f t="shared" si="12"/>
        <v>1089</v>
      </c>
      <c r="AC40" s="128">
        <v>200</v>
      </c>
      <c r="AD40" s="25">
        <f t="shared" si="13"/>
        <v>35372.15</v>
      </c>
      <c r="AE40" s="26">
        <f t="shared" si="14"/>
        <v>17686.075000000001</v>
      </c>
      <c r="AF40" s="13">
        <v>17</v>
      </c>
      <c r="AG40" s="14" t="s">
        <v>46</v>
      </c>
      <c r="AH40" s="15" t="s">
        <v>137</v>
      </c>
      <c r="AI40" s="17">
        <f t="shared" si="15"/>
        <v>2878.45</v>
      </c>
      <c r="AJ40" s="17">
        <f t="shared" si="16"/>
        <v>3920.3999999999996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/>
      <c r="AQ40" s="17">
        <v>0</v>
      </c>
      <c r="AR40" s="17">
        <v>0</v>
      </c>
      <c r="AS40" s="17">
        <f t="shared" si="17"/>
        <v>3920.3999999999996</v>
      </c>
      <c r="AT40" s="17">
        <v>200</v>
      </c>
      <c r="AU40" s="17">
        <v>0</v>
      </c>
      <c r="AV40" s="17">
        <v>0</v>
      </c>
      <c r="AW40" s="17">
        <f t="shared" si="18"/>
        <v>200</v>
      </c>
      <c r="AX40" s="17">
        <f t="shared" si="19"/>
        <v>1089</v>
      </c>
      <c r="AY40" s="17">
        <v>0</v>
      </c>
      <c r="AZ40" s="17">
        <v>0</v>
      </c>
      <c r="BA40" s="17">
        <v>100</v>
      </c>
      <c r="BB40" s="17">
        <v>0</v>
      </c>
      <c r="BC40" s="17">
        <v>0</v>
      </c>
      <c r="BD40" s="17">
        <v>0</v>
      </c>
      <c r="BE40" s="17">
        <f t="shared" si="20"/>
        <v>100</v>
      </c>
      <c r="BF40" s="27">
        <f t="shared" si="21"/>
        <v>8187.8499999999995</v>
      </c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</row>
    <row r="41" spans="1:197" s="19" customFormat="1" ht="21" customHeight="1" x14ac:dyDescent="0.35">
      <c r="A41" s="13"/>
      <c r="B41" s="14"/>
      <c r="C41" s="15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2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20">
        <f t="shared" si="8"/>
        <v>0</v>
      </c>
      <c r="V41" s="21">
        <f t="shared" si="9"/>
        <v>0</v>
      </c>
      <c r="W41" s="21">
        <f t="shared" si="10"/>
        <v>0</v>
      </c>
      <c r="X41" s="22"/>
      <c r="Y41" s="23">
        <f t="shared" si="11"/>
        <v>0</v>
      </c>
      <c r="Z41" s="17"/>
      <c r="AA41" s="17"/>
      <c r="AB41" s="24">
        <f t="shared" si="12"/>
        <v>0</v>
      </c>
      <c r="AC41" s="128"/>
      <c r="AD41" s="25">
        <f t="shared" si="13"/>
        <v>0</v>
      </c>
      <c r="AE41" s="26">
        <f t="shared" si="14"/>
        <v>0</v>
      </c>
      <c r="AF41" s="13"/>
      <c r="AG41" s="14"/>
      <c r="AH41" s="15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/>
      <c r="AS41" s="17">
        <f t="shared" si="17"/>
        <v>0</v>
      </c>
      <c r="AT41" s="17"/>
      <c r="AU41" s="17"/>
      <c r="AV41" s="17"/>
      <c r="AW41" s="17">
        <f t="shared" si="18"/>
        <v>0</v>
      </c>
      <c r="AX41" s="17">
        <f t="shared" si="19"/>
        <v>0</v>
      </c>
      <c r="AY41" s="17"/>
      <c r="AZ41" s="17"/>
      <c r="BA41" s="17"/>
      <c r="BB41" s="17"/>
      <c r="BC41" s="17"/>
      <c r="BD41" s="17"/>
      <c r="BE41" s="17">
        <f t="shared" si="20"/>
        <v>0</v>
      </c>
      <c r="BF41" s="27">
        <f t="shared" si="21"/>
        <v>0</v>
      </c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</row>
    <row r="42" spans="1:197" s="19" customFormat="1" ht="21" customHeight="1" x14ac:dyDescent="0.35">
      <c r="A42" s="13">
        <v>18</v>
      </c>
      <c r="B42" s="14" t="s">
        <v>47</v>
      </c>
      <c r="C42" s="35" t="s">
        <v>38</v>
      </c>
      <c r="D42" s="16">
        <v>34535</v>
      </c>
      <c r="E42" s="17">
        <v>1623</v>
      </c>
      <c r="F42" s="17">
        <f t="shared" si="0"/>
        <v>36158</v>
      </c>
      <c r="G42" s="17">
        <v>1591</v>
      </c>
      <c r="H42" s="17"/>
      <c r="I42" s="48"/>
      <c r="J42" s="17">
        <f t="shared" si="1"/>
        <v>37749</v>
      </c>
      <c r="K42" s="18">
        <f t="shared" si="2"/>
        <v>0</v>
      </c>
      <c r="L42" s="19">
        <v>0</v>
      </c>
      <c r="M42" s="19">
        <v>0</v>
      </c>
      <c r="N42" s="19">
        <v>0</v>
      </c>
      <c r="O42" s="20">
        <f t="shared" si="3"/>
        <v>37749</v>
      </c>
      <c r="P42" s="142">
        <v>1856.18</v>
      </c>
      <c r="Q42" s="17">
        <f t="shared" si="4"/>
        <v>19403.43</v>
      </c>
      <c r="R42" s="17">
        <f t="shared" si="5"/>
        <v>200</v>
      </c>
      <c r="S42" s="17">
        <f t="shared" si="6"/>
        <v>943.72</v>
      </c>
      <c r="T42" s="17">
        <f t="shared" si="7"/>
        <v>100</v>
      </c>
      <c r="U42" s="20">
        <f t="shared" si="8"/>
        <v>22503.33</v>
      </c>
      <c r="V42" s="21">
        <f t="shared" si="9"/>
        <v>7623</v>
      </c>
      <c r="W42" s="21">
        <f t="shared" si="10"/>
        <v>7622.6699999999983</v>
      </c>
      <c r="X42" s="22">
        <f>+A42</f>
        <v>18</v>
      </c>
      <c r="Y42" s="23">
        <f t="shared" si="11"/>
        <v>4529.88</v>
      </c>
      <c r="Z42" s="17">
        <v>0</v>
      </c>
      <c r="AA42" s="17">
        <v>100</v>
      </c>
      <c r="AB42" s="24">
        <f t="shared" si="12"/>
        <v>943.73</v>
      </c>
      <c r="AC42" s="128">
        <v>200</v>
      </c>
      <c r="AD42" s="25">
        <f t="shared" si="13"/>
        <v>15245.669999999998</v>
      </c>
      <c r="AE42" s="26">
        <f t="shared" si="14"/>
        <v>7622.8349999999991</v>
      </c>
      <c r="AF42" s="13">
        <v>18</v>
      </c>
      <c r="AG42" s="14" t="s">
        <v>47</v>
      </c>
      <c r="AH42" s="35" t="s">
        <v>38</v>
      </c>
      <c r="AI42" s="17">
        <f t="shared" si="15"/>
        <v>1856.18</v>
      </c>
      <c r="AJ42" s="17">
        <f t="shared" si="16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/>
      <c r="AQ42" s="17">
        <v>0</v>
      </c>
      <c r="AR42" s="17">
        <v>0</v>
      </c>
      <c r="AS42" s="17">
        <f t="shared" si="17"/>
        <v>19403.43</v>
      </c>
      <c r="AT42" s="17">
        <v>200</v>
      </c>
      <c r="AU42" s="17">
        <v>0</v>
      </c>
      <c r="AV42" s="17">
        <v>0</v>
      </c>
      <c r="AW42" s="17">
        <f t="shared" si="18"/>
        <v>200</v>
      </c>
      <c r="AX42" s="17">
        <f t="shared" si="19"/>
        <v>943.72</v>
      </c>
      <c r="AY42" s="17">
        <v>0</v>
      </c>
      <c r="AZ42" s="17">
        <v>0</v>
      </c>
      <c r="BA42" s="17">
        <v>100</v>
      </c>
      <c r="BB42" s="17">
        <v>0</v>
      </c>
      <c r="BC42" s="17">
        <v>0</v>
      </c>
      <c r="BD42" s="17">
        <v>0</v>
      </c>
      <c r="BE42" s="17">
        <f t="shared" si="20"/>
        <v>100</v>
      </c>
      <c r="BF42" s="27">
        <f t="shared" si="21"/>
        <v>22503.33</v>
      </c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</row>
    <row r="43" spans="1:197" s="19" customFormat="1" ht="21" customHeight="1" x14ac:dyDescent="0.35">
      <c r="A43" s="13"/>
      <c r="B43" s="29"/>
      <c r="C43" s="15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2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20">
        <f t="shared" si="8"/>
        <v>0</v>
      </c>
      <c r="V43" s="21">
        <f t="shared" si="9"/>
        <v>0</v>
      </c>
      <c r="W43" s="21">
        <f t="shared" si="10"/>
        <v>0</v>
      </c>
      <c r="X43" s="34"/>
      <c r="Y43" s="23">
        <f t="shared" si="11"/>
        <v>0</v>
      </c>
      <c r="Z43" s="17"/>
      <c r="AA43" s="17"/>
      <c r="AB43" s="24">
        <f t="shared" si="12"/>
        <v>0</v>
      </c>
      <c r="AC43" s="128"/>
      <c r="AD43" s="25">
        <f t="shared" si="13"/>
        <v>0</v>
      </c>
      <c r="AE43" s="26">
        <f t="shared" si="14"/>
        <v>0</v>
      </c>
      <c r="AF43" s="13"/>
      <c r="AG43" s="29"/>
      <c r="AH43" s="15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/>
      <c r="AS43" s="17">
        <f t="shared" si="17"/>
        <v>0</v>
      </c>
      <c r="AT43" s="17"/>
      <c r="AU43" s="17"/>
      <c r="AV43" s="17"/>
      <c r="AW43" s="17">
        <f t="shared" si="18"/>
        <v>0</v>
      </c>
      <c r="AX43" s="17">
        <f t="shared" si="19"/>
        <v>0</v>
      </c>
      <c r="AY43" s="17"/>
      <c r="AZ43" s="17"/>
      <c r="BA43" s="17"/>
      <c r="BB43" s="17"/>
      <c r="BC43" s="17"/>
      <c r="BD43" s="17"/>
      <c r="BE43" s="17">
        <f t="shared" si="20"/>
        <v>0</v>
      </c>
      <c r="BF43" s="27">
        <f t="shared" si="21"/>
        <v>0</v>
      </c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</row>
    <row r="44" spans="1:197" s="19" customFormat="1" ht="21" customHeight="1" x14ac:dyDescent="0.35">
      <c r="A44" s="13">
        <v>19</v>
      </c>
      <c r="B44" s="14" t="s">
        <v>48</v>
      </c>
      <c r="C44" s="35" t="s">
        <v>49</v>
      </c>
      <c r="D44" s="16">
        <v>43030</v>
      </c>
      <c r="E44" s="17">
        <v>2108</v>
      </c>
      <c r="F44" s="17">
        <f t="shared" si="0"/>
        <v>45138</v>
      </c>
      <c r="G44" s="17">
        <v>2109</v>
      </c>
      <c r="H44" s="17"/>
      <c r="I44" s="17">
        <v>480</v>
      </c>
      <c r="J44" s="17">
        <f>SUM(F44:I44)</f>
        <v>47727</v>
      </c>
      <c r="K44" s="18">
        <f t="shared" si="2"/>
        <v>0</v>
      </c>
      <c r="L44" s="19">
        <v>0</v>
      </c>
      <c r="M44" s="19">
        <v>0</v>
      </c>
      <c r="N44" s="19">
        <v>0</v>
      </c>
      <c r="O44" s="20">
        <f t="shared" si="3"/>
        <v>47727</v>
      </c>
      <c r="P44" s="142">
        <v>3605.95</v>
      </c>
      <c r="Q44" s="17">
        <f t="shared" si="4"/>
        <v>9796.4499999999989</v>
      </c>
      <c r="R44" s="17">
        <f t="shared" si="5"/>
        <v>3128.58</v>
      </c>
      <c r="S44" s="17">
        <f t="shared" si="6"/>
        <v>1193.17</v>
      </c>
      <c r="T44" s="17">
        <f t="shared" si="7"/>
        <v>8567.85</v>
      </c>
      <c r="U44" s="20">
        <f t="shared" si="8"/>
        <v>26291.999999999993</v>
      </c>
      <c r="V44" s="21">
        <f t="shared" si="9"/>
        <v>10718</v>
      </c>
      <c r="W44" s="21">
        <f t="shared" si="10"/>
        <v>10717.000000000007</v>
      </c>
      <c r="X44" s="22">
        <f>+A44</f>
        <v>19</v>
      </c>
      <c r="Y44" s="23">
        <f t="shared" si="11"/>
        <v>5727.24</v>
      </c>
      <c r="Z44" s="17">
        <v>0</v>
      </c>
      <c r="AA44" s="17">
        <v>100</v>
      </c>
      <c r="AB44" s="24">
        <f t="shared" si="12"/>
        <v>1193.18</v>
      </c>
      <c r="AC44" s="128">
        <v>200</v>
      </c>
      <c r="AD44" s="25">
        <f t="shared" si="13"/>
        <v>21435.000000000007</v>
      </c>
      <c r="AE44" s="26">
        <f t="shared" si="14"/>
        <v>10717.500000000004</v>
      </c>
      <c r="AF44" s="13">
        <v>19</v>
      </c>
      <c r="AG44" s="14" t="s">
        <v>48</v>
      </c>
      <c r="AH44" s="35" t="s">
        <v>49</v>
      </c>
      <c r="AI44" s="17">
        <f t="shared" si="15"/>
        <v>3605.95</v>
      </c>
      <c r="AJ44" s="17">
        <f t="shared" si="16"/>
        <v>4295.43</v>
      </c>
      <c r="AK44" s="17">
        <v>0</v>
      </c>
      <c r="AL44" s="17">
        <v>0</v>
      </c>
      <c r="AM44" s="17">
        <v>0</v>
      </c>
      <c r="AN44" s="17">
        <v>4845.46</v>
      </c>
      <c r="AO44" s="17">
        <v>0</v>
      </c>
      <c r="AP44" s="17"/>
      <c r="AQ44" s="17">
        <v>0</v>
      </c>
      <c r="AR44" s="17">
        <v>655.56</v>
      </c>
      <c r="AS44" s="17">
        <f t="shared" si="17"/>
        <v>9796.4499999999989</v>
      </c>
      <c r="AT44" s="17">
        <v>200</v>
      </c>
      <c r="AU44" s="17">
        <v>2928.58</v>
      </c>
      <c r="AV44" s="17">
        <v>0</v>
      </c>
      <c r="AW44" s="17">
        <f t="shared" si="18"/>
        <v>3128.58</v>
      </c>
      <c r="AX44" s="17">
        <f t="shared" si="19"/>
        <v>1193.17</v>
      </c>
      <c r="AY44" s="17">
        <v>0</v>
      </c>
      <c r="AZ44" s="17">
        <v>1996.5</v>
      </c>
      <c r="BA44" s="17">
        <v>100</v>
      </c>
      <c r="BB44" s="17">
        <v>6471.35</v>
      </c>
      <c r="BC44" s="17">
        <v>0</v>
      </c>
      <c r="BD44" s="17">
        <v>0</v>
      </c>
      <c r="BE44" s="17">
        <f t="shared" si="20"/>
        <v>8567.85</v>
      </c>
      <c r="BF44" s="27">
        <f t="shared" si="21"/>
        <v>26291.999999999993</v>
      </c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</row>
    <row r="45" spans="1:197" s="19" customFormat="1" ht="21" customHeight="1" x14ac:dyDescent="0.35">
      <c r="A45" s="13"/>
      <c r="B45" s="29"/>
      <c r="C45" s="15"/>
      <c r="D45" s="16"/>
      <c r="E45" s="17"/>
      <c r="F45" s="17">
        <f t="shared" si="0"/>
        <v>0</v>
      </c>
      <c r="G45" s="17"/>
      <c r="H45" s="17"/>
      <c r="I45" s="155" t="s">
        <v>143</v>
      </c>
      <c r="J45" s="17">
        <f t="shared" si="1"/>
        <v>0</v>
      </c>
      <c r="K45" s="18">
        <f t="shared" si="2"/>
        <v>0</v>
      </c>
      <c r="O45" s="2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20">
        <f t="shared" si="8"/>
        <v>0</v>
      </c>
      <c r="V45" s="21">
        <f t="shared" si="9"/>
        <v>0</v>
      </c>
      <c r="W45" s="21">
        <f t="shared" si="10"/>
        <v>0</v>
      </c>
      <c r="X45" s="22"/>
      <c r="Y45" s="23">
        <f t="shared" si="11"/>
        <v>0</v>
      </c>
      <c r="Z45" s="17"/>
      <c r="AA45" s="17"/>
      <c r="AB45" s="24">
        <f t="shared" si="12"/>
        <v>0</v>
      </c>
      <c r="AC45" s="128"/>
      <c r="AD45" s="25">
        <f t="shared" si="13"/>
        <v>0</v>
      </c>
      <c r="AE45" s="26">
        <f t="shared" si="14"/>
        <v>0</v>
      </c>
      <c r="AF45" s="13"/>
      <c r="AG45" s="29"/>
      <c r="AH45" s="15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/>
      <c r="AS45" s="17">
        <f t="shared" si="17"/>
        <v>0</v>
      </c>
      <c r="AT45" s="17"/>
      <c r="AU45" s="154" t="s">
        <v>131</v>
      </c>
      <c r="AV45" s="17"/>
      <c r="AW45" s="17">
        <f t="shared" si="18"/>
        <v>0</v>
      </c>
      <c r="AX45" s="17">
        <f t="shared" si="19"/>
        <v>0</v>
      </c>
      <c r="AY45" s="17"/>
      <c r="AZ45" s="17"/>
      <c r="BA45" s="17"/>
      <c r="BB45" s="17"/>
      <c r="BC45" s="17"/>
      <c r="BD45" s="17"/>
      <c r="BE45" s="17">
        <f t="shared" si="20"/>
        <v>0</v>
      </c>
      <c r="BF45" s="27">
        <f t="shared" si="21"/>
        <v>0</v>
      </c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</row>
    <row r="46" spans="1:197" s="19" customFormat="1" ht="21" customHeight="1" x14ac:dyDescent="0.35">
      <c r="A46" s="13">
        <v>20</v>
      </c>
      <c r="B46" s="29" t="s">
        <v>122</v>
      </c>
      <c r="C46" s="15" t="s">
        <v>127</v>
      </c>
      <c r="D46" s="16">
        <v>29165</v>
      </c>
      <c r="E46" s="17">
        <v>1540</v>
      </c>
      <c r="F46" s="17">
        <f t="shared" si="0"/>
        <v>30705</v>
      </c>
      <c r="G46" s="17">
        <v>1540</v>
      </c>
      <c r="H46" s="17"/>
      <c r="I46" s="17"/>
      <c r="J46" s="17">
        <f t="shared" si="1"/>
        <v>32245</v>
      </c>
      <c r="K46" s="18">
        <f t="shared" si="2"/>
        <v>2080.3200000000002</v>
      </c>
      <c r="L46" s="19">
        <v>2</v>
      </c>
      <c r="M46" s="19">
        <v>0</v>
      </c>
      <c r="N46" s="19">
        <v>0</v>
      </c>
      <c r="O46" s="20">
        <f t="shared" si="3"/>
        <v>30164.68</v>
      </c>
      <c r="P46" s="142">
        <v>1125.52</v>
      </c>
      <c r="Q46" s="17">
        <f t="shared" si="4"/>
        <v>2902.0499999999997</v>
      </c>
      <c r="R46" s="17">
        <f t="shared" si="5"/>
        <v>200</v>
      </c>
      <c r="S46" s="17">
        <f t="shared" si="6"/>
        <v>806.12</v>
      </c>
      <c r="T46" s="17">
        <f t="shared" si="7"/>
        <v>100</v>
      </c>
      <c r="U46" s="20">
        <f t="shared" si="8"/>
        <v>5133.6899999999996</v>
      </c>
      <c r="V46" s="21">
        <f t="shared" si="9"/>
        <v>12515</v>
      </c>
      <c r="W46" s="21">
        <f t="shared" si="10"/>
        <v>12515.990000000002</v>
      </c>
      <c r="X46" s="22">
        <v>8</v>
      </c>
      <c r="Y46" s="23">
        <f t="shared" si="11"/>
        <v>3869.3999999999996</v>
      </c>
      <c r="Z46" s="17"/>
      <c r="AA46" s="17">
        <v>100</v>
      </c>
      <c r="AB46" s="24">
        <f t="shared" si="12"/>
        <v>806.13</v>
      </c>
      <c r="AC46" s="128">
        <v>200</v>
      </c>
      <c r="AD46" s="25">
        <f t="shared" si="13"/>
        <v>25030.99</v>
      </c>
      <c r="AE46" s="26">
        <f t="shared" si="14"/>
        <v>12515.495000000001</v>
      </c>
      <c r="AF46" s="13">
        <v>20</v>
      </c>
      <c r="AG46" s="29" t="s">
        <v>122</v>
      </c>
      <c r="AH46" s="15" t="s">
        <v>127</v>
      </c>
      <c r="AI46" s="17">
        <f t="shared" si="15"/>
        <v>1125.52</v>
      </c>
      <c r="AJ46" s="17">
        <f t="shared" si="16"/>
        <v>2902.0499999999997</v>
      </c>
      <c r="AK46" s="17"/>
      <c r="AL46" s="17"/>
      <c r="AM46" s="17"/>
      <c r="AN46" s="17"/>
      <c r="AO46" s="17"/>
      <c r="AP46" s="17"/>
      <c r="AQ46" s="17"/>
      <c r="AR46" s="17"/>
      <c r="AS46" s="17">
        <f t="shared" si="17"/>
        <v>2902.0499999999997</v>
      </c>
      <c r="AT46" s="17">
        <v>200</v>
      </c>
      <c r="AU46" s="17"/>
      <c r="AV46" s="17"/>
      <c r="AW46" s="17">
        <f t="shared" si="18"/>
        <v>200</v>
      </c>
      <c r="AX46" s="17">
        <f t="shared" si="19"/>
        <v>806.12</v>
      </c>
      <c r="AY46" s="17"/>
      <c r="AZ46" s="17"/>
      <c r="BA46" s="17">
        <v>100</v>
      </c>
      <c r="BB46" s="17"/>
      <c r="BC46" s="17"/>
      <c r="BD46" s="17"/>
      <c r="BE46" s="17">
        <f t="shared" si="20"/>
        <v>100</v>
      </c>
      <c r="BF46" s="27">
        <f t="shared" si="21"/>
        <v>5133.6899999999996</v>
      </c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</row>
    <row r="47" spans="1:197" s="19" customFormat="1" ht="21" customHeight="1" x14ac:dyDescent="0.35">
      <c r="A47" s="13"/>
      <c r="B47" s="29"/>
      <c r="C47" s="15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2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20">
        <f t="shared" si="8"/>
        <v>0</v>
      </c>
      <c r="V47" s="21">
        <f t="shared" si="9"/>
        <v>0</v>
      </c>
      <c r="W47" s="21">
        <f t="shared" si="10"/>
        <v>0</v>
      </c>
      <c r="X47" s="22"/>
      <c r="Y47" s="23">
        <f t="shared" si="11"/>
        <v>0</v>
      </c>
      <c r="Z47" s="17"/>
      <c r="AA47" s="17"/>
      <c r="AB47" s="24">
        <f t="shared" si="12"/>
        <v>0</v>
      </c>
      <c r="AC47" s="128"/>
      <c r="AD47" s="25">
        <f t="shared" si="13"/>
        <v>0</v>
      </c>
      <c r="AE47" s="26">
        <f t="shared" si="14"/>
        <v>0</v>
      </c>
      <c r="AF47" s="13"/>
      <c r="AG47" s="29"/>
      <c r="AH47" s="15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/>
      <c r="AS47" s="17">
        <f t="shared" si="17"/>
        <v>0</v>
      </c>
      <c r="AT47" s="17"/>
      <c r="AU47" s="17"/>
      <c r="AV47" s="17"/>
      <c r="AW47" s="17">
        <f t="shared" si="18"/>
        <v>0</v>
      </c>
      <c r="AX47" s="17">
        <f t="shared" si="19"/>
        <v>0</v>
      </c>
      <c r="AY47" s="17"/>
      <c r="AZ47" s="17"/>
      <c r="BA47" s="17"/>
      <c r="BB47" s="17"/>
      <c r="BC47" s="17"/>
      <c r="BD47" s="17"/>
      <c r="BE47" s="17">
        <f t="shared" si="20"/>
        <v>0</v>
      </c>
      <c r="BF47" s="27">
        <f t="shared" si="21"/>
        <v>0</v>
      </c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</row>
    <row r="48" spans="1:197" s="19" customFormat="1" ht="21" customHeight="1" x14ac:dyDescent="0.35">
      <c r="A48" s="13">
        <v>21</v>
      </c>
      <c r="B48" s="14" t="s">
        <v>108</v>
      </c>
      <c r="C48" s="35" t="s">
        <v>109</v>
      </c>
      <c r="D48" s="16">
        <v>33843</v>
      </c>
      <c r="E48" s="17">
        <v>1591</v>
      </c>
      <c r="F48" s="17">
        <f t="shared" si="0"/>
        <v>35434</v>
      </c>
      <c r="G48" s="17">
        <v>1590</v>
      </c>
      <c r="H48" s="17"/>
      <c r="I48" s="17"/>
      <c r="J48" s="17">
        <f t="shared" si="1"/>
        <v>37024</v>
      </c>
      <c r="K48" s="18">
        <f t="shared" si="2"/>
        <v>0</v>
      </c>
      <c r="L48" s="19">
        <v>0</v>
      </c>
      <c r="M48" s="19">
        <v>0</v>
      </c>
      <c r="N48" s="19">
        <v>0</v>
      </c>
      <c r="O48" s="20">
        <f t="shared" si="3"/>
        <v>37024</v>
      </c>
      <c r="P48" s="142">
        <v>1759.94</v>
      </c>
      <c r="Q48" s="17">
        <f t="shared" si="4"/>
        <v>17288.78</v>
      </c>
      <c r="R48" s="17">
        <f t="shared" si="5"/>
        <v>200</v>
      </c>
      <c r="S48" s="17">
        <f t="shared" si="6"/>
        <v>925.6</v>
      </c>
      <c r="T48" s="17">
        <f t="shared" si="7"/>
        <v>9916</v>
      </c>
      <c r="U48" s="20">
        <f t="shared" si="8"/>
        <v>30090.319999999996</v>
      </c>
      <c r="V48" s="21">
        <f t="shared" si="9"/>
        <v>3467</v>
      </c>
      <c r="W48" s="21">
        <f t="shared" si="10"/>
        <v>3466.6800000000039</v>
      </c>
      <c r="X48" s="22">
        <f>+A48</f>
        <v>21</v>
      </c>
      <c r="Y48" s="23">
        <f t="shared" si="11"/>
        <v>4442.88</v>
      </c>
      <c r="Z48" s="17">
        <v>0</v>
      </c>
      <c r="AA48" s="17">
        <v>100</v>
      </c>
      <c r="AB48" s="24">
        <f t="shared" si="12"/>
        <v>925.6</v>
      </c>
      <c r="AC48" s="128">
        <v>200</v>
      </c>
      <c r="AD48" s="25">
        <f t="shared" si="13"/>
        <v>6933.6800000000039</v>
      </c>
      <c r="AE48" s="26">
        <f t="shared" si="14"/>
        <v>3466.840000000002</v>
      </c>
      <c r="AF48" s="13">
        <v>21</v>
      </c>
      <c r="AG48" s="14" t="s">
        <v>108</v>
      </c>
      <c r="AH48" s="35" t="s">
        <v>109</v>
      </c>
      <c r="AI48" s="17">
        <f t="shared" si="15"/>
        <v>1759.94</v>
      </c>
      <c r="AJ48" s="17">
        <f t="shared" si="16"/>
        <v>3332.16</v>
      </c>
      <c r="AK48" s="17">
        <v>0</v>
      </c>
      <c r="AL48" s="17">
        <v>0</v>
      </c>
      <c r="AM48" s="17">
        <v>9634.44</v>
      </c>
      <c r="AN48" s="17">
        <v>4322.18</v>
      </c>
      <c r="AO48" s="17">
        <v>0</v>
      </c>
      <c r="AP48" s="17"/>
      <c r="AQ48" s="17">
        <v>0</v>
      </c>
      <c r="AR48" s="17">
        <v>0</v>
      </c>
      <c r="AS48" s="17">
        <f t="shared" si="17"/>
        <v>17288.78</v>
      </c>
      <c r="AT48" s="17">
        <v>200</v>
      </c>
      <c r="AU48" s="17">
        <v>0</v>
      </c>
      <c r="AV48" s="17">
        <v>0</v>
      </c>
      <c r="AW48" s="17">
        <f t="shared" si="18"/>
        <v>200</v>
      </c>
      <c r="AX48" s="17">
        <f t="shared" si="19"/>
        <v>925.6</v>
      </c>
      <c r="AY48" s="17">
        <v>0</v>
      </c>
      <c r="AZ48" s="17">
        <v>7916</v>
      </c>
      <c r="BA48" s="17">
        <v>2000</v>
      </c>
      <c r="BB48" s="17">
        <v>0</v>
      </c>
      <c r="BC48" s="17">
        <v>0</v>
      </c>
      <c r="BD48" s="17">
        <v>0</v>
      </c>
      <c r="BE48" s="17">
        <f t="shared" si="20"/>
        <v>9916</v>
      </c>
      <c r="BF48" s="27">
        <f t="shared" si="21"/>
        <v>30090.319999999996</v>
      </c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</row>
    <row r="49" spans="1:197" s="19" customFormat="1" ht="21" customHeight="1" x14ac:dyDescent="0.35">
      <c r="A49" s="13"/>
      <c r="B49" s="29"/>
      <c r="C49" s="15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2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20">
        <f t="shared" si="8"/>
        <v>0</v>
      </c>
      <c r="V49" s="21">
        <f t="shared" si="9"/>
        <v>0</v>
      </c>
      <c r="W49" s="21">
        <f t="shared" si="10"/>
        <v>0</v>
      </c>
      <c r="X49" s="34"/>
      <c r="Y49" s="23">
        <f t="shared" si="11"/>
        <v>0</v>
      </c>
      <c r="Z49" s="17"/>
      <c r="AA49" s="17"/>
      <c r="AB49" s="24">
        <f t="shared" si="12"/>
        <v>0</v>
      </c>
      <c r="AC49" s="128"/>
      <c r="AD49" s="25">
        <f t="shared" si="13"/>
        <v>0</v>
      </c>
      <c r="AE49" s="26">
        <f t="shared" si="14"/>
        <v>0</v>
      </c>
      <c r="AF49" s="13"/>
      <c r="AG49" s="29"/>
      <c r="AH49" s="15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/>
      <c r="AS49" s="17">
        <f t="shared" si="17"/>
        <v>0</v>
      </c>
      <c r="AT49" s="17"/>
      <c r="AU49" s="17"/>
      <c r="AV49" s="17"/>
      <c r="AW49" s="17">
        <f t="shared" si="18"/>
        <v>0</v>
      </c>
      <c r="AX49" s="17">
        <f t="shared" si="19"/>
        <v>0</v>
      </c>
      <c r="AY49" s="17"/>
      <c r="AZ49" s="17"/>
      <c r="BA49" s="17"/>
      <c r="BB49" s="17"/>
      <c r="BC49" s="17"/>
      <c r="BD49" s="17"/>
      <c r="BE49" s="17">
        <f t="shared" si="20"/>
        <v>0</v>
      </c>
      <c r="BF49" s="27">
        <f t="shared" si="21"/>
        <v>0</v>
      </c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</row>
    <row r="50" spans="1:197" s="19" customFormat="1" ht="21" customHeight="1" x14ac:dyDescent="0.35">
      <c r="A50" s="13">
        <v>22</v>
      </c>
      <c r="B50" s="14" t="s">
        <v>50</v>
      </c>
      <c r="C50" s="35" t="s">
        <v>51</v>
      </c>
      <c r="D50" s="16">
        <v>36619</v>
      </c>
      <c r="E50" s="17">
        <v>1794</v>
      </c>
      <c r="F50" s="17">
        <f t="shared" si="0"/>
        <v>38413</v>
      </c>
      <c r="G50" s="17">
        <v>1795</v>
      </c>
      <c r="H50" s="17"/>
      <c r="I50" s="17"/>
      <c r="J50" s="17">
        <f t="shared" si="1"/>
        <v>40208</v>
      </c>
      <c r="K50" s="18">
        <f t="shared" si="2"/>
        <v>698.96</v>
      </c>
      <c r="L50" s="19">
        <v>0</v>
      </c>
      <c r="M50" s="19">
        <v>3</v>
      </c>
      <c r="N50" s="19">
        <v>14</v>
      </c>
      <c r="O50" s="20">
        <f t="shared" si="3"/>
        <v>39509.040000000001</v>
      </c>
      <c r="P50" s="142">
        <v>2285.15</v>
      </c>
      <c r="Q50" s="17">
        <f t="shared" si="4"/>
        <v>6881.7</v>
      </c>
      <c r="R50" s="17">
        <f t="shared" si="5"/>
        <v>200</v>
      </c>
      <c r="S50" s="17">
        <f t="shared" si="6"/>
        <v>1005.2</v>
      </c>
      <c r="T50" s="17">
        <f t="shared" si="7"/>
        <v>6427.22</v>
      </c>
      <c r="U50" s="20">
        <f t="shared" si="8"/>
        <v>16799.27</v>
      </c>
      <c r="V50" s="21">
        <f t="shared" si="9"/>
        <v>11355</v>
      </c>
      <c r="W50" s="21">
        <f t="shared" si="10"/>
        <v>11354.77</v>
      </c>
      <c r="X50" s="22">
        <f>+A50</f>
        <v>22</v>
      </c>
      <c r="Y50" s="23">
        <f t="shared" si="11"/>
        <v>4824.96</v>
      </c>
      <c r="Z50" s="17">
        <v>0</v>
      </c>
      <c r="AA50" s="17">
        <v>100</v>
      </c>
      <c r="AB50" s="24">
        <f t="shared" si="12"/>
        <v>1005.2</v>
      </c>
      <c r="AC50" s="128">
        <v>200</v>
      </c>
      <c r="AD50" s="25">
        <f t="shared" si="13"/>
        <v>22709.77</v>
      </c>
      <c r="AE50" s="26">
        <f t="shared" si="14"/>
        <v>11354.885</v>
      </c>
      <c r="AF50" s="13">
        <v>22</v>
      </c>
      <c r="AG50" s="14" t="s">
        <v>50</v>
      </c>
      <c r="AH50" s="35" t="s">
        <v>51</v>
      </c>
      <c r="AI50" s="17">
        <f t="shared" si="15"/>
        <v>2285.15</v>
      </c>
      <c r="AJ50" s="17">
        <f t="shared" si="16"/>
        <v>3618.72</v>
      </c>
      <c r="AK50" s="17">
        <v>0</v>
      </c>
      <c r="AL50" s="17">
        <v>0</v>
      </c>
      <c r="AM50" s="17">
        <v>0</v>
      </c>
      <c r="AN50" s="17">
        <v>3262.98</v>
      </c>
      <c r="AO50" s="17">
        <v>0</v>
      </c>
      <c r="AP50" s="17"/>
      <c r="AQ50" s="17">
        <v>0</v>
      </c>
      <c r="AR50" s="17">
        <v>0</v>
      </c>
      <c r="AS50" s="17">
        <f t="shared" si="17"/>
        <v>6881.7</v>
      </c>
      <c r="AT50" s="17">
        <v>200</v>
      </c>
      <c r="AU50" s="17">
        <v>0</v>
      </c>
      <c r="AV50" s="17">
        <v>0</v>
      </c>
      <c r="AW50" s="17">
        <f t="shared" si="18"/>
        <v>200</v>
      </c>
      <c r="AX50" s="17">
        <f t="shared" si="19"/>
        <v>1005.2</v>
      </c>
      <c r="AY50" s="17">
        <v>0</v>
      </c>
      <c r="AZ50" s="17">
        <v>1711</v>
      </c>
      <c r="BA50" s="17">
        <v>100</v>
      </c>
      <c r="BB50" s="17">
        <v>4616.22</v>
      </c>
      <c r="BC50" s="17">
        <v>0</v>
      </c>
      <c r="BD50" s="17">
        <v>0</v>
      </c>
      <c r="BE50" s="17">
        <f t="shared" si="20"/>
        <v>6427.22</v>
      </c>
      <c r="BF50" s="27">
        <f t="shared" si="21"/>
        <v>16799.27</v>
      </c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</row>
    <row r="51" spans="1:197" s="19" customFormat="1" ht="21" customHeight="1" x14ac:dyDescent="0.35">
      <c r="A51" s="13"/>
      <c r="B51" s="29"/>
      <c r="C51" s="15"/>
      <c r="D51" s="16"/>
      <c r="E51" s="17"/>
      <c r="F51" s="17">
        <f t="shared" si="0"/>
        <v>0</v>
      </c>
      <c r="G51" s="17"/>
      <c r="H51" s="17"/>
      <c r="I51" s="17"/>
      <c r="J51" s="17">
        <f t="shared" si="1"/>
        <v>0</v>
      </c>
      <c r="K51" s="18">
        <f t="shared" si="2"/>
        <v>0</v>
      </c>
      <c r="O51" s="20">
        <f t="shared" si="3"/>
        <v>0</v>
      </c>
      <c r="P51" s="14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20">
        <f t="shared" si="8"/>
        <v>0</v>
      </c>
      <c r="V51" s="21">
        <f t="shared" si="9"/>
        <v>0</v>
      </c>
      <c r="W51" s="21">
        <f t="shared" si="10"/>
        <v>0</v>
      </c>
      <c r="X51" s="22"/>
      <c r="Y51" s="23">
        <f t="shared" si="11"/>
        <v>0</v>
      </c>
      <c r="Z51" s="17"/>
      <c r="AA51" s="17"/>
      <c r="AB51" s="24">
        <f t="shared" si="12"/>
        <v>0</v>
      </c>
      <c r="AC51" s="128"/>
      <c r="AD51" s="25">
        <f t="shared" si="13"/>
        <v>0</v>
      </c>
      <c r="AE51" s="26">
        <f t="shared" si="14"/>
        <v>0</v>
      </c>
      <c r="AF51" s="13"/>
      <c r="AG51" s="29"/>
      <c r="AH51" s="15"/>
      <c r="AI51" s="17">
        <f t="shared" si="15"/>
        <v>0</v>
      </c>
      <c r="AJ51" s="17">
        <f t="shared" si="16"/>
        <v>0</v>
      </c>
      <c r="AK51" s="17"/>
      <c r="AL51" s="17"/>
      <c r="AM51" s="17"/>
      <c r="AN51" s="17"/>
      <c r="AO51" s="17"/>
      <c r="AP51" s="17"/>
      <c r="AQ51" s="17"/>
      <c r="AR51" s="17"/>
      <c r="AS51" s="17">
        <f t="shared" si="17"/>
        <v>0</v>
      </c>
      <c r="AT51" s="17"/>
      <c r="AU51" s="17"/>
      <c r="AV51" s="17"/>
      <c r="AW51" s="17">
        <f t="shared" si="18"/>
        <v>0</v>
      </c>
      <c r="AX51" s="17">
        <f t="shared" si="19"/>
        <v>0</v>
      </c>
      <c r="AY51" s="17"/>
      <c r="AZ51" s="17"/>
      <c r="BA51" s="17"/>
      <c r="BB51" s="17"/>
      <c r="BC51" s="17"/>
      <c r="BD51" s="17"/>
      <c r="BE51" s="17">
        <f t="shared" si="20"/>
        <v>0</v>
      </c>
      <c r="BF51" s="27">
        <f t="shared" si="21"/>
        <v>0</v>
      </c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</row>
    <row r="52" spans="1:197" s="19" customFormat="1" ht="21.75" customHeight="1" x14ac:dyDescent="0.35">
      <c r="A52" s="13">
        <v>23</v>
      </c>
      <c r="B52" s="29" t="s">
        <v>52</v>
      </c>
      <c r="C52" s="35" t="s">
        <v>54</v>
      </c>
      <c r="D52" s="16">
        <v>34187</v>
      </c>
      <c r="E52" s="17">
        <v>1607</v>
      </c>
      <c r="F52" s="17">
        <v>49015</v>
      </c>
      <c r="G52" s="17">
        <v>2289</v>
      </c>
      <c r="H52" s="17"/>
      <c r="I52" s="17"/>
      <c r="J52" s="17">
        <f t="shared" si="1"/>
        <v>51304</v>
      </c>
      <c r="K52" s="18">
        <f t="shared" si="2"/>
        <v>0</v>
      </c>
      <c r="L52" s="19">
        <v>0</v>
      </c>
      <c r="M52" s="19">
        <v>0</v>
      </c>
      <c r="N52" s="19">
        <v>0</v>
      </c>
      <c r="O52" s="20">
        <f t="shared" si="3"/>
        <v>51304</v>
      </c>
      <c r="P52" s="142">
        <v>4459.28</v>
      </c>
      <c r="Q52" s="17">
        <f t="shared" si="4"/>
        <v>12273.499999999998</v>
      </c>
      <c r="R52" s="17">
        <f t="shared" si="5"/>
        <v>1149.8</v>
      </c>
      <c r="S52" s="17">
        <f t="shared" si="6"/>
        <v>1282.5999999999999</v>
      </c>
      <c r="T52" s="17">
        <f t="shared" si="7"/>
        <v>100</v>
      </c>
      <c r="U52" s="20">
        <f t="shared" si="8"/>
        <v>19265.179999999997</v>
      </c>
      <c r="V52" s="21">
        <f t="shared" si="9"/>
        <v>16019</v>
      </c>
      <c r="W52" s="21">
        <f t="shared" si="10"/>
        <v>16019.820000000003</v>
      </c>
      <c r="X52" s="22">
        <v>9</v>
      </c>
      <c r="Y52" s="23">
        <f t="shared" si="11"/>
        <v>6156.48</v>
      </c>
      <c r="Z52" s="17">
        <v>0</v>
      </c>
      <c r="AA52" s="17">
        <v>100</v>
      </c>
      <c r="AB52" s="24">
        <f t="shared" si="12"/>
        <v>1282.5999999999999</v>
      </c>
      <c r="AC52" s="128">
        <v>200</v>
      </c>
      <c r="AD52" s="25">
        <f t="shared" si="13"/>
        <v>32038.820000000003</v>
      </c>
      <c r="AE52" s="26">
        <f t="shared" si="14"/>
        <v>16019.410000000002</v>
      </c>
      <c r="AF52" s="13">
        <v>23</v>
      </c>
      <c r="AG52" s="29" t="s">
        <v>52</v>
      </c>
      <c r="AH52" s="35" t="s">
        <v>54</v>
      </c>
      <c r="AI52" s="17">
        <f t="shared" si="15"/>
        <v>4459.28</v>
      </c>
      <c r="AJ52" s="17">
        <f t="shared" si="16"/>
        <v>4617.3599999999997</v>
      </c>
      <c r="AK52" s="17">
        <v>0</v>
      </c>
      <c r="AL52" s="17">
        <v>0</v>
      </c>
      <c r="AM52" s="17">
        <v>0</v>
      </c>
      <c r="AN52" s="17">
        <v>7000.58</v>
      </c>
      <c r="AO52" s="17">
        <v>0</v>
      </c>
      <c r="AP52" s="17"/>
      <c r="AQ52" s="17">
        <v>0</v>
      </c>
      <c r="AR52" s="17">
        <v>655.56</v>
      </c>
      <c r="AS52" s="17">
        <f t="shared" si="17"/>
        <v>12273.499999999998</v>
      </c>
      <c r="AT52" s="17">
        <v>200</v>
      </c>
      <c r="AU52" s="19">
        <v>949.8</v>
      </c>
      <c r="AV52" s="17">
        <v>0</v>
      </c>
      <c r="AW52" s="17">
        <f t="shared" si="18"/>
        <v>1149.8</v>
      </c>
      <c r="AX52" s="17">
        <f t="shared" si="19"/>
        <v>1282.5999999999999</v>
      </c>
      <c r="AY52" s="17">
        <v>0</v>
      </c>
      <c r="AZ52" s="17">
        <v>0</v>
      </c>
      <c r="BA52" s="17">
        <v>100</v>
      </c>
      <c r="BD52" s="17">
        <v>0</v>
      </c>
      <c r="BE52" s="17">
        <f t="shared" si="20"/>
        <v>100</v>
      </c>
      <c r="BF52" s="27">
        <f t="shared" si="21"/>
        <v>19265.179999999997</v>
      </c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</row>
    <row r="53" spans="1:197" s="19" customFormat="1" ht="21.75" customHeight="1" x14ac:dyDescent="0.35">
      <c r="A53" s="13"/>
      <c r="B53" s="29"/>
      <c r="C53" s="49"/>
      <c r="D53" s="16"/>
      <c r="F53" s="17"/>
      <c r="J53" s="17">
        <f t="shared" si="1"/>
        <v>0</v>
      </c>
      <c r="K53" s="18">
        <f t="shared" si="2"/>
        <v>0</v>
      </c>
      <c r="O53" s="20">
        <f t="shared" si="3"/>
        <v>0</v>
      </c>
      <c r="P53" s="145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20">
        <f t="shared" si="8"/>
        <v>0</v>
      </c>
      <c r="V53" s="21">
        <f t="shared" si="9"/>
        <v>0</v>
      </c>
      <c r="W53" s="21">
        <f t="shared" si="10"/>
        <v>0</v>
      </c>
      <c r="X53" s="22"/>
      <c r="Y53" s="23">
        <f t="shared" si="11"/>
        <v>0</v>
      </c>
      <c r="AA53" s="17"/>
      <c r="AB53" s="24">
        <f t="shared" si="12"/>
        <v>0</v>
      </c>
      <c r="AC53" s="128"/>
      <c r="AD53" s="25">
        <f t="shared" si="13"/>
        <v>0</v>
      </c>
      <c r="AE53" s="26">
        <f t="shared" si="14"/>
        <v>0</v>
      </c>
      <c r="AF53" s="13"/>
      <c r="AG53" s="29"/>
      <c r="AH53" s="49"/>
      <c r="AI53" s="17">
        <f t="shared" si="15"/>
        <v>0</v>
      </c>
      <c r="AJ53" s="17">
        <f t="shared" si="16"/>
        <v>0</v>
      </c>
      <c r="AK53" s="50"/>
      <c r="AQ53" s="51"/>
      <c r="AS53" s="17">
        <f t="shared" si="17"/>
        <v>0</v>
      </c>
      <c r="AT53" s="136"/>
      <c r="AU53" s="122" t="s">
        <v>119</v>
      </c>
      <c r="AW53" s="17">
        <f t="shared" si="18"/>
        <v>0</v>
      </c>
      <c r="AX53" s="17">
        <f t="shared" si="19"/>
        <v>0</v>
      </c>
      <c r="AY53" s="17"/>
      <c r="AZ53" s="52"/>
      <c r="BD53" s="17"/>
      <c r="BE53" s="17">
        <f t="shared" si="20"/>
        <v>0</v>
      </c>
      <c r="BF53" s="27">
        <f t="shared" si="21"/>
        <v>0</v>
      </c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</row>
    <row r="54" spans="1:197" s="19" customFormat="1" ht="25.5" x14ac:dyDescent="0.35">
      <c r="A54" s="13">
        <v>24</v>
      </c>
      <c r="B54" s="14" t="s">
        <v>53</v>
      </c>
      <c r="C54" s="44" t="s">
        <v>56</v>
      </c>
      <c r="D54" s="16">
        <v>47228</v>
      </c>
      <c r="E54" s="17">
        <v>2314</v>
      </c>
      <c r="F54" s="17">
        <v>74836</v>
      </c>
      <c r="G54" s="17">
        <v>3326</v>
      </c>
      <c r="H54" s="17"/>
      <c r="I54" s="17"/>
      <c r="J54" s="17">
        <f t="shared" si="1"/>
        <v>78162</v>
      </c>
      <c r="K54" s="18">
        <f t="shared" si="2"/>
        <v>0</v>
      </c>
      <c r="L54" s="19">
        <v>0</v>
      </c>
      <c r="M54" s="19">
        <v>0</v>
      </c>
      <c r="N54" s="19">
        <v>0</v>
      </c>
      <c r="O54" s="20">
        <f t="shared" si="3"/>
        <v>78162</v>
      </c>
      <c r="P54" s="142">
        <v>10500.09</v>
      </c>
      <c r="Q54" s="17">
        <f t="shared" si="4"/>
        <v>7034.58</v>
      </c>
      <c r="R54" s="17">
        <f t="shared" si="5"/>
        <v>200</v>
      </c>
      <c r="S54" s="17">
        <f t="shared" si="6"/>
        <v>1954.05</v>
      </c>
      <c r="T54" s="17">
        <f t="shared" si="7"/>
        <v>100</v>
      </c>
      <c r="U54" s="20">
        <f t="shared" si="8"/>
        <v>19788.719999999998</v>
      </c>
      <c r="V54" s="21">
        <f t="shared" si="9"/>
        <v>29187</v>
      </c>
      <c r="W54" s="21">
        <f t="shared" si="10"/>
        <v>29186.28</v>
      </c>
      <c r="X54" s="22">
        <f>+A54</f>
        <v>24</v>
      </c>
      <c r="Y54" s="23">
        <f t="shared" si="11"/>
        <v>9379.44</v>
      </c>
      <c r="Z54" s="17">
        <v>0</v>
      </c>
      <c r="AA54" s="17">
        <v>100</v>
      </c>
      <c r="AB54" s="24">
        <f t="shared" si="12"/>
        <v>1954.05</v>
      </c>
      <c r="AC54" s="128">
        <v>200</v>
      </c>
      <c r="AD54" s="25">
        <f t="shared" si="13"/>
        <v>58373.279999999999</v>
      </c>
      <c r="AE54" s="26">
        <f t="shared" si="14"/>
        <v>29186.639999999999</v>
      </c>
      <c r="AF54" s="13">
        <v>24</v>
      </c>
      <c r="AG54" s="14" t="s">
        <v>53</v>
      </c>
      <c r="AH54" s="44" t="s">
        <v>56</v>
      </c>
      <c r="AI54" s="17">
        <f t="shared" si="15"/>
        <v>10500.09</v>
      </c>
      <c r="AJ54" s="17">
        <f t="shared" si="16"/>
        <v>7034.58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/>
      <c r="AQ54" s="17">
        <v>0</v>
      </c>
      <c r="AR54" s="17">
        <v>0</v>
      </c>
      <c r="AS54" s="17">
        <f t="shared" si="17"/>
        <v>7034.58</v>
      </c>
      <c r="AT54" s="17">
        <v>200</v>
      </c>
      <c r="AU54" s="17">
        <v>0</v>
      </c>
      <c r="AV54" s="17">
        <v>0</v>
      </c>
      <c r="AW54" s="17">
        <f t="shared" si="18"/>
        <v>200</v>
      </c>
      <c r="AX54" s="17">
        <f t="shared" si="19"/>
        <v>1954.05</v>
      </c>
      <c r="AY54" s="17">
        <v>0</v>
      </c>
      <c r="AZ54" s="17">
        <v>0</v>
      </c>
      <c r="BA54" s="17">
        <v>100</v>
      </c>
      <c r="BB54" s="17">
        <v>0</v>
      </c>
      <c r="BC54" s="17">
        <v>0</v>
      </c>
      <c r="BD54" s="17">
        <v>0</v>
      </c>
      <c r="BE54" s="17">
        <f t="shared" si="20"/>
        <v>100</v>
      </c>
      <c r="BF54" s="27">
        <f t="shared" si="21"/>
        <v>19788.719999999998</v>
      </c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</row>
    <row r="55" spans="1:197" s="57" customFormat="1" ht="21.75" customHeight="1" x14ac:dyDescent="0.35">
      <c r="A55" s="13"/>
      <c r="B55" s="53"/>
      <c r="C55" s="54"/>
      <c r="D55" s="55"/>
      <c r="E55" s="56"/>
      <c r="F55" s="17">
        <f t="shared" si="0"/>
        <v>0</v>
      </c>
      <c r="G55" s="56"/>
      <c r="H55" s="56"/>
      <c r="I55" s="56"/>
      <c r="J55" s="17">
        <f t="shared" si="1"/>
        <v>0</v>
      </c>
      <c r="K55" s="18">
        <f t="shared" si="2"/>
        <v>0</v>
      </c>
      <c r="O55" s="20">
        <f t="shared" si="3"/>
        <v>0</v>
      </c>
      <c r="P55" s="146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20">
        <f t="shared" si="8"/>
        <v>0</v>
      </c>
      <c r="V55" s="21">
        <f t="shared" si="9"/>
        <v>0</v>
      </c>
      <c r="W55" s="21">
        <f t="shared" si="10"/>
        <v>0</v>
      </c>
      <c r="X55" s="34"/>
      <c r="Y55" s="23">
        <f t="shared" si="11"/>
        <v>0</v>
      </c>
      <c r="Z55" s="56"/>
      <c r="AA55" s="56"/>
      <c r="AB55" s="24">
        <f t="shared" si="12"/>
        <v>0</v>
      </c>
      <c r="AC55" s="130"/>
      <c r="AD55" s="25">
        <f t="shared" si="13"/>
        <v>0</v>
      </c>
      <c r="AE55" s="26">
        <f t="shared" si="14"/>
        <v>0</v>
      </c>
      <c r="AF55" s="13"/>
      <c r="AG55" s="53"/>
      <c r="AH55" s="54"/>
      <c r="AI55" s="17">
        <f t="shared" si="15"/>
        <v>0</v>
      </c>
      <c r="AJ55" s="17">
        <f t="shared" si="16"/>
        <v>0</v>
      </c>
      <c r="AK55" s="56"/>
      <c r="AL55" s="56"/>
      <c r="AM55" s="56"/>
      <c r="AN55" s="56"/>
      <c r="AO55" s="56"/>
      <c r="AP55" s="56"/>
      <c r="AQ55" s="56"/>
      <c r="AR55" s="56"/>
      <c r="AS55" s="17">
        <f t="shared" si="17"/>
        <v>0</v>
      </c>
      <c r="AT55" s="56"/>
      <c r="AU55" s="56"/>
      <c r="AV55" s="56"/>
      <c r="AW55" s="17">
        <f t="shared" si="18"/>
        <v>0</v>
      </c>
      <c r="AX55" s="17">
        <f t="shared" si="19"/>
        <v>0</v>
      </c>
      <c r="AY55" s="17"/>
      <c r="AZ55" s="56"/>
      <c r="BA55" s="56"/>
      <c r="BB55" s="56"/>
      <c r="BC55" s="56"/>
      <c r="BD55" s="17"/>
      <c r="BE55" s="17">
        <f t="shared" si="20"/>
        <v>0</v>
      </c>
      <c r="BF55" s="27">
        <f t="shared" si="21"/>
        <v>0</v>
      </c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</row>
    <row r="56" spans="1:197" s="38" customFormat="1" ht="21.75" customHeight="1" x14ac:dyDescent="0.35">
      <c r="A56" s="13">
        <v>25</v>
      </c>
      <c r="B56" s="58" t="s">
        <v>55</v>
      </c>
      <c r="C56" s="44" t="s">
        <v>56</v>
      </c>
      <c r="D56" s="59">
        <v>71511</v>
      </c>
      <c r="E56" s="40">
        <v>3325</v>
      </c>
      <c r="F56" s="17">
        <f t="shared" si="0"/>
        <v>74836</v>
      </c>
      <c r="G56" s="40">
        <v>3326</v>
      </c>
      <c r="H56" s="40"/>
      <c r="I56" s="40"/>
      <c r="J56" s="17">
        <f t="shared" si="1"/>
        <v>78162</v>
      </c>
      <c r="K56" s="18">
        <f t="shared" si="2"/>
        <v>0</v>
      </c>
      <c r="L56" s="38">
        <v>0</v>
      </c>
      <c r="M56" s="38">
        <v>0</v>
      </c>
      <c r="N56" s="38">
        <v>0</v>
      </c>
      <c r="O56" s="20">
        <f t="shared" si="3"/>
        <v>78162</v>
      </c>
      <c r="P56" s="144">
        <v>10500.09</v>
      </c>
      <c r="Q56" s="17">
        <f t="shared" si="4"/>
        <v>15939.76</v>
      </c>
      <c r="R56" s="17">
        <f t="shared" si="5"/>
        <v>200</v>
      </c>
      <c r="S56" s="17">
        <f t="shared" si="6"/>
        <v>1954.05</v>
      </c>
      <c r="T56" s="17">
        <f t="shared" si="7"/>
        <v>200</v>
      </c>
      <c r="U56" s="20">
        <f t="shared" si="8"/>
        <v>28793.899999999998</v>
      </c>
      <c r="V56" s="21">
        <f t="shared" si="9"/>
        <v>24684</v>
      </c>
      <c r="W56" s="21">
        <f t="shared" si="10"/>
        <v>24684.100000000006</v>
      </c>
      <c r="X56" s="22">
        <f>+A56</f>
        <v>25</v>
      </c>
      <c r="Y56" s="23">
        <f t="shared" si="11"/>
        <v>9379.44</v>
      </c>
      <c r="Z56" s="40">
        <v>0</v>
      </c>
      <c r="AA56" s="17">
        <v>100</v>
      </c>
      <c r="AB56" s="24">
        <f t="shared" si="12"/>
        <v>1954.05</v>
      </c>
      <c r="AC56" s="128">
        <v>200</v>
      </c>
      <c r="AD56" s="25">
        <f t="shared" si="13"/>
        <v>49368.100000000006</v>
      </c>
      <c r="AE56" s="26">
        <f t="shared" si="14"/>
        <v>24684.050000000003</v>
      </c>
      <c r="AF56" s="13">
        <v>25</v>
      </c>
      <c r="AG56" s="58" t="s">
        <v>55</v>
      </c>
      <c r="AH56" s="44" t="s">
        <v>56</v>
      </c>
      <c r="AI56" s="17">
        <f t="shared" si="15"/>
        <v>10500.09</v>
      </c>
      <c r="AJ56" s="17">
        <f t="shared" si="16"/>
        <v>7034.58</v>
      </c>
      <c r="AK56" s="40">
        <v>0</v>
      </c>
      <c r="AL56" s="40">
        <v>0</v>
      </c>
      <c r="AM56" s="40">
        <v>0</v>
      </c>
      <c r="AN56" s="40">
        <v>8905.18</v>
      </c>
      <c r="AO56" s="40">
        <v>0</v>
      </c>
      <c r="AP56" s="40"/>
      <c r="AQ56" s="40">
        <v>0</v>
      </c>
      <c r="AR56" s="40">
        <v>0</v>
      </c>
      <c r="AS56" s="17">
        <f t="shared" si="17"/>
        <v>15939.76</v>
      </c>
      <c r="AT56" s="17">
        <v>200</v>
      </c>
      <c r="AU56" s="40">
        <v>0</v>
      </c>
      <c r="AV56" s="40">
        <v>0</v>
      </c>
      <c r="AW56" s="17">
        <f t="shared" si="18"/>
        <v>200</v>
      </c>
      <c r="AX56" s="17">
        <f t="shared" si="19"/>
        <v>1954.05</v>
      </c>
      <c r="AY56" s="17">
        <v>0</v>
      </c>
      <c r="AZ56" s="40">
        <v>100</v>
      </c>
      <c r="BA56" s="17">
        <v>100</v>
      </c>
      <c r="BB56" s="40">
        <v>0</v>
      </c>
      <c r="BC56" s="40">
        <v>0</v>
      </c>
      <c r="BD56" s="17">
        <v>0</v>
      </c>
      <c r="BE56" s="17">
        <f t="shared" si="20"/>
        <v>200</v>
      </c>
      <c r="BF56" s="27">
        <f t="shared" si="21"/>
        <v>28793.899999999998</v>
      </c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</row>
    <row r="57" spans="1:197" s="19" customFormat="1" ht="21.75" customHeight="1" x14ac:dyDescent="0.35">
      <c r="A57" s="13"/>
      <c r="B57" s="29"/>
      <c r="C57" s="15"/>
      <c r="D57" s="16"/>
      <c r="E57" s="17"/>
      <c r="F57" s="17">
        <f t="shared" si="0"/>
        <v>0</v>
      </c>
      <c r="G57" s="17"/>
      <c r="H57" s="17"/>
      <c r="I57" s="17"/>
      <c r="J57" s="17">
        <f t="shared" si="1"/>
        <v>0</v>
      </c>
      <c r="K57" s="18">
        <f t="shared" si="2"/>
        <v>0</v>
      </c>
      <c r="O57" s="20">
        <f t="shared" si="3"/>
        <v>0</v>
      </c>
      <c r="P57" s="142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20">
        <f t="shared" si="8"/>
        <v>0</v>
      </c>
      <c r="V57" s="21">
        <f t="shared" si="9"/>
        <v>0</v>
      </c>
      <c r="W57" s="21">
        <f t="shared" si="10"/>
        <v>0</v>
      </c>
      <c r="X57" s="22"/>
      <c r="Y57" s="23">
        <f t="shared" si="11"/>
        <v>0</v>
      </c>
      <c r="Z57" s="17"/>
      <c r="AA57" s="17"/>
      <c r="AB57" s="24">
        <f t="shared" si="12"/>
        <v>0</v>
      </c>
      <c r="AC57" s="128"/>
      <c r="AD57" s="25">
        <f t="shared" si="13"/>
        <v>0</v>
      </c>
      <c r="AE57" s="26">
        <f t="shared" si="14"/>
        <v>0</v>
      </c>
      <c r="AF57" s="13"/>
      <c r="AG57" s="29"/>
      <c r="AH57" s="15"/>
      <c r="AI57" s="17">
        <f t="shared" si="15"/>
        <v>0</v>
      </c>
      <c r="AJ57" s="17">
        <f t="shared" si="16"/>
        <v>0</v>
      </c>
      <c r="AK57" s="17"/>
      <c r="AL57" s="17"/>
      <c r="AM57" s="17"/>
      <c r="AN57" s="17"/>
      <c r="AO57" s="17"/>
      <c r="AP57" s="17"/>
      <c r="AQ57" s="17"/>
      <c r="AR57" s="17"/>
      <c r="AS57" s="17">
        <f t="shared" si="17"/>
        <v>0</v>
      </c>
      <c r="AT57" s="17"/>
      <c r="AU57" s="17"/>
      <c r="AV57" s="17"/>
      <c r="AW57" s="17">
        <f t="shared" si="18"/>
        <v>0</v>
      </c>
      <c r="AX57" s="17">
        <f t="shared" si="19"/>
        <v>0</v>
      </c>
      <c r="AY57" s="17"/>
      <c r="AZ57" s="17"/>
      <c r="BA57" s="17"/>
      <c r="BB57" s="17"/>
      <c r="BC57" s="17"/>
      <c r="BD57" s="17"/>
      <c r="BE57" s="17">
        <f t="shared" si="20"/>
        <v>0</v>
      </c>
      <c r="BF57" s="27">
        <f t="shared" si="21"/>
        <v>0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</row>
    <row r="58" spans="1:197" s="19" customFormat="1" ht="21.75" customHeight="1" x14ac:dyDescent="0.35">
      <c r="A58" s="13">
        <v>26</v>
      </c>
      <c r="B58" s="29" t="s">
        <v>57</v>
      </c>
      <c r="C58" s="15" t="s">
        <v>58</v>
      </c>
      <c r="D58" s="16">
        <v>36619</v>
      </c>
      <c r="E58" s="17">
        <v>1794</v>
      </c>
      <c r="F58" s="17">
        <f t="shared" si="0"/>
        <v>38413</v>
      </c>
      <c r="G58" s="17">
        <v>1795</v>
      </c>
      <c r="H58" s="17"/>
      <c r="I58" s="17"/>
      <c r="J58" s="17">
        <f t="shared" si="1"/>
        <v>40208</v>
      </c>
      <c r="K58" s="18">
        <f t="shared" si="2"/>
        <v>0</v>
      </c>
      <c r="L58" s="19">
        <v>0</v>
      </c>
      <c r="M58" s="19">
        <v>0</v>
      </c>
      <c r="N58" s="19">
        <v>0</v>
      </c>
      <c r="O58" s="20">
        <f t="shared" si="3"/>
        <v>40208</v>
      </c>
      <c r="P58" s="142">
        <v>2285.15</v>
      </c>
      <c r="Q58" s="17">
        <f t="shared" si="4"/>
        <v>9979.3499999999985</v>
      </c>
      <c r="R58" s="17">
        <f t="shared" si="5"/>
        <v>200</v>
      </c>
      <c r="S58" s="17">
        <f t="shared" si="6"/>
        <v>1005.2</v>
      </c>
      <c r="T58" s="17">
        <f t="shared" si="7"/>
        <v>13987.07</v>
      </c>
      <c r="U58" s="20">
        <f t="shared" si="8"/>
        <v>27456.769999999997</v>
      </c>
      <c r="V58" s="21">
        <f t="shared" si="9"/>
        <v>6376</v>
      </c>
      <c r="W58" s="21">
        <f t="shared" si="10"/>
        <v>6375.2300000000032</v>
      </c>
      <c r="X58" s="22">
        <v>10</v>
      </c>
      <c r="Y58" s="23">
        <f t="shared" si="11"/>
        <v>4824.96</v>
      </c>
      <c r="Z58" s="17">
        <v>0</v>
      </c>
      <c r="AA58" s="17">
        <v>100</v>
      </c>
      <c r="AB58" s="24">
        <f t="shared" si="12"/>
        <v>1005.2</v>
      </c>
      <c r="AC58" s="128">
        <v>200</v>
      </c>
      <c r="AD58" s="25">
        <f t="shared" si="13"/>
        <v>12751.230000000003</v>
      </c>
      <c r="AE58" s="26">
        <f t="shared" si="14"/>
        <v>6375.6150000000016</v>
      </c>
      <c r="AF58" s="13">
        <v>26</v>
      </c>
      <c r="AG58" s="29" t="s">
        <v>57</v>
      </c>
      <c r="AH58" s="15" t="s">
        <v>58</v>
      </c>
      <c r="AI58" s="17">
        <f t="shared" si="15"/>
        <v>2285.15</v>
      </c>
      <c r="AJ58" s="17">
        <f t="shared" si="16"/>
        <v>3618.72</v>
      </c>
      <c r="AK58" s="17">
        <v>0</v>
      </c>
      <c r="AL58" s="17">
        <v>0</v>
      </c>
      <c r="AM58" s="17">
        <v>0</v>
      </c>
      <c r="AN58" s="17">
        <v>5705.07</v>
      </c>
      <c r="AO58" s="17">
        <v>0</v>
      </c>
      <c r="AP58" s="17"/>
      <c r="AQ58" s="17">
        <v>0</v>
      </c>
      <c r="AR58" s="17">
        <v>655.56</v>
      </c>
      <c r="AS58" s="17">
        <f t="shared" si="17"/>
        <v>9979.3499999999985</v>
      </c>
      <c r="AT58" s="17">
        <v>200</v>
      </c>
      <c r="AU58" s="17">
        <v>0</v>
      </c>
      <c r="AV58" s="17">
        <v>0</v>
      </c>
      <c r="AW58" s="17">
        <f t="shared" si="18"/>
        <v>200</v>
      </c>
      <c r="AX58" s="17">
        <f t="shared" si="19"/>
        <v>1005.2</v>
      </c>
      <c r="AY58" s="17">
        <v>0</v>
      </c>
      <c r="BA58" s="17">
        <v>100</v>
      </c>
      <c r="BB58" s="17">
        <v>8681.07</v>
      </c>
      <c r="BC58" s="17">
        <v>5206</v>
      </c>
      <c r="BD58" s="17">
        <v>0</v>
      </c>
      <c r="BE58" s="17">
        <f t="shared" si="20"/>
        <v>13987.07</v>
      </c>
      <c r="BF58" s="27">
        <f t="shared" si="21"/>
        <v>27456.769999999997</v>
      </c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</row>
    <row r="59" spans="1:197" s="57" customFormat="1" ht="23.25" customHeight="1" x14ac:dyDescent="0.35">
      <c r="A59" s="13"/>
      <c r="B59" s="14"/>
      <c r="C59" s="54"/>
      <c r="D59" s="42"/>
      <c r="E59" s="56"/>
      <c r="F59" s="17">
        <f t="shared" si="0"/>
        <v>0</v>
      </c>
      <c r="G59" s="56"/>
      <c r="H59" s="56"/>
      <c r="I59" s="56"/>
      <c r="J59" s="17">
        <f t="shared" si="1"/>
        <v>0</v>
      </c>
      <c r="K59" s="18">
        <f t="shared" si="2"/>
        <v>0</v>
      </c>
      <c r="O59" s="20">
        <f t="shared" si="3"/>
        <v>0</v>
      </c>
      <c r="P59" s="146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20">
        <f t="shared" si="8"/>
        <v>0</v>
      </c>
      <c r="V59" s="21">
        <f t="shared" si="9"/>
        <v>0</v>
      </c>
      <c r="W59" s="21">
        <f t="shared" si="10"/>
        <v>0</v>
      </c>
      <c r="X59" s="22"/>
      <c r="Y59" s="23">
        <f t="shared" si="11"/>
        <v>0</v>
      </c>
      <c r="Z59" s="56"/>
      <c r="AA59" s="56"/>
      <c r="AB59" s="24">
        <f t="shared" si="12"/>
        <v>0</v>
      </c>
      <c r="AC59" s="130"/>
      <c r="AD59" s="25">
        <f t="shared" si="13"/>
        <v>0</v>
      </c>
      <c r="AE59" s="26">
        <f t="shared" si="14"/>
        <v>0</v>
      </c>
      <c r="AF59" s="13"/>
      <c r="AG59" s="14"/>
      <c r="AH59" s="54"/>
      <c r="AI59" s="17">
        <f t="shared" si="15"/>
        <v>0</v>
      </c>
      <c r="AJ59" s="17">
        <f t="shared" si="16"/>
        <v>0</v>
      </c>
      <c r="AK59" s="56"/>
      <c r="AL59" s="56"/>
      <c r="AM59" s="56"/>
      <c r="AN59" s="56"/>
      <c r="AO59" s="56"/>
      <c r="AP59" s="56"/>
      <c r="AQ59" s="56"/>
      <c r="AR59" s="56"/>
      <c r="AS59" s="17">
        <f t="shared" si="17"/>
        <v>0</v>
      </c>
      <c r="AT59" s="56"/>
      <c r="AU59" s="56"/>
      <c r="AV59" s="56"/>
      <c r="AW59" s="17">
        <f t="shared" si="18"/>
        <v>0</v>
      </c>
      <c r="AX59" s="17">
        <f t="shared" si="19"/>
        <v>0</v>
      </c>
      <c r="AY59" s="17"/>
      <c r="AZ59" s="56"/>
      <c r="BA59" s="56"/>
      <c r="BB59" s="17" t="s">
        <v>115</v>
      </c>
      <c r="BC59" s="56"/>
      <c r="BD59" s="17"/>
      <c r="BE59" s="17">
        <f t="shared" si="20"/>
        <v>0</v>
      </c>
      <c r="BF59" s="27">
        <f t="shared" si="21"/>
        <v>0</v>
      </c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</row>
    <row r="60" spans="1:197" s="19" customFormat="1" ht="21.75" customHeight="1" x14ac:dyDescent="0.35">
      <c r="A60" s="13">
        <v>27</v>
      </c>
      <c r="B60" s="29" t="s">
        <v>59</v>
      </c>
      <c r="C60" s="15" t="s">
        <v>60</v>
      </c>
      <c r="D60" s="16">
        <v>52096</v>
      </c>
      <c r="E60" s="17">
        <v>2553</v>
      </c>
      <c r="F60" s="17">
        <f t="shared" si="0"/>
        <v>54649</v>
      </c>
      <c r="G60" s="17">
        <v>2516</v>
      </c>
      <c r="H60" s="17"/>
      <c r="I60" s="17"/>
      <c r="J60" s="17">
        <f t="shared" si="1"/>
        <v>57165</v>
      </c>
      <c r="K60" s="18">
        <f t="shared" si="2"/>
        <v>0</v>
      </c>
      <c r="L60" s="19">
        <v>0</v>
      </c>
      <c r="M60" s="19">
        <v>0</v>
      </c>
      <c r="N60" s="19">
        <v>0</v>
      </c>
      <c r="O60" s="20">
        <f t="shared" si="3"/>
        <v>57165</v>
      </c>
      <c r="P60" s="142">
        <v>5692.04</v>
      </c>
      <c r="Q60" s="17">
        <f t="shared" si="4"/>
        <v>16316.959999999997</v>
      </c>
      <c r="R60" s="17">
        <f t="shared" si="5"/>
        <v>200</v>
      </c>
      <c r="S60" s="17">
        <f t="shared" si="6"/>
        <v>1429.12</v>
      </c>
      <c r="T60" s="17">
        <f t="shared" si="7"/>
        <v>5466.48</v>
      </c>
      <c r="U60" s="20">
        <f t="shared" si="8"/>
        <v>29104.599999999995</v>
      </c>
      <c r="V60" s="21">
        <f t="shared" si="9"/>
        <v>14030</v>
      </c>
      <c r="W60" s="21">
        <f t="shared" si="10"/>
        <v>14030.400000000005</v>
      </c>
      <c r="X60" s="22">
        <f>+A60</f>
        <v>27</v>
      </c>
      <c r="Y60" s="23">
        <f t="shared" si="11"/>
        <v>6859.8</v>
      </c>
      <c r="Z60" s="17">
        <v>0</v>
      </c>
      <c r="AA60" s="17">
        <v>100</v>
      </c>
      <c r="AB60" s="24">
        <f t="shared" si="12"/>
        <v>1429.1299999999999</v>
      </c>
      <c r="AC60" s="128">
        <v>200</v>
      </c>
      <c r="AD60" s="25">
        <f t="shared" si="13"/>
        <v>28060.400000000005</v>
      </c>
      <c r="AE60" s="26">
        <f t="shared" si="14"/>
        <v>14030.200000000003</v>
      </c>
      <c r="AF60" s="13">
        <v>27</v>
      </c>
      <c r="AG60" s="29" t="s">
        <v>59</v>
      </c>
      <c r="AH60" s="15" t="s">
        <v>60</v>
      </c>
      <c r="AI60" s="17">
        <f t="shared" si="15"/>
        <v>5692.04</v>
      </c>
      <c r="AJ60" s="17">
        <f t="shared" si="16"/>
        <v>5144.8499999999995</v>
      </c>
      <c r="AK60" s="17">
        <v>0</v>
      </c>
      <c r="AL60" s="155">
        <v>0</v>
      </c>
      <c r="AM60" s="17">
        <v>0</v>
      </c>
      <c r="AN60" s="17">
        <v>10516.55</v>
      </c>
      <c r="AO60" s="17">
        <v>0</v>
      </c>
      <c r="AP60" s="17"/>
      <c r="AQ60" s="17">
        <v>0</v>
      </c>
      <c r="AR60" s="17">
        <v>655.56</v>
      </c>
      <c r="AS60" s="17">
        <f t="shared" si="17"/>
        <v>16316.959999999997</v>
      </c>
      <c r="AT60" s="17">
        <v>200</v>
      </c>
      <c r="AU60" s="17">
        <v>0</v>
      </c>
      <c r="AV60" s="17">
        <v>0</v>
      </c>
      <c r="AW60" s="17">
        <f t="shared" si="18"/>
        <v>200</v>
      </c>
      <c r="AX60" s="17">
        <f t="shared" si="19"/>
        <v>1429.12</v>
      </c>
      <c r="AY60" s="17">
        <v>0</v>
      </c>
      <c r="AZ60" s="17">
        <v>0</v>
      </c>
      <c r="BA60" s="17">
        <v>100</v>
      </c>
      <c r="BB60" s="17">
        <v>5366.48</v>
      </c>
      <c r="BC60" s="17">
        <v>0</v>
      </c>
      <c r="BD60" s="17">
        <v>0</v>
      </c>
      <c r="BE60" s="17">
        <f t="shared" si="20"/>
        <v>5466.48</v>
      </c>
      <c r="BF60" s="27">
        <f t="shared" si="21"/>
        <v>29104.599999999995</v>
      </c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</row>
    <row r="61" spans="1:197" s="28" customFormat="1" ht="21.75" customHeight="1" x14ac:dyDescent="0.35">
      <c r="A61" s="13"/>
      <c r="B61" s="30"/>
      <c r="C61" s="60"/>
      <c r="D61" s="42"/>
      <c r="E61" s="56"/>
      <c r="F61" s="17">
        <f t="shared" si="0"/>
        <v>0</v>
      </c>
      <c r="G61" s="56"/>
      <c r="H61" s="56"/>
      <c r="I61" s="56"/>
      <c r="J61" s="17">
        <f t="shared" si="1"/>
        <v>0</v>
      </c>
      <c r="K61" s="18">
        <f t="shared" si="2"/>
        <v>0</v>
      </c>
      <c r="L61" s="57"/>
      <c r="M61" s="57"/>
      <c r="N61" s="57"/>
      <c r="O61" s="20">
        <f t="shared" si="3"/>
        <v>0</v>
      </c>
      <c r="P61" s="146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20">
        <f t="shared" si="8"/>
        <v>0</v>
      </c>
      <c r="V61" s="21">
        <f t="shared" si="9"/>
        <v>0</v>
      </c>
      <c r="W61" s="21">
        <f t="shared" si="10"/>
        <v>0</v>
      </c>
      <c r="X61" s="34"/>
      <c r="Y61" s="23">
        <f t="shared" si="11"/>
        <v>0</v>
      </c>
      <c r="Z61" s="56"/>
      <c r="AA61" s="56"/>
      <c r="AB61" s="24">
        <f t="shared" si="12"/>
        <v>0</v>
      </c>
      <c r="AC61" s="130"/>
      <c r="AD61" s="25">
        <f t="shared" si="13"/>
        <v>0</v>
      </c>
      <c r="AE61" s="26">
        <f t="shared" si="14"/>
        <v>0</v>
      </c>
      <c r="AF61" s="13"/>
      <c r="AG61" s="30"/>
      <c r="AH61" s="60"/>
      <c r="AI61" s="17">
        <f t="shared" si="15"/>
        <v>0</v>
      </c>
      <c r="AJ61" s="17">
        <f t="shared" si="16"/>
        <v>0</v>
      </c>
      <c r="AK61" s="56"/>
      <c r="AL61" s="56"/>
      <c r="AM61" s="56"/>
      <c r="AN61" s="56"/>
      <c r="AO61" s="56"/>
      <c r="AP61" s="56"/>
      <c r="AQ61" s="56"/>
      <c r="AR61" s="56"/>
      <c r="AS61" s="17">
        <f t="shared" si="17"/>
        <v>0</v>
      </c>
      <c r="AT61" s="56"/>
      <c r="AU61" s="56"/>
      <c r="AV61" s="56"/>
      <c r="AW61" s="17">
        <f t="shared" si="18"/>
        <v>0</v>
      </c>
      <c r="AX61" s="17">
        <f t="shared" si="19"/>
        <v>0</v>
      </c>
      <c r="AY61" s="17"/>
      <c r="AZ61" s="56"/>
      <c r="BA61" s="56"/>
      <c r="BB61" s="56"/>
      <c r="BC61" s="56"/>
      <c r="BD61" s="17"/>
      <c r="BE61" s="17">
        <f t="shared" si="20"/>
        <v>0</v>
      </c>
      <c r="BF61" s="27">
        <f t="shared" si="21"/>
        <v>0</v>
      </c>
    </row>
    <row r="62" spans="1:197" s="19" customFormat="1" ht="21.75" customHeight="1" x14ac:dyDescent="0.35">
      <c r="A62" s="13">
        <v>28</v>
      </c>
      <c r="B62" s="14" t="s">
        <v>61</v>
      </c>
      <c r="C62" s="15" t="s">
        <v>28</v>
      </c>
      <c r="D62" s="16">
        <v>43030</v>
      </c>
      <c r="E62" s="17">
        <v>2108</v>
      </c>
      <c r="F62" s="17">
        <f t="shared" si="0"/>
        <v>45138</v>
      </c>
      <c r="G62" s="17">
        <v>2109</v>
      </c>
      <c r="H62" s="17"/>
      <c r="I62" s="17"/>
      <c r="J62" s="17">
        <f t="shared" si="1"/>
        <v>47247</v>
      </c>
      <c r="K62" s="18">
        <f t="shared" si="2"/>
        <v>0</v>
      </c>
      <c r="L62" s="19">
        <v>0</v>
      </c>
      <c r="M62" s="19">
        <v>0</v>
      </c>
      <c r="N62" s="19">
        <v>0</v>
      </c>
      <c r="O62" s="20">
        <f t="shared" si="3"/>
        <v>47247</v>
      </c>
      <c r="P62" s="142">
        <v>3605.95</v>
      </c>
      <c r="Q62" s="17">
        <f t="shared" si="4"/>
        <v>4252.2299999999996</v>
      </c>
      <c r="R62" s="17">
        <f t="shared" si="5"/>
        <v>200</v>
      </c>
      <c r="S62" s="17">
        <f t="shared" si="6"/>
        <v>1181.17</v>
      </c>
      <c r="T62" s="17">
        <f t="shared" si="7"/>
        <v>2200</v>
      </c>
      <c r="U62" s="20">
        <f t="shared" si="8"/>
        <v>11439.349999999999</v>
      </c>
      <c r="V62" s="21">
        <f t="shared" si="9"/>
        <v>17904</v>
      </c>
      <c r="W62" s="21">
        <f t="shared" si="10"/>
        <v>17903.650000000001</v>
      </c>
      <c r="X62" s="22">
        <f>+A62</f>
        <v>28</v>
      </c>
      <c r="Y62" s="23">
        <f t="shared" si="11"/>
        <v>5669.6399999999994</v>
      </c>
      <c r="Z62" s="17">
        <v>0</v>
      </c>
      <c r="AA62" s="17">
        <v>100</v>
      </c>
      <c r="AB62" s="24">
        <f t="shared" si="12"/>
        <v>1181.18</v>
      </c>
      <c r="AC62" s="128">
        <v>200</v>
      </c>
      <c r="AD62" s="25">
        <f t="shared" si="13"/>
        <v>35807.65</v>
      </c>
      <c r="AE62" s="26">
        <f t="shared" si="14"/>
        <v>17903.825000000001</v>
      </c>
      <c r="AF62" s="13">
        <v>28</v>
      </c>
      <c r="AG62" s="14" t="s">
        <v>61</v>
      </c>
      <c r="AH62" s="15" t="s">
        <v>28</v>
      </c>
      <c r="AI62" s="17">
        <f t="shared" si="15"/>
        <v>3605.95</v>
      </c>
      <c r="AJ62" s="17">
        <f t="shared" si="16"/>
        <v>4252.2299999999996</v>
      </c>
      <c r="AK62" s="17"/>
      <c r="AL62" s="17">
        <v>0</v>
      </c>
      <c r="AM62" s="17">
        <v>0</v>
      </c>
      <c r="AN62" s="17">
        <v>0</v>
      </c>
      <c r="AO62" s="17">
        <v>0</v>
      </c>
      <c r="AP62" s="17"/>
      <c r="AQ62" s="17">
        <v>0</v>
      </c>
      <c r="AR62" s="17">
        <v>0</v>
      </c>
      <c r="AS62" s="17">
        <f t="shared" si="17"/>
        <v>4252.2299999999996</v>
      </c>
      <c r="AT62" s="17">
        <v>200</v>
      </c>
      <c r="AU62" s="17">
        <v>0</v>
      </c>
      <c r="AV62" s="17">
        <v>0</v>
      </c>
      <c r="AW62" s="17">
        <f t="shared" si="18"/>
        <v>200</v>
      </c>
      <c r="AX62" s="17">
        <f t="shared" si="19"/>
        <v>1181.17</v>
      </c>
      <c r="AY62" s="17">
        <v>0</v>
      </c>
      <c r="AZ62" s="17">
        <v>2100</v>
      </c>
      <c r="BA62" s="17">
        <v>100</v>
      </c>
      <c r="BB62" s="17"/>
      <c r="BC62" s="17"/>
      <c r="BD62" s="17">
        <v>0</v>
      </c>
      <c r="BE62" s="17">
        <f t="shared" si="20"/>
        <v>2200</v>
      </c>
      <c r="BF62" s="27">
        <f t="shared" si="21"/>
        <v>11439.349999999999</v>
      </c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</row>
    <row r="63" spans="1:197" s="38" customFormat="1" ht="21.75" customHeight="1" x14ac:dyDescent="0.35">
      <c r="A63" s="13"/>
      <c r="B63" s="61"/>
      <c r="C63" s="44"/>
      <c r="D63" s="59"/>
      <c r="F63" s="17">
        <f t="shared" si="0"/>
        <v>0</v>
      </c>
      <c r="J63" s="17">
        <f t="shared" si="1"/>
        <v>0</v>
      </c>
      <c r="K63" s="18">
        <f t="shared" si="2"/>
        <v>0</v>
      </c>
      <c r="O63" s="20">
        <f t="shared" si="3"/>
        <v>0</v>
      </c>
      <c r="P63" s="147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20">
        <f t="shared" si="8"/>
        <v>0</v>
      </c>
      <c r="V63" s="21">
        <f t="shared" si="9"/>
        <v>0</v>
      </c>
      <c r="W63" s="21">
        <f t="shared" si="10"/>
        <v>0</v>
      </c>
      <c r="X63" s="22"/>
      <c r="Y63" s="23">
        <f t="shared" si="11"/>
        <v>0</v>
      </c>
      <c r="AA63" s="40"/>
      <c r="AB63" s="24">
        <f t="shared" si="12"/>
        <v>0</v>
      </c>
      <c r="AC63" s="129"/>
      <c r="AD63" s="25">
        <f t="shared" si="13"/>
        <v>0</v>
      </c>
      <c r="AE63" s="26">
        <f t="shared" si="14"/>
        <v>0</v>
      </c>
      <c r="AF63" s="13"/>
      <c r="AG63" s="61"/>
      <c r="AH63" s="44"/>
      <c r="AI63" s="17">
        <f t="shared" si="15"/>
        <v>0</v>
      </c>
      <c r="AJ63" s="17">
        <f t="shared" si="16"/>
        <v>0</v>
      </c>
      <c r="AK63" s="40"/>
      <c r="AS63" s="17">
        <f t="shared" si="17"/>
        <v>0</v>
      </c>
      <c r="AT63" s="40"/>
      <c r="AW63" s="17">
        <f t="shared" si="18"/>
        <v>0</v>
      </c>
      <c r="AX63" s="17">
        <f t="shared" si="19"/>
        <v>0</v>
      </c>
      <c r="AY63" s="17"/>
      <c r="BD63" s="17"/>
      <c r="BE63" s="17">
        <f t="shared" si="20"/>
        <v>0</v>
      </c>
      <c r="BF63" s="27">
        <f t="shared" si="21"/>
        <v>0</v>
      </c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</row>
    <row r="64" spans="1:197" s="19" customFormat="1" ht="21.75" customHeight="1" x14ac:dyDescent="0.35">
      <c r="A64" s="13">
        <v>29</v>
      </c>
      <c r="B64" s="14" t="s">
        <v>62</v>
      </c>
      <c r="C64" s="35" t="s">
        <v>32</v>
      </c>
      <c r="D64" s="16">
        <v>51357</v>
      </c>
      <c r="E64" s="17">
        <v>2516</v>
      </c>
      <c r="F64" s="17">
        <f t="shared" si="0"/>
        <v>53873</v>
      </c>
      <c r="G64" s="17">
        <v>2517</v>
      </c>
      <c r="H64" s="17"/>
      <c r="I64" s="17"/>
      <c r="J64" s="17">
        <f t="shared" si="1"/>
        <v>56390</v>
      </c>
      <c r="K64" s="18">
        <f t="shared" si="2"/>
        <v>0</v>
      </c>
      <c r="L64" s="19">
        <v>0</v>
      </c>
      <c r="M64" s="19">
        <v>0</v>
      </c>
      <c r="N64" s="19">
        <v>0</v>
      </c>
      <c r="O64" s="20">
        <f t="shared" si="3"/>
        <v>56390</v>
      </c>
      <c r="P64" s="142">
        <v>5529.03</v>
      </c>
      <c r="Q64" s="17">
        <f t="shared" si="4"/>
        <v>16129.76</v>
      </c>
      <c r="R64" s="17">
        <f t="shared" si="5"/>
        <v>200</v>
      </c>
      <c r="S64" s="17">
        <f t="shared" si="6"/>
        <v>1409.75</v>
      </c>
      <c r="T64" s="17">
        <f t="shared" si="7"/>
        <v>13117.11</v>
      </c>
      <c r="U64" s="20">
        <f t="shared" si="8"/>
        <v>36385.65</v>
      </c>
      <c r="V64" s="21">
        <f t="shared" si="9"/>
        <v>10002</v>
      </c>
      <c r="W64" s="21">
        <f t="shared" si="10"/>
        <v>10002.349999999999</v>
      </c>
      <c r="X64" s="22">
        <v>11</v>
      </c>
      <c r="Y64" s="23">
        <f t="shared" si="11"/>
        <v>6766.8</v>
      </c>
      <c r="Z64" s="17">
        <v>0</v>
      </c>
      <c r="AA64" s="17">
        <v>100</v>
      </c>
      <c r="AB64" s="24">
        <f t="shared" si="12"/>
        <v>1409.75</v>
      </c>
      <c r="AC64" s="128">
        <v>200</v>
      </c>
      <c r="AD64" s="25">
        <f t="shared" si="13"/>
        <v>20004.349999999999</v>
      </c>
      <c r="AE64" s="26">
        <f t="shared" si="14"/>
        <v>10002.174999999999</v>
      </c>
      <c r="AF64" s="13">
        <v>29</v>
      </c>
      <c r="AG64" s="14" t="s">
        <v>62</v>
      </c>
      <c r="AH64" s="35" t="s">
        <v>32</v>
      </c>
      <c r="AI64" s="17">
        <f t="shared" si="15"/>
        <v>5529.03</v>
      </c>
      <c r="AJ64" s="17">
        <f t="shared" si="16"/>
        <v>5075.0999999999995</v>
      </c>
      <c r="AK64" s="17">
        <v>0</v>
      </c>
      <c r="AL64" s="17">
        <v>0</v>
      </c>
      <c r="AM64" s="17">
        <v>0</v>
      </c>
      <c r="AN64" s="17">
        <v>10399.1</v>
      </c>
      <c r="AO64" s="17">
        <v>0</v>
      </c>
      <c r="AP64" s="17"/>
      <c r="AQ64" s="17">
        <v>0</v>
      </c>
      <c r="AR64" s="17">
        <v>655.56</v>
      </c>
      <c r="AS64" s="17">
        <f t="shared" si="17"/>
        <v>16129.76</v>
      </c>
      <c r="AT64" s="17">
        <v>200</v>
      </c>
      <c r="AU64" s="17">
        <v>0</v>
      </c>
      <c r="AV64" s="17">
        <v>0</v>
      </c>
      <c r="AW64" s="17">
        <f t="shared" si="18"/>
        <v>200</v>
      </c>
      <c r="AX64" s="17">
        <f t="shared" si="19"/>
        <v>1409.75</v>
      </c>
      <c r="AY64" s="17">
        <v>0</v>
      </c>
      <c r="AZ64" s="17">
        <v>2400</v>
      </c>
      <c r="BA64" s="17">
        <v>100</v>
      </c>
      <c r="BB64" s="17">
        <v>10617.11</v>
      </c>
      <c r="BC64" s="17">
        <v>0</v>
      </c>
      <c r="BD64" s="17">
        <v>0</v>
      </c>
      <c r="BE64" s="17">
        <f t="shared" si="20"/>
        <v>13117.11</v>
      </c>
      <c r="BF64" s="27">
        <f t="shared" si="21"/>
        <v>36385.65</v>
      </c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</row>
    <row r="65" spans="1:197" s="19" customFormat="1" ht="21.75" customHeight="1" x14ac:dyDescent="0.35">
      <c r="A65" s="13"/>
      <c r="B65" s="29"/>
      <c r="C65" s="15"/>
      <c r="D65" s="16"/>
      <c r="E65" s="17"/>
      <c r="F65" s="17">
        <f t="shared" si="0"/>
        <v>0</v>
      </c>
      <c r="G65" s="17"/>
      <c r="H65" s="17"/>
      <c r="I65" s="17"/>
      <c r="J65" s="17">
        <f t="shared" si="1"/>
        <v>0</v>
      </c>
      <c r="K65" s="18">
        <f t="shared" si="2"/>
        <v>0</v>
      </c>
      <c r="O65" s="20">
        <f t="shared" si="3"/>
        <v>0</v>
      </c>
      <c r="P65" s="142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20">
        <f t="shared" si="8"/>
        <v>0</v>
      </c>
      <c r="V65" s="21">
        <f t="shared" si="9"/>
        <v>0</v>
      </c>
      <c r="W65" s="21">
        <f t="shared" si="10"/>
        <v>0</v>
      </c>
      <c r="X65" s="22"/>
      <c r="Y65" s="23">
        <f t="shared" si="11"/>
        <v>0</v>
      </c>
      <c r="Z65" s="17"/>
      <c r="AA65" s="17"/>
      <c r="AB65" s="24">
        <f t="shared" si="12"/>
        <v>0</v>
      </c>
      <c r="AC65" s="128"/>
      <c r="AD65" s="25">
        <f t="shared" si="13"/>
        <v>0</v>
      </c>
      <c r="AE65" s="26">
        <f t="shared" si="14"/>
        <v>0</v>
      </c>
      <c r="AF65" s="13"/>
      <c r="AG65" s="29"/>
      <c r="AH65" s="15"/>
      <c r="AI65" s="17">
        <f t="shared" si="15"/>
        <v>0</v>
      </c>
      <c r="AJ65" s="17">
        <f t="shared" si="16"/>
        <v>0</v>
      </c>
      <c r="AK65" s="17"/>
      <c r="AL65" s="17"/>
      <c r="AM65" s="17"/>
      <c r="AN65" s="17"/>
      <c r="AO65" s="17"/>
      <c r="AP65" s="17"/>
      <c r="AQ65" s="17"/>
      <c r="AR65" s="17"/>
      <c r="AS65" s="17">
        <f t="shared" si="17"/>
        <v>0</v>
      </c>
      <c r="AT65" s="17"/>
      <c r="AU65" s="17"/>
      <c r="AV65" s="17"/>
      <c r="AW65" s="17">
        <f t="shared" si="18"/>
        <v>0</v>
      </c>
      <c r="AX65" s="17">
        <f t="shared" si="19"/>
        <v>0</v>
      </c>
      <c r="AY65" s="17"/>
      <c r="AZ65" s="50"/>
      <c r="BA65" s="17"/>
      <c r="BB65" s="17"/>
      <c r="BC65" s="17"/>
      <c r="BD65" s="17"/>
      <c r="BE65" s="17">
        <f t="shared" si="20"/>
        <v>0</v>
      </c>
      <c r="BF65" s="27">
        <f t="shared" si="21"/>
        <v>0</v>
      </c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</row>
    <row r="66" spans="1:197" s="19" customFormat="1" ht="21.75" customHeight="1" x14ac:dyDescent="0.35">
      <c r="A66" s="13">
        <v>30</v>
      </c>
      <c r="B66" s="14" t="s">
        <v>63</v>
      </c>
      <c r="C66" s="35" t="s">
        <v>25</v>
      </c>
      <c r="D66" s="16">
        <v>63997</v>
      </c>
      <c r="E66" s="17">
        <v>3008</v>
      </c>
      <c r="F66" s="17">
        <f t="shared" si="0"/>
        <v>67005</v>
      </c>
      <c r="G66" s="17">
        <v>3008</v>
      </c>
      <c r="H66" s="17"/>
      <c r="I66" s="17"/>
      <c r="J66" s="17">
        <f t="shared" si="1"/>
        <v>70013</v>
      </c>
      <c r="K66" s="18">
        <f t="shared" si="2"/>
        <v>0</v>
      </c>
      <c r="L66" s="19">
        <v>0</v>
      </c>
      <c r="M66" s="19">
        <v>0</v>
      </c>
      <c r="N66" s="19">
        <v>0</v>
      </c>
      <c r="O66" s="20">
        <f t="shared" si="3"/>
        <v>70013</v>
      </c>
      <c r="P66" s="142">
        <v>8394.4</v>
      </c>
      <c r="Q66" s="17">
        <f t="shared" si="4"/>
        <v>6301.17</v>
      </c>
      <c r="R66" s="17">
        <f t="shared" si="5"/>
        <v>200</v>
      </c>
      <c r="S66" s="17">
        <f t="shared" si="6"/>
        <v>1750.32</v>
      </c>
      <c r="T66" s="17">
        <f t="shared" si="7"/>
        <v>100</v>
      </c>
      <c r="U66" s="20">
        <f t="shared" si="8"/>
        <v>16745.89</v>
      </c>
      <c r="V66" s="21">
        <f t="shared" si="9"/>
        <v>26634</v>
      </c>
      <c r="W66" s="21">
        <f t="shared" si="10"/>
        <v>26633.11</v>
      </c>
      <c r="X66" s="22">
        <f>+A66</f>
        <v>30</v>
      </c>
      <c r="Y66" s="23">
        <f t="shared" si="11"/>
        <v>8401.56</v>
      </c>
      <c r="Z66" s="17">
        <v>0</v>
      </c>
      <c r="AA66" s="17">
        <v>100</v>
      </c>
      <c r="AB66" s="24">
        <f t="shared" si="12"/>
        <v>1750.33</v>
      </c>
      <c r="AC66" s="128">
        <v>200</v>
      </c>
      <c r="AD66" s="25">
        <f t="shared" si="13"/>
        <v>53267.11</v>
      </c>
      <c r="AE66" s="26">
        <f t="shared" si="14"/>
        <v>26633.555</v>
      </c>
      <c r="AF66" s="13">
        <v>30</v>
      </c>
      <c r="AG66" s="14" t="s">
        <v>63</v>
      </c>
      <c r="AH66" s="35" t="s">
        <v>25</v>
      </c>
      <c r="AI66" s="17">
        <f t="shared" si="15"/>
        <v>8394.4</v>
      </c>
      <c r="AJ66" s="17">
        <f t="shared" si="16"/>
        <v>6301.17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/>
      <c r="AQ66" s="17">
        <v>0</v>
      </c>
      <c r="AR66" s="17">
        <v>0</v>
      </c>
      <c r="AS66" s="17">
        <f t="shared" si="17"/>
        <v>6301.17</v>
      </c>
      <c r="AT66" s="17">
        <v>200</v>
      </c>
      <c r="AU66" s="17">
        <v>0</v>
      </c>
      <c r="AV66" s="17">
        <v>0</v>
      </c>
      <c r="AW66" s="17">
        <f t="shared" si="18"/>
        <v>200</v>
      </c>
      <c r="AX66" s="17">
        <f t="shared" si="19"/>
        <v>1750.32</v>
      </c>
      <c r="AY66" s="17">
        <v>0</v>
      </c>
      <c r="AZ66" s="17">
        <v>0</v>
      </c>
      <c r="BA66" s="17">
        <v>100</v>
      </c>
      <c r="BB66" s="17">
        <v>0</v>
      </c>
      <c r="BC66" s="17">
        <v>0</v>
      </c>
      <c r="BD66" s="17">
        <v>0</v>
      </c>
      <c r="BE66" s="17">
        <f t="shared" si="20"/>
        <v>100</v>
      </c>
      <c r="BF66" s="27">
        <f t="shared" si="21"/>
        <v>16745.89</v>
      </c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</row>
    <row r="67" spans="1:197" s="19" customFormat="1" ht="21.75" customHeight="1" x14ac:dyDescent="0.35">
      <c r="A67" s="13"/>
      <c r="B67" s="29"/>
      <c r="C67" s="15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2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20">
        <f t="shared" si="8"/>
        <v>0</v>
      </c>
      <c r="V67" s="21">
        <f t="shared" si="9"/>
        <v>0</v>
      </c>
      <c r="W67" s="21">
        <f t="shared" si="10"/>
        <v>0</v>
      </c>
      <c r="X67" s="34"/>
      <c r="Y67" s="23">
        <f t="shared" si="11"/>
        <v>0</v>
      </c>
      <c r="Z67" s="17"/>
      <c r="AA67" s="17"/>
      <c r="AB67" s="24">
        <f t="shared" si="12"/>
        <v>0</v>
      </c>
      <c r="AC67" s="128"/>
      <c r="AD67" s="25">
        <f t="shared" si="13"/>
        <v>0</v>
      </c>
      <c r="AE67" s="26">
        <f t="shared" si="14"/>
        <v>0</v>
      </c>
      <c r="AF67" s="13"/>
      <c r="AG67" s="29"/>
      <c r="AH67" s="15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/>
      <c r="AS67" s="17">
        <f t="shared" si="17"/>
        <v>0</v>
      </c>
      <c r="AT67" s="17"/>
      <c r="AU67" s="17"/>
      <c r="AV67" s="17"/>
      <c r="AW67" s="17">
        <f t="shared" si="18"/>
        <v>0</v>
      </c>
      <c r="AX67" s="17">
        <f t="shared" si="19"/>
        <v>0</v>
      </c>
      <c r="AY67" s="17"/>
      <c r="AZ67" s="17"/>
      <c r="BA67" s="17"/>
      <c r="BB67" s="17"/>
      <c r="BC67" s="17"/>
      <c r="BD67" s="17"/>
      <c r="BE67" s="17">
        <f t="shared" si="20"/>
        <v>0</v>
      </c>
      <c r="BF67" s="27">
        <f t="shared" si="21"/>
        <v>0</v>
      </c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</row>
    <row r="68" spans="1:197" s="19" customFormat="1" ht="21.75" customHeight="1" x14ac:dyDescent="0.35">
      <c r="A68" s="13">
        <v>31</v>
      </c>
      <c r="B68" s="14" t="s">
        <v>64</v>
      </c>
      <c r="C68" s="62" t="s">
        <v>43</v>
      </c>
      <c r="D68" s="16">
        <v>39672</v>
      </c>
      <c r="E68" s="17">
        <v>1944</v>
      </c>
      <c r="F68" s="17">
        <f t="shared" si="0"/>
        <v>41616</v>
      </c>
      <c r="G68" s="17">
        <v>1944</v>
      </c>
      <c r="H68" s="17"/>
      <c r="I68" s="17"/>
      <c r="J68" s="17">
        <f t="shared" si="1"/>
        <v>43560</v>
      </c>
      <c r="K68" s="18">
        <f t="shared" si="2"/>
        <v>0</v>
      </c>
      <c r="L68" s="19">
        <v>0</v>
      </c>
      <c r="M68" s="19">
        <v>0</v>
      </c>
      <c r="N68" s="19">
        <v>0</v>
      </c>
      <c r="O68" s="20">
        <f t="shared" si="3"/>
        <v>43560</v>
      </c>
      <c r="P68" s="142">
        <v>2878.45</v>
      </c>
      <c r="Q68" s="17">
        <f t="shared" si="4"/>
        <v>8042.2</v>
      </c>
      <c r="R68" s="17">
        <f t="shared" si="5"/>
        <v>200</v>
      </c>
      <c r="S68" s="17">
        <f t="shared" si="6"/>
        <v>1089</v>
      </c>
      <c r="T68" s="17">
        <f t="shared" si="7"/>
        <v>8306.61</v>
      </c>
      <c r="U68" s="20">
        <f t="shared" si="8"/>
        <v>20516.260000000002</v>
      </c>
      <c r="V68" s="21">
        <f t="shared" si="9"/>
        <v>11522</v>
      </c>
      <c r="W68" s="21">
        <f t="shared" si="10"/>
        <v>11521.739999999998</v>
      </c>
      <c r="X68" s="22">
        <f>+A68</f>
        <v>31</v>
      </c>
      <c r="Y68" s="23">
        <f t="shared" si="11"/>
        <v>5227.2</v>
      </c>
      <c r="Z68" s="17">
        <v>0</v>
      </c>
      <c r="AA68" s="17">
        <v>100</v>
      </c>
      <c r="AB68" s="24">
        <f t="shared" si="12"/>
        <v>1089</v>
      </c>
      <c r="AC68" s="128">
        <v>200</v>
      </c>
      <c r="AD68" s="25">
        <f t="shared" si="13"/>
        <v>23043.739999999998</v>
      </c>
      <c r="AE68" s="26">
        <f t="shared" si="14"/>
        <v>11521.869999999999</v>
      </c>
      <c r="AF68" s="13">
        <v>31</v>
      </c>
      <c r="AG68" s="14" t="s">
        <v>64</v>
      </c>
      <c r="AH68" s="62" t="s">
        <v>43</v>
      </c>
      <c r="AI68" s="17">
        <f t="shared" si="15"/>
        <v>2878.45</v>
      </c>
      <c r="AJ68" s="17">
        <f t="shared" si="16"/>
        <v>3920.3999999999996</v>
      </c>
      <c r="AK68" s="17">
        <v>0</v>
      </c>
      <c r="AL68" s="17">
        <v>0</v>
      </c>
      <c r="AM68" s="17">
        <v>0</v>
      </c>
      <c r="AN68" s="17">
        <v>4121.8</v>
      </c>
      <c r="AO68" s="17">
        <v>0</v>
      </c>
      <c r="AP68" s="17"/>
      <c r="AQ68" s="17">
        <v>0</v>
      </c>
      <c r="AR68" s="17">
        <v>0</v>
      </c>
      <c r="AS68" s="17">
        <f t="shared" si="17"/>
        <v>8042.2</v>
      </c>
      <c r="AT68" s="17">
        <v>200</v>
      </c>
      <c r="AU68" s="17">
        <v>0</v>
      </c>
      <c r="AV68" s="17">
        <v>0</v>
      </c>
      <c r="AW68" s="17">
        <f t="shared" si="18"/>
        <v>200</v>
      </c>
      <c r="AX68" s="17">
        <f t="shared" si="19"/>
        <v>1089</v>
      </c>
      <c r="AY68" s="17">
        <v>0</v>
      </c>
      <c r="AZ68" s="63">
        <v>0</v>
      </c>
      <c r="BA68" s="17">
        <v>100</v>
      </c>
      <c r="BB68" s="17">
        <v>8206.61</v>
      </c>
      <c r="BC68" s="17">
        <v>0</v>
      </c>
      <c r="BD68" s="17">
        <v>0</v>
      </c>
      <c r="BE68" s="17">
        <f t="shared" si="20"/>
        <v>8306.61</v>
      </c>
      <c r="BF68" s="27">
        <f t="shared" si="21"/>
        <v>20516.260000000002</v>
      </c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</row>
    <row r="69" spans="1:197" s="19" customFormat="1" ht="21.75" customHeight="1" x14ac:dyDescent="0.35">
      <c r="A69" s="13"/>
      <c r="B69" s="29"/>
      <c r="C69" s="15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2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20">
        <f t="shared" si="8"/>
        <v>0</v>
      </c>
      <c r="V69" s="21">
        <f t="shared" si="9"/>
        <v>0</v>
      </c>
      <c r="W69" s="21">
        <f t="shared" si="10"/>
        <v>0</v>
      </c>
      <c r="X69" s="22"/>
      <c r="Y69" s="23">
        <f t="shared" si="11"/>
        <v>0</v>
      </c>
      <c r="Z69" s="17"/>
      <c r="AA69" s="17"/>
      <c r="AB69" s="24">
        <f t="shared" si="12"/>
        <v>0</v>
      </c>
      <c r="AC69" s="128"/>
      <c r="AD69" s="25">
        <f t="shared" si="13"/>
        <v>0</v>
      </c>
      <c r="AE69" s="26">
        <f t="shared" si="14"/>
        <v>0</v>
      </c>
      <c r="AF69" s="13"/>
      <c r="AG69" s="29"/>
      <c r="AH69" s="15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/>
      <c r="AS69" s="17">
        <f t="shared" si="17"/>
        <v>0</v>
      </c>
      <c r="AT69" s="17"/>
      <c r="AU69" s="17"/>
      <c r="AV69" s="17"/>
      <c r="AW69" s="17">
        <f t="shared" si="18"/>
        <v>0</v>
      </c>
      <c r="AX69" s="17">
        <f t="shared" si="19"/>
        <v>0</v>
      </c>
      <c r="AY69" s="17"/>
      <c r="AZ69" s="17"/>
      <c r="BA69" s="17"/>
      <c r="BB69" s="17"/>
      <c r="BC69" s="17"/>
      <c r="BD69" s="17"/>
      <c r="BE69" s="17">
        <f t="shared" si="20"/>
        <v>0</v>
      </c>
      <c r="BF69" s="27">
        <f t="shared" si="21"/>
        <v>0</v>
      </c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</row>
    <row r="70" spans="1:197" s="19" customFormat="1" ht="21.75" customHeight="1" x14ac:dyDescent="0.35">
      <c r="A70" s="13">
        <v>32</v>
      </c>
      <c r="B70" s="14" t="s">
        <v>65</v>
      </c>
      <c r="C70" s="35" t="s">
        <v>43</v>
      </c>
      <c r="D70" s="16">
        <v>57347</v>
      </c>
      <c r="E70" s="17">
        <v>2810</v>
      </c>
      <c r="F70" s="17">
        <f t="shared" si="0"/>
        <v>60157</v>
      </c>
      <c r="G70" s="17">
        <v>2810</v>
      </c>
      <c r="H70" s="17"/>
      <c r="I70" s="17"/>
      <c r="J70" s="17">
        <f t="shared" si="1"/>
        <v>62967</v>
      </c>
      <c r="K70" s="18">
        <f t="shared" si="2"/>
        <v>0</v>
      </c>
      <c r="L70" s="19">
        <v>0</v>
      </c>
      <c r="M70" s="19">
        <v>0</v>
      </c>
      <c r="N70" s="19">
        <v>0</v>
      </c>
      <c r="O70" s="20">
        <f t="shared" si="3"/>
        <v>62967</v>
      </c>
      <c r="P70" s="142">
        <v>6912.39</v>
      </c>
      <c r="Q70" s="17">
        <f t="shared" si="4"/>
        <v>5667.03</v>
      </c>
      <c r="R70" s="17">
        <f t="shared" si="5"/>
        <v>200</v>
      </c>
      <c r="S70" s="17">
        <f t="shared" si="6"/>
        <v>1574.17</v>
      </c>
      <c r="T70" s="17">
        <f t="shared" si="7"/>
        <v>200</v>
      </c>
      <c r="U70" s="20">
        <f t="shared" si="8"/>
        <v>14553.59</v>
      </c>
      <c r="V70" s="21">
        <f t="shared" si="9"/>
        <v>24207</v>
      </c>
      <c r="W70" s="21">
        <f t="shared" si="10"/>
        <v>24206.410000000003</v>
      </c>
      <c r="X70" s="22">
        <v>12</v>
      </c>
      <c r="Y70" s="23">
        <f t="shared" si="11"/>
        <v>7556.04</v>
      </c>
      <c r="Z70" s="17">
        <v>0</v>
      </c>
      <c r="AA70" s="17">
        <v>100</v>
      </c>
      <c r="AB70" s="24">
        <f t="shared" si="12"/>
        <v>1574.18</v>
      </c>
      <c r="AC70" s="128">
        <v>200</v>
      </c>
      <c r="AD70" s="25">
        <f t="shared" si="13"/>
        <v>48413.41</v>
      </c>
      <c r="AE70" s="26">
        <f t="shared" si="14"/>
        <v>24206.705000000002</v>
      </c>
      <c r="AF70" s="13">
        <v>32</v>
      </c>
      <c r="AG70" s="14" t="s">
        <v>65</v>
      </c>
      <c r="AH70" s="35" t="s">
        <v>43</v>
      </c>
      <c r="AI70" s="17">
        <f t="shared" si="15"/>
        <v>6912.39</v>
      </c>
      <c r="AJ70" s="17">
        <f t="shared" si="16"/>
        <v>5667.03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/>
      <c r="AQ70" s="17">
        <v>0</v>
      </c>
      <c r="AR70" s="17">
        <v>0</v>
      </c>
      <c r="AS70" s="17">
        <f t="shared" si="17"/>
        <v>5667.03</v>
      </c>
      <c r="AT70" s="17">
        <v>200</v>
      </c>
      <c r="AU70" s="17">
        <v>0</v>
      </c>
      <c r="AV70" s="17">
        <v>0</v>
      </c>
      <c r="AW70" s="17">
        <f t="shared" si="18"/>
        <v>200</v>
      </c>
      <c r="AX70" s="17">
        <f t="shared" si="19"/>
        <v>1574.17</v>
      </c>
      <c r="AY70" s="17">
        <v>0</v>
      </c>
      <c r="AZ70" s="17">
        <v>100</v>
      </c>
      <c r="BA70" s="17">
        <v>100</v>
      </c>
      <c r="BB70" s="17">
        <v>0</v>
      </c>
      <c r="BC70" s="17">
        <v>0</v>
      </c>
      <c r="BD70" s="17">
        <v>0</v>
      </c>
      <c r="BE70" s="17">
        <f t="shared" si="20"/>
        <v>200</v>
      </c>
      <c r="BF70" s="27">
        <f t="shared" si="21"/>
        <v>14553.59</v>
      </c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</row>
    <row r="71" spans="1:197" s="19" customFormat="1" ht="21.75" customHeight="1" x14ac:dyDescent="0.35">
      <c r="A71" s="13"/>
      <c r="B71" s="29"/>
      <c r="C71" s="15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2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20">
        <f t="shared" si="8"/>
        <v>0</v>
      </c>
      <c r="V71" s="21">
        <f t="shared" si="9"/>
        <v>0</v>
      </c>
      <c r="W71" s="21">
        <f t="shared" si="10"/>
        <v>0</v>
      </c>
      <c r="X71" s="22"/>
      <c r="Y71" s="23">
        <f t="shared" si="11"/>
        <v>0</v>
      </c>
      <c r="Z71" s="17"/>
      <c r="AA71" s="17"/>
      <c r="AB71" s="24">
        <f t="shared" si="12"/>
        <v>0</v>
      </c>
      <c r="AC71" s="128"/>
      <c r="AD71" s="25">
        <f t="shared" si="13"/>
        <v>0</v>
      </c>
      <c r="AE71" s="26">
        <f t="shared" si="14"/>
        <v>0</v>
      </c>
      <c r="AF71" s="13"/>
      <c r="AG71" s="29"/>
      <c r="AH71" s="15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/>
      <c r="AS71" s="17">
        <f t="shared" si="17"/>
        <v>0</v>
      </c>
      <c r="AT71" s="17"/>
      <c r="AU71" s="17"/>
      <c r="AV71" s="17"/>
      <c r="AW71" s="17">
        <f t="shared" si="18"/>
        <v>0</v>
      </c>
      <c r="AX71" s="17">
        <f t="shared" si="19"/>
        <v>0</v>
      </c>
      <c r="AY71" s="17"/>
      <c r="AZ71" s="17"/>
      <c r="BA71" s="17"/>
      <c r="BB71" s="17"/>
      <c r="BC71" s="17"/>
      <c r="BD71" s="17"/>
      <c r="BE71" s="17">
        <f t="shared" si="20"/>
        <v>0</v>
      </c>
      <c r="BF71" s="27">
        <f t="shared" si="21"/>
        <v>0</v>
      </c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</row>
    <row r="72" spans="1:197" s="19" customFormat="1" ht="21" customHeight="1" x14ac:dyDescent="0.35">
      <c r="A72" s="13">
        <v>33</v>
      </c>
      <c r="B72" s="14" t="s">
        <v>105</v>
      </c>
      <c r="C72" s="35" t="s">
        <v>106</v>
      </c>
      <c r="D72" s="16">
        <v>29165</v>
      </c>
      <c r="E72" s="17">
        <v>1540</v>
      </c>
      <c r="F72" s="17">
        <f t="shared" si="0"/>
        <v>30705</v>
      </c>
      <c r="G72" s="17">
        <v>1540</v>
      </c>
      <c r="H72" s="17"/>
      <c r="I72" s="17"/>
      <c r="J72" s="17">
        <f t="shared" si="1"/>
        <v>32245</v>
      </c>
      <c r="K72" s="18">
        <f t="shared" si="2"/>
        <v>0</v>
      </c>
      <c r="L72" s="19">
        <v>0</v>
      </c>
      <c r="M72" s="19">
        <v>0</v>
      </c>
      <c r="N72" s="19">
        <v>0</v>
      </c>
      <c r="O72" s="20">
        <f t="shared" si="3"/>
        <v>32245</v>
      </c>
      <c r="P72" s="142">
        <v>1125.52</v>
      </c>
      <c r="Q72" s="17">
        <f t="shared" si="4"/>
        <v>2902.0499999999997</v>
      </c>
      <c r="R72" s="17">
        <f t="shared" si="5"/>
        <v>300</v>
      </c>
      <c r="S72" s="17">
        <f t="shared" si="6"/>
        <v>806.12</v>
      </c>
      <c r="T72" s="17">
        <f t="shared" si="7"/>
        <v>100</v>
      </c>
      <c r="U72" s="20">
        <f t="shared" si="8"/>
        <v>5233.6899999999996</v>
      </c>
      <c r="V72" s="21">
        <f t="shared" si="9"/>
        <v>13506</v>
      </c>
      <c r="W72" s="21">
        <f t="shared" si="10"/>
        <v>13505.310000000001</v>
      </c>
      <c r="X72" s="22">
        <f>+A72</f>
        <v>33</v>
      </c>
      <c r="Y72" s="23">
        <f t="shared" si="11"/>
        <v>3869.3999999999996</v>
      </c>
      <c r="Z72" s="17">
        <v>0</v>
      </c>
      <c r="AA72" s="17">
        <v>100</v>
      </c>
      <c r="AB72" s="24">
        <f t="shared" si="12"/>
        <v>806.13</v>
      </c>
      <c r="AC72" s="128">
        <v>200</v>
      </c>
      <c r="AD72" s="25">
        <f t="shared" si="13"/>
        <v>27011.31</v>
      </c>
      <c r="AE72" s="26">
        <f t="shared" si="14"/>
        <v>13505.655000000001</v>
      </c>
      <c r="AF72" s="13">
        <v>33</v>
      </c>
      <c r="AG72" s="14" t="s">
        <v>105</v>
      </c>
      <c r="AH72" s="35" t="s">
        <v>106</v>
      </c>
      <c r="AI72" s="17">
        <f t="shared" si="15"/>
        <v>1125.52</v>
      </c>
      <c r="AJ72" s="17">
        <f t="shared" si="16"/>
        <v>2902.0499999999997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/>
      <c r="AQ72" s="17">
        <v>0</v>
      </c>
      <c r="AR72" s="17">
        <v>0</v>
      </c>
      <c r="AS72" s="17">
        <f t="shared" si="17"/>
        <v>2902.0499999999997</v>
      </c>
      <c r="AT72" s="17">
        <v>300</v>
      </c>
      <c r="AU72" s="17">
        <v>0</v>
      </c>
      <c r="AV72" s="17">
        <v>0</v>
      </c>
      <c r="AW72" s="17">
        <f t="shared" si="18"/>
        <v>300</v>
      </c>
      <c r="AX72" s="17">
        <f t="shared" si="19"/>
        <v>806.12</v>
      </c>
      <c r="AY72" s="17">
        <v>0</v>
      </c>
      <c r="AZ72" s="17">
        <v>0</v>
      </c>
      <c r="BA72" s="17">
        <v>100</v>
      </c>
      <c r="BB72" s="17">
        <v>0</v>
      </c>
      <c r="BC72" s="17">
        <v>0</v>
      </c>
      <c r="BD72" s="17">
        <v>0</v>
      </c>
      <c r="BE72" s="17">
        <f t="shared" si="20"/>
        <v>100</v>
      </c>
      <c r="BF72" s="27">
        <f t="shared" si="21"/>
        <v>5233.6899999999996</v>
      </c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</row>
    <row r="73" spans="1:197" s="19" customFormat="1" ht="21" customHeight="1" x14ac:dyDescent="0.35">
      <c r="A73" s="13"/>
      <c r="B73" s="29"/>
      <c r="C73" s="15"/>
      <c r="D73" s="16"/>
      <c r="E73" s="17"/>
      <c r="F73" s="17">
        <f t="shared" si="0"/>
        <v>0</v>
      </c>
      <c r="G73" s="17"/>
      <c r="H73" s="17"/>
      <c r="I73" s="17"/>
      <c r="J73" s="17">
        <f t="shared" si="1"/>
        <v>0</v>
      </c>
      <c r="K73" s="18">
        <f t="shared" si="2"/>
        <v>0</v>
      </c>
      <c r="O73" s="20">
        <f t="shared" si="3"/>
        <v>0</v>
      </c>
      <c r="P73" s="14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20">
        <f t="shared" si="8"/>
        <v>0</v>
      </c>
      <c r="V73" s="21">
        <f t="shared" si="9"/>
        <v>0</v>
      </c>
      <c r="W73" s="21">
        <f t="shared" si="10"/>
        <v>0</v>
      </c>
      <c r="X73" s="34"/>
      <c r="Y73" s="23">
        <f t="shared" si="11"/>
        <v>0</v>
      </c>
      <c r="Z73" s="17"/>
      <c r="AA73" s="17"/>
      <c r="AB73" s="24">
        <f t="shared" si="12"/>
        <v>0</v>
      </c>
      <c r="AC73" s="128"/>
      <c r="AD73" s="25">
        <f t="shared" si="13"/>
        <v>0</v>
      </c>
      <c r="AE73" s="26">
        <f t="shared" si="14"/>
        <v>0</v>
      </c>
      <c r="AF73" s="13"/>
      <c r="AG73" s="29"/>
      <c r="AH73" s="15"/>
      <c r="AI73" s="17">
        <f t="shared" si="15"/>
        <v>0</v>
      </c>
      <c r="AJ73" s="17">
        <f t="shared" si="16"/>
        <v>0</v>
      </c>
      <c r="AK73" s="17"/>
      <c r="AL73" s="17"/>
      <c r="AM73" s="17"/>
      <c r="AN73" s="17"/>
      <c r="AO73" s="17"/>
      <c r="AP73" s="17"/>
      <c r="AQ73" s="17"/>
      <c r="AR73" s="17"/>
      <c r="AS73" s="17">
        <f t="shared" si="17"/>
        <v>0</v>
      </c>
      <c r="AT73" s="17"/>
      <c r="AU73" s="17"/>
      <c r="AV73" s="17"/>
      <c r="AW73" s="17">
        <f t="shared" si="18"/>
        <v>0</v>
      </c>
      <c r="AX73" s="17">
        <f t="shared" si="19"/>
        <v>0</v>
      </c>
      <c r="AY73" s="17"/>
      <c r="AZ73" s="17"/>
      <c r="BA73" s="17"/>
      <c r="BB73" s="17"/>
      <c r="BC73" s="17"/>
      <c r="BD73" s="17"/>
      <c r="BE73" s="17">
        <f t="shared" si="20"/>
        <v>0</v>
      </c>
      <c r="BF73" s="27">
        <f t="shared" si="21"/>
        <v>0</v>
      </c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</row>
    <row r="74" spans="1:197" s="19" customFormat="1" ht="21.75" customHeight="1" x14ac:dyDescent="0.35">
      <c r="A74" s="13">
        <v>34</v>
      </c>
      <c r="B74" s="29" t="s">
        <v>66</v>
      </c>
      <c r="C74" s="35" t="s">
        <v>28</v>
      </c>
      <c r="D74" s="16">
        <v>43488</v>
      </c>
      <c r="E74" s="17">
        <v>2131</v>
      </c>
      <c r="F74" s="17">
        <f t="shared" si="0"/>
        <v>45619</v>
      </c>
      <c r="G74" s="17">
        <v>2108</v>
      </c>
      <c r="H74" s="17"/>
      <c r="I74" s="17"/>
      <c r="J74" s="17">
        <f t="shared" si="1"/>
        <v>47727</v>
      </c>
      <c r="K74" s="18">
        <f t="shared" si="2"/>
        <v>0</v>
      </c>
      <c r="L74" s="19">
        <v>0</v>
      </c>
      <c r="M74" s="19">
        <v>0</v>
      </c>
      <c r="N74" s="19">
        <v>0</v>
      </c>
      <c r="O74" s="20">
        <f t="shared" si="3"/>
        <v>47727</v>
      </c>
      <c r="P74" s="142">
        <v>3706.91</v>
      </c>
      <c r="Q74" s="17">
        <f t="shared" si="4"/>
        <v>9734.619999999999</v>
      </c>
      <c r="R74" s="17">
        <f t="shared" si="5"/>
        <v>200</v>
      </c>
      <c r="S74" s="17">
        <f t="shared" si="6"/>
        <v>1193.17</v>
      </c>
      <c r="T74" s="17">
        <f t="shared" si="7"/>
        <v>4200</v>
      </c>
      <c r="U74" s="20">
        <f t="shared" si="8"/>
        <v>19034.699999999997</v>
      </c>
      <c r="V74" s="21">
        <f t="shared" si="9"/>
        <v>14346</v>
      </c>
      <c r="W74" s="21">
        <f t="shared" si="10"/>
        <v>14346.300000000003</v>
      </c>
      <c r="X74" s="22">
        <f>+A74</f>
        <v>34</v>
      </c>
      <c r="Y74" s="23">
        <f t="shared" si="11"/>
        <v>5727.24</v>
      </c>
      <c r="Z74" s="17">
        <v>0</v>
      </c>
      <c r="AA74" s="17">
        <v>100</v>
      </c>
      <c r="AB74" s="24">
        <f t="shared" si="12"/>
        <v>1193.18</v>
      </c>
      <c r="AC74" s="128">
        <v>200</v>
      </c>
      <c r="AD74" s="25">
        <f t="shared" si="13"/>
        <v>28692.300000000003</v>
      </c>
      <c r="AE74" s="26">
        <f t="shared" si="14"/>
        <v>14346.150000000001</v>
      </c>
      <c r="AF74" s="13">
        <v>34</v>
      </c>
      <c r="AG74" s="29" t="s">
        <v>66</v>
      </c>
      <c r="AH74" s="35" t="s">
        <v>28</v>
      </c>
      <c r="AI74" s="17">
        <f t="shared" si="15"/>
        <v>3706.91</v>
      </c>
      <c r="AJ74" s="17">
        <f t="shared" si="16"/>
        <v>4295.43</v>
      </c>
      <c r="AK74" s="17">
        <v>5439.19</v>
      </c>
      <c r="AL74" s="17">
        <v>0</v>
      </c>
      <c r="AM74" s="17">
        <v>0</v>
      </c>
      <c r="AN74" s="17">
        <v>0</v>
      </c>
      <c r="AO74" s="17">
        <v>0</v>
      </c>
      <c r="AP74" s="17"/>
      <c r="AQ74" s="17">
        <v>0</v>
      </c>
      <c r="AR74" s="17">
        <v>0</v>
      </c>
      <c r="AS74" s="17">
        <f t="shared" si="17"/>
        <v>9734.619999999999</v>
      </c>
      <c r="AT74" s="17">
        <v>200</v>
      </c>
      <c r="AU74" s="17">
        <v>0</v>
      </c>
      <c r="AV74" s="17">
        <v>0</v>
      </c>
      <c r="AW74" s="17">
        <f t="shared" si="18"/>
        <v>200</v>
      </c>
      <c r="AX74" s="17">
        <f t="shared" si="19"/>
        <v>1193.17</v>
      </c>
      <c r="AY74" s="17">
        <v>0</v>
      </c>
      <c r="AZ74" s="63">
        <v>4100</v>
      </c>
      <c r="BA74" s="17">
        <v>100</v>
      </c>
      <c r="BB74" s="17">
        <v>0</v>
      </c>
      <c r="BC74" s="17"/>
      <c r="BD74" s="17">
        <v>0</v>
      </c>
      <c r="BE74" s="17">
        <f t="shared" si="20"/>
        <v>4200</v>
      </c>
      <c r="BF74" s="27">
        <f t="shared" si="21"/>
        <v>19034.699999999997</v>
      </c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</row>
    <row r="75" spans="1:197" s="19" customFormat="1" ht="20.25" customHeight="1" x14ac:dyDescent="0.35">
      <c r="A75" s="13"/>
      <c r="B75" s="37"/>
      <c r="C75" s="49"/>
      <c r="D75" s="16"/>
      <c r="F75" s="17">
        <f t="shared" ref="F75:F92" si="22">SUM(D75:E75)</f>
        <v>0</v>
      </c>
      <c r="J75" s="17">
        <f t="shared" si="1"/>
        <v>0</v>
      </c>
      <c r="K75" s="18">
        <f t="shared" si="2"/>
        <v>0</v>
      </c>
      <c r="O75" s="20">
        <f t="shared" si="3"/>
        <v>0</v>
      </c>
      <c r="P75" s="145"/>
      <c r="Q75" s="17">
        <f t="shared" si="4"/>
        <v>0</v>
      </c>
      <c r="R75" s="17">
        <f t="shared" si="5"/>
        <v>0</v>
      </c>
      <c r="S75" s="17">
        <f t="shared" si="6"/>
        <v>0</v>
      </c>
      <c r="T75" s="17">
        <f t="shared" si="7"/>
        <v>0</v>
      </c>
      <c r="U75" s="20">
        <f t="shared" si="8"/>
        <v>0</v>
      </c>
      <c r="V75" s="21">
        <f t="shared" si="9"/>
        <v>0</v>
      </c>
      <c r="W75" s="21">
        <f t="shared" si="10"/>
        <v>0</v>
      </c>
      <c r="X75" s="22"/>
      <c r="Y75" s="23">
        <f t="shared" si="11"/>
        <v>0</v>
      </c>
      <c r="AA75" s="17"/>
      <c r="AB75" s="24">
        <f t="shared" si="12"/>
        <v>0</v>
      </c>
      <c r="AC75" s="128"/>
      <c r="AD75" s="25">
        <f t="shared" si="13"/>
        <v>0</v>
      </c>
      <c r="AE75" s="26">
        <f t="shared" si="14"/>
        <v>0</v>
      </c>
      <c r="AF75" s="13"/>
      <c r="AG75" s="37"/>
      <c r="AH75" s="49"/>
      <c r="AI75" s="17">
        <f t="shared" si="15"/>
        <v>0</v>
      </c>
      <c r="AJ75" s="17">
        <f t="shared" si="16"/>
        <v>0</v>
      </c>
      <c r="AQ75" s="17"/>
      <c r="AS75" s="17">
        <f t="shared" si="17"/>
        <v>0</v>
      </c>
      <c r="AT75" s="17"/>
      <c r="AW75" s="17">
        <f t="shared" si="18"/>
        <v>0</v>
      </c>
      <c r="AX75" s="17">
        <f t="shared" si="19"/>
        <v>0</v>
      </c>
      <c r="AY75" s="17"/>
      <c r="BD75" s="17"/>
      <c r="BE75" s="17">
        <f t="shared" si="20"/>
        <v>0</v>
      </c>
      <c r="BF75" s="27">
        <f t="shared" si="21"/>
        <v>0</v>
      </c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</row>
    <row r="76" spans="1:197" s="19" customFormat="1" ht="20.25" customHeight="1" x14ac:dyDescent="0.35">
      <c r="A76" s="13">
        <v>35</v>
      </c>
      <c r="B76" s="37" t="s">
        <v>124</v>
      </c>
      <c r="C76" s="15" t="s">
        <v>127</v>
      </c>
      <c r="D76" s="16">
        <v>29165</v>
      </c>
      <c r="E76" s="17">
        <v>1540</v>
      </c>
      <c r="F76" s="17">
        <f t="shared" si="22"/>
        <v>30705</v>
      </c>
      <c r="G76" s="17">
        <v>1540</v>
      </c>
      <c r="J76" s="17">
        <f t="shared" si="1"/>
        <v>32245</v>
      </c>
      <c r="K76" s="18">
        <f t="shared" si="2"/>
        <v>0</v>
      </c>
      <c r="L76" s="19">
        <v>0</v>
      </c>
      <c r="M76" s="19">
        <v>0</v>
      </c>
      <c r="N76" s="19">
        <v>0</v>
      </c>
      <c r="O76" s="20">
        <f t="shared" si="3"/>
        <v>32245</v>
      </c>
      <c r="P76" s="142">
        <v>1125.52</v>
      </c>
      <c r="Q76" s="17">
        <f t="shared" si="4"/>
        <v>2902.0499999999997</v>
      </c>
      <c r="R76" s="17">
        <f t="shared" si="5"/>
        <v>200</v>
      </c>
      <c r="S76" s="17">
        <f t="shared" si="6"/>
        <v>806.12</v>
      </c>
      <c r="T76" s="17">
        <f t="shared" si="7"/>
        <v>100</v>
      </c>
      <c r="U76" s="20">
        <f t="shared" si="8"/>
        <v>5133.6899999999996</v>
      </c>
      <c r="V76" s="21">
        <f t="shared" si="9"/>
        <v>13556</v>
      </c>
      <c r="W76" s="21">
        <f t="shared" si="10"/>
        <v>13555.310000000001</v>
      </c>
      <c r="X76" s="22">
        <v>13</v>
      </c>
      <c r="Y76" s="23">
        <f t="shared" si="11"/>
        <v>3869.3999999999996</v>
      </c>
      <c r="AA76" s="17">
        <v>100</v>
      </c>
      <c r="AB76" s="24">
        <f t="shared" si="12"/>
        <v>806.13</v>
      </c>
      <c r="AC76" s="128">
        <v>200</v>
      </c>
      <c r="AD76" s="25">
        <f t="shared" si="13"/>
        <v>27111.31</v>
      </c>
      <c r="AE76" s="26">
        <f t="shared" si="14"/>
        <v>13555.655000000001</v>
      </c>
      <c r="AF76" s="13">
        <v>35</v>
      </c>
      <c r="AG76" s="37" t="s">
        <v>124</v>
      </c>
      <c r="AH76" s="15" t="s">
        <v>127</v>
      </c>
      <c r="AI76" s="17">
        <f t="shared" si="15"/>
        <v>1125.52</v>
      </c>
      <c r="AJ76" s="17">
        <f t="shared" si="16"/>
        <v>2902.0499999999997</v>
      </c>
      <c r="AQ76" s="17"/>
      <c r="AS76" s="17">
        <f t="shared" si="17"/>
        <v>2902.0499999999997</v>
      </c>
      <c r="AT76" s="17">
        <v>200</v>
      </c>
      <c r="AW76" s="17">
        <f t="shared" si="18"/>
        <v>200</v>
      </c>
      <c r="AX76" s="17">
        <f t="shared" si="19"/>
        <v>806.12</v>
      </c>
      <c r="AY76" s="17"/>
      <c r="BA76" s="17">
        <v>100</v>
      </c>
      <c r="BD76" s="17"/>
      <c r="BE76" s="17">
        <f t="shared" si="20"/>
        <v>100</v>
      </c>
      <c r="BF76" s="27">
        <f t="shared" si="21"/>
        <v>5133.6899999999996</v>
      </c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</row>
    <row r="77" spans="1:197" s="19" customFormat="1" ht="20.25" customHeight="1" x14ac:dyDescent="0.35">
      <c r="A77" s="13"/>
      <c r="B77" s="37"/>
      <c r="C77" s="49"/>
      <c r="D77" s="16"/>
      <c r="F77" s="17">
        <f t="shared" si="22"/>
        <v>0</v>
      </c>
      <c r="J77" s="17">
        <f t="shared" ref="J77:J92" si="23">SUM(F77:I77)</f>
        <v>0</v>
      </c>
      <c r="K77" s="18">
        <f t="shared" ref="K77:K92" si="24">ROUND(J77/6/31/60*(N77+M77*60+L77*6*60),2)</f>
        <v>0</v>
      </c>
      <c r="O77" s="20">
        <f t="shared" ref="O77:O92" si="25">J77-K77</f>
        <v>0</v>
      </c>
      <c r="P77" s="145"/>
      <c r="Q77" s="17">
        <f t="shared" ref="Q77:Q93" si="26">SUM(AJ77:AR77)</f>
        <v>0</v>
      </c>
      <c r="R77" s="17">
        <f t="shared" ref="R77:R93" si="27">SUM(AT77:AU77)</f>
        <v>0</v>
      </c>
      <c r="S77" s="17">
        <f t="shared" ref="S77:S93" si="28">ROUNDDOWN(J77*5%/2,2)</f>
        <v>0</v>
      </c>
      <c r="T77" s="17">
        <f t="shared" ref="T77:T93" si="29">SUM(AY77:BD77)</f>
        <v>0</v>
      </c>
      <c r="U77" s="20">
        <f t="shared" ref="U77:U93" si="30">P77+Q77+R77+S77+T77</f>
        <v>0</v>
      </c>
      <c r="V77" s="21">
        <f t="shared" ref="V77:V93" si="31">ROUND(AE77,0)</f>
        <v>0</v>
      </c>
      <c r="W77" s="21">
        <f t="shared" ref="W77:W93" si="32">(AD77-V77)</f>
        <v>0</v>
      </c>
      <c r="X77" s="22"/>
      <c r="Y77" s="23">
        <f t="shared" ref="Y77:Y93" si="33">J77*12%</f>
        <v>0</v>
      </c>
      <c r="AA77" s="17"/>
      <c r="AB77" s="24">
        <f t="shared" ref="AB77:AB93" si="34">ROUNDUP(J77*5%/2,2)</f>
        <v>0</v>
      </c>
      <c r="AC77" s="128"/>
      <c r="AD77" s="25">
        <f t="shared" ref="AD77:AD93" si="35">+O77-U77</f>
        <v>0</v>
      </c>
      <c r="AE77" s="26">
        <f t="shared" ref="AE77:AE93" si="36">(+O77-U77)/2</f>
        <v>0</v>
      </c>
      <c r="AF77" s="13"/>
      <c r="AG77" s="37"/>
      <c r="AH77" s="49"/>
      <c r="AI77" s="17">
        <f t="shared" ref="AI77:AI93" si="37">P77</f>
        <v>0</v>
      </c>
      <c r="AJ77" s="17">
        <f t="shared" ref="AJ77:AJ93" si="38">J77*9%</f>
        <v>0</v>
      </c>
      <c r="AQ77" s="17"/>
      <c r="AS77" s="17">
        <f t="shared" ref="AS77:AS93" si="39">SUM(AJ77:AR77)</f>
        <v>0</v>
      </c>
      <c r="AT77" s="17"/>
      <c r="AW77" s="17">
        <f t="shared" ref="AW77:AW93" si="40">SUM(AT77:AU77)</f>
        <v>0</v>
      </c>
      <c r="AX77" s="17">
        <f t="shared" ref="AX77:AX93" si="41">ROUNDDOWN(J77*5%/2,2)</f>
        <v>0</v>
      </c>
      <c r="AY77" s="17"/>
      <c r="BD77" s="17"/>
      <c r="BE77" s="17">
        <f t="shared" ref="BE77:BE93" si="42">SUM(AY77:BD77)</f>
        <v>0</v>
      </c>
      <c r="BF77" s="27">
        <f t="shared" ref="BF77:BF93" si="43">AI77+AS77+AW77+AX77+BE77</f>
        <v>0</v>
      </c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</row>
    <row r="78" spans="1:197" s="19" customFormat="1" ht="21.75" customHeight="1" x14ac:dyDescent="0.35">
      <c r="A78" s="13">
        <v>36</v>
      </c>
      <c r="B78" s="29" t="s">
        <v>67</v>
      </c>
      <c r="C78" s="35" t="s">
        <v>43</v>
      </c>
      <c r="D78" s="16">
        <v>40509</v>
      </c>
      <c r="E78" s="17">
        <v>1985</v>
      </c>
      <c r="F78" s="17">
        <f t="shared" si="22"/>
        <v>42494</v>
      </c>
      <c r="G78" s="17">
        <v>1944</v>
      </c>
      <c r="H78" s="17"/>
      <c r="I78" s="17"/>
      <c r="J78" s="17">
        <f t="shared" si="23"/>
        <v>44438</v>
      </c>
      <c r="K78" s="18">
        <f t="shared" si="24"/>
        <v>0</v>
      </c>
      <c r="L78" s="19">
        <v>0</v>
      </c>
      <c r="M78" s="19">
        <v>0</v>
      </c>
      <c r="N78" s="19">
        <v>0</v>
      </c>
      <c r="O78" s="20">
        <f t="shared" si="25"/>
        <v>44438</v>
      </c>
      <c r="P78" s="142">
        <v>3033.86</v>
      </c>
      <c r="Q78" s="17">
        <f t="shared" si="26"/>
        <v>3999.42</v>
      </c>
      <c r="R78" s="17">
        <f t="shared" si="27"/>
        <v>200</v>
      </c>
      <c r="S78" s="17">
        <f t="shared" si="28"/>
        <v>1110.95</v>
      </c>
      <c r="T78" s="17">
        <f t="shared" si="29"/>
        <v>1100</v>
      </c>
      <c r="U78" s="20">
        <f t="shared" si="30"/>
        <v>9444.2300000000014</v>
      </c>
      <c r="V78" s="21">
        <f t="shared" si="31"/>
        <v>17497</v>
      </c>
      <c r="W78" s="21">
        <f t="shared" si="32"/>
        <v>17496.769999999997</v>
      </c>
      <c r="X78" s="22">
        <f>+A78</f>
        <v>36</v>
      </c>
      <c r="Y78" s="23">
        <f t="shared" si="33"/>
        <v>5332.5599999999995</v>
      </c>
      <c r="Z78" s="17">
        <v>0</v>
      </c>
      <c r="AA78" s="17">
        <v>100</v>
      </c>
      <c r="AB78" s="24">
        <f t="shared" si="34"/>
        <v>1110.95</v>
      </c>
      <c r="AC78" s="128">
        <v>200</v>
      </c>
      <c r="AD78" s="25">
        <f t="shared" si="35"/>
        <v>34993.769999999997</v>
      </c>
      <c r="AE78" s="26">
        <f t="shared" si="36"/>
        <v>17496.884999999998</v>
      </c>
      <c r="AF78" s="13">
        <v>36</v>
      </c>
      <c r="AG78" s="29" t="s">
        <v>67</v>
      </c>
      <c r="AH78" s="35" t="s">
        <v>43</v>
      </c>
      <c r="AI78" s="17">
        <f t="shared" si="37"/>
        <v>3033.86</v>
      </c>
      <c r="AJ78" s="17">
        <f t="shared" si="38"/>
        <v>3999.42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/>
      <c r="AQ78" s="17">
        <v>0</v>
      </c>
      <c r="AR78" s="17">
        <v>0</v>
      </c>
      <c r="AS78" s="17">
        <f t="shared" si="39"/>
        <v>3999.42</v>
      </c>
      <c r="AT78" s="17">
        <v>200</v>
      </c>
      <c r="AU78" s="17">
        <v>0</v>
      </c>
      <c r="AV78" s="17">
        <v>0</v>
      </c>
      <c r="AW78" s="17">
        <f t="shared" si="40"/>
        <v>200</v>
      </c>
      <c r="AX78" s="17">
        <f t="shared" si="41"/>
        <v>1110.95</v>
      </c>
      <c r="AY78" s="17">
        <v>0</v>
      </c>
      <c r="AZ78" s="17">
        <v>1000</v>
      </c>
      <c r="BA78" s="17">
        <v>100</v>
      </c>
      <c r="BB78" s="17">
        <v>0</v>
      </c>
      <c r="BC78" s="17">
        <v>0</v>
      </c>
      <c r="BD78" s="17">
        <v>0</v>
      </c>
      <c r="BE78" s="17">
        <f t="shared" si="42"/>
        <v>1100</v>
      </c>
      <c r="BF78" s="27">
        <f t="shared" si="43"/>
        <v>9444.2300000000014</v>
      </c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</row>
    <row r="79" spans="1:197" s="38" customFormat="1" ht="21.75" customHeight="1" x14ac:dyDescent="0.35">
      <c r="A79" s="13"/>
      <c r="B79" s="58"/>
      <c r="C79" s="44"/>
      <c r="D79" s="16"/>
      <c r="F79" s="17">
        <f t="shared" si="22"/>
        <v>0</v>
      </c>
      <c r="J79" s="17">
        <f t="shared" si="23"/>
        <v>0</v>
      </c>
      <c r="K79" s="18">
        <f t="shared" si="24"/>
        <v>0</v>
      </c>
      <c r="O79" s="20">
        <f t="shared" si="25"/>
        <v>0</v>
      </c>
      <c r="P79" s="147"/>
      <c r="Q79" s="17">
        <f t="shared" si="26"/>
        <v>0</v>
      </c>
      <c r="R79" s="17">
        <f t="shared" si="27"/>
        <v>0</v>
      </c>
      <c r="S79" s="17">
        <f t="shared" si="28"/>
        <v>0</v>
      </c>
      <c r="T79" s="17">
        <f t="shared" si="29"/>
        <v>0</v>
      </c>
      <c r="U79" s="20">
        <f t="shared" si="30"/>
        <v>0</v>
      </c>
      <c r="V79" s="21">
        <f t="shared" si="31"/>
        <v>0</v>
      </c>
      <c r="W79" s="21">
        <f t="shared" si="32"/>
        <v>0</v>
      </c>
      <c r="X79" s="34"/>
      <c r="Y79" s="23">
        <f t="shared" si="33"/>
        <v>0</v>
      </c>
      <c r="Z79" s="17"/>
      <c r="AA79" s="17"/>
      <c r="AB79" s="24">
        <f t="shared" si="34"/>
        <v>0</v>
      </c>
      <c r="AC79" s="128"/>
      <c r="AD79" s="25">
        <f t="shared" si="35"/>
        <v>0</v>
      </c>
      <c r="AE79" s="26">
        <f t="shared" si="36"/>
        <v>0</v>
      </c>
      <c r="AF79" s="13"/>
      <c r="AG79" s="58"/>
      <c r="AH79" s="44"/>
      <c r="AI79" s="17">
        <f t="shared" si="37"/>
        <v>0</v>
      </c>
      <c r="AJ79" s="17">
        <f t="shared" si="38"/>
        <v>0</v>
      </c>
      <c r="AK79" s="17"/>
      <c r="AM79" s="17"/>
      <c r="AQ79" s="17"/>
      <c r="AR79" s="17"/>
      <c r="AS79" s="17">
        <f t="shared" si="39"/>
        <v>0</v>
      </c>
      <c r="AT79" s="17"/>
      <c r="AU79" s="17"/>
      <c r="AV79" s="17"/>
      <c r="AW79" s="17">
        <f t="shared" si="40"/>
        <v>0</v>
      </c>
      <c r="AX79" s="17">
        <f t="shared" si="41"/>
        <v>0</v>
      </c>
      <c r="AY79" s="17"/>
      <c r="BD79" s="17"/>
      <c r="BE79" s="17">
        <f t="shared" si="42"/>
        <v>0</v>
      </c>
      <c r="BF79" s="27">
        <f t="shared" si="43"/>
        <v>0</v>
      </c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</row>
    <row r="80" spans="1:197" s="19" customFormat="1" ht="21.75" customHeight="1" x14ac:dyDescent="0.35">
      <c r="A80" s="13">
        <v>37</v>
      </c>
      <c r="B80" s="29" t="s">
        <v>68</v>
      </c>
      <c r="C80" s="35" t="s">
        <v>54</v>
      </c>
      <c r="D80" s="16">
        <v>47738</v>
      </c>
      <c r="E80" s="17">
        <v>2339</v>
      </c>
      <c r="F80" s="17">
        <f t="shared" si="22"/>
        <v>50077</v>
      </c>
      <c r="G80" s="17">
        <v>2290</v>
      </c>
      <c r="H80" s="17"/>
      <c r="I80" s="17"/>
      <c r="J80" s="17">
        <f t="shared" si="23"/>
        <v>52367</v>
      </c>
      <c r="K80" s="18">
        <f t="shared" si="24"/>
        <v>0</v>
      </c>
      <c r="L80" s="19">
        <v>0</v>
      </c>
      <c r="M80" s="19">
        <v>0</v>
      </c>
      <c r="N80" s="19">
        <v>0</v>
      </c>
      <c r="O80" s="20">
        <f t="shared" si="25"/>
        <v>52367</v>
      </c>
      <c r="P80" s="142">
        <v>4682.8599999999997</v>
      </c>
      <c r="Q80" s="17">
        <f t="shared" si="26"/>
        <v>12936.57</v>
      </c>
      <c r="R80" s="17">
        <f t="shared" si="27"/>
        <v>200</v>
      </c>
      <c r="S80" s="17">
        <f t="shared" si="28"/>
        <v>1309.17</v>
      </c>
      <c r="T80" s="17">
        <f t="shared" si="29"/>
        <v>15047.13</v>
      </c>
      <c r="U80" s="20">
        <f t="shared" si="30"/>
        <v>34175.729999999996</v>
      </c>
      <c r="V80" s="21">
        <f t="shared" si="31"/>
        <v>9096</v>
      </c>
      <c r="W80" s="21">
        <f t="shared" si="32"/>
        <v>9095.2700000000041</v>
      </c>
      <c r="X80" s="22">
        <f>+A80</f>
        <v>37</v>
      </c>
      <c r="Y80" s="23">
        <f t="shared" si="33"/>
        <v>6284.04</v>
      </c>
      <c r="Z80" s="17">
        <v>0</v>
      </c>
      <c r="AA80" s="17">
        <v>100</v>
      </c>
      <c r="AB80" s="24">
        <f t="shared" si="34"/>
        <v>1309.18</v>
      </c>
      <c r="AC80" s="128">
        <v>200</v>
      </c>
      <c r="AD80" s="25">
        <f t="shared" si="35"/>
        <v>18191.270000000004</v>
      </c>
      <c r="AE80" s="26">
        <f t="shared" si="36"/>
        <v>9095.635000000002</v>
      </c>
      <c r="AF80" s="13">
        <v>37</v>
      </c>
      <c r="AG80" s="29" t="s">
        <v>68</v>
      </c>
      <c r="AH80" s="35" t="s">
        <v>54</v>
      </c>
      <c r="AI80" s="17">
        <f t="shared" si="37"/>
        <v>4682.8599999999997</v>
      </c>
      <c r="AJ80" s="17">
        <f t="shared" si="38"/>
        <v>4713.03</v>
      </c>
      <c r="AK80" s="17">
        <v>8223.5400000000009</v>
      </c>
      <c r="AL80" s="17">
        <v>0</v>
      </c>
      <c r="AM80" s="17">
        <v>0</v>
      </c>
      <c r="AN80" s="17">
        <v>0</v>
      </c>
      <c r="AO80" s="17">
        <v>0</v>
      </c>
      <c r="AP80" s="17"/>
      <c r="AQ80" s="17">
        <v>0</v>
      </c>
      <c r="AR80" s="17">
        <v>0</v>
      </c>
      <c r="AS80" s="17">
        <f t="shared" si="39"/>
        <v>12936.57</v>
      </c>
      <c r="AT80" s="17">
        <v>200</v>
      </c>
      <c r="AU80" s="17">
        <v>0</v>
      </c>
      <c r="AV80" s="17">
        <v>0</v>
      </c>
      <c r="AW80" s="17">
        <f t="shared" si="40"/>
        <v>200</v>
      </c>
      <c r="AX80" s="17">
        <f t="shared" si="41"/>
        <v>1309.17</v>
      </c>
      <c r="AY80" s="17">
        <v>0</v>
      </c>
      <c r="AZ80" s="17">
        <v>100</v>
      </c>
      <c r="BA80" s="17">
        <v>100</v>
      </c>
      <c r="BB80" s="17">
        <v>14847.13</v>
      </c>
      <c r="BC80" s="17">
        <v>0</v>
      </c>
      <c r="BD80" s="17">
        <v>0</v>
      </c>
      <c r="BE80" s="17">
        <f t="shared" si="42"/>
        <v>15047.13</v>
      </c>
      <c r="BF80" s="27">
        <f t="shared" si="43"/>
        <v>34175.729999999996</v>
      </c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</row>
    <row r="81" spans="1:197" s="19" customFormat="1" ht="25.5" x14ac:dyDescent="0.35">
      <c r="A81" s="13"/>
      <c r="B81" s="29"/>
      <c r="C81" s="35"/>
      <c r="D81" s="16"/>
      <c r="E81" s="17"/>
      <c r="F81" s="17">
        <f t="shared" si="22"/>
        <v>0</v>
      </c>
      <c r="G81" s="17"/>
      <c r="H81" s="17"/>
      <c r="I81" s="17"/>
      <c r="J81" s="17">
        <f t="shared" si="23"/>
        <v>0</v>
      </c>
      <c r="K81" s="18">
        <f t="shared" si="24"/>
        <v>0</v>
      </c>
      <c r="O81" s="20">
        <f t="shared" si="25"/>
        <v>0</v>
      </c>
      <c r="P81" s="142"/>
      <c r="Q81" s="17">
        <f t="shared" si="26"/>
        <v>0</v>
      </c>
      <c r="R81" s="17">
        <f t="shared" si="27"/>
        <v>0</v>
      </c>
      <c r="S81" s="17">
        <f t="shared" si="28"/>
        <v>0</v>
      </c>
      <c r="T81" s="17">
        <f t="shared" si="29"/>
        <v>0</v>
      </c>
      <c r="U81" s="20">
        <f t="shared" si="30"/>
        <v>0</v>
      </c>
      <c r="V81" s="21">
        <f t="shared" si="31"/>
        <v>0</v>
      </c>
      <c r="W81" s="21">
        <f t="shared" si="32"/>
        <v>0</v>
      </c>
      <c r="X81" s="22"/>
      <c r="Y81" s="23">
        <f t="shared" si="33"/>
        <v>0</v>
      </c>
      <c r="Z81" s="17"/>
      <c r="AA81" s="17"/>
      <c r="AB81" s="24">
        <f t="shared" si="34"/>
        <v>0</v>
      </c>
      <c r="AC81" s="128"/>
      <c r="AD81" s="25">
        <f t="shared" si="35"/>
        <v>0</v>
      </c>
      <c r="AE81" s="26">
        <f t="shared" si="36"/>
        <v>0</v>
      </c>
      <c r="AF81" s="13"/>
      <c r="AG81" s="29"/>
      <c r="AH81" s="35"/>
      <c r="AI81" s="17">
        <f t="shared" si="37"/>
        <v>0</v>
      </c>
      <c r="AJ81" s="17">
        <f t="shared" si="38"/>
        <v>0</v>
      </c>
      <c r="AK81" s="17"/>
      <c r="AL81" s="17"/>
      <c r="AM81" s="17"/>
      <c r="AN81" s="17"/>
      <c r="AO81" s="17"/>
      <c r="AP81" s="17"/>
      <c r="AQ81" s="17"/>
      <c r="AR81" s="17"/>
      <c r="AS81" s="17">
        <f t="shared" si="39"/>
        <v>0</v>
      </c>
      <c r="AT81" s="17"/>
      <c r="AU81" s="17"/>
      <c r="AV81" s="17"/>
      <c r="AW81" s="17">
        <f t="shared" si="40"/>
        <v>0</v>
      </c>
      <c r="AX81" s="17">
        <f t="shared" si="41"/>
        <v>0</v>
      </c>
      <c r="AY81" s="17"/>
      <c r="AZ81" s="17"/>
      <c r="BA81" s="17"/>
      <c r="BB81" s="17"/>
      <c r="BC81" s="17"/>
      <c r="BD81" s="17"/>
      <c r="BE81" s="17">
        <f t="shared" si="42"/>
        <v>0</v>
      </c>
      <c r="BF81" s="27">
        <f t="shared" si="43"/>
        <v>0</v>
      </c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</row>
    <row r="82" spans="1:197" s="19" customFormat="1" ht="25.5" x14ac:dyDescent="0.35">
      <c r="A82" s="13">
        <v>38</v>
      </c>
      <c r="B82" s="29" t="s">
        <v>125</v>
      </c>
      <c r="C82" s="15" t="s">
        <v>127</v>
      </c>
      <c r="D82" s="16">
        <v>29165</v>
      </c>
      <c r="E82" s="17">
        <v>1540</v>
      </c>
      <c r="F82" s="17">
        <f t="shared" si="22"/>
        <v>30705</v>
      </c>
      <c r="G82" s="17">
        <v>1540</v>
      </c>
      <c r="H82" s="17"/>
      <c r="I82" s="17"/>
      <c r="J82" s="17">
        <f t="shared" si="23"/>
        <v>32245</v>
      </c>
      <c r="K82" s="18">
        <f t="shared" si="24"/>
        <v>0</v>
      </c>
      <c r="L82" s="19">
        <v>0</v>
      </c>
      <c r="M82" s="19">
        <v>0</v>
      </c>
      <c r="N82" s="19">
        <v>0</v>
      </c>
      <c r="O82" s="20">
        <f t="shared" si="25"/>
        <v>32245</v>
      </c>
      <c r="P82" s="142">
        <v>1125.52</v>
      </c>
      <c r="Q82" s="17">
        <f t="shared" si="26"/>
        <v>2902.0499999999997</v>
      </c>
      <c r="R82" s="17">
        <f t="shared" si="27"/>
        <v>200</v>
      </c>
      <c r="S82" s="17">
        <f t="shared" si="28"/>
        <v>806.12</v>
      </c>
      <c r="T82" s="17">
        <f t="shared" si="29"/>
        <v>100</v>
      </c>
      <c r="U82" s="20">
        <f t="shared" si="30"/>
        <v>5133.6899999999996</v>
      </c>
      <c r="V82" s="21">
        <f t="shared" si="31"/>
        <v>13556</v>
      </c>
      <c r="W82" s="21">
        <f t="shared" si="32"/>
        <v>13555.310000000001</v>
      </c>
      <c r="X82" s="22">
        <v>14</v>
      </c>
      <c r="Y82" s="23">
        <f t="shared" si="33"/>
        <v>3869.3999999999996</v>
      </c>
      <c r="Z82" s="17"/>
      <c r="AA82" s="17">
        <v>100</v>
      </c>
      <c r="AB82" s="24">
        <f t="shared" si="34"/>
        <v>806.13</v>
      </c>
      <c r="AC82" s="128">
        <v>200</v>
      </c>
      <c r="AD82" s="25">
        <f t="shared" si="35"/>
        <v>27111.31</v>
      </c>
      <c r="AE82" s="26">
        <f t="shared" si="36"/>
        <v>13555.655000000001</v>
      </c>
      <c r="AF82" s="13">
        <v>38</v>
      </c>
      <c r="AG82" s="29" t="s">
        <v>125</v>
      </c>
      <c r="AH82" s="15" t="s">
        <v>127</v>
      </c>
      <c r="AI82" s="17">
        <f t="shared" si="37"/>
        <v>1125.52</v>
      </c>
      <c r="AJ82" s="17">
        <f t="shared" si="38"/>
        <v>2902.0499999999997</v>
      </c>
      <c r="AK82" s="17"/>
      <c r="AL82" s="17"/>
      <c r="AM82" s="17"/>
      <c r="AN82" s="17"/>
      <c r="AO82" s="17"/>
      <c r="AP82" s="17"/>
      <c r="AQ82" s="17"/>
      <c r="AR82" s="17"/>
      <c r="AS82" s="17">
        <f t="shared" si="39"/>
        <v>2902.0499999999997</v>
      </c>
      <c r="AT82" s="17">
        <v>200</v>
      </c>
      <c r="AU82" s="17"/>
      <c r="AV82" s="17"/>
      <c r="AW82" s="17">
        <f t="shared" si="40"/>
        <v>200</v>
      </c>
      <c r="AX82" s="17">
        <f t="shared" si="41"/>
        <v>806.12</v>
      </c>
      <c r="AY82" s="17"/>
      <c r="AZ82" s="17"/>
      <c r="BA82" s="17">
        <v>100</v>
      </c>
      <c r="BB82" s="17"/>
      <c r="BC82" s="17"/>
      <c r="BD82" s="17"/>
      <c r="BE82" s="17">
        <f t="shared" si="42"/>
        <v>100</v>
      </c>
      <c r="BF82" s="27">
        <f t="shared" si="43"/>
        <v>5133.6899999999996</v>
      </c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</row>
    <row r="83" spans="1:197" s="19" customFormat="1" ht="25.5" x14ac:dyDescent="0.35">
      <c r="A83" s="13"/>
      <c r="B83" s="29"/>
      <c r="C83" s="35"/>
      <c r="D83" s="16"/>
      <c r="E83" s="17"/>
      <c r="F83" s="17">
        <f t="shared" si="22"/>
        <v>0</v>
      </c>
      <c r="G83" s="17"/>
      <c r="H83" s="17"/>
      <c r="I83" s="17"/>
      <c r="J83" s="17">
        <f t="shared" si="23"/>
        <v>0</v>
      </c>
      <c r="K83" s="18">
        <f t="shared" si="24"/>
        <v>0</v>
      </c>
      <c r="O83" s="20">
        <f t="shared" si="25"/>
        <v>0</v>
      </c>
      <c r="P83" s="142"/>
      <c r="Q83" s="17">
        <f t="shared" si="26"/>
        <v>0</v>
      </c>
      <c r="R83" s="17">
        <f t="shared" si="27"/>
        <v>0</v>
      </c>
      <c r="S83" s="17">
        <f t="shared" si="28"/>
        <v>0</v>
      </c>
      <c r="T83" s="17">
        <f t="shared" si="29"/>
        <v>0</v>
      </c>
      <c r="U83" s="20">
        <f t="shared" si="30"/>
        <v>0</v>
      </c>
      <c r="V83" s="21">
        <f t="shared" si="31"/>
        <v>0</v>
      </c>
      <c r="W83" s="21">
        <f t="shared" si="32"/>
        <v>0</v>
      </c>
      <c r="X83" s="22"/>
      <c r="Y83" s="23">
        <f t="shared" si="33"/>
        <v>0</v>
      </c>
      <c r="Z83" s="17"/>
      <c r="AA83" s="17"/>
      <c r="AB83" s="24">
        <f t="shared" si="34"/>
        <v>0</v>
      </c>
      <c r="AC83" s="128"/>
      <c r="AD83" s="25">
        <f t="shared" si="35"/>
        <v>0</v>
      </c>
      <c r="AE83" s="26">
        <f t="shared" si="36"/>
        <v>0</v>
      </c>
      <c r="AF83" s="13"/>
      <c r="AG83" s="29"/>
      <c r="AH83" s="35"/>
      <c r="AI83" s="17">
        <f t="shared" si="37"/>
        <v>0</v>
      </c>
      <c r="AJ83" s="17">
        <f t="shared" si="38"/>
        <v>0</v>
      </c>
      <c r="AK83" s="17"/>
      <c r="AL83" s="17"/>
      <c r="AM83" s="17"/>
      <c r="AN83" s="17"/>
      <c r="AO83" s="17"/>
      <c r="AP83" s="17"/>
      <c r="AQ83" s="17"/>
      <c r="AR83" s="17"/>
      <c r="AS83" s="17">
        <f t="shared" si="39"/>
        <v>0</v>
      </c>
      <c r="AT83" s="17"/>
      <c r="AU83" s="17"/>
      <c r="AV83" s="17"/>
      <c r="AW83" s="17">
        <f t="shared" si="40"/>
        <v>0</v>
      </c>
      <c r="AX83" s="17">
        <f t="shared" si="41"/>
        <v>0</v>
      </c>
      <c r="AY83" s="17"/>
      <c r="AZ83" s="17"/>
      <c r="BA83" s="17"/>
      <c r="BB83" s="17"/>
      <c r="BC83" s="17"/>
      <c r="BD83" s="17"/>
      <c r="BE83" s="17">
        <f t="shared" si="42"/>
        <v>0</v>
      </c>
      <c r="BF83" s="27">
        <f t="shared" si="43"/>
        <v>0</v>
      </c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</row>
    <row r="84" spans="1:197" s="19" customFormat="1" ht="21.75" customHeight="1" x14ac:dyDescent="0.35">
      <c r="A84" s="13">
        <v>39</v>
      </c>
      <c r="B84" s="14" t="s">
        <v>69</v>
      </c>
      <c r="C84" s="64" t="s">
        <v>43</v>
      </c>
      <c r="D84" s="16">
        <v>39672</v>
      </c>
      <c r="E84" s="17">
        <v>1944</v>
      </c>
      <c r="F84" s="17">
        <f t="shared" si="22"/>
        <v>41616</v>
      </c>
      <c r="G84" s="17">
        <v>1944</v>
      </c>
      <c r="H84" s="17"/>
      <c r="I84" s="17"/>
      <c r="J84" s="17">
        <f t="shared" si="23"/>
        <v>43560</v>
      </c>
      <c r="K84" s="18">
        <f t="shared" si="24"/>
        <v>0</v>
      </c>
      <c r="L84" s="19">
        <v>0</v>
      </c>
      <c r="M84" s="19">
        <v>0</v>
      </c>
      <c r="N84" s="19">
        <v>0</v>
      </c>
      <c r="O84" s="20">
        <f t="shared" si="25"/>
        <v>43560</v>
      </c>
      <c r="P84" s="142">
        <v>2878.45</v>
      </c>
      <c r="Q84" s="17">
        <f t="shared" si="26"/>
        <v>3920.3999999999996</v>
      </c>
      <c r="R84" s="17">
        <f t="shared" si="27"/>
        <v>200</v>
      </c>
      <c r="S84" s="17">
        <f t="shared" si="28"/>
        <v>1089</v>
      </c>
      <c r="T84" s="17">
        <f t="shared" si="29"/>
        <v>100</v>
      </c>
      <c r="U84" s="20">
        <f t="shared" si="30"/>
        <v>8187.8499999999995</v>
      </c>
      <c r="V84" s="21">
        <f t="shared" si="31"/>
        <v>17686</v>
      </c>
      <c r="W84" s="21">
        <f t="shared" si="32"/>
        <v>17686.150000000001</v>
      </c>
      <c r="X84" s="22">
        <f>+A84</f>
        <v>39</v>
      </c>
      <c r="Y84" s="23">
        <f t="shared" si="33"/>
        <v>5227.2</v>
      </c>
      <c r="Z84" s="17">
        <v>0</v>
      </c>
      <c r="AA84" s="17">
        <v>100</v>
      </c>
      <c r="AB84" s="24">
        <f t="shared" si="34"/>
        <v>1089</v>
      </c>
      <c r="AC84" s="128">
        <v>200</v>
      </c>
      <c r="AD84" s="25">
        <f t="shared" si="35"/>
        <v>35372.15</v>
      </c>
      <c r="AE84" s="26">
        <f t="shared" si="36"/>
        <v>17686.075000000001</v>
      </c>
      <c r="AF84" s="13">
        <v>39</v>
      </c>
      <c r="AG84" s="14" t="s">
        <v>69</v>
      </c>
      <c r="AH84" s="64" t="s">
        <v>43</v>
      </c>
      <c r="AI84" s="17">
        <f t="shared" si="37"/>
        <v>2878.45</v>
      </c>
      <c r="AJ84" s="17">
        <f t="shared" si="38"/>
        <v>3920.3999999999996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/>
      <c r="AQ84" s="17">
        <v>0</v>
      </c>
      <c r="AR84" s="17">
        <v>0</v>
      </c>
      <c r="AS84" s="17">
        <f t="shared" si="39"/>
        <v>3920.3999999999996</v>
      </c>
      <c r="AT84" s="17">
        <v>200</v>
      </c>
      <c r="AU84" s="17">
        <v>0</v>
      </c>
      <c r="AV84" s="17">
        <v>0</v>
      </c>
      <c r="AW84" s="17">
        <f t="shared" si="40"/>
        <v>200</v>
      </c>
      <c r="AX84" s="17">
        <f t="shared" si="41"/>
        <v>1089</v>
      </c>
      <c r="AY84" s="17">
        <v>0</v>
      </c>
      <c r="AZ84" s="17"/>
      <c r="BA84" s="17">
        <v>100</v>
      </c>
      <c r="BB84" s="17">
        <v>0</v>
      </c>
      <c r="BC84" s="17">
        <v>0</v>
      </c>
      <c r="BD84" s="17">
        <v>0</v>
      </c>
      <c r="BE84" s="17">
        <f t="shared" si="42"/>
        <v>100</v>
      </c>
      <c r="BF84" s="27">
        <f t="shared" si="43"/>
        <v>8187.8499999999995</v>
      </c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</row>
    <row r="85" spans="1:197" s="19" customFormat="1" ht="21.75" customHeight="1" x14ac:dyDescent="0.35">
      <c r="A85" s="13"/>
      <c r="B85" s="29"/>
      <c r="C85" s="15"/>
      <c r="D85" s="16"/>
      <c r="E85" s="17"/>
      <c r="F85" s="17">
        <f t="shared" si="22"/>
        <v>0</v>
      </c>
      <c r="G85" s="17"/>
      <c r="H85" s="17"/>
      <c r="I85" s="17"/>
      <c r="J85" s="17">
        <f t="shared" si="23"/>
        <v>0</v>
      </c>
      <c r="K85" s="18">
        <f t="shared" si="24"/>
        <v>0</v>
      </c>
      <c r="O85" s="20">
        <f t="shared" si="25"/>
        <v>0</v>
      </c>
      <c r="P85" s="142"/>
      <c r="Q85" s="17">
        <f t="shared" si="26"/>
        <v>0</v>
      </c>
      <c r="R85" s="17">
        <f t="shared" si="27"/>
        <v>0</v>
      </c>
      <c r="S85" s="17">
        <f t="shared" si="28"/>
        <v>0</v>
      </c>
      <c r="T85" s="17">
        <f t="shared" si="29"/>
        <v>0</v>
      </c>
      <c r="U85" s="20">
        <f t="shared" si="30"/>
        <v>0</v>
      </c>
      <c r="V85" s="21">
        <f t="shared" si="31"/>
        <v>0</v>
      </c>
      <c r="W85" s="21">
        <f t="shared" si="32"/>
        <v>0</v>
      </c>
      <c r="X85" s="34"/>
      <c r="Y85" s="23">
        <f t="shared" si="33"/>
        <v>0</v>
      </c>
      <c r="Z85" s="17"/>
      <c r="AA85" s="17"/>
      <c r="AB85" s="24">
        <f t="shared" si="34"/>
        <v>0</v>
      </c>
      <c r="AC85" s="128"/>
      <c r="AD85" s="25">
        <f t="shared" si="35"/>
        <v>0</v>
      </c>
      <c r="AE85" s="26">
        <f t="shared" si="36"/>
        <v>0</v>
      </c>
      <c r="AF85" s="13"/>
      <c r="AG85" s="29"/>
      <c r="AH85" s="15"/>
      <c r="AI85" s="17">
        <f t="shared" si="37"/>
        <v>0</v>
      </c>
      <c r="AJ85" s="17">
        <f t="shared" si="38"/>
        <v>0</v>
      </c>
      <c r="AK85" s="17"/>
      <c r="AL85" s="17"/>
      <c r="AM85" s="17"/>
      <c r="AN85" s="17"/>
      <c r="AO85" s="17"/>
      <c r="AP85" s="17"/>
      <c r="AQ85" s="17"/>
      <c r="AR85" s="17"/>
      <c r="AS85" s="17">
        <f t="shared" si="39"/>
        <v>0</v>
      </c>
      <c r="AT85" s="17"/>
      <c r="AU85" s="17"/>
      <c r="AV85" s="17"/>
      <c r="AW85" s="17">
        <f t="shared" si="40"/>
        <v>0</v>
      </c>
      <c r="AX85" s="17">
        <f t="shared" si="41"/>
        <v>0</v>
      </c>
      <c r="AY85" s="17"/>
      <c r="AZ85" s="17"/>
      <c r="BA85" s="17"/>
      <c r="BB85" s="17"/>
      <c r="BC85" s="17"/>
      <c r="BD85" s="17"/>
      <c r="BE85" s="17">
        <f t="shared" si="42"/>
        <v>0</v>
      </c>
      <c r="BF85" s="27">
        <f t="shared" si="43"/>
        <v>0</v>
      </c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</row>
    <row r="86" spans="1:197" s="19" customFormat="1" ht="21.75" customHeight="1" x14ac:dyDescent="0.35">
      <c r="A86" s="13">
        <v>40</v>
      </c>
      <c r="B86" s="14" t="s">
        <v>70</v>
      </c>
      <c r="C86" s="35" t="s">
        <v>43</v>
      </c>
      <c r="D86" s="16">
        <v>39672</v>
      </c>
      <c r="E86" s="17">
        <v>1944</v>
      </c>
      <c r="F86" s="17">
        <f t="shared" si="22"/>
        <v>41616</v>
      </c>
      <c r="G86" s="17">
        <v>1944</v>
      </c>
      <c r="H86" s="17"/>
      <c r="I86" s="17"/>
      <c r="J86" s="17">
        <f t="shared" si="23"/>
        <v>43560</v>
      </c>
      <c r="K86" s="18">
        <f t="shared" si="24"/>
        <v>0</v>
      </c>
      <c r="L86" s="19">
        <v>0</v>
      </c>
      <c r="M86" s="19">
        <v>0</v>
      </c>
      <c r="N86" s="19">
        <v>0</v>
      </c>
      <c r="O86" s="20">
        <f t="shared" si="25"/>
        <v>43560</v>
      </c>
      <c r="P86" s="142">
        <v>2878.45</v>
      </c>
      <c r="Q86" s="17">
        <f t="shared" si="26"/>
        <v>11070.369999999999</v>
      </c>
      <c r="R86" s="17">
        <f t="shared" si="27"/>
        <v>1681.94</v>
      </c>
      <c r="S86" s="17">
        <f t="shared" si="28"/>
        <v>1089</v>
      </c>
      <c r="T86" s="17">
        <f t="shared" si="29"/>
        <v>11499.51</v>
      </c>
      <c r="U86" s="20">
        <f t="shared" si="30"/>
        <v>28219.270000000004</v>
      </c>
      <c r="V86" s="21">
        <f t="shared" si="31"/>
        <v>7670</v>
      </c>
      <c r="W86" s="21">
        <f t="shared" si="32"/>
        <v>7670.7299999999959</v>
      </c>
      <c r="X86" s="22">
        <f>+A86</f>
        <v>40</v>
      </c>
      <c r="Y86" s="23">
        <f t="shared" si="33"/>
        <v>5227.2</v>
      </c>
      <c r="Z86" s="17">
        <v>0</v>
      </c>
      <c r="AA86" s="17">
        <v>100</v>
      </c>
      <c r="AB86" s="24">
        <f t="shared" si="34"/>
        <v>1089</v>
      </c>
      <c r="AC86" s="128">
        <v>200</v>
      </c>
      <c r="AD86" s="25">
        <f t="shared" si="35"/>
        <v>15340.729999999996</v>
      </c>
      <c r="AE86" s="26">
        <f t="shared" si="36"/>
        <v>7670.364999999998</v>
      </c>
      <c r="AF86" s="13">
        <v>40</v>
      </c>
      <c r="AG86" s="14" t="s">
        <v>70</v>
      </c>
      <c r="AH86" s="35" t="s">
        <v>43</v>
      </c>
      <c r="AI86" s="17">
        <f t="shared" si="37"/>
        <v>2878.45</v>
      </c>
      <c r="AJ86" s="17">
        <f t="shared" si="38"/>
        <v>3920.3999999999996</v>
      </c>
      <c r="AK86" s="17">
        <v>0</v>
      </c>
      <c r="AL86" s="17">
        <v>200</v>
      </c>
      <c r="AM86" s="17">
        <v>0</v>
      </c>
      <c r="AN86" s="17">
        <v>6294.41</v>
      </c>
      <c r="AO86" s="17">
        <v>0</v>
      </c>
      <c r="AP86" s="17"/>
      <c r="AQ86" s="17">
        <v>0</v>
      </c>
      <c r="AR86" s="17">
        <v>655.56</v>
      </c>
      <c r="AS86" s="17">
        <f t="shared" si="39"/>
        <v>11070.369999999999</v>
      </c>
      <c r="AT86" s="17">
        <v>200</v>
      </c>
      <c r="AU86" s="17">
        <v>1481.94</v>
      </c>
      <c r="AV86" s="17">
        <v>0</v>
      </c>
      <c r="AW86" s="17">
        <f t="shared" si="40"/>
        <v>1681.94</v>
      </c>
      <c r="AX86" s="17">
        <f t="shared" si="41"/>
        <v>1089</v>
      </c>
      <c r="AY86" s="17">
        <v>0</v>
      </c>
      <c r="AZ86" s="63">
        <v>5086</v>
      </c>
      <c r="BA86" s="17">
        <v>100</v>
      </c>
      <c r="BB86" s="17">
        <v>6313.51</v>
      </c>
      <c r="BC86" s="17">
        <v>0</v>
      </c>
      <c r="BD86" s="17">
        <v>0</v>
      </c>
      <c r="BE86" s="17">
        <f t="shared" si="42"/>
        <v>11499.51</v>
      </c>
      <c r="BF86" s="27">
        <f t="shared" si="43"/>
        <v>28219.270000000004</v>
      </c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</row>
    <row r="87" spans="1:197" s="19" customFormat="1" ht="21.75" customHeight="1" x14ac:dyDescent="0.35">
      <c r="A87" s="13"/>
      <c r="B87" s="29"/>
      <c r="C87" s="15"/>
      <c r="D87" s="16"/>
      <c r="E87" s="17"/>
      <c r="F87" s="17">
        <f t="shared" si="22"/>
        <v>0</v>
      </c>
      <c r="G87" s="17"/>
      <c r="H87" s="17"/>
      <c r="I87" s="17"/>
      <c r="J87" s="17">
        <f t="shared" si="23"/>
        <v>0</v>
      </c>
      <c r="K87" s="18">
        <f t="shared" si="24"/>
        <v>0</v>
      </c>
      <c r="O87" s="20">
        <f t="shared" si="25"/>
        <v>0</v>
      </c>
      <c r="P87" s="142"/>
      <c r="Q87" s="17">
        <f t="shared" si="26"/>
        <v>0</v>
      </c>
      <c r="R87" s="17">
        <f t="shared" si="27"/>
        <v>0</v>
      </c>
      <c r="S87" s="17">
        <f t="shared" si="28"/>
        <v>0</v>
      </c>
      <c r="T87" s="17">
        <f t="shared" si="29"/>
        <v>0</v>
      </c>
      <c r="U87" s="20">
        <f t="shared" si="30"/>
        <v>0</v>
      </c>
      <c r="V87" s="21">
        <f t="shared" si="31"/>
        <v>0</v>
      </c>
      <c r="W87" s="21">
        <f t="shared" si="32"/>
        <v>0</v>
      </c>
      <c r="X87" s="22"/>
      <c r="Y87" s="23">
        <f t="shared" si="33"/>
        <v>0</v>
      </c>
      <c r="Z87" s="17"/>
      <c r="AA87" s="17"/>
      <c r="AB87" s="24">
        <f t="shared" si="34"/>
        <v>0</v>
      </c>
      <c r="AC87" s="128"/>
      <c r="AD87" s="25">
        <f t="shared" si="35"/>
        <v>0</v>
      </c>
      <c r="AE87" s="26">
        <f t="shared" si="36"/>
        <v>0</v>
      </c>
      <c r="AF87" s="13"/>
      <c r="AG87" s="29"/>
      <c r="AH87" s="15"/>
      <c r="AI87" s="17">
        <f t="shared" si="37"/>
        <v>0</v>
      </c>
      <c r="AJ87" s="17">
        <f t="shared" si="38"/>
        <v>0</v>
      </c>
      <c r="AK87" s="17"/>
      <c r="AL87" s="17"/>
      <c r="AM87" s="17"/>
      <c r="AN87" s="17"/>
      <c r="AO87" s="17"/>
      <c r="AP87" s="17"/>
      <c r="AQ87" s="17"/>
      <c r="AR87" s="17"/>
      <c r="AS87" s="17">
        <f t="shared" si="39"/>
        <v>0</v>
      </c>
      <c r="AT87" s="17"/>
      <c r="AU87" s="65" t="s">
        <v>111</v>
      </c>
      <c r="AV87" s="65"/>
      <c r="AW87" s="17">
        <f t="shared" si="40"/>
        <v>0</v>
      </c>
      <c r="AX87" s="17">
        <f t="shared" si="41"/>
        <v>0</v>
      </c>
      <c r="AY87" s="17"/>
      <c r="AZ87" s="17"/>
      <c r="BA87" s="17"/>
      <c r="BB87" s="17"/>
      <c r="BC87" s="17"/>
      <c r="BD87" s="17"/>
      <c r="BE87" s="17">
        <f t="shared" si="42"/>
        <v>0</v>
      </c>
      <c r="BF87" s="27">
        <f t="shared" si="43"/>
        <v>0</v>
      </c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</row>
    <row r="88" spans="1:197" s="19" customFormat="1" ht="21.75" customHeight="1" x14ac:dyDescent="0.35">
      <c r="A88" s="13">
        <v>41</v>
      </c>
      <c r="B88" s="14" t="s">
        <v>71</v>
      </c>
      <c r="C88" s="64" t="s">
        <v>58</v>
      </c>
      <c r="D88" s="16">
        <v>36619</v>
      </c>
      <c r="E88" s="17">
        <v>1794</v>
      </c>
      <c r="F88" s="17">
        <f t="shared" si="22"/>
        <v>38413</v>
      </c>
      <c r="G88" s="17">
        <v>1795</v>
      </c>
      <c r="H88" s="17"/>
      <c r="I88" s="17"/>
      <c r="J88" s="17">
        <f t="shared" si="23"/>
        <v>40208</v>
      </c>
      <c r="K88" s="18">
        <f t="shared" si="24"/>
        <v>0</v>
      </c>
      <c r="L88" s="19">
        <v>0</v>
      </c>
      <c r="M88" s="19">
        <v>0</v>
      </c>
      <c r="N88" s="19">
        <v>0</v>
      </c>
      <c r="O88" s="20">
        <f t="shared" si="25"/>
        <v>40208</v>
      </c>
      <c r="P88" s="142">
        <v>2285.15</v>
      </c>
      <c r="Q88" s="17">
        <f t="shared" si="26"/>
        <v>10544.3</v>
      </c>
      <c r="R88" s="17">
        <f t="shared" si="27"/>
        <v>200</v>
      </c>
      <c r="S88" s="17">
        <f t="shared" si="28"/>
        <v>1005.2</v>
      </c>
      <c r="T88" s="17">
        <f t="shared" si="29"/>
        <v>4228</v>
      </c>
      <c r="U88" s="20">
        <f t="shared" si="30"/>
        <v>18262.650000000001</v>
      </c>
      <c r="V88" s="21">
        <f t="shared" si="31"/>
        <v>10973</v>
      </c>
      <c r="W88" s="21">
        <f t="shared" si="32"/>
        <v>10972.349999999999</v>
      </c>
      <c r="X88" s="22">
        <v>15</v>
      </c>
      <c r="Y88" s="23">
        <f t="shared" si="33"/>
        <v>4824.96</v>
      </c>
      <c r="Z88" s="17">
        <v>0</v>
      </c>
      <c r="AA88" s="17">
        <v>100</v>
      </c>
      <c r="AB88" s="24">
        <f t="shared" si="34"/>
        <v>1005.2</v>
      </c>
      <c r="AC88" s="128">
        <v>200</v>
      </c>
      <c r="AD88" s="25">
        <f t="shared" si="35"/>
        <v>21945.35</v>
      </c>
      <c r="AE88" s="26">
        <f t="shared" si="36"/>
        <v>10972.674999999999</v>
      </c>
      <c r="AF88" s="13">
        <v>41</v>
      </c>
      <c r="AG88" s="14" t="s">
        <v>71</v>
      </c>
      <c r="AH88" s="64" t="s">
        <v>58</v>
      </c>
      <c r="AI88" s="17">
        <f t="shared" si="37"/>
        <v>2285.15</v>
      </c>
      <c r="AJ88" s="17">
        <f t="shared" si="38"/>
        <v>3618.72</v>
      </c>
      <c r="AK88" s="17">
        <v>0</v>
      </c>
      <c r="AL88" s="17">
        <v>0</v>
      </c>
      <c r="AM88" s="17">
        <v>0</v>
      </c>
      <c r="AN88" s="17">
        <v>4592.25</v>
      </c>
      <c r="AO88" s="17">
        <v>0</v>
      </c>
      <c r="AP88" s="17">
        <v>2333.33</v>
      </c>
      <c r="AQ88" s="17">
        <v>0</v>
      </c>
      <c r="AR88" s="17">
        <v>0</v>
      </c>
      <c r="AS88" s="17">
        <f t="shared" si="39"/>
        <v>10544.3</v>
      </c>
      <c r="AT88" s="17">
        <v>200</v>
      </c>
      <c r="AU88" s="17">
        <v>0</v>
      </c>
      <c r="AV88" s="17">
        <v>0</v>
      </c>
      <c r="AW88" s="17">
        <f t="shared" si="40"/>
        <v>200</v>
      </c>
      <c r="AX88" s="17">
        <f t="shared" si="41"/>
        <v>1005.2</v>
      </c>
      <c r="AY88" s="17">
        <v>0</v>
      </c>
      <c r="AZ88" s="17">
        <v>4128</v>
      </c>
      <c r="BA88" s="17">
        <v>100</v>
      </c>
      <c r="BB88" s="17">
        <v>0</v>
      </c>
      <c r="BC88" s="17">
        <v>0</v>
      </c>
      <c r="BD88" s="17">
        <v>0</v>
      </c>
      <c r="BE88" s="17">
        <f t="shared" si="42"/>
        <v>4228</v>
      </c>
      <c r="BF88" s="27">
        <f t="shared" si="43"/>
        <v>18262.650000000001</v>
      </c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</row>
    <row r="89" spans="1:197" s="19" customFormat="1" ht="21.75" customHeight="1" x14ac:dyDescent="0.35">
      <c r="A89" s="13"/>
      <c r="B89" s="29"/>
      <c r="C89" s="15"/>
      <c r="D89" s="16"/>
      <c r="E89" s="17"/>
      <c r="F89" s="17">
        <f t="shared" si="22"/>
        <v>0</v>
      </c>
      <c r="G89" s="17"/>
      <c r="H89" s="17"/>
      <c r="I89" s="17"/>
      <c r="J89" s="17">
        <f t="shared" si="23"/>
        <v>0</v>
      </c>
      <c r="K89" s="18">
        <f t="shared" si="24"/>
        <v>0</v>
      </c>
      <c r="O89" s="20">
        <f t="shared" si="25"/>
        <v>0</v>
      </c>
      <c r="P89" s="142"/>
      <c r="Q89" s="17">
        <f t="shared" si="26"/>
        <v>0</v>
      </c>
      <c r="R89" s="17">
        <f t="shared" si="27"/>
        <v>0</v>
      </c>
      <c r="S89" s="17">
        <f t="shared" si="28"/>
        <v>0</v>
      </c>
      <c r="T89" s="17">
        <f t="shared" si="29"/>
        <v>0</v>
      </c>
      <c r="U89" s="20">
        <f t="shared" si="30"/>
        <v>0</v>
      </c>
      <c r="V89" s="21">
        <f t="shared" si="31"/>
        <v>0</v>
      </c>
      <c r="W89" s="21">
        <f t="shared" si="32"/>
        <v>0</v>
      </c>
      <c r="X89" s="22"/>
      <c r="Y89" s="23">
        <f t="shared" si="33"/>
        <v>0</v>
      </c>
      <c r="Z89" s="17"/>
      <c r="AA89" s="17"/>
      <c r="AB89" s="24">
        <f t="shared" si="34"/>
        <v>0</v>
      </c>
      <c r="AC89" s="128"/>
      <c r="AD89" s="25">
        <f t="shared" si="35"/>
        <v>0</v>
      </c>
      <c r="AE89" s="26">
        <f t="shared" si="36"/>
        <v>0</v>
      </c>
      <c r="AF89" s="13"/>
      <c r="AG89" s="29"/>
      <c r="AH89" s="15"/>
      <c r="AI89" s="17">
        <f t="shared" si="37"/>
        <v>0</v>
      </c>
      <c r="AJ89" s="17">
        <f t="shared" si="38"/>
        <v>0</v>
      </c>
      <c r="AK89" s="17"/>
      <c r="AL89" s="17"/>
      <c r="AM89" s="17"/>
      <c r="AN89" s="17"/>
      <c r="AO89" s="17"/>
      <c r="AP89" s="17"/>
      <c r="AQ89" s="17"/>
      <c r="AR89" s="17"/>
      <c r="AS89" s="17">
        <f t="shared" si="39"/>
        <v>0</v>
      </c>
      <c r="AT89" s="17"/>
      <c r="AU89" s="17"/>
      <c r="AV89" s="17"/>
      <c r="AW89" s="17">
        <f t="shared" si="40"/>
        <v>0</v>
      </c>
      <c r="AX89" s="17">
        <f t="shared" si="41"/>
        <v>0</v>
      </c>
      <c r="AY89" s="17"/>
      <c r="AZ89" s="17"/>
      <c r="BA89" s="17"/>
      <c r="BB89" s="17"/>
      <c r="BC89" s="17"/>
      <c r="BD89" s="17"/>
      <c r="BE89" s="17">
        <f t="shared" si="42"/>
        <v>0</v>
      </c>
      <c r="BF89" s="27">
        <f t="shared" si="43"/>
        <v>0</v>
      </c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</row>
    <row r="90" spans="1:197" s="19" customFormat="1" ht="21.75" customHeight="1" x14ac:dyDescent="0.35">
      <c r="A90" s="13">
        <v>42</v>
      </c>
      <c r="B90" s="29" t="s">
        <v>123</v>
      </c>
      <c r="C90" s="15" t="s">
        <v>127</v>
      </c>
      <c r="D90" s="16">
        <v>29165</v>
      </c>
      <c r="E90" s="17">
        <v>1540</v>
      </c>
      <c r="F90" s="17">
        <f t="shared" si="22"/>
        <v>30705</v>
      </c>
      <c r="G90" s="17">
        <v>1540</v>
      </c>
      <c r="H90" s="17"/>
      <c r="I90" s="17"/>
      <c r="J90" s="17">
        <f t="shared" si="23"/>
        <v>32245</v>
      </c>
      <c r="K90" s="18">
        <f t="shared" si="24"/>
        <v>0</v>
      </c>
      <c r="L90" s="19">
        <v>0</v>
      </c>
      <c r="M90" s="19">
        <v>0</v>
      </c>
      <c r="N90" s="19">
        <v>0</v>
      </c>
      <c r="O90" s="20">
        <f t="shared" si="25"/>
        <v>32245</v>
      </c>
      <c r="P90" s="142">
        <v>1125.52</v>
      </c>
      <c r="Q90" s="17">
        <f t="shared" si="26"/>
        <v>5318.6399999999994</v>
      </c>
      <c r="R90" s="17">
        <f t="shared" si="27"/>
        <v>200</v>
      </c>
      <c r="S90" s="17">
        <f t="shared" si="28"/>
        <v>806.12</v>
      </c>
      <c r="T90" s="17">
        <f t="shared" si="29"/>
        <v>5617</v>
      </c>
      <c r="U90" s="20">
        <f t="shared" si="30"/>
        <v>13067.279999999999</v>
      </c>
      <c r="V90" s="21">
        <f t="shared" si="31"/>
        <v>9589</v>
      </c>
      <c r="W90" s="21">
        <f t="shared" si="32"/>
        <v>9588.7200000000012</v>
      </c>
      <c r="X90" s="22">
        <f>+A90</f>
        <v>42</v>
      </c>
      <c r="Y90" s="23">
        <f t="shared" si="33"/>
        <v>3869.3999999999996</v>
      </c>
      <c r="Z90" s="17"/>
      <c r="AA90" s="17">
        <v>100</v>
      </c>
      <c r="AB90" s="24">
        <f t="shared" si="34"/>
        <v>806.13</v>
      </c>
      <c r="AC90" s="128">
        <v>200</v>
      </c>
      <c r="AD90" s="25">
        <f t="shared" si="35"/>
        <v>19177.72</v>
      </c>
      <c r="AE90" s="26">
        <f t="shared" si="36"/>
        <v>9588.86</v>
      </c>
      <c r="AF90" s="13">
        <v>42</v>
      </c>
      <c r="AG90" s="29" t="s">
        <v>123</v>
      </c>
      <c r="AH90" s="15" t="s">
        <v>127</v>
      </c>
      <c r="AI90" s="17">
        <f t="shared" si="37"/>
        <v>1125.52</v>
      </c>
      <c r="AJ90" s="17">
        <f t="shared" si="38"/>
        <v>2902.0499999999997</v>
      </c>
      <c r="AK90" s="17">
        <v>2416.59</v>
      </c>
      <c r="AL90" s="17"/>
      <c r="AM90" s="17"/>
      <c r="AN90" s="17"/>
      <c r="AO90" s="17"/>
      <c r="AP90" s="17"/>
      <c r="AQ90" s="17"/>
      <c r="AR90" s="17"/>
      <c r="AS90" s="17">
        <f t="shared" si="39"/>
        <v>5318.6399999999994</v>
      </c>
      <c r="AT90" s="17">
        <v>200</v>
      </c>
      <c r="AU90" s="17"/>
      <c r="AV90" s="17"/>
      <c r="AW90" s="17">
        <f t="shared" si="40"/>
        <v>200</v>
      </c>
      <c r="AX90" s="17">
        <f t="shared" si="41"/>
        <v>806.12</v>
      </c>
      <c r="AY90" s="17"/>
      <c r="AZ90" s="17">
        <v>5517</v>
      </c>
      <c r="BA90" s="17">
        <v>100</v>
      </c>
      <c r="BB90" s="17"/>
      <c r="BC90" s="17"/>
      <c r="BD90" s="17"/>
      <c r="BE90" s="17">
        <f t="shared" si="42"/>
        <v>5617</v>
      </c>
      <c r="BF90" s="27">
        <f t="shared" si="43"/>
        <v>13067.279999999999</v>
      </c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</row>
    <row r="91" spans="1:197" s="19" customFormat="1" ht="21.75" customHeight="1" x14ac:dyDescent="0.35">
      <c r="A91" s="13"/>
      <c r="B91" s="29"/>
      <c r="C91" s="15"/>
      <c r="D91" s="16"/>
      <c r="E91" s="17"/>
      <c r="F91" s="17">
        <f t="shared" si="22"/>
        <v>0</v>
      </c>
      <c r="G91" s="17"/>
      <c r="H91" s="17"/>
      <c r="I91" s="17"/>
      <c r="J91" s="17">
        <f t="shared" si="23"/>
        <v>0</v>
      </c>
      <c r="K91" s="18">
        <f t="shared" si="24"/>
        <v>0</v>
      </c>
      <c r="O91" s="20">
        <f t="shared" si="25"/>
        <v>0</v>
      </c>
      <c r="P91" s="142"/>
      <c r="Q91" s="17">
        <f t="shared" si="26"/>
        <v>0</v>
      </c>
      <c r="R91" s="17">
        <f t="shared" si="27"/>
        <v>0</v>
      </c>
      <c r="S91" s="17">
        <f t="shared" si="28"/>
        <v>0</v>
      </c>
      <c r="T91" s="17">
        <f t="shared" si="29"/>
        <v>0</v>
      </c>
      <c r="U91" s="20">
        <f t="shared" si="30"/>
        <v>0</v>
      </c>
      <c r="V91" s="21">
        <f t="shared" si="31"/>
        <v>0</v>
      </c>
      <c r="W91" s="21">
        <f t="shared" si="32"/>
        <v>0</v>
      </c>
      <c r="X91" s="34"/>
      <c r="Y91" s="23">
        <f t="shared" si="33"/>
        <v>0</v>
      </c>
      <c r="Z91" s="17"/>
      <c r="AA91" s="17"/>
      <c r="AB91" s="24">
        <f t="shared" si="34"/>
        <v>0</v>
      </c>
      <c r="AC91" s="128"/>
      <c r="AD91" s="25">
        <f t="shared" si="35"/>
        <v>0</v>
      </c>
      <c r="AE91" s="26">
        <f t="shared" si="36"/>
        <v>0</v>
      </c>
      <c r="AF91" s="13"/>
      <c r="AG91" s="29"/>
      <c r="AH91" s="15"/>
      <c r="AI91" s="17">
        <f t="shared" si="37"/>
        <v>0</v>
      </c>
      <c r="AJ91" s="17">
        <f t="shared" si="38"/>
        <v>0</v>
      </c>
      <c r="AK91" s="17"/>
      <c r="AL91" s="17"/>
      <c r="AM91" s="17"/>
      <c r="AN91" s="17"/>
      <c r="AO91" s="17"/>
      <c r="AP91" s="17"/>
      <c r="AQ91" s="17"/>
      <c r="AR91" s="17"/>
      <c r="AS91" s="17">
        <f t="shared" si="39"/>
        <v>0</v>
      </c>
      <c r="AT91" s="17"/>
      <c r="AU91" s="17"/>
      <c r="AV91" s="17"/>
      <c r="AW91" s="17">
        <f t="shared" si="40"/>
        <v>0</v>
      </c>
      <c r="AX91" s="17">
        <f t="shared" si="41"/>
        <v>0</v>
      </c>
      <c r="AY91" s="17"/>
      <c r="AZ91" s="17"/>
      <c r="BA91" s="17"/>
      <c r="BB91" s="17"/>
      <c r="BC91" s="17"/>
      <c r="BD91" s="17"/>
      <c r="BE91" s="17">
        <f t="shared" si="42"/>
        <v>0</v>
      </c>
      <c r="BF91" s="27">
        <f t="shared" si="43"/>
        <v>0</v>
      </c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</row>
    <row r="92" spans="1:197" s="19" customFormat="1" ht="21.75" customHeight="1" x14ac:dyDescent="0.35">
      <c r="A92" s="13">
        <v>43</v>
      </c>
      <c r="B92" s="14" t="s">
        <v>72</v>
      </c>
      <c r="C92" s="35" t="s">
        <v>25</v>
      </c>
      <c r="D92" s="16">
        <v>63997</v>
      </c>
      <c r="E92" s="17">
        <v>3008</v>
      </c>
      <c r="F92" s="17">
        <f t="shared" si="22"/>
        <v>67005</v>
      </c>
      <c r="G92" s="17">
        <v>3008</v>
      </c>
      <c r="H92" s="17"/>
      <c r="I92" s="17"/>
      <c r="J92" s="17">
        <f t="shared" si="23"/>
        <v>70013</v>
      </c>
      <c r="K92" s="18">
        <f t="shared" si="24"/>
        <v>0</v>
      </c>
      <c r="L92" s="19">
        <v>0</v>
      </c>
      <c r="M92" s="19">
        <v>0</v>
      </c>
      <c r="N92" s="19">
        <v>0</v>
      </c>
      <c r="O92" s="20">
        <f t="shared" si="25"/>
        <v>70013</v>
      </c>
      <c r="P92" s="142">
        <v>8394.4</v>
      </c>
      <c r="Q92" s="17">
        <f t="shared" si="26"/>
        <v>10017.16</v>
      </c>
      <c r="R92" s="17">
        <f t="shared" si="27"/>
        <v>200</v>
      </c>
      <c r="S92" s="17">
        <f t="shared" si="28"/>
        <v>1750.32</v>
      </c>
      <c r="T92" s="17">
        <f t="shared" si="29"/>
        <v>200</v>
      </c>
      <c r="U92" s="20">
        <f t="shared" si="30"/>
        <v>20561.879999999997</v>
      </c>
      <c r="V92" s="21">
        <f t="shared" si="31"/>
        <v>24726</v>
      </c>
      <c r="W92" s="21">
        <f t="shared" si="32"/>
        <v>24725.120000000003</v>
      </c>
      <c r="X92" s="22">
        <f>+A92</f>
        <v>43</v>
      </c>
      <c r="Y92" s="23">
        <f t="shared" si="33"/>
        <v>8401.56</v>
      </c>
      <c r="Z92" s="17">
        <v>0</v>
      </c>
      <c r="AA92" s="17">
        <v>100</v>
      </c>
      <c r="AB92" s="24">
        <f t="shared" si="34"/>
        <v>1750.33</v>
      </c>
      <c r="AC92" s="128">
        <v>200</v>
      </c>
      <c r="AD92" s="25">
        <f t="shared" si="35"/>
        <v>49451.12</v>
      </c>
      <c r="AE92" s="26">
        <f t="shared" si="36"/>
        <v>24725.56</v>
      </c>
      <c r="AF92" s="13">
        <v>43</v>
      </c>
      <c r="AG92" s="14" t="s">
        <v>72</v>
      </c>
      <c r="AH92" s="35" t="s">
        <v>25</v>
      </c>
      <c r="AI92" s="17">
        <f t="shared" si="37"/>
        <v>8394.4</v>
      </c>
      <c r="AJ92" s="17">
        <f t="shared" si="38"/>
        <v>6301.17</v>
      </c>
      <c r="AK92" s="17">
        <v>0</v>
      </c>
      <c r="AL92" s="17">
        <v>0</v>
      </c>
      <c r="AM92" s="17">
        <v>0</v>
      </c>
      <c r="AN92" s="17">
        <v>3715.99</v>
      </c>
      <c r="AO92" s="17">
        <v>0</v>
      </c>
      <c r="AP92" s="17"/>
      <c r="AQ92" s="17">
        <v>0</v>
      </c>
      <c r="AR92" s="17">
        <v>0</v>
      </c>
      <c r="AS92" s="17">
        <f t="shared" si="39"/>
        <v>10017.16</v>
      </c>
      <c r="AT92" s="17">
        <v>200</v>
      </c>
      <c r="AU92" s="17">
        <v>0</v>
      </c>
      <c r="AV92" s="17">
        <v>0</v>
      </c>
      <c r="AW92" s="17">
        <f t="shared" si="40"/>
        <v>200</v>
      </c>
      <c r="AX92" s="17">
        <f t="shared" si="41"/>
        <v>1750.32</v>
      </c>
      <c r="AY92" s="17">
        <v>0</v>
      </c>
      <c r="AZ92" s="17">
        <v>100</v>
      </c>
      <c r="BA92" s="17">
        <v>100</v>
      </c>
      <c r="BB92" s="17">
        <v>0</v>
      </c>
      <c r="BC92" s="17">
        <v>0</v>
      </c>
      <c r="BD92" s="17">
        <v>0</v>
      </c>
      <c r="BE92" s="17">
        <f t="shared" si="42"/>
        <v>200</v>
      </c>
      <c r="BF92" s="27">
        <f t="shared" si="43"/>
        <v>20561.879999999997</v>
      </c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</row>
    <row r="93" spans="1:197" s="19" customFormat="1" ht="21.75" customHeight="1" thickBot="1" x14ac:dyDescent="0.4">
      <c r="A93" s="13"/>
      <c r="B93" s="84"/>
      <c r="C93" s="84"/>
      <c r="D93" s="59"/>
      <c r="E93" s="40"/>
      <c r="F93" s="40"/>
      <c r="G93" s="40"/>
      <c r="H93" s="40"/>
      <c r="I93" s="40"/>
      <c r="J93" s="39"/>
      <c r="K93" s="56"/>
      <c r="L93" s="38"/>
      <c r="M93" s="38"/>
      <c r="N93" s="38"/>
      <c r="O93" s="39"/>
      <c r="P93" s="144"/>
      <c r="Q93" s="17">
        <f t="shared" si="26"/>
        <v>0</v>
      </c>
      <c r="R93" s="17">
        <f t="shared" si="27"/>
        <v>0</v>
      </c>
      <c r="S93" s="17">
        <f t="shared" si="28"/>
        <v>0</v>
      </c>
      <c r="T93" s="17">
        <f t="shared" si="29"/>
        <v>0</v>
      </c>
      <c r="U93" s="20">
        <f t="shared" si="30"/>
        <v>0</v>
      </c>
      <c r="V93" s="21">
        <f t="shared" si="31"/>
        <v>0</v>
      </c>
      <c r="W93" s="21">
        <f t="shared" si="32"/>
        <v>0</v>
      </c>
      <c r="X93" s="45"/>
      <c r="Y93" s="23">
        <f t="shared" si="33"/>
        <v>0</v>
      </c>
      <c r="Z93" s="40"/>
      <c r="AA93" s="40"/>
      <c r="AB93" s="24">
        <f t="shared" si="34"/>
        <v>0</v>
      </c>
      <c r="AC93" s="129"/>
      <c r="AD93" s="25">
        <f t="shared" si="35"/>
        <v>0</v>
      </c>
      <c r="AE93" s="26">
        <f t="shared" si="36"/>
        <v>0</v>
      </c>
      <c r="AF93" s="13"/>
      <c r="AG93" s="86"/>
      <c r="AH93" s="84"/>
      <c r="AI93" s="17">
        <f t="shared" si="37"/>
        <v>0</v>
      </c>
      <c r="AJ93" s="17">
        <f t="shared" si="38"/>
        <v>0</v>
      </c>
      <c r="AK93" s="40"/>
      <c r="AL93" s="40"/>
      <c r="AM93" s="40"/>
      <c r="AN93" s="40"/>
      <c r="AO93" s="40"/>
      <c r="AP93" s="40"/>
      <c r="AQ93" s="17"/>
      <c r="AR93" s="40"/>
      <c r="AS93" s="17">
        <f t="shared" si="39"/>
        <v>0</v>
      </c>
      <c r="AT93" s="40"/>
      <c r="AU93" s="37"/>
      <c r="AV93" s="37"/>
      <c r="AW93" s="17">
        <f t="shared" si="40"/>
        <v>0</v>
      </c>
      <c r="AX93" s="17">
        <f t="shared" si="41"/>
        <v>0</v>
      </c>
      <c r="AY93" s="17"/>
      <c r="AZ93" s="40"/>
      <c r="BA93" s="40"/>
      <c r="BB93" s="40"/>
      <c r="BC93" s="40"/>
      <c r="BD93" s="17"/>
      <c r="BE93" s="17">
        <f t="shared" si="42"/>
        <v>0</v>
      </c>
      <c r="BF93" s="27">
        <f t="shared" si="43"/>
        <v>0</v>
      </c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</row>
    <row r="94" spans="1:197" s="19" customFormat="1" ht="21.75" customHeight="1" x14ac:dyDescent="0.35">
      <c r="A94" s="87"/>
      <c r="B94" s="88"/>
      <c r="C94" s="88"/>
      <c r="D94" s="89"/>
      <c r="E94" s="90"/>
      <c r="F94" s="90"/>
      <c r="G94" s="90"/>
      <c r="H94" s="90"/>
      <c r="I94" s="90"/>
      <c r="J94" s="91"/>
      <c r="K94" s="90"/>
      <c r="L94" s="91"/>
      <c r="M94" s="91"/>
      <c r="N94" s="91"/>
      <c r="O94" s="92"/>
      <c r="P94" s="148"/>
      <c r="Q94" s="90"/>
      <c r="R94" s="90"/>
      <c r="S94" s="90"/>
      <c r="T94" s="90"/>
      <c r="U94" s="92"/>
      <c r="V94" s="93"/>
      <c r="W94" s="93"/>
      <c r="X94" s="94"/>
      <c r="Y94" s="95"/>
      <c r="Z94" s="90"/>
      <c r="AA94" s="90"/>
      <c r="AB94" s="96"/>
      <c r="AC94" s="131"/>
      <c r="AD94" s="82"/>
      <c r="AE94" s="85"/>
      <c r="AF94" s="87"/>
      <c r="AG94" s="88"/>
      <c r="AH94" s="88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>
        <f>SUM(AT94:AU94)</f>
        <v>0</v>
      </c>
      <c r="AX94" s="90"/>
      <c r="AY94" s="90"/>
      <c r="AZ94" s="90"/>
      <c r="BA94" s="90"/>
      <c r="BB94" s="90"/>
      <c r="BC94" s="90"/>
      <c r="BD94" s="90"/>
      <c r="BE94" s="90"/>
      <c r="BF94" s="97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</row>
    <row r="95" spans="1:197" s="100" customFormat="1" ht="21.75" customHeight="1" x14ac:dyDescent="0.2">
      <c r="A95" s="98"/>
      <c r="B95" s="99" t="s">
        <v>73</v>
      </c>
      <c r="D95" s="101">
        <f t="shared" ref="D95:W95" si="44">SUM(D12:D92)</f>
        <v>1756970</v>
      </c>
      <c r="E95" s="101">
        <f t="shared" si="44"/>
        <v>85617</v>
      </c>
      <c r="F95" s="101">
        <f t="shared" si="44"/>
        <v>1886924</v>
      </c>
      <c r="G95" s="101">
        <f t="shared" si="44"/>
        <v>87410</v>
      </c>
      <c r="H95" s="101">
        <f t="shared" si="44"/>
        <v>0</v>
      </c>
      <c r="I95" s="101">
        <f t="shared" si="44"/>
        <v>480</v>
      </c>
      <c r="J95" s="101">
        <f t="shared" si="44"/>
        <v>1974814</v>
      </c>
      <c r="K95" s="101">
        <f t="shared" si="44"/>
        <v>2779.28</v>
      </c>
      <c r="L95" s="101">
        <f t="shared" si="44"/>
        <v>2</v>
      </c>
      <c r="M95" s="101">
        <f t="shared" si="44"/>
        <v>3</v>
      </c>
      <c r="N95" s="101">
        <f t="shared" si="44"/>
        <v>14</v>
      </c>
      <c r="O95" s="101">
        <f t="shared" si="44"/>
        <v>1972034.7200000002</v>
      </c>
      <c r="P95" s="101">
        <f t="shared" si="44"/>
        <v>165605.98299999992</v>
      </c>
      <c r="Q95" s="101">
        <f t="shared" si="44"/>
        <v>342670.95</v>
      </c>
      <c r="R95" s="101">
        <f t="shared" si="44"/>
        <v>18142.21</v>
      </c>
      <c r="S95" s="101">
        <f t="shared" si="44"/>
        <v>49370.229999999996</v>
      </c>
      <c r="T95" s="101">
        <f t="shared" si="44"/>
        <v>192743.28000000003</v>
      </c>
      <c r="U95" s="101">
        <f t="shared" si="44"/>
        <v>768532.6529999997</v>
      </c>
      <c r="V95" s="101">
        <f t="shared" si="44"/>
        <v>601753</v>
      </c>
      <c r="W95" s="101">
        <f t="shared" si="44"/>
        <v>601749.06699999992</v>
      </c>
      <c r="X95" s="102"/>
      <c r="Y95" s="103">
        <f t="shared" ref="Y95:AE95" si="45">SUM(Y12:Y92)</f>
        <v>236977.67999999996</v>
      </c>
      <c r="Z95" s="101">
        <f t="shared" si="45"/>
        <v>0</v>
      </c>
      <c r="AA95" s="125">
        <f t="shared" si="45"/>
        <v>4100</v>
      </c>
      <c r="AB95" s="101">
        <f t="shared" si="45"/>
        <v>49370.469999999987</v>
      </c>
      <c r="AC95" s="132">
        <f t="shared" si="45"/>
        <v>8200</v>
      </c>
      <c r="AD95" s="104">
        <f t="shared" si="45"/>
        <v>1203502.0670000003</v>
      </c>
      <c r="AE95" s="104">
        <f t="shared" si="45"/>
        <v>601751.03350000014</v>
      </c>
      <c r="AF95" s="105"/>
      <c r="AG95" s="99" t="s">
        <v>73</v>
      </c>
      <c r="AI95" s="101">
        <f>SUM(AI12:AI92)</f>
        <v>165605.98299999992</v>
      </c>
      <c r="AJ95" s="101">
        <f t="shared" ref="AJ95:BF95" si="46">SUM(AJ12:AJ92)</f>
        <v>177733.25999999995</v>
      </c>
      <c r="AK95" s="101">
        <f t="shared" si="46"/>
        <v>21638.93</v>
      </c>
      <c r="AL95" s="101">
        <f t="shared" si="46"/>
        <v>1700</v>
      </c>
      <c r="AM95" s="101">
        <f t="shared" si="46"/>
        <v>9634.44</v>
      </c>
      <c r="AN95" s="101">
        <f>SUM(AN12:AN92)</f>
        <v>123860.37000000004</v>
      </c>
      <c r="AO95" s="101">
        <f>SUM(AO12:AO92)</f>
        <v>0</v>
      </c>
      <c r="AP95" s="101">
        <f>SUM(AP12:AP92)</f>
        <v>2333.33</v>
      </c>
      <c r="AQ95" s="101">
        <f>SUM(AQ12:AQ92)</f>
        <v>0</v>
      </c>
      <c r="AR95" s="101">
        <f t="shared" si="46"/>
        <v>5770.619999999999</v>
      </c>
      <c r="AS95" s="101">
        <f t="shared" si="46"/>
        <v>342670.95</v>
      </c>
      <c r="AT95" s="101">
        <f t="shared" si="46"/>
        <v>9000</v>
      </c>
      <c r="AU95" s="101">
        <f t="shared" si="46"/>
        <v>9142.2099999999991</v>
      </c>
      <c r="AV95" s="101">
        <f t="shared" si="46"/>
        <v>0</v>
      </c>
      <c r="AW95" s="101">
        <f t="shared" si="46"/>
        <v>18142.21</v>
      </c>
      <c r="AX95" s="101">
        <f t="shared" si="46"/>
        <v>49370.229999999996</v>
      </c>
      <c r="AY95" s="101">
        <f t="shared" si="46"/>
        <v>0</v>
      </c>
      <c r="AZ95" s="101">
        <f t="shared" si="46"/>
        <v>61400.880000000005</v>
      </c>
      <c r="BA95" s="101">
        <f t="shared" si="46"/>
        <v>6120.98</v>
      </c>
      <c r="BB95" s="101">
        <f>SUM(BB12:BB92)</f>
        <v>120015.41999999998</v>
      </c>
      <c r="BC95" s="101">
        <f t="shared" si="46"/>
        <v>5206</v>
      </c>
      <c r="BD95" s="101">
        <f t="shared" si="46"/>
        <v>0</v>
      </c>
      <c r="BE95" s="101">
        <f t="shared" si="46"/>
        <v>192743.28000000003</v>
      </c>
      <c r="BF95" s="101">
        <f t="shared" si="46"/>
        <v>768532.6529999997</v>
      </c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</row>
    <row r="96" spans="1:197" s="109" customFormat="1" ht="21.75" customHeight="1" thickBot="1" x14ac:dyDescent="0.4">
      <c r="A96" s="107"/>
      <c r="B96" s="108"/>
      <c r="D96" s="110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49"/>
      <c r="Q96" s="111"/>
      <c r="R96" s="111"/>
      <c r="S96" s="111"/>
      <c r="T96" s="111"/>
      <c r="U96" s="111"/>
      <c r="V96" s="112"/>
      <c r="W96" s="112" t="s">
        <v>3</v>
      </c>
      <c r="X96" s="113"/>
      <c r="Y96" s="114"/>
      <c r="Z96" s="111"/>
      <c r="AA96" s="126"/>
      <c r="AB96" s="115"/>
      <c r="AC96" s="133"/>
      <c r="AD96" s="116"/>
      <c r="AE96" s="117"/>
      <c r="AF96" s="118"/>
      <c r="AG96" s="108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26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3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</row>
    <row r="97" spans="1:70" s="66" customFormat="1" ht="21.75" customHeight="1" x14ac:dyDescent="0.35">
      <c r="B97" s="70"/>
      <c r="E97" s="119"/>
      <c r="F97" s="119"/>
      <c r="G97" s="119"/>
      <c r="H97" s="119"/>
      <c r="I97" s="119"/>
      <c r="K97" s="119"/>
      <c r="L97" s="119"/>
      <c r="M97" s="119"/>
      <c r="O97" s="119"/>
      <c r="P97" s="150"/>
      <c r="Q97" s="119"/>
      <c r="S97" s="119"/>
      <c r="T97" s="119"/>
      <c r="U97" s="119"/>
      <c r="V97" s="397"/>
      <c r="W97" s="397"/>
      <c r="X97" s="119"/>
      <c r="Y97" s="119"/>
      <c r="Z97" s="119"/>
      <c r="AA97" s="124"/>
      <c r="AB97" s="121"/>
      <c r="AC97" s="124"/>
      <c r="AD97" s="119"/>
      <c r="AE97" s="119"/>
      <c r="AG97" s="70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24"/>
      <c r="AU97" s="119"/>
      <c r="AV97" s="119"/>
      <c r="AX97" s="119"/>
      <c r="AY97" s="119"/>
      <c r="AZ97" s="119"/>
      <c r="BA97" s="119"/>
      <c r="BB97" s="119"/>
      <c r="BC97" s="119"/>
      <c r="BD97" s="119"/>
      <c r="BE97" s="119"/>
      <c r="BF97" s="119"/>
    </row>
    <row r="98" spans="1:70" s="66" customFormat="1" ht="21.75" customHeight="1" x14ac:dyDescent="0.35">
      <c r="B98" s="70"/>
      <c r="D98" s="119"/>
      <c r="E98" s="119"/>
      <c r="F98" s="119"/>
      <c r="G98" s="119"/>
      <c r="H98" s="119"/>
      <c r="I98" s="119"/>
      <c r="K98" s="119"/>
      <c r="L98" s="119"/>
      <c r="M98" s="119"/>
      <c r="N98" s="119"/>
      <c r="O98" s="119"/>
      <c r="P98" s="150"/>
      <c r="Q98" s="119"/>
      <c r="S98" s="119"/>
      <c r="T98" s="119"/>
      <c r="U98" s="119"/>
      <c r="V98" s="120"/>
      <c r="W98" s="120"/>
      <c r="X98" s="119"/>
      <c r="Y98" s="119"/>
      <c r="Z98" s="119"/>
      <c r="AA98" s="124"/>
      <c r="AB98" s="121"/>
      <c r="AC98" s="124"/>
      <c r="AD98" s="119"/>
      <c r="AE98" s="119"/>
      <c r="AG98" s="70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24"/>
      <c r="AU98" s="119"/>
      <c r="AV98" s="119"/>
      <c r="AX98" s="119"/>
      <c r="AY98" s="119"/>
      <c r="AZ98" s="119"/>
      <c r="BA98" s="119"/>
      <c r="BB98" s="119"/>
      <c r="BC98" s="119"/>
      <c r="BD98" s="119"/>
      <c r="BE98" s="119"/>
      <c r="BF98" s="119"/>
    </row>
    <row r="99" spans="1:70" ht="21.75" customHeight="1" x14ac:dyDescent="0.35">
      <c r="A99" s="2"/>
      <c r="B99" s="388" t="s">
        <v>74</v>
      </c>
      <c r="C99" s="388"/>
      <c r="D99" s="388"/>
      <c r="E99" s="3"/>
      <c r="F99" s="3"/>
      <c r="G99" s="3"/>
      <c r="H99" s="3"/>
      <c r="I99" s="3"/>
      <c r="J99" s="389" t="s">
        <v>75</v>
      </c>
      <c r="K99" s="389"/>
      <c r="L99" s="389"/>
      <c r="M99" s="389"/>
      <c r="N99" s="389"/>
      <c r="P99" s="150"/>
      <c r="Q99" s="3"/>
      <c r="R99" s="389" t="s">
        <v>76</v>
      </c>
      <c r="S99" s="389"/>
      <c r="T99" s="389"/>
      <c r="U99" s="3"/>
      <c r="V99" s="4"/>
      <c r="W99" s="390" t="s">
        <v>77</v>
      </c>
      <c r="X99" s="390"/>
      <c r="Y99" s="390"/>
      <c r="Z99" s="390"/>
      <c r="AA99" s="390"/>
      <c r="AB99" s="7"/>
      <c r="AD99" s="3"/>
      <c r="AE99" s="3"/>
      <c r="AF99" s="2"/>
      <c r="AG99" s="388" t="s">
        <v>74</v>
      </c>
      <c r="AH99" s="388"/>
      <c r="AI99" s="388"/>
      <c r="AJ99" s="3"/>
      <c r="AK99" s="119"/>
      <c r="AL99" s="119"/>
      <c r="AM99" s="119"/>
      <c r="AN99" s="119"/>
      <c r="AO99" s="119"/>
      <c r="AP99" s="119"/>
      <c r="AQ99" s="119"/>
      <c r="AR99" s="119"/>
      <c r="AS99" s="119"/>
      <c r="AU99" s="119"/>
      <c r="AV99" s="119"/>
      <c r="AW99" s="68"/>
      <c r="AX99" s="119"/>
      <c r="AY99" s="119"/>
      <c r="AZ99" s="119"/>
      <c r="BA99" s="119"/>
      <c r="BB99" s="119"/>
      <c r="BC99" s="119"/>
      <c r="BD99" s="119"/>
    </row>
    <row r="100" spans="1:70" ht="21.75" customHeight="1" x14ac:dyDescent="0.35">
      <c r="B100" s="6"/>
      <c r="D100" s="8"/>
      <c r="E100" s="3"/>
      <c r="F100" s="3"/>
      <c r="G100" s="3"/>
      <c r="H100" s="3"/>
      <c r="I100" s="3"/>
      <c r="K100" s="3"/>
      <c r="L100" s="3"/>
      <c r="M100" s="3"/>
      <c r="N100" s="8"/>
      <c r="O100" s="3"/>
      <c r="Q100" s="3"/>
      <c r="R100" s="9"/>
      <c r="S100" s="3"/>
      <c r="V100" s="4"/>
      <c r="W100" s="4"/>
      <c r="X100" s="3"/>
      <c r="Y100" s="3"/>
      <c r="Z100" s="3"/>
      <c r="AB100" s="7"/>
      <c r="AD100" s="3"/>
      <c r="AE100" s="3"/>
      <c r="AG100" s="6"/>
      <c r="AI100" s="152"/>
      <c r="AJ100" s="3"/>
      <c r="AK100" s="119"/>
      <c r="AL100" s="119"/>
      <c r="AM100" s="119"/>
      <c r="AN100" s="119"/>
      <c r="AO100" s="119"/>
      <c r="AP100" s="119"/>
      <c r="AQ100" s="119"/>
      <c r="AR100" s="119"/>
      <c r="AS100" s="119"/>
      <c r="AU100" s="119"/>
      <c r="AV100" s="119"/>
      <c r="AW100" s="156"/>
      <c r="AX100" s="119"/>
      <c r="AY100" s="119"/>
      <c r="AZ100" s="119"/>
      <c r="BA100" s="119"/>
      <c r="BB100" s="119"/>
      <c r="BC100" s="119"/>
      <c r="BD100" s="119"/>
    </row>
    <row r="101" spans="1:70" ht="21.75" customHeight="1" x14ac:dyDescent="0.35">
      <c r="B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V101" s="10"/>
      <c r="W101" s="10"/>
      <c r="X101" s="3"/>
      <c r="Y101" s="3"/>
      <c r="Z101" s="3"/>
      <c r="AB101" s="7"/>
      <c r="AD101" s="3"/>
      <c r="AE101" s="3"/>
      <c r="AG101" s="6"/>
      <c r="AJ101" s="3"/>
      <c r="AK101" s="119"/>
      <c r="AL101" s="119"/>
      <c r="AM101" s="119"/>
      <c r="AN101" s="119"/>
      <c r="AO101" s="119"/>
      <c r="AP101" s="119"/>
      <c r="AQ101" s="119"/>
      <c r="AR101" s="119"/>
      <c r="AS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</row>
    <row r="102" spans="1:70" s="2" customFormat="1" ht="21.75" customHeight="1" x14ac:dyDescent="0.35">
      <c r="B102" s="394" t="s">
        <v>117</v>
      </c>
      <c r="C102" s="394"/>
      <c r="D102" s="394"/>
      <c r="E102" s="4"/>
      <c r="F102" s="4"/>
      <c r="G102" s="4"/>
      <c r="H102" s="4"/>
      <c r="I102" s="4"/>
      <c r="J102" s="395" t="s">
        <v>78</v>
      </c>
      <c r="K102" s="395"/>
      <c r="L102" s="395"/>
      <c r="M102" s="395"/>
      <c r="N102" s="395"/>
      <c r="O102" s="4"/>
      <c r="P102" s="151"/>
      <c r="Q102" s="4"/>
      <c r="R102" s="395" t="s">
        <v>79</v>
      </c>
      <c r="S102" s="395"/>
      <c r="T102" s="395"/>
      <c r="V102" s="10"/>
      <c r="W102" s="395" t="s">
        <v>80</v>
      </c>
      <c r="X102" s="395"/>
      <c r="Y102" s="395"/>
      <c r="Z102" s="395"/>
      <c r="AA102" s="395"/>
      <c r="AB102" s="11"/>
      <c r="AC102" s="134"/>
      <c r="AD102" s="4"/>
      <c r="AE102" s="4"/>
      <c r="AG102" s="394" t="s">
        <v>117</v>
      </c>
      <c r="AH102" s="394"/>
      <c r="AI102" s="394"/>
      <c r="AJ102" s="4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7"/>
      <c r="AU102" s="153"/>
      <c r="AV102" s="153"/>
      <c r="AW102" s="153"/>
      <c r="AX102" s="153"/>
      <c r="AY102" s="153"/>
      <c r="AZ102" s="17">
        <v>6142</v>
      </c>
      <c r="BA102" s="153"/>
      <c r="BB102" s="153"/>
      <c r="BC102" s="153"/>
      <c r="BD102" s="153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</row>
    <row r="103" spans="1:70" ht="21.75" customHeight="1" x14ac:dyDescent="0.35">
      <c r="B103" s="388" t="s">
        <v>118</v>
      </c>
      <c r="C103" s="388"/>
      <c r="D103" s="388"/>
      <c r="E103" s="3"/>
      <c r="F103" s="3"/>
      <c r="G103" s="3"/>
      <c r="H103" s="3"/>
      <c r="I103" s="3"/>
      <c r="J103" s="388" t="s">
        <v>102</v>
      </c>
      <c r="K103" s="388"/>
      <c r="L103" s="388"/>
      <c r="M103" s="388"/>
      <c r="N103" s="388"/>
      <c r="P103" s="150"/>
      <c r="R103" s="396" t="s">
        <v>103</v>
      </c>
      <c r="S103" s="396"/>
      <c r="T103" s="396"/>
      <c r="V103" s="10"/>
      <c r="W103" s="396" t="s">
        <v>81</v>
      </c>
      <c r="X103" s="396"/>
      <c r="Y103" s="396"/>
      <c r="Z103" s="396"/>
      <c r="AA103" s="396"/>
      <c r="AB103" s="7"/>
      <c r="AD103" s="3"/>
      <c r="AE103" s="3"/>
      <c r="AG103" s="388" t="s">
        <v>118</v>
      </c>
      <c r="AH103" s="388"/>
      <c r="AI103" s="388"/>
      <c r="AJ103" s="3"/>
      <c r="AK103" s="119"/>
      <c r="AL103" s="119"/>
      <c r="AM103" s="119"/>
      <c r="AN103" s="119"/>
      <c r="AO103" s="119"/>
      <c r="AP103" s="119"/>
      <c r="AQ103" s="119"/>
      <c r="AR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</row>
  </sheetData>
  <mergeCells count="78">
    <mergeCell ref="B103:D103"/>
    <mergeCell ref="J103:N103"/>
    <mergeCell ref="R103:T103"/>
    <mergeCell ref="W103:AA103"/>
    <mergeCell ref="AG103:AI103"/>
    <mergeCell ref="B99:D99"/>
    <mergeCell ref="J99:N99"/>
    <mergeCell ref="R99:T99"/>
    <mergeCell ref="W99:AA99"/>
    <mergeCell ref="AG99:AI99"/>
    <mergeCell ref="B102:D102"/>
    <mergeCell ref="J102:N102"/>
    <mergeCell ref="R102:T102"/>
    <mergeCell ref="W102:AA102"/>
    <mergeCell ref="AG102:AI102"/>
    <mergeCell ref="BB8:BB10"/>
    <mergeCell ref="BC8:BC10"/>
    <mergeCell ref="BD8:BD10"/>
    <mergeCell ref="BE8:BE10"/>
    <mergeCell ref="BF8:BF10"/>
    <mergeCell ref="V97:W97"/>
    <mergeCell ref="AV8:AV10"/>
    <mergeCell ref="AW8:AW10"/>
    <mergeCell ref="AX8:AX10"/>
    <mergeCell ref="AY8:AY10"/>
    <mergeCell ref="AH8:AH10"/>
    <mergeCell ref="AI8:AI10"/>
    <mergeCell ref="AJ8:AJ10"/>
    <mergeCell ref="AK8:AK10"/>
    <mergeCell ref="AL8:AL10"/>
    <mergeCell ref="AM8:AM10"/>
    <mergeCell ref="AB8:AB10"/>
    <mergeCell ref="AC8:AC10"/>
    <mergeCell ref="AE8:AE10"/>
    <mergeCell ref="AF8:AF10"/>
    <mergeCell ref="AG8:AG10"/>
    <mergeCell ref="AZ8:AZ10"/>
    <mergeCell ref="BA8:BA10"/>
    <mergeCell ref="AN8:AN10"/>
    <mergeCell ref="AQ8:AQ10"/>
    <mergeCell ref="AR8:AR10"/>
    <mergeCell ref="AS8:AS10"/>
    <mergeCell ref="AT8:AT10"/>
    <mergeCell ref="AU8:AU10"/>
    <mergeCell ref="AA8:AA10"/>
    <mergeCell ref="L8:L10"/>
    <mergeCell ref="M8:M10"/>
    <mergeCell ref="N8:N10"/>
    <mergeCell ref="AD8:AD10"/>
    <mergeCell ref="P8:P10"/>
    <mergeCell ref="Q8:Q10"/>
    <mergeCell ref="S8:S10"/>
    <mergeCell ref="T8:T10"/>
    <mergeCell ref="U8:U10"/>
    <mergeCell ref="X8:X10"/>
    <mergeCell ref="Y8:Y10"/>
    <mergeCell ref="O4:R4"/>
    <mergeCell ref="AR4:AW4"/>
    <mergeCell ref="O5:R5"/>
    <mergeCell ref="AR5:AW5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O1:R1"/>
    <mergeCell ref="AR1:AW1"/>
    <mergeCell ref="O2:R2"/>
    <mergeCell ref="AR2:AW2"/>
    <mergeCell ref="O3:R3"/>
    <mergeCell ref="AR3:AW3"/>
  </mergeCells>
  <printOptions horizontalCentered="1"/>
  <pageMargins left="0.24" right="0.17" top="0.59055118110236227" bottom="0.59055118110236227" header="0.15748031496062992" footer="0.15748031496062992"/>
  <pageSetup paperSize="258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E07F-8B58-46E6-948A-DE0E2AB9FAB8}">
  <sheetPr>
    <pageSetUpPr fitToPage="1"/>
  </sheetPr>
  <dimension ref="A1:GO103"/>
  <sheetViews>
    <sheetView view="pageBreakPreview" topLeftCell="R25" zoomScale="71" zoomScaleNormal="60" zoomScaleSheetLayoutView="71" workbookViewId="0">
      <selection activeCell="AD8" sqref="AD8:AD10"/>
    </sheetView>
  </sheetViews>
  <sheetFormatPr defaultColWidth="9.140625" defaultRowHeight="21.75" customHeight="1" x14ac:dyDescent="0.35"/>
  <cols>
    <col min="1" max="1" width="5.42578125" style="1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0.285156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7.42578125" style="1" customWidth="1"/>
    <col min="18" max="18" width="17" style="1" customWidth="1"/>
    <col min="19" max="19" width="16.285156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1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6.85546875" style="1" customWidth="1"/>
    <col min="31" max="31" width="19" style="1" customWidth="1"/>
    <col min="32" max="32" width="6.140625" style="1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66" customWidth="1"/>
    <col min="38" max="38" width="16" style="66" customWidth="1"/>
    <col min="39" max="39" width="17.140625" style="66" customWidth="1"/>
    <col min="40" max="40" width="19" style="66" customWidth="1"/>
    <col min="41" max="41" width="12.85546875" style="66" hidden="1" customWidth="1"/>
    <col min="42" max="42" width="15.7109375" style="66" customWidth="1"/>
    <col min="43" max="43" width="16" style="66" customWidth="1"/>
    <col min="44" max="44" width="15" style="66" customWidth="1"/>
    <col min="45" max="45" width="17.42578125" style="66" customWidth="1"/>
    <col min="46" max="46" width="18.28515625" style="124" customWidth="1"/>
    <col min="47" max="48" width="15.7109375" style="66" customWidth="1"/>
    <col min="49" max="49" width="17" style="66" customWidth="1"/>
    <col min="50" max="51" width="16.28515625" style="66" customWidth="1"/>
    <col min="52" max="52" width="20" style="66" customWidth="1"/>
    <col min="53" max="53" width="16.28515625" style="66" customWidth="1"/>
    <col min="54" max="54" width="18.42578125" style="66" customWidth="1"/>
    <col min="55" max="56" width="16.28515625" style="66" customWidth="1"/>
    <col min="57" max="57" width="19.5703125" style="66" customWidth="1"/>
    <col min="58" max="58" width="17.7109375" style="66" customWidth="1"/>
    <col min="59" max="70" width="9.140625" style="66"/>
    <col min="71" max="16384" width="9.140625" style="1"/>
  </cols>
  <sheetData>
    <row r="1" spans="1:197" s="66" customFormat="1" ht="21.75" customHeight="1" x14ac:dyDescent="0.35">
      <c r="O1" s="334" t="s">
        <v>1</v>
      </c>
      <c r="P1" s="334"/>
      <c r="Q1" s="334"/>
      <c r="R1" s="334"/>
      <c r="V1" s="68"/>
      <c r="W1" s="68"/>
      <c r="AA1" s="124"/>
      <c r="AB1" s="69"/>
      <c r="AC1" s="124"/>
      <c r="AR1" s="335" t="s">
        <v>1</v>
      </c>
      <c r="AS1" s="335"/>
      <c r="AT1" s="335"/>
      <c r="AU1" s="335"/>
      <c r="AV1" s="335"/>
      <c r="AW1" s="335"/>
    </row>
    <row r="2" spans="1:197" s="66" customFormat="1" ht="21.75" customHeight="1" x14ac:dyDescent="0.35"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Y2" s="66" t="s">
        <v>3</v>
      </c>
      <c r="AA2" s="124"/>
      <c r="AB2" s="69"/>
      <c r="AC2" s="124"/>
      <c r="AQ2" s="68"/>
      <c r="AR2" s="335" t="s">
        <v>0</v>
      </c>
      <c r="AS2" s="335"/>
      <c r="AT2" s="335"/>
      <c r="AU2" s="335"/>
      <c r="AV2" s="335"/>
      <c r="AW2" s="335"/>
      <c r="AX2" s="66" t="s">
        <v>3</v>
      </c>
      <c r="AY2" s="137"/>
      <c r="AZ2" s="137"/>
      <c r="BA2" s="137"/>
    </row>
    <row r="3" spans="1:197" s="66" customFormat="1" ht="21.75" customHeight="1" x14ac:dyDescent="0.35">
      <c r="M3" s="70"/>
      <c r="N3" s="70"/>
      <c r="O3" s="336" t="s">
        <v>4</v>
      </c>
      <c r="P3" s="336"/>
      <c r="Q3" s="336"/>
      <c r="R3" s="336"/>
      <c r="V3" s="68"/>
      <c r="W3" s="68"/>
      <c r="AA3" s="124"/>
      <c r="AB3" s="69"/>
      <c r="AC3" s="124"/>
      <c r="AN3" s="68"/>
      <c r="AQ3" s="68"/>
      <c r="AR3" s="335" t="s">
        <v>104</v>
      </c>
      <c r="AS3" s="335"/>
      <c r="AT3" s="335"/>
      <c r="AU3" s="335"/>
      <c r="AV3" s="335"/>
      <c r="AW3" s="335"/>
      <c r="AY3" s="137"/>
      <c r="AZ3" s="137"/>
      <c r="BA3" s="137"/>
    </row>
    <row r="4" spans="1:197" s="66" customFormat="1" ht="21.75" customHeight="1" x14ac:dyDescent="0.35">
      <c r="E4" s="138"/>
      <c r="F4" s="138"/>
      <c r="G4" s="138"/>
      <c r="H4" s="138"/>
      <c r="I4" s="138"/>
      <c r="O4" s="349" t="s">
        <v>138</v>
      </c>
      <c r="P4" s="349"/>
      <c r="Q4" s="349"/>
      <c r="R4" s="349"/>
      <c r="S4" s="66" t="s">
        <v>3</v>
      </c>
      <c r="V4" s="68"/>
      <c r="W4" s="68"/>
      <c r="AA4" s="124"/>
      <c r="AB4" s="69"/>
      <c r="AC4" s="124"/>
      <c r="AN4" s="139"/>
      <c r="AO4" s="139"/>
      <c r="AP4" s="139"/>
      <c r="AQ4" s="139"/>
      <c r="AR4" s="350" t="s">
        <v>139</v>
      </c>
      <c r="AS4" s="350"/>
      <c r="AT4" s="350"/>
      <c r="AU4" s="350"/>
      <c r="AV4" s="350"/>
      <c r="AW4" s="350"/>
      <c r="AX4" s="66" t="s">
        <v>3</v>
      </c>
    </row>
    <row r="5" spans="1:197" s="66" customFormat="1" ht="21.75" customHeight="1" x14ac:dyDescent="0.35">
      <c r="O5" s="351" t="s">
        <v>2</v>
      </c>
      <c r="P5" s="351"/>
      <c r="Q5" s="351"/>
      <c r="R5" s="351"/>
      <c r="T5" s="67" t="s">
        <v>3</v>
      </c>
      <c r="V5" s="68"/>
      <c r="W5" s="68"/>
      <c r="AA5" s="124"/>
      <c r="AB5" s="69"/>
      <c r="AC5" s="124"/>
      <c r="AN5" s="68"/>
      <c r="AR5" s="350" t="s">
        <v>2</v>
      </c>
      <c r="AS5" s="350"/>
      <c r="AT5" s="350"/>
      <c r="AU5" s="350"/>
      <c r="AV5" s="350"/>
      <c r="AW5" s="350"/>
      <c r="BE5" s="67" t="s">
        <v>3</v>
      </c>
    </row>
    <row r="6" spans="1:197" s="66" customFormat="1" ht="21.75" customHeight="1" x14ac:dyDescent="0.35">
      <c r="A6" s="66" t="s">
        <v>3</v>
      </c>
      <c r="J6" s="70"/>
      <c r="P6" s="140"/>
      <c r="V6" s="68"/>
      <c r="W6" s="68"/>
      <c r="AA6" s="124"/>
      <c r="AB6" s="69"/>
      <c r="AC6" s="124"/>
      <c r="AF6" s="66" t="s">
        <v>3</v>
      </c>
      <c r="AT6" s="124"/>
    </row>
    <row r="7" spans="1:197" s="71" customFormat="1" ht="21.75" customHeight="1" thickBot="1" x14ac:dyDescent="0.4">
      <c r="P7" s="141"/>
      <c r="V7" s="72"/>
      <c r="W7" s="72"/>
      <c r="Y7" s="66"/>
      <c r="Z7" s="66"/>
      <c r="AA7" s="124"/>
      <c r="AB7" s="69"/>
      <c r="AC7" s="124"/>
      <c r="AD7" s="66" t="s">
        <v>3</v>
      </c>
      <c r="AE7" s="66"/>
      <c r="AT7" s="135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</row>
    <row r="8" spans="1:197" s="75" customFormat="1" ht="21.75" customHeight="1" x14ac:dyDescent="0.35">
      <c r="A8" s="361" t="s">
        <v>101</v>
      </c>
      <c r="B8" s="331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P8" s="483" t="s">
        <v>86</v>
      </c>
      <c r="Q8" s="331" t="s">
        <v>87</v>
      </c>
      <c r="R8" s="331" t="s">
        <v>88</v>
      </c>
      <c r="S8" s="358" t="s">
        <v>146</v>
      </c>
      <c r="T8" s="331" t="s">
        <v>90</v>
      </c>
      <c r="U8" s="331" t="s">
        <v>91</v>
      </c>
      <c r="V8" s="73" t="s">
        <v>7</v>
      </c>
      <c r="W8" s="73" t="s">
        <v>7</v>
      </c>
      <c r="X8" s="480" t="s">
        <v>11</v>
      </c>
      <c r="Y8" s="361" t="s">
        <v>8</v>
      </c>
      <c r="Z8" s="74" t="s">
        <v>6</v>
      </c>
      <c r="AA8" s="352" t="s">
        <v>9</v>
      </c>
      <c r="AB8" s="364" t="s">
        <v>89</v>
      </c>
      <c r="AC8" s="367" t="s">
        <v>10</v>
      </c>
      <c r="AD8" s="346" t="s">
        <v>85</v>
      </c>
      <c r="AE8" s="370"/>
      <c r="AF8" s="477" t="s">
        <v>11</v>
      </c>
      <c r="AG8" s="331" t="s">
        <v>12</v>
      </c>
      <c r="AH8" s="379" t="s">
        <v>13</v>
      </c>
      <c r="AI8" s="355" t="s">
        <v>86</v>
      </c>
      <c r="AJ8" s="487" t="s">
        <v>147</v>
      </c>
      <c r="AK8" s="471" t="s">
        <v>92</v>
      </c>
      <c r="AL8" s="471" t="s">
        <v>93</v>
      </c>
      <c r="AM8" s="471" t="s">
        <v>110</v>
      </c>
      <c r="AN8" s="471" t="s">
        <v>18</v>
      </c>
      <c r="AO8" s="74" t="s">
        <v>6</v>
      </c>
      <c r="AP8" s="158"/>
      <c r="AQ8" s="471" t="s">
        <v>20</v>
      </c>
      <c r="AR8" s="471" t="s">
        <v>148</v>
      </c>
      <c r="AS8" s="331" t="s">
        <v>87</v>
      </c>
      <c r="AT8" s="444" t="s">
        <v>94</v>
      </c>
      <c r="AU8" s="471" t="s">
        <v>95</v>
      </c>
      <c r="AV8" s="471" t="s">
        <v>112</v>
      </c>
      <c r="AW8" s="331" t="s">
        <v>88</v>
      </c>
      <c r="AX8" s="358" t="s">
        <v>89</v>
      </c>
      <c r="AY8" s="474" t="s">
        <v>96</v>
      </c>
      <c r="AZ8" s="471" t="s">
        <v>97</v>
      </c>
      <c r="BA8" s="471" t="s">
        <v>21</v>
      </c>
      <c r="BB8" s="465" t="s">
        <v>98</v>
      </c>
      <c r="BC8" s="468" t="s">
        <v>99</v>
      </c>
      <c r="BD8" s="468" t="s">
        <v>100</v>
      </c>
      <c r="BE8" s="331" t="s">
        <v>90</v>
      </c>
      <c r="BF8" s="385" t="s">
        <v>91</v>
      </c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</row>
    <row r="9" spans="1:197" s="76" customFormat="1" ht="21.75" customHeight="1" x14ac:dyDescent="0.35">
      <c r="A9" s="362"/>
      <c r="B9" s="332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P9" s="484"/>
      <c r="Q9" s="332"/>
      <c r="R9" s="332"/>
      <c r="S9" s="359"/>
      <c r="T9" s="332"/>
      <c r="U9" s="332"/>
      <c r="V9" s="76" t="s">
        <v>22</v>
      </c>
      <c r="W9" s="76" t="s">
        <v>23</v>
      </c>
      <c r="X9" s="481"/>
      <c r="Y9" s="362"/>
      <c r="Z9" s="77" t="s">
        <v>19</v>
      </c>
      <c r="AA9" s="353"/>
      <c r="AB9" s="365"/>
      <c r="AC9" s="368"/>
      <c r="AD9" s="347"/>
      <c r="AE9" s="371"/>
      <c r="AF9" s="478"/>
      <c r="AG9" s="332"/>
      <c r="AH9" s="380"/>
      <c r="AI9" s="356"/>
      <c r="AJ9" s="488"/>
      <c r="AK9" s="472"/>
      <c r="AL9" s="472"/>
      <c r="AM9" s="472"/>
      <c r="AN9" s="472"/>
      <c r="AO9" s="77" t="s">
        <v>19</v>
      </c>
      <c r="AP9" s="159" t="s">
        <v>140</v>
      </c>
      <c r="AQ9" s="472"/>
      <c r="AR9" s="472"/>
      <c r="AS9" s="332"/>
      <c r="AT9" s="445"/>
      <c r="AU9" s="472"/>
      <c r="AV9" s="472"/>
      <c r="AW9" s="332"/>
      <c r="AX9" s="359"/>
      <c r="AY9" s="475"/>
      <c r="AZ9" s="472"/>
      <c r="BA9" s="472"/>
      <c r="BB9" s="466"/>
      <c r="BC9" s="469"/>
      <c r="BD9" s="469"/>
      <c r="BE9" s="332"/>
      <c r="BF9" s="386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</row>
    <row r="10" spans="1:197" s="78" customFormat="1" ht="21.75" customHeight="1" thickBot="1" x14ac:dyDescent="0.4">
      <c r="A10" s="486"/>
      <c r="B10" s="333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P10" s="485"/>
      <c r="Q10" s="333"/>
      <c r="R10" s="333"/>
      <c r="S10" s="360"/>
      <c r="T10" s="333"/>
      <c r="U10" s="333"/>
      <c r="X10" s="482"/>
      <c r="Y10" s="363"/>
      <c r="Z10" s="76"/>
      <c r="AA10" s="354"/>
      <c r="AB10" s="366"/>
      <c r="AC10" s="369"/>
      <c r="AD10" s="348"/>
      <c r="AE10" s="372"/>
      <c r="AF10" s="479"/>
      <c r="AG10" s="333"/>
      <c r="AH10" s="381"/>
      <c r="AI10" s="357"/>
      <c r="AJ10" s="489"/>
      <c r="AK10" s="473"/>
      <c r="AL10" s="473"/>
      <c r="AM10" s="473"/>
      <c r="AN10" s="473"/>
      <c r="AO10" s="79"/>
      <c r="AP10" s="160"/>
      <c r="AQ10" s="473"/>
      <c r="AR10" s="473"/>
      <c r="AS10" s="333"/>
      <c r="AT10" s="446"/>
      <c r="AU10" s="473"/>
      <c r="AV10" s="473"/>
      <c r="AW10" s="333"/>
      <c r="AX10" s="360"/>
      <c r="AY10" s="476"/>
      <c r="AZ10" s="473"/>
      <c r="BA10" s="473"/>
      <c r="BB10" s="467"/>
      <c r="BC10" s="470"/>
      <c r="BD10" s="470"/>
      <c r="BE10" s="333"/>
      <c r="BF10" s="38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</row>
    <row r="11" spans="1:197" s="28" customFormat="1" ht="21" customHeight="1" x14ac:dyDescent="0.35">
      <c r="A11" s="13" t="s">
        <v>3</v>
      </c>
      <c r="B11" s="29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42"/>
      <c r="Q11" s="17"/>
      <c r="R11" s="17"/>
      <c r="S11" s="17"/>
      <c r="T11" s="17"/>
      <c r="U11" s="20"/>
      <c r="V11" s="21"/>
      <c r="W11" s="21"/>
      <c r="X11" s="22"/>
      <c r="Y11" s="80"/>
      <c r="Z11" s="32"/>
      <c r="AA11" s="32"/>
      <c r="AB11" s="81"/>
      <c r="AC11" s="127"/>
      <c r="AD11" s="82"/>
      <c r="AE11" s="83"/>
      <c r="AF11" s="13" t="s">
        <v>3</v>
      </c>
      <c r="AG11" s="29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</row>
    <row r="12" spans="1:197" s="19" customFormat="1" ht="21" customHeight="1" x14ac:dyDescent="0.35">
      <c r="A12" s="13">
        <v>1</v>
      </c>
      <c r="B12" s="14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42">
        <v>15764.473</v>
      </c>
      <c r="Q12" s="17">
        <f>SUM(AJ12:AR12)</f>
        <v>14396.259999999998</v>
      </c>
      <c r="R12" s="17">
        <f>SUM(AT12:AU12)</f>
        <v>900</v>
      </c>
      <c r="S12" s="17">
        <f>ROUNDDOWN(J12*5%/2,2)</f>
        <v>2454.62</v>
      </c>
      <c r="T12" s="17">
        <f>SUM(AY12:BD12)</f>
        <v>100</v>
      </c>
      <c r="U12" s="20">
        <f>P12+Q12+R12+S12+T12</f>
        <v>33615.353000000003</v>
      </c>
      <c r="V12" s="21">
        <f>ROUND(AE12,0)</f>
        <v>32285</v>
      </c>
      <c r="W12" s="21">
        <f>(AD12-V12)</f>
        <v>32284.646999999997</v>
      </c>
      <c r="X12" s="22">
        <f>+A12</f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25">
        <f>+O12-U12</f>
        <v>64569.646999999997</v>
      </c>
      <c r="AE12" s="26">
        <f>(+O12-U12)/2</f>
        <v>32284.823499999999</v>
      </c>
      <c r="AF12" s="13">
        <v>1</v>
      </c>
      <c r="AG12" s="14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/>
      <c r="AQ12" s="17">
        <v>0</v>
      </c>
      <c r="AR12" s="17">
        <v>0</v>
      </c>
      <c r="AS12" s="17">
        <f>SUM(AJ12:AR12)</f>
        <v>14396.259999999998</v>
      </c>
      <c r="AT12" s="17">
        <v>900</v>
      </c>
      <c r="AU12" s="17">
        <v>0</v>
      </c>
      <c r="AV12" s="17">
        <v>0</v>
      </c>
      <c r="AW12" s="17">
        <f>SUM(AT12:AU12)</f>
        <v>900</v>
      </c>
      <c r="AX12" s="17">
        <f>ROUNDDOWN(J12*5%/2,2)</f>
        <v>2454.62</v>
      </c>
      <c r="AY12" s="17">
        <v>0</v>
      </c>
      <c r="AZ12" s="17">
        <v>0</v>
      </c>
      <c r="BA12" s="17">
        <v>100</v>
      </c>
      <c r="BB12" s="17"/>
      <c r="BC12" s="17">
        <v>0</v>
      </c>
      <c r="BD12" s="17">
        <v>0</v>
      </c>
      <c r="BE12" s="17">
        <f>SUM(AY12:BD12)</f>
        <v>100</v>
      </c>
      <c r="BF12" s="27">
        <f>AI12+AS12+AW12+AX12+BE12</f>
        <v>33615.353000000003</v>
      </c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</row>
    <row r="13" spans="1:197" s="19" customFormat="1" ht="21" customHeight="1" x14ac:dyDescent="0.35">
      <c r="A13" s="13"/>
      <c r="B13" s="29"/>
      <c r="C13" s="15"/>
      <c r="D13" s="16"/>
      <c r="E13" s="17"/>
      <c r="F13" s="17">
        <f t="shared" ref="F13:F74" si="0">SUM(D13:E13)</f>
        <v>0</v>
      </c>
      <c r="G13" s="17"/>
      <c r="H13" s="17"/>
      <c r="I13" s="17"/>
      <c r="J13" s="17">
        <f t="shared" ref="J13:J76" si="1">SUM(F13:I13)</f>
        <v>0</v>
      </c>
      <c r="K13" s="18">
        <f t="shared" ref="K13:K76" si="2">ROUND(J13/6/31/60*(N13+M13*60+L13*6*60),2)</f>
        <v>0</v>
      </c>
      <c r="O13" s="20">
        <f t="shared" ref="O13:O76" si="3">J13-K13</f>
        <v>0</v>
      </c>
      <c r="P13" s="142"/>
      <c r="Q13" s="17">
        <f t="shared" ref="Q13:Q76" si="4">SUM(AJ13:AR13)</f>
        <v>0</v>
      </c>
      <c r="R13" s="17">
        <f t="shared" ref="R13:R76" si="5">SUM(AT13:AU13)</f>
        <v>0</v>
      </c>
      <c r="S13" s="17">
        <f t="shared" ref="S13:S76" si="6">ROUNDDOWN(J13*5%/2,2)</f>
        <v>0</v>
      </c>
      <c r="T13" s="17">
        <f t="shared" ref="T13:T76" si="7">SUM(AY13:BD13)</f>
        <v>0</v>
      </c>
      <c r="U13" s="20">
        <f t="shared" ref="U13:U76" si="8">P13+Q13+R13+S13+T13</f>
        <v>0</v>
      </c>
      <c r="V13" s="21">
        <f t="shared" ref="V13:V76" si="9">ROUND(AE13,0)</f>
        <v>0</v>
      </c>
      <c r="W13" s="21">
        <f t="shared" ref="W13:W76" si="10">(AD13-V13)</f>
        <v>0</v>
      </c>
      <c r="X13" s="22"/>
      <c r="Y13" s="23">
        <f t="shared" ref="Y13:Y76" si="11">J13*12%</f>
        <v>0</v>
      </c>
      <c r="Z13" s="17"/>
      <c r="AA13" s="17"/>
      <c r="AB13" s="24">
        <f t="shared" ref="AB13:AB76" si="12">ROUNDUP(J13*5%/2,2)</f>
        <v>0</v>
      </c>
      <c r="AC13" s="128"/>
      <c r="AD13" s="25">
        <f t="shared" ref="AD13:AD76" si="13">+O13-U13</f>
        <v>0</v>
      </c>
      <c r="AE13" s="26">
        <f t="shared" ref="AE13:AE76" si="14">(+O13-U13)/2</f>
        <v>0</v>
      </c>
      <c r="AF13" s="13"/>
      <c r="AG13" s="29"/>
      <c r="AH13" s="15"/>
      <c r="AI13" s="17">
        <f t="shared" ref="AI13:AI76" si="15">P13</f>
        <v>0</v>
      </c>
      <c r="AJ13" s="17">
        <f t="shared" ref="AJ13:AJ76" si="16">J13*9%</f>
        <v>0</v>
      </c>
      <c r="AK13" s="17"/>
      <c r="AL13" s="17"/>
      <c r="AM13" s="17"/>
      <c r="AN13" s="17"/>
      <c r="AO13" s="17"/>
      <c r="AP13" s="17"/>
      <c r="AQ13" s="17"/>
      <c r="AR13" s="17"/>
      <c r="AS13" s="17">
        <f t="shared" ref="AS13:AS76" si="17">SUM(AJ13:AR13)</f>
        <v>0</v>
      </c>
      <c r="AT13" s="17"/>
      <c r="AU13" s="17"/>
      <c r="AV13" s="17"/>
      <c r="AW13" s="17">
        <f t="shared" ref="AW13:AW76" si="18">SUM(AT13:AU13)</f>
        <v>0</v>
      </c>
      <c r="AX13" s="17">
        <f t="shared" ref="AX13:AX76" si="19">ROUNDDOWN(J13*5%/2,2)</f>
        <v>0</v>
      </c>
      <c r="AY13" s="17"/>
      <c r="AZ13" s="17"/>
      <c r="BA13" s="17"/>
      <c r="BB13" s="17"/>
      <c r="BC13" s="17"/>
      <c r="BD13" s="17"/>
      <c r="BE13" s="17">
        <f t="shared" ref="BE13:BE76" si="20">SUM(AY13:BD13)</f>
        <v>0</v>
      </c>
      <c r="BF13" s="27">
        <f t="shared" ref="BF13:BF76" si="21">AI13+AS13+AW13+AX13+BE13</f>
        <v>0</v>
      </c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</row>
    <row r="14" spans="1:197" s="28" customFormat="1" ht="21" customHeight="1" x14ac:dyDescent="0.35">
      <c r="A14" s="13">
        <v>2</v>
      </c>
      <c r="B14" s="29" t="s">
        <v>120</v>
      </c>
      <c r="C14" s="15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0</v>
      </c>
      <c r="L14" s="19">
        <v>0</v>
      </c>
      <c r="M14" s="19">
        <v>0</v>
      </c>
      <c r="N14" s="19">
        <v>0</v>
      </c>
      <c r="O14" s="20">
        <f t="shared" si="3"/>
        <v>32245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20">
        <f t="shared" si="8"/>
        <v>5133.6899999999996</v>
      </c>
      <c r="V14" s="21">
        <f t="shared" si="9"/>
        <v>13556</v>
      </c>
      <c r="W14" s="21">
        <f t="shared" si="10"/>
        <v>13555.310000000001</v>
      </c>
      <c r="X14" s="22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25">
        <f t="shared" si="13"/>
        <v>27111.31</v>
      </c>
      <c r="AE14" s="26">
        <f t="shared" si="14"/>
        <v>13555.655000000001</v>
      </c>
      <c r="AF14" s="13">
        <v>2</v>
      </c>
      <c r="AG14" s="29" t="s">
        <v>120</v>
      </c>
      <c r="AH14" s="15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/>
      <c r="AS14" s="17">
        <f t="shared" si="17"/>
        <v>2902.0499999999997</v>
      </c>
      <c r="AT14" s="17">
        <v>200</v>
      </c>
      <c r="AU14" s="17"/>
      <c r="AV14" s="17"/>
      <c r="AW14" s="17">
        <f t="shared" si="18"/>
        <v>200</v>
      </c>
      <c r="AX14" s="17">
        <f t="shared" si="19"/>
        <v>806.12</v>
      </c>
      <c r="AY14" s="17"/>
      <c r="AZ14" s="17"/>
      <c r="BA14" s="17">
        <v>100</v>
      </c>
      <c r="BB14" s="17"/>
      <c r="BC14" s="17"/>
      <c r="BD14" s="17"/>
      <c r="BE14" s="17">
        <f t="shared" si="20"/>
        <v>100</v>
      </c>
      <c r="BF14" s="27">
        <f t="shared" si="21"/>
        <v>5133.6899999999996</v>
      </c>
    </row>
    <row r="15" spans="1:197" s="28" customFormat="1" ht="21" customHeight="1" x14ac:dyDescent="0.35">
      <c r="A15" s="13"/>
      <c r="B15" s="29"/>
      <c r="C15" s="15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"/>
      <c r="M15" s="19"/>
      <c r="N15" s="19"/>
      <c r="O15" s="2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20">
        <f t="shared" si="8"/>
        <v>0</v>
      </c>
      <c r="V15" s="21">
        <f t="shared" si="9"/>
        <v>0</v>
      </c>
      <c r="W15" s="21">
        <f t="shared" si="10"/>
        <v>0</v>
      </c>
      <c r="X15" s="22"/>
      <c r="Y15" s="23">
        <f t="shared" si="11"/>
        <v>0</v>
      </c>
      <c r="Z15" s="17"/>
      <c r="AA15" s="17"/>
      <c r="AB15" s="24">
        <f t="shared" si="12"/>
        <v>0</v>
      </c>
      <c r="AC15" s="128"/>
      <c r="AD15" s="25">
        <f t="shared" si="13"/>
        <v>0</v>
      </c>
      <c r="AE15" s="26">
        <f t="shared" si="14"/>
        <v>0</v>
      </c>
      <c r="AF15" s="13"/>
      <c r="AG15" s="29"/>
      <c r="AH15" s="15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/>
      <c r="AS15" s="17">
        <f t="shared" si="17"/>
        <v>0</v>
      </c>
      <c r="AT15" s="17"/>
      <c r="AU15" s="17"/>
      <c r="AV15" s="17"/>
      <c r="AW15" s="17">
        <f t="shared" si="18"/>
        <v>0</v>
      </c>
      <c r="AX15" s="17">
        <f t="shared" si="19"/>
        <v>0</v>
      </c>
      <c r="AY15" s="17"/>
      <c r="AZ15" s="17"/>
      <c r="BA15" s="17"/>
      <c r="BB15" s="17"/>
      <c r="BC15" s="17"/>
      <c r="BD15" s="17"/>
      <c r="BE15" s="17">
        <f t="shared" si="20"/>
        <v>0</v>
      </c>
      <c r="BF15" s="27">
        <f t="shared" si="21"/>
        <v>0</v>
      </c>
    </row>
    <row r="16" spans="1:197" s="28" customFormat="1" ht="21" customHeight="1" x14ac:dyDescent="0.35">
      <c r="A16" s="13">
        <v>3</v>
      </c>
      <c r="B16" s="14" t="s">
        <v>27</v>
      </c>
      <c r="C16" s="15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">
        <v>0</v>
      </c>
      <c r="M16" s="19">
        <v>0</v>
      </c>
      <c r="N16" s="19">
        <v>0</v>
      </c>
      <c r="O16" s="2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20">
        <f t="shared" si="8"/>
        <v>20512.86</v>
      </c>
      <c r="V16" s="21">
        <f t="shared" si="9"/>
        <v>13850</v>
      </c>
      <c r="W16" s="21">
        <f t="shared" si="10"/>
        <v>13850.14</v>
      </c>
      <c r="X16" s="22">
        <f>+A16</f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25">
        <f t="shared" si="13"/>
        <v>27700.14</v>
      </c>
      <c r="AE16" s="26">
        <f t="shared" si="14"/>
        <v>13850.07</v>
      </c>
      <c r="AF16" s="13">
        <v>3</v>
      </c>
      <c r="AG16" s="14" t="s">
        <v>27</v>
      </c>
      <c r="AH16" s="15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/>
      <c r="AQ16" s="17">
        <v>0</v>
      </c>
      <c r="AR16" s="17">
        <v>0</v>
      </c>
      <c r="AS16" s="17">
        <f t="shared" si="17"/>
        <v>4339.17</v>
      </c>
      <c r="AT16" s="17">
        <v>200</v>
      </c>
      <c r="AU16" s="17">
        <v>0</v>
      </c>
      <c r="AV16" s="17">
        <v>0</v>
      </c>
      <c r="AW16" s="17">
        <f t="shared" si="18"/>
        <v>200</v>
      </c>
      <c r="AX16" s="17">
        <f t="shared" si="19"/>
        <v>1205.32</v>
      </c>
      <c r="AY16" s="17">
        <v>0</v>
      </c>
      <c r="AZ16" s="17">
        <v>0</v>
      </c>
      <c r="BA16" s="17">
        <v>100</v>
      </c>
      <c r="BB16" s="17">
        <v>10859.23</v>
      </c>
      <c r="BC16" s="17"/>
      <c r="BD16" s="17">
        <v>0</v>
      </c>
      <c r="BE16" s="17">
        <f t="shared" si="20"/>
        <v>10959.23</v>
      </c>
      <c r="BF16" s="27">
        <f t="shared" si="21"/>
        <v>20512.86</v>
      </c>
    </row>
    <row r="17" spans="1:197" s="33" customFormat="1" ht="21" customHeight="1" x14ac:dyDescent="0.35">
      <c r="A17" s="13"/>
      <c r="B17" s="30"/>
      <c r="C17" s="3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2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20">
        <f t="shared" si="8"/>
        <v>0</v>
      </c>
      <c r="V17" s="21">
        <f t="shared" si="9"/>
        <v>0</v>
      </c>
      <c r="W17" s="21">
        <f t="shared" si="10"/>
        <v>0</v>
      </c>
      <c r="X17" s="34"/>
      <c r="Y17" s="23">
        <f t="shared" si="11"/>
        <v>0</v>
      </c>
      <c r="Z17" s="32"/>
      <c r="AA17" s="32"/>
      <c r="AB17" s="24">
        <f t="shared" si="12"/>
        <v>0</v>
      </c>
      <c r="AC17" s="127"/>
      <c r="AD17" s="25">
        <f t="shared" si="13"/>
        <v>0</v>
      </c>
      <c r="AE17" s="26">
        <f t="shared" si="14"/>
        <v>0</v>
      </c>
      <c r="AF17" s="13"/>
      <c r="AG17" s="30"/>
      <c r="AH17" s="3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32"/>
      <c r="AQ17" s="17"/>
      <c r="AR17" s="17"/>
      <c r="AS17" s="17">
        <f t="shared" si="17"/>
        <v>0</v>
      </c>
      <c r="AT17" s="32"/>
      <c r="AU17" s="32"/>
      <c r="AV17" s="32"/>
      <c r="AW17" s="17">
        <f t="shared" si="18"/>
        <v>0</v>
      </c>
      <c r="AX17" s="17">
        <f t="shared" si="19"/>
        <v>0</v>
      </c>
      <c r="AY17" s="17"/>
      <c r="AZ17" s="32"/>
      <c r="BA17" s="32"/>
      <c r="BB17" s="32"/>
      <c r="BC17" s="32"/>
      <c r="BD17" s="17"/>
      <c r="BE17" s="17">
        <f t="shared" si="20"/>
        <v>0</v>
      </c>
      <c r="BF17" s="27">
        <f t="shared" si="21"/>
        <v>0</v>
      </c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</row>
    <row r="18" spans="1:197" s="33" customFormat="1" ht="21" customHeight="1" x14ac:dyDescent="0.35">
      <c r="A18" s="13">
        <v>4</v>
      </c>
      <c r="B18" s="30" t="s">
        <v>121</v>
      </c>
      <c r="C18" s="3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33">
        <v>0</v>
      </c>
      <c r="M18" s="33">
        <v>0</v>
      </c>
      <c r="N18" s="33">
        <v>0</v>
      </c>
      <c r="O18" s="2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20">
        <f t="shared" si="8"/>
        <v>5254.6699999999992</v>
      </c>
      <c r="V18" s="21">
        <f t="shared" si="9"/>
        <v>13495</v>
      </c>
      <c r="W18" s="21">
        <f t="shared" si="10"/>
        <v>13495.330000000002</v>
      </c>
      <c r="X18" s="22">
        <f>+A18</f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25">
        <f t="shared" si="13"/>
        <v>26990.33</v>
      </c>
      <c r="AE18" s="26">
        <f t="shared" si="14"/>
        <v>13495.165000000001</v>
      </c>
      <c r="AF18" s="13">
        <v>4</v>
      </c>
      <c r="AG18" s="30" t="s">
        <v>121</v>
      </c>
      <c r="AH18" s="31" t="s">
        <v>128</v>
      </c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32"/>
      <c r="AQ18" s="17"/>
      <c r="AR18" s="17"/>
      <c r="AS18" s="17">
        <f t="shared" si="17"/>
        <v>2902.0499999999997</v>
      </c>
      <c r="AT18" s="32">
        <v>200</v>
      </c>
      <c r="AU18" s="32"/>
      <c r="AV18" s="32"/>
      <c r="AW18" s="17">
        <f t="shared" si="18"/>
        <v>200</v>
      </c>
      <c r="AX18" s="17">
        <f t="shared" si="19"/>
        <v>806.12</v>
      </c>
      <c r="AY18" s="17"/>
      <c r="AZ18" s="32"/>
      <c r="BA18" s="32">
        <v>220.98</v>
      </c>
      <c r="BB18" s="32"/>
      <c r="BC18" s="32"/>
      <c r="BD18" s="17"/>
      <c r="BE18" s="17">
        <f t="shared" si="20"/>
        <v>220.98</v>
      </c>
      <c r="BF18" s="27">
        <f t="shared" si="21"/>
        <v>5254.6699999999992</v>
      </c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</row>
    <row r="19" spans="1:197" s="33" customFormat="1" ht="21" customHeight="1" x14ac:dyDescent="0.35">
      <c r="A19" s="13"/>
      <c r="B19" s="30"/>
      <c r="C19" s="3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2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20">
        <f t="shared" si="8"/>
        <v>0</v>
      </c>
      <c r="V19" s="21">
        <f t="shared" si="9"/>
        <v>0</v>
      </c>
      <c r="W19" s="21">
        <f t="shared" si="10"/>
        <v>0</v>
      </c>
      <c r="X19" s="22"/>
      <c r="Y19" s="23">
        <f t="shared" si="11"/>
        <v>0</v>
      </c>
      <c r="Z19" s="32"/>
      <c r="AA19" s="32"/>
      <c r="AB19" s="24">
        <f t="shared" si="12"/>
        <v>0</v>
      </c>
      <c r="AC19" s="127"/>
      <c r="AD19" s="25">
        <f t="shared" si="13"/>
        <v>0</v>
      </c>
      <c r="AE19" s="26">
        <f t="shared" si="14"/>
        <v>0</v>
      </c>
      <c r="AF19" s="13"/>
      <c r="AG19" s="30"/>
      <c r="AH19" s="3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32"/>
      <c r="AQ19" s="17"/>
      <c r="AR19" s="17"/>
      <c r="AS19" s="17">
        <f t="shared" si="17"/>
        <v>0</v>
      </c>
      <c r="AT19" s="32"/>
      <c r="AU19" s="32"/>
      <c r="AV19" s="32"/>
      <c r="AW19" s="17">
        <f t="shared" si="18"/>
        <v>0</v>
      </c>
      <c r="AX19" s="17">
        <f t="shared" si="19"/>
        <v>0</v>
      </c>
      <c r="AY19" s="17"/>
      <c r="AZ19" s="32"/>
      <c r="BA19" s="32"/>
      <c r="BB19" s="32"/>
      <c r="BC19" s="32"/>
      <c r="BD19" s="17"/>
      <c r="BE19" s="17">
        <f t="shared" si="20"/>
        <v>0</v>
      </c>
      <c r="BF19" s="27">
        <f t="shared" si="21"/>
        <v>0</v>
      </c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</row>
    <row r="20" spans="1:197" s="19" customFormat="1" ht="21" customHeight="1" x14ac:dyDescent="0.35">
      <c r="A20" s="13">
        <v>6</v>
      </c>
      <c r="B20" s="29" t="s">
        <v>31</v>
      </c>
      <c r="C20" s="35" t="s">
        <v>32</v>
      </c>
      <c r="D20" s="16">
        <v>51357</v>
      </c>
      <c r="E20" s="17">
        <v>2516</v>
      </c>
      <c r="F20" s="17">
        <f t="shared" si="0"/>
        <v>53873</v>
      </c>
      <c r="G20" s="17">
        <v>2517</v>
      </c>
      <c r="H20" s="17"/>
      <c r="I20" s="17"/>
      <c r="J20" s="17">
        <f t="shared" si="1"/>
        <v>56390</v>
      </c>
      <c r="K20" s="18">
        <f t="shared" si="2"/>
        <v>0</v>
      </c>
      <c r="L20" s="19">
        <v>0</v>
      </c>
      <c r="M20" s="19">
        <v>0</v>
      </c>
      <c r="N20" s="19">
        <v>0</v>
      </c>
      <c r="O20" s="20">
        <f t="shared" si="3"/>
        <v>56390</v>
      </c>
      <c r="P20" s="142">
        <v>5529.03</v>
      </c>
      <c r="Q20" s="17">
        <f t="shared" si="4"/>
        <v>5075.0999999999995</v>
      </c>
      <c r="R20" s="17">
        <f t="shared" si="5"/>
        <v>200</v>
      </c>
      <c r="S20" s="17">
        <f t="shared" si="6"/>
        <v>1409.75</v>
      </c>
      <c r="T20" s="17">
        <f t="shared" si="7"/>
        <v>19373.64</v>
      </c>
      <c r="U20" s="20">
        <f t="shared" si="8"/>
        <v>31587.519999999997</v>
      </c>
      <c r="V20" s="21">
        <f t="shared" si="9"/>
        <v>12401</v>
      </c>
      <c r="W20" s="21">
        <f t="shared" si="10"/>
        <v>12401.480000000003</v>
      </c>
      <c r="X20" s="22">
        <f>+A20</f>
        <v>6</v>
      </c>
      <c r="Y20" s="23">
        <f t="shared" si="11"/>
        <v>6766.8</v>
      </c>
      <c r="Z20" s="17">
        <v>0</v>
      </c>
      <c r="AA20" s="17">
        <v>100</v>
      </c>
      <c r="AB20" s="24">
        <f t="shared" si="12"/>
        <v>1409.75</v>
      </c>
      <c r="AC20" s="128">
        <v>200</v>
      </c>
      <c r="AD20" s="25">
        <f t="shared" si="13"/>
        <v>24802.480000000003</v>
      </c>
      <c r="AE20" s="26">
        <f t="shared" si="14"/>
        <v>12401.240000000002</v>
      </c>
      <c r="AF20" s="13">
        <v>6</v>
      </c>
      <c r="AG20" s="29" t="s">
        <v>31</v>
      </c>
      <c r="AH20" s="35" t="s">
        <v>32</v>
      </c>
      <c r="AI20" s="17">
        <f t="shared" si="15"/>
        <v>5529.03</v>
      </c>
      <c r="AJ20" s="17">
        <f t="shared" si="16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/>
      <c r="AQ20" s="17">
        <v>0</v>
      </c>
      <c r="AR20" s="17">
        <v>0</v>
      </c>
      <c r="AS20" s="17">
        <f t="shared" si="17"/>
        <v>5075.0999999999995</v>
      </c>
      <c r="AT20" s="17">
        <v>200</v>
      </c>
      <c r="AU20" s="17">
        <v>0</v>
      </c>
      <c r="AV20" s="17">
        <v>0</v>
      </c>
      <c r="AW20" s="17">
        <f t="shared" si="18"/>
        <v>200</v>
      </c>
      <c r="AX20" s="17">
        <f t="shared" si="19"/>
        <v>1409.75</v>
      </c>
      <c r="AY20" s="17">
        <v>0</v>
      </c>
      <c r="AZ20" s="17">
        <v>8225</v>
      </c>
      <c r="BA20" s="17">
        <v>100</v>
      </c>
      <c r="BB20" s="17">
        <v>11048.64</v>
      </c>
      <c r="BC20" s="17"/>
      <c r="BD20" s="17">
        <v>0</v>
      </c>
      <c r="BE20" s="17">
        <f t="shared" si="20"/>
        <v>19373.64</v>
      </c>
      <c r="BF20" s="27">
        <f t="shared" si="21"/>
        <v>31587.519999999997</v>
      </c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</row>
    <row r="21" spans="1:197" s="33" customFormat="1" ht="21" customHeight="1" x14ac:dyDescent="0.35">
      <c r="A21" s="13"/>
      <c r="B21" s="30"/>
      <c r="C21" s="3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2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20">
        <f t="shared" si="8"/>
        <v>0</v>
      </c>
      <c r="V21" s="21">
        <f t="shared" si="9"/>
        <v>0</v>
      </c>
      <c r="W21" s="21">
        <f t="shared" si="10"/>
        <v>0</v>
      </c>
      <c r="X21" s="34"/>
      <c r="Y21" s="23">
        <f t="shared" si="11"/>
        <v>0</v>
      </c>
      <c r="Z21" s="32"/>
      <c r="AA21" s="32"/>
      <c r="AB21" s="24">
        <f t="shared" si="12"/>
        <v>0</v>
      </c>
      <c r="AC21" s="127"/>
      <c r="AD21" s="25">
        <f t="shared" si="13"/>
        <v>0</v>
      </c>
      <c r="AE21" s="26">
        <f t="shared" si="14"/>
        <v>0</v>
      </c>
      <c r="AF21" s="13"/>
      <c r="AG21" s="30"/>
      <c r="AH21" s="3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32"/>
      <c r="AQ21" s="17"/>
      <c r="AR21" s="17"/>
      <c r="AS21" s="17">
        <f t="shared" si="17"/>
        <v>0</v>
      </c>
      <c r="AT21" s="32"/>
      <c r="AU21" s="32"/>
      <c r="AV21" s="32"/>
      <c r="AW21" s="17">
        <f t="shared" si="18"/>
        <v>0</v>
      </c>
      <c r="AX21" s="17">
        <f t="shared" si="19"/>
        <v>0</v>
      </c>
      <c r="AY21" s="17"/>
      <c r="AZ21" s="36"/>
      <c r="BA21" s="32"/>
      <c r="BB21" s="32"/>
      <c r="BC21" s="32"/>
      <c r="BD21" s="17"/>
      <c r="BE21" s="17">
        <f t="shared" si="20"/>
        <v>0</v>
      </c>
      <c r="BF21" s="27">
        <f t="shared" si="21"/>
        <v>0</v>
      </c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</row>
    <row r="22" spans="1:197" s="19" customFormat="1" ht="21" customHeight="1" x14ac:dyDescent="0.35">
      <c r="A22" s="13">
        <v>7</v>
      </c>
      <c r="B22" s="29" t="s">
        <v>33</v>
      </c>
      <c r="C22" s="35" t="s">
        <v>25</v>
      </c>
      <c r="D22" s="16">
        <v>63997</v>
      </c>
      <c r="E22" s="17">
        <v>3008</v>
      </c>
      <c r="F22" s="17">
        <f t="shared" si="0"/>
        <v>67005</v>
      </c>
      <c r="G22" s="17">
        <v>3008</v>
      </c>
      <c r="H22" s="17"/>
      <c r="I22" s="17"/>
      <c r="J22" s="17">
        <f t="shared" si="1"/>
        <v>70013</v>
      </c>
      <c r="K22" s="18">
        <f t="shared" si="2"/>
        <v>0</v>
      </c>
      <c r="L22" s="19">
        <v>0</v>
      </c>
      <c r="M22" s="19">
        <v>0</v>
      </c>
      <c r="N22" s="19">
        <v>0</v>
      </c>
      <c r="O22" s="20">
        <f t="shared" si="3"/>
        <v>70013</v>
      </c>
      <c r="P22" s="142">
        <v>8394.4</v>
      </c>
      <c r="Q22" s="17">
        <f t="shared" si="4"/>
        <v>13193.65</v>
      </c>
      <c r="R22" s="17">
        <f t="shared" si="5"/>
        <v>1929.68</v>
      </c>
      <c r="S22" s="17">
        <f t="shared" si="6"/>
        <v>1750.32</v>
      </c>
      <c r="T22" s="17">
        <f t="shared" si="7"/>
        <v>13508.880000000001</v>
      </c>
      <c r="U22" s="20">
        <f t="shared" si="8"/>
        <v>38776.93</v>
      </c>
      <c r="V22" s="21">
        <f t="shared" si="9"/>
        <v>15618</v>
      </c>
      <c r="W22" s="21">
        <f t="shared" si="10"/>
        <v>15618.07</v>
      </c>
      <c r="X22" s="22">
        <f>+A22</f>
        <v>7</v>
      </c>
      <c r="Y22" s="23">
        <f t="shared" si="11"/>
        <v>8401.56</v>
      </c>
      <c r="Z22" s="17">
        <v>0</v>
      </c>
      <c r="AA22" s="17">
        <v>100</v>
      </c>
      <c r="AB22" s="24">
        <f t="shared" si="12"/>
        <v>1750.33</v>
      </c>
      <c r="AC22" s="128">
        <v>200</v>
      </c>
      <c r="AD22" s="25">
        <f t="shared" si="13"/>
        <v>31236.07</v>
      </c>
      <c r="AE22" s="26">
        <f t="shared" si="14"/>
        <v>15618.035</v>
      </c>
      <c r="AF22" s="13">
        <v>7</v>
      </c>
      <c r="AG22" s="29" t="s">
        <v>33</v>
      </c>
      <c r="AH22" s="35" t="s">
        <v>25</v>
      </c>
      <c r="AI22" s="17">
        <f t="shared" si="15"/>
        <v>8394.4</v>
      </c>
      <c r="AJ22" s="17">
        <f t="shared" si="16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/>
      <c r="AQ22" s="17">
        <v>0</v>
      </c>
      <c r="AR22" s="17">
        <v>0</v>
      </c>
      <c r="AS22" s="17">
        <f t="shared" si="17"/>
        <v>13193.65</v>
      </c>
      <c r="AT22" s="17">
        <v>200</v>
      </c>
      <c r="AU22" s="17">
        <v>1729.68</v>
      </c>
      <c r="AV22" s="17">
        <v>0</v>
      </c>
      <c r="AW22" s="17">
        <f t="shared" si="18"/>
        <v>1929.68</v>
      </c>
      <c r="AX22" s="17">
        <f t="shared" si="19"/>
        <v>1750.32</v>
      </c>
      <c r="AY22" s="17">
        <v>0</v>
      </c>
      <c r="AZ22" s="17">
        <v>5517</v>
      </c>
      <c r="BA22" s="17">
        <v>100</v>
      </c>
      <c r="BB22" s="17">
        <v>7891.88</v>
      </c>
      <c r="BC22" s="17">
        <v>0</v>
      </c>
      <c r="BD22" s="17">
        <v>0</v>
      </c>
      <c r="BE22" s="17">
        <f t="shared" si="20"/>
        <v>13508.880000000001</v>
      </c>
      <c r="BF22" s="27">
        <f t="shared" si="21"/>
        <v>38776.93</v>
      </c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</row>
    <row r="23" spans="1:197" s="19" customFormat="1" ht="21" customHeight="1" x14ac:dyDescent="0.35">
      <c r="A23" s="13"/>
      <c r="B23" s="37"/>
      <c r="C23" s="35"/>
      <c r="D23" s="16"/>
      <c r="E23" s="17"/>
      <c r="F23" s="17">
        <f t="shared" si="0"/>
        <v>0</v>
      </c>
      <c r="G23" s="17"/>
      <c r="H23" s="17"/>
      <c r="I23" s="17"/>
      <c r="J23" s="17">
        <f t="shared" si="1"/>
        <v>0</v>
      </c>
      <c r="K23" s="18">
        <f t="shared" si="2"/>
        <v>0</v>
      </c>
      <c r="O23" s="20">
        <f t="shared" si="3"/>
        <v>0</v>
      </c>
      <c r="P23" s="142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20">
        <f t="shared" si="8"/>
        <v>0</v>
      </c>
      <c r="V23" s="21">
        <f t="shared" si="9"/>
        <v>0</v>
      </c>
      <c r="W23" s="21">
        <f t="shared" si="10"/>
        <v>0</v>
      </c>
      <c r="X23" s="22"/>
      <c r="Y23" s="23">
        <f t="shared" si="11"/>
        <v>0</v>
      </c>
      <c r="Z23" s="17"/>
      <c r="AA23" s="17"/>
      <c r="AB23" s="24">
        <f t="shared" si="12"/>
        <v>0</v>
      </c>
      <c r="AC23" s="128"/>
      <c r="AD23" s="25">
        <f t="shared" si="13"/>
        <v>0</v>
      </c>
      <c r="AE23" s="26">
        <f t="shared" si="14"/>
        <v>0</v>
      </c>
      <c r="AF23" s="13"/>
      <c r="AG23" s="37"/>
      <c r="AH23" s="35"/>
      <c r="AI23" s="17">
        <f t="shared" si="15"/>
        <v>0</v>
      </c>
      <c r="AJ23" s="17">
        <f t="shared" si="16"/>
        <v>0</v>
      </c>
      <c r="AK23" s="17"/>
      <c r="AL23" s="17"/>
      <c r="AM23" s="17"/>
      <c r="AN23" s="17"/>
      <c r="AO23" s="17"/>
      <c r="AP23" s="17"/>
      <c r="AQ23" s="17"/>
      <c r="AR23" s="17"/>
      <c r="AS23" s="17">
        <f t="shared" si="17"/>
        <v>0</v>
      </c>
      <c r="AT23" s="17"/>
      <c r="AU23" s="62" t="s">
        <v>134</v>
      </c>
      <c r="AV23" s="37"/>
      <c r="AW23" s="17">
        <f t="shared" si="18"/>
        <v>0</v>
      </c>
      <c r="AX23" s="17">
        <f t="shared" si="19"/>
        <v>0</v>
      </c>
      <c r="AY23" s="17"/>
      <c r="AZ23" s="17"/>
      <c r="BA23" s="17"/>
      <c r="BB23" s="17"/>
      <c r="BC23" s="17"/>
      <c r="BD23" s="17"/>
      <c r="BE23" s="17">
        <f t="shared" si="20"/>
        <v>0</v>
      </c>
      <c r="BF23" s="27">
        <f t="shared" si="21"/>
        <v>0</v>
      </c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</row>
    <row r="24" spans="1:197" s="19" customFormat="1" ht="21" customHeight="1" x14ac:dyDescent="0.35">
      <c r="A24" s="13">
        <v>8</v>
      </c>
      <c r="B24" s="14" t="s">
        <v>34</v>
      </c>
      <c r="C24" s="35" t="s">
        <v>35</v>
      </c>
      <c r="D24" s="16">
        <v>29737</v>
      </c>
      <c r="E24" s="17">
        <v>1540</v>
      </c>
      <c r="F24" s="17">
        <f t="shared" si="0"/>
        <v>31277</v>
      </c>
      <c r="G24" s="17">
        <v>1540</v>
      </c>
      <c r="H24" s="17"/>
      <c r="I24" s="17"/>
      <c r="J24" s="17">
        <f t="shared" si="1"/>
        <v>32817</v>
      </c>
      <c r="K24" s="18">
        <f t="shared" si="2"/>
        <v>0</v>
      </c>
      <c r="L24" s="19">
        <v>0</v>
      </c>
      <c r="M24" s="19">
        <v>0</v>
      </c>
      <c r="N24" s="19">
        <v>0</v>
      </c>
      <c r="O24" s="20">
        <f t="shared" si="3"/>
        <v>32817</v>
      </c>
      <c r="P24" s="142">
        <v>1201.46</v>
      </c>
      <c r="Q24" s="17">
        <f t="shared" si="4"/>
        <v>9641.119999999999</v>
      </c>
      <c r="R24" s="17">
        <f t="shared" si="5"/>
        <v>200</v>
      </c>
      <c r="S24" s="17">
        <f t="shared" si="6"/>
        <v>820.42</v>
      </c>
      <c r="T24" s="17">
        <f t="shared" si="7"/>
        <v>100</v>
      </c>
      <c r="U24" s="20">
        <f t="shared" si="8"/>
        <v>11962.999999999998</v>
      </c>
      <c r="V24" s="21">
        <f t="shared" si="9"/>
        <v>10427</v>
      </c>
      <c r="W24" s="21">
        <f t="shared" si="10"/>
        <v>10427</v>
      </c>
      <c r="X24" s="22">
        <v>4</v>
      </c>
      <c r="Y24" s="23">
        <f t="shared" si="11"/>
        <v>3938.04</v>
      </c>
      <c r="Z24" s="17">
        <v>0</v>
      </c>
      <c r="AA24" s="17">
        <v>100</v>
      </c>
      <c r="AB24" s="24">
        <f t="shared" si="12"/>
        <v>820.43</v>
      </c>
      <c r="AC24" s="128">
        <v>200</v>
      </c>
      <c r="AD24" s="25">
        <f t="shared" si="13"/>
        <v>20854</v>
      </c>
      <c r="AE24" s="26">
        <f t="shared" si="14"/>
        <v>10427</v>
      </c>
      <c r="AF24" s="13">
        <v>8</v>
      </c>
      <c r="AG24" s="14" t="s">
        <v>34</v>
      </c>
      <c r="AH24" s="35" t="s">
        <v>35</v>
      </c>
      <c r="AI24" s="17">
        <f t="shared" si="15"/>
        <v>1201.46</v>
      </c>
      <c r="AJ24" s="17">
        <f t="shared" si="16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/>
      <c r="AQ24" s="17">
        <v>0</v>
      </c>
      <c r="AR24" s="17">
        <v>0</v>
      </c>
      <c r="AS24" s="17">
        <f t="shared" si="17"/>
        <v>9641.119999999999</v>
      </c>
      <c r="AT24" s="17">
        <v>200</v>
      </c>
      <c r="AU24" s="17">
        <v>0</v>
      </c>
      <c r="AV24" s="17">
        <v>0</v>
      </c>
      <c r="AW24" s="17">
        <f t="shared" si="18"/>
        <v>200</v>
      </c>
      <c r="AX24" s="17">
        <f t="shared" si="19"/>
        <v>820.42</v>
      </c>
      <c r="AY24" s="17">
        <v>0</v>
      </c>
      <c r="AZ24" s="17">
        <v>0</v>
      </c>
      <c r="BA24" s="17">
        <v>100</v>
      </c>
      <c r="BB24" s="17">
        <v>0</v>
      </c>
      <c r="BC24" s="17">
        <v>0</v>
      </c>
      <c r="BD24" s="17">
        <v>0</v>
      </c>
      <c r="BE24" s="17">
        <f t="shared" si="20"/>
        <v>100</v>
      </c>
      <c r="BF24" s="27">
        <f t="shared" si="21"/>
        <v>11962.999999999998</v>
      </c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</row>
    <row r="25" spans="1:197" s="19" customFormat="1" ht="21" customHeight="1" x14ac:dyDescent="0.35">
      <c r="A25" s="13"/>
      <c r="B25" s="29"/>
      <c r="C25" s="15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2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20">
        <f t="shared" si="8"/>
        <v>0</v>
      </c>
      <c r="V25" s="21">
        <f t="shared" si="9"/>
        <v>0</v>
      </c>
      <c r="W25" s="21">
        <f t="shared" si="10"/>
        <v>0</v>
      </c>
      <c r="X25" s="22"/>
      <c r="Y25" s="23">
        <f t="shared" si="11"/>
        <v>0</v>
      </c>
      <c r="Z25" s="17"/>
      <c r="AA25" s="17"/>
      <c r="AB25" s="24">
        <f t="shared" si="12"/>
        <v>0</v>
      </c>
      <c r="AC25" s="128"/>
      <c r="AD25" s="25">
        <f t="shared" si="13"/>
        <v>0</v>
      </c>
      <c r="AE25" s="26">
        <f t="shared" si="14"/>
        <v>0</v>
      </c>
      <c r="AF25" s="13"/>
      <c r="AG25" s="29"/>
      <c r="AH25" s="15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/>
      <c r="AS25" s="17">
        <f t="shared" si="17"/>
        <v>0</v>
      </c>
      <c r="AT25" s="17"/>
      <c r="AU25" s="17"/>
      <c r="AV25" s="17"/>
      <c r="AW25" s="17">
        <f t="shared" si="18"/>
        <v>0</v>
      </c>
      <c r="AX25" s="17">
        <f t="shared" si="19"/>
        <v>0</v>
      </c>
      <c r="AY25" s="17"/>
      <c r="AZ25" s="17"/>
      <c r="BA25" s="17"/>
      <c r="BB25" s="17"/>
      <c r="BC25" s="17"/>
      <c r="BD25" s="17"/>
      <c r="BE25" s="17">
        <f t="shared" si="20"/>
        <v>0</v>
      </c>
      <c r="BF25" s="27">
        <f t="shared" si="21"/>
        <v>0</v>
      </c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</row>
    <row r="26" spans="1:197" s="19" customFormat="1" ht="21" customHeight="1" x14ac:dyDescent="0.35">
      <c r="A26" s="13">
        <v>9</v>
      </c>
      <c r="B26" s="14" t="s">
        <v>107</v>
      </c>
      <c r="C26" s="15" t="s">
        <v>38</v>
      </c>
      <c r="D26" s="16">
        <v>33843</v>
      </c>
      <c r="E26" s="17">
        <v>1591</v>
      </c>
      <c r="F26" s="17">
        <f t="shared" si="0"/>
        <v>35434</v>
      </c>
      <c r="G26" s="17">
        <v>1590</v>
      </c>
      <c r="H26" s="17"/>
      <c r="I26" s="17"/>
      <c r="J26" s="17">
        <f t="shared" si="1"/>
        <v>37024</v>
      </c>
      <c r="K26" s="18">
        <f t="shared" si="2"/>
        <v>0</v>
      </c>
      <c r="L26" s="38">
        <v>0</v>
      </c>
      <c r="M26" s="38">
        <v>0</v>
      </c>
      <c r="N26" s="38">
        <v>0</v>
      </c>
      <c r="O26" s="20">
        <f t="shared" si="3"/>
        <v>37024</v>
      </c>
      <c r="P26" s="144">
        <v>1759.94</v>
      </c>
      <c r="Q26" s="17">
        <f t="shared" si="4"/>
        <v>11068.32</v>
      </c>
      <c r="R26" s="17">
        <f t="shared" si="5"/>
        <v>1365.81</v>
      </c>
      <c r="S26" s="17">
        <f t="shared" si="6"/>
        <v>925.6</v>
      </c>
      <c r="T26" s="17">
        <f t="shared" si="7"/>
        <v>12106.07</v>
      </c>
      <c r="U26" s="20">
        <f t="shared" si="8"/>
        <v>27225.739999999998</v>
      </c>
      <c r="V26" s="21">
        <f t="shared" si="9"/>
        <v>4899</v>
      </c>
      <c r="W26" s="21">
        <f t="shared" si="10"/>
        <v>4899.260000000002</v>
      </c>
      <c r="X26" s="22">
        <f>+A26</f>
        <v>9</v>
      </c>
      <c r="Y26" s="23">
        <f t="shared" si="11"/>
        <v>4442.88</v>
      </c>
      <c r="Z26" s="17">
        <v>0</v>
      </c>
      <c r="AA26" s="17">
        <v>100</v>
      </c>
      <c r="AB26" s="24">
        <f t="shared" si="12"/>
        <v>925.6</v>
      </c>
      <c r="AC26" s="128">
        <v>200</v>
      </c>
      <c r="AD26" s="25">
        <f t="shared" si="13"/>
        <v>9798.260000000002</v>
      </c>
      <c r="AE26" s="26">
        <f t="shared" si="14"/>
        <v>4899.130000000001</v>
      </c>
      <c r="AF26" s="13">
        <v>9</v>
      </c>
      <c r="AG26" s="14" t="s">
        <v>107</v>
      </c>
      <c r="AH26" s="15" t="s">
        <v>38</v>
      </c>
      <c r="AI26" s="17">
        <f t="shared" si="15"/>
        <v>1759.94</v>
      </c>
      <c r="AJ26" s="17">
        <f t="shared" si="16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40"/>
      <c r="AQ26" s="17">
        <v>0</v>
      </c>
      <c r="AR26" s="17">
        <v>685.11</v>
      </c>
      <c r="AS26" s="17">
        <f t="shared" si="17"/>
        <v>11068.32</v>
      </c>
      <c r="AT26" s="17">
        <v>200</v>
      </c>
      <c r="AU26" s="17">
        <v>1165.81</v>
      </c>
      <c r="AV26" s="17">
        <v>0</v>
      </c>
      <c r="AW26" s="17">
        <f t="shared" si="18"/>
        <v>1365.81</v>
      </c>
      <c r="AX26" s="17">
        <f t="shared" si="19"/>
        <v>925.6</v>
      </c>
      <c r="AY26" s="17">
        <v>0</v>
      </c>
      <c r="AZ26" s="17">
        <v>3325</v>
      </c>
      <c r="BA26" s="17">
        <v>100</v>
      </c>
      <c r="BB26" s="17">
        <v>8681.07</v>
      </c>
      <c r="BC26" s="17">
        <v>0</v>
      </c>
      <c r="BD26" s="17">
        <v>0</v>
      </c>
      <c r="BE26" s="17">
        <f t="shared" si="20"/>
        <v>12106.07</v>
      </c>
      <c r="BF26" s="27">
        <f t="shared" si="21"/>
        <v>27225.739999999998</v>
      </c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</row>
    <row r="27" spans="1:197" s="19" customFormat="1" ht="21" customHeight="1" x14ac:dyDescent="0.35">
      <c r="A27" s="13"/>
      <c r="B27" s="29"/>
      <c r="C27" s="15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2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20">
        <f t="shared" si="8"/>
        <v>0</v>
      </c>
      <c r="V27" s="21">
        <f t="shared" si="9"/>
        <v>0</v>
      </c>
      <c r="W27" s="21">
        <f t="shared" si="10"/>
        <v>0</v>
      </c>
      <c r="X27" s="34"/>
      <c r="Y27" s="23">
        <f t="shared" si="11"/>
        <v>0</v>
      </c>
      <c r="Z27" s="17"/>
      <c r="AA27" s="17"/>
      <c r="AB27" s="24">
        <f t="shared" si="12"/>
        <v>0</v>
      </c>
      <c r="AC27" s="128"/>
      <c r="AD27" s="25">
        <f t="shared" si="13"/>
        <v>0</v>
      </c>
      <c r="AE27" s="26">
        <f t="shared" si="14"/>
        <v>0</v>
      </c>
      <c r="AF27" s="13"/>
      <c r="AG27" s="29"/>
      <c r="AH27" s="15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/>
      <c r="AS27" s="17">
        <f t="shared" si="17"/>
        <v>0</v>
      </c>
      <c r="AT27" s="17"/>
      <c r="AU27" s="41" t="s">
        <v>113</v>
      </c>
      <c r="AV27" s="17"/>
      <c r="AW27" s="17">
        <f t="shared" si="18"/>
        <v>0</v>
      </c>
      <c r="AX27" s="17">
        <f t="shared" si="19"/>
        <v>0</v>
      </c>
      <c r="AY27" s="17"/>
      <c r="AZ27" s="17"/>
      <c r="BA27" s="17"/>
      <c r="BB27" s="17"/>
      <c r="BC27" s="17"/>
      <c r="BD27" s="17"/>
      <c r="BE27" s="17">
        <f t="shared" si="20"/>
        <v>0</v>
      </c>
      <c r="BF27" s="27">
        <f t="shared" si="21"/>
        <v>0</v>
      </c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</row>
    <row r="28" spans="1:197" s="19" customFormat="1" ht="21" customHeight="1" x14ac:dyDescent="0.35">
      <c r="A28" s="13">
        <v>10</v>
      </c>
      <c r="B28" s="29" t="s">
        <v>36</v>
      </c>
      <c r="C28" s="35" t="s">
        <v>28</v>
      </c>
      <c r="D28" s="16">
        <v>43030</v>
      </c>
      <c r="E28" s="17">
        <v>2108</v>
      </c>
      <c r="F28" s="17">
        <f t="shared" si="0"/>
        <v>45138</v>
      </c>
      <c r="G28" s="17">
        <v>2109</v>
      </c>
      <c r="H28" s="17"/>
      <c r="I28" s="17"/>
      <c r="J28" s="17">
        <f t="shared" si="1"/>
        <v>47247</v>
      </c>
      <c r="K28" s="18">
        <f t="shared" si="2"/>
        <v>0</v>
      </c>
      <c r="L28" s="19">
        <v>0</v>
      </c>
      <c r="M28" s="19">
        <v>0</v>
      </c>
      <c r="N28" s="19">
        <v>0</v>
      </c>
      <c r="O28" s="20">
        <f t="shared" si="3"/>
        <v>47247</v>
      </c>
      <c r="P28" s="142">
        <v>3605.95</v>
      </c>
      <c r="Q28" s="17">
        <f t="shared" si="4"/>
        <v>4252.2299999999996</v>
      </c>
      <c r="R28" s="17">
        <f t="shared" si="5"/>
        <v>200</v>
      </c>
      <c r="S28" s="17">
        <f t="shared" si="6"/>
        <v>1181.17</v>
      </c>
      <c r="T28" s="17">
        <f t="shared" si="7"/>
        <v>7144.86</v>
      </c>
      <c r="U28" s="20">
        <f t="shared" si="8"/>
        <v>16384.21</v>
      </c>
      <c r="V28" s="21">
        <f t="shared" si="9"/>
        <v>15431</v>
      </c>
      <c r="W28" s="21">
        <f t="shared" si="10"/>
        <v>15431.79</v>
      </c>
      <c r="X28" s="22">
        <f>+A28</f>
        <v>10</v>
      </c>
      <c r="Y28" s="23">
        <f t="shared" si="11"/>
        <v>5669.6399999999994</v>
      </c>
      <c r="Z28" s="17">
        <v>0</v>
      </c>
      <c r="AA28" s="17">
        <v>100</v>
      </c>
      <c r="AB28" s="24">
        <f t="shared" si="12"/>
        <v>1181.18</v>
      </c>
      <c r="AC28" s="128">
        <v>200</v>
      </c>
      <c r="AD28" s="25">
        <f t="shared" si="13"/>
        <v>30862.79</v>
      </c>
      <c r="AE28" s="26">
        <f t="shared" si="14"/>
        <v>15431.395</v>
      </c>
      <c r="AF28" s="13">
        <v>10</v>
      </c>
      <c r="AG28" s="29" t="s">
        <v>36</v>
      </c>
      <c r="AH28" s="35" t="s">
        <v>28</v>
      </c>
      <c r="AI28" s="17">
        <f t="shared" si="15"/>
        <v>3605.95</v>
      </c>
      <c r="AJ28" s="17">
        <f t="shared" si="16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/>
      <c r="AQ28" s="17">
        <v>0</v>
      </c>
      <c r="AR28" s="17">
        <v>0</v>
      </c>
      <c r="AS28" s="17">
        <f t="shared" si="17"/>
        <v>4252.2299999999996</v>
      </c>
      <c r="AT28" s="17">
        <v>200</v>
      </c>
      <c r="AU28" s="17">
        <v>0</v>
      </c>
      <c r="AV28" s="17">
        <v>0</v>
      </c>
      <c r="AW28" s="17">
        <f t="shared" si="18"/>
        <v>200</v>
      </c>
      <c r="AX28" s="17">
        <f t="shared" si="19"/>
        <v>1181.17</v>
      </c>
      <c r="AY28" s="17">
        <v>0</v>
      </c>
      <c r="AZ28" s="17">
        <v>100</v>
      </c>
      <c r="BA28" s="17">
        <v>100</v>
      </c>
      <c r="BB28" s="17">
        <v>6944.86</v>
      </c>
      <c r="BC28" s="17">
        <v>0</v>
      </c>
      <c r="BD28" s="17">
        <v>0</v>
      </c>
      <c r="BE28" s="17">
        <f t="shared" si="20"/>
        <v>7144.86</v>
      </c>
      <c r="BF28" s="27">
        <f t="shared" si="21"/>
        <v>16384.21</v>
      </c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</row>
    <row r="29" spans="1:197" s="19" customFormat="1" ht="21" customHeight="1" x14ac:dyDescent="0.35">
      <c r="A29" s="13"/>
      <c r="B29" s="29"/>
      <c r="C29" s="15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2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20">
        <f t="shared" si="8"/>
        <v>0</v>
      </c>
      <c r="V29" s="21">
        <f t="shared" si="9"/>
        <v>0</v>
      </c>
      <c r="W29" s="21">
        <f t="shared" si="10"/>
        <v>0</v>
      </c>
      <c r="X29" s="22"/>
      <c r="Y29" s="23">
        <f t="shared" si="11"/>
        <v>0</v>
      </c>
      <c r="Z29" s="17"/>
      <c r="AA29" s="17"/>
      <c r="AB29" s="24">
        <f t="shared" si="12"/>
        <v>0</v>
      </c>
      <c r="AC29" s="128"/>
      <c r="AD29" s="25">
        <f t="shared" si="13"/>
        <v>0</v>
      </c>
      <c r="AE29" s="26">
        <f t="shared" si="14"/>
        <v>0</v>
      </c>
      <c r="AF29" s="13"/>
      <c r="AG29" s="29"/>
      <c r="AH29" s="15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/>
      <c r="AS29" s="17">
        <f t="shared" si="17"/>
        <v>0</v>
      </c>
      <c r="AT29" s="17"/>
      <c r="AU29" s="17"/>
      <c r="AV29" s="17"/>
      <c r="AW29" s="17">
        <f t="shared" si="18"/>
        <v>0</v>
      </c>
      <c r="AX29" s="17">
        <f t="shared" si="19"/>
        <v>0</v>
      </c>
      <c r="AY29" s="17"/>
      <c r="AZ29" s="17"/>
      <c r="BA29" s="17"/>
      <c r="BB29" s="17"/>
      <c r="BC29" s="17"/>
      <c r="BD29" s="17"/>
      <c r="BE29" s="17">
        <f t="shared" si="20"/>
        <v>0</v>
      </c>
      <c r="BF29" s="27">
        <f t="shared" si="21"/>
        <v>0</v>
      </c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</row>
    <row r="30" spans="1:197" s="19" customFormat="1" ht="21" customHeight="1" x14ac:dyDescent="0.35">
      <c r="A30" s="13">
        <v>12</v>
      </c>
      <c r="B30" s="14" t="s">
        <v>37</v>
      </c>
      <c r="C30" s="15" t="s">
        <v>38</v>
      </c>
      <c r="D30" s="16">
        <v>34187</v>
      </c>
      <c r="E30" s="17">
        <v>1607</v>
      </c>
      <c r="F30" s="17">
        <f t="shared" si="0"/>
        <v>35794</v>
      </c>
      <c r="G30" s="17">
        <v>1590</v>
      </c>
      <c r="H30" s="17"/>
      <c r="I30" s="17"/>
      <c r="J30" s="17">
        <f t="shared" si="1"/>
        <v>37384</v>
      </c>
      <c r="K30" s="18">
        <f t="shared" si="2"/>
        <v>0</v>
      </c>
      <c r="L30" s="38">
        <v>0</v>
      </c>
      <c r="M30" s="38">
        <v>0</v>
      </c>
      <c r="N30" s="38">
        <v>0</v>
      </c>
      <c r="O30" s="20">
        <f t="shared" si="3"/>
        <v>37384</v>
      </c>
      <c r="P30" s="144">
        <v>1807.73</v>
      </c>
      <c r="Q30" s="17">
        <f t="shared" si="4"/>
        <v>11705.63</v>
      </c>
      <c r="R30" s="17">
        <f t="shared" si="5"/>
        <v>1086.4000000000001</v>
      </c>
      <c r="S30" s="17">
        <f t="shared" si="6"/>
        <v>934.6</v>
      </c>
      <c r="T30" s="17">
        <f t="shared" si="7"/>
        <v>16849.64</v>
      </c>
      <c r="U30" s="20">
        <f t="shared" si="8"/>
        <v>32384</v>
      </c>
      <c r="V30" s="21">
        <f t="shared" si="9"/>
        <v>2500</v>
      </c>
      <c r="W30" s="21">
        <f t="shared" si="10"/>
        <v>2500</v>
      </c>
      <c r="X30" s="22">
        <f>+A30</f>
        <v>12</v>
      </c>
      <c r="Y30" s="23">
        <f t="shared" si="11"/>
        <v>4486.08</v>
      </c>
      <c r="Z30" s="17">
        <v>0</v>
      </c>
      <c r="AA30" s="17">
        <v>100</v>
      </c>
      <c r="AB30" s="24">
        <f t="shared" si="12"/>
        <v>934.6</v>
      </c>
      <c r="AC30" s="128">
        <v>200</v>
      </c>
      <c r="AD30" s="25">
        <f t="shared" si="13"/>
        <v>5000</v>
      </c>
      <c r="AE30" s="26">
        <f t="shared" si="14"/>
        <v>2500</v>
      </c>
      <c r="AF30" s="13">
        <v>12</v>
      </c>
      <c r="AG30" s="14" t="s">
        <v>37</v>
      </c>
      <c r="AH30" s="15" t="s">
        <v>38</v>
      </c>
      <c r="AI30" s="17">
        <f t="shared" si="15"/>
        <v>1807.73</v>
      </c>
      <c r="AJ30" s="17">
        <f t="shared" si="16"/>
        <v>3364.56</v>
      </c>
      <c r="AK30" s="40">
        <v>0</v>
      </c>
      <c r="AL30" s="40">
        <v>500</v>
      </c>
      <c r="AM30" s="40">
        <v>0</v>
      </c>
      <c r="AN30" s="40">
        <v>6688.92</v>
      </c>
      <c r="AO30" s="40">
        <v>0</v>
      </c>
      <c r="AP30" s="40"/>
      <c r="AQ30" s="17">
        <v>0</v>
      </c>
      <c r="AR30" s="40">
        <v>1152.1500000000001</v>
      </c>
      <c r="AS30" s="17">
        <f t="shared" si="17"/>
        <v>11705.63</v>
      </c>
      <c r="AT30" s="17">
        <v>200</v>
      </c>
      <c r="AU30" s="17">
        <v>886.4</v>
      </c>
      <c r="AV30" s="17">
        <v>0</v>
      </c>
      <c r="AW30" s="17">
        <f t="shared" si="18"/>
        <v>1086.4000000000001</v>
      </c>
      <c r="AX30" s="17">
        <f t="shared" si="19"/>
        <v>934.6</v>
      </c>
      <c r="AY30" s="17">
        <v>0</v>
      </c>
      <c r="AZ30" s="17">
        <v>7279.38</v>
      </c>
      <c r="BA30" s="17">
        <v>100</v>
      </c>
      <c r="BB30" s="17">
        <v>9470.26</v>
      </c>
      <c r="BC30" s="17">
        <v>0</v>
      </c>
      <c r="BD30" s="17">
        <v>0</v>
      </c>
      <c r="BE30" s="17">
        <f t="shared" si="20"/>
        <v>16849.64</v>
      </c>
      <c r="BF30" s="27">
        <f t="shared" si="21"/>
        <v>32384</v>
      </c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</row>
    <row r="31" spans="1:197" s="19" customFormat="1" ht="21" customHeight="1" x14ac:dyDescent="0.35">
      <c r="A31" s="13"/>
      <c r="B31" s="29"/>
      <c r="C31" s="15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2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20">
        <f t="shared" si="8"/>
        <v>0</v>
      </c>
      <c r="V31" s="21">
        <f t="shared" si="9"/>
        <v>0</v>
      </c>
      <c r="W31" s="21">
        <f t="shared" si="10"/>
        <v>0</v>
      </c>
      <c r="X31" s="34"/>
      <c r="Y31" s="23">
        <f t="shared" si="11"/>
        <v>0</v>
      </c>
      <c r="Z31" s="17"/>
      <c r="AA31" s="17"/>
      <c r="AB31" s="24">
        <f t="shared" si="12"/>
        <v>0</v>
      </c>
      <c r="AC31" s="128"/>
      <c r="AD31" s="25">
        <f t="shared" si="13"/>
        <v>0</v>
      </c>
      <c r="AE31" s="26">
        <f t="shared" si="14"/>
        <v>0</v>
      </c>
      <c r="AF31" s="13"/>
      <c r="AG31" s="29"/>
      <c r="AH31" s="15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/>
      <c r="AS31" s="17">
        <f t="shared" si="17"/>
        <v>0</v>
      </c>
      <c r="AT31" s="17"/>
      <c r="AU31" s="17"/>
      <c r="AV31" s="17">
        <v>0</v>
      </c>
      <c r="AW31" s="17">
        <f t="shared" si="18"/>
        <v>0</v>
      </c>
      <c r="AX31" s="17">
        <f t="shared" si="19"/>
        <v>0</v>
      </c>
      <c r="AY31" s="17"/>
      <c r="AZ31" s="17"/>
      <c r="BA31" s="17"/>
      <c r="BB31" s="17"/>
      <c r="BC31" s="17"/>
      <c r="BD31" s="17"/>
      <c r="BE31" s="17">
        <f t="shared" si="20"/>
        <v>0</v>
      </c>
      <c r="BF31" s="27">
        <f t="shared" si="21"/>
        <v>0</v>
      </c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</row>
    <row r="32" spans="1:197" s="33" customFormat="1" ht="21" customHeight="1" x14ac:dyDescent="0.35">
      <c r="A32" s="13">
        <v>13</v>
      </c>
      <c r="B32" s="30" t="s">
        <v>40</v>
      </c>
      <c r="C32" s="31" t="s">
        <v>41</v>
      </c>
      <c r="D32" s="42">
        <v>31633</v>
      </c>
      <c r="E32" s="32">
        <v>1550</v>
      </c>
      <c r="F32" s="17">
        <f t="shared" si="0"/>
        <v>33183</v>
      </c>
      <c r="G32" s="32">
        <v>1550</v>
      </c>
      <c r="H32" s="32"/>
      <c r="I32" s="32"/>
      <c r="J32" s="17">
        <f t="shared" si="1"/>
        <v>34733</v>
      </c>
      <c r="K32" s="18">
        <f t="shared" si="2"/>
        <v>0</v>
      </c>
      <c r="L32" s="33">
        <v>0</v>
      </c>
      <c r="M32" s="33">
        <v>0</v>
      </c>
      <c r="N32" s="33">
        <v>0</v>
      </c>
      <c r="O32" s="20">
        <f t="shared" si="3"/>
        <v>34733</v>
      </c>
      <c r="P32" s="143">
        <v>1455.81</v>
      </c>
      <c r="Q32" s="17">
        <f t="shared" si="4"/>
        <v>3125.97</v>
      </c>
      <c r="R32" s="17">
        <f t="shared" si="5"/>
        <v>200</v>
      </c>
      <c r="S32" s="17">
        <f t="shared" si="6"/>
        <v>868.32</v>
      </c>
      <c r="T32" s="17">
        <f t="shared" si="7"/>
        <v>100</v>
      </c>
      <c r="U32" s="20">
        <f t="shared" si="8"/>
        <v>5750.0999999999995</v>
      </c>
      <c r="V32" s="21">
        <f t="shared" si="9"/>
        <v>14491</v>
      </c>
      <c r="W32" s="21">
        <f t="shared" si="10"/>
        <v>14491.900000000001</v>
      </c>
      <c r="X32" s="22">
        <f>+A32</f>
        <v>13</v>
      </c>
      <c r="Y32" s="23">
        <f t="shared" si="11"/>
        <v>4167.96</v>
      </c>
      <c r="Z32" s="32">
        <v>0</v>
      </c>
      <c r="AA32" s="17">
        <v>100</v>
      </c>
      <c r="AB32" s="24">
        <f t="shared" si="12"/>
        <v>868.33</v>
      </c>
      <c r="AC32" s="128">
        <v>200</v>
      </c>
      <c r="AD32" s="25">
        <f t="shared" si="13"/>
        <v>28982.9</v>
      </c>
      <c r="AE32" s="26">
        <f t="shared" si="14"/>
        <v>14491.45</v>
      </c>
      <c r="AF32" s="13">
        <v>13</v>
      </c>
      <c r="AG32" s="30" t="s">
        <v>40</v>
      </c>
      <c r="AH32" s="31" t="s">
        <v>41</v>
      </c>
      <c r="AI32" s="17">
        <f t="shared" si="15"/>
        <v>1455.81</v>
      </c>
      <c r="AJ32" s="17">
        <f t="shared" si="16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32"/>
      <c r="AQ32" s="17">
        <v>0</v>
      </c>
      <c r="AR32" s="32">
        <v>0</v>
      </c>
      <c r="AS32" s="17">
        <f t="shared" si="17"/>
        <v>3125.97</v>
      </c>
      <c r="AT32" s="17">
        <v>200</v>
      </c>
      <c r="AU32" s="32">
        <v>0</v>
      </c>
      <c r="AV32" s="32">
        <v>0</v>
      </c>
      <c r="AW32" s="17">
        <f t="shared" si="18"/>
        <v>200</v>
      </c>
      <c r="AX32" s="17">
        <f t="shared" si="19"/>
        <v>868.32</v>
      </c>
      <c r="AY32" s="17">
        <v>0</v>
      </c>
      <c r="AZ32" s="32">
        <v>0</v>
      </c>
      <c r="BA32" s="17">
        <v>100</v>
      </c>
      <c r="BB32" s="32"/>
      <c r="BC32" s="32"/>
      <c r="BD32" s="17">
        <v>0</v>
      </c>
      <c r="BE32" s="17">
        <f t="shared" si="20"/>
        <v>100</v>
      </c>
      <c r="BF32" s="27">
        <f t="shared" si="21"/>
        <v>5750.0999999999995</v>
      </c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</row>
    <row r="33" spans="1:197" s="19" customFormat="1" ht="21" customHeight="1" x14ac:dyDescent="0.35">
      <c r="A33" s="13"/>
      <c r="B33" s="37"/>
      <c r="C33" s="35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2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20">
        <f t="shared" si="8"/>
        <v>0</v>
      </c>
      <c r="V33" s="21">
        <f t="shared" si="9"/>
        <v>0</v>
      </c>
      <c r="W33" s="21">
        <f t="shared" si="10"/>
        <v>0</v>
      </c>
      <c r="X33" s="22"/>
      <c r="Y33" s="23">
        <f t="shared" si="11"/>
        <v>0</v>
      </c>
      <c r="Z33" s="17"/>
      <c r="AA33" s="17"/>
      <c r="AB33" s="24">
        <f t="shared" si="12"/>
        <v>0</v>
      </c>
      <c r="AC33" s="128"/>
      <c r="AD33" s="25">
        <f t="shared" si="13"/>
        <v>0</v>
      </c>
      <c r="AE33" s="26">
        <f t="shared" si="14"/>
        <v>0</v>
      </c>
      <c r="AF33" s="13"/>
      <c r="AG33" s="37"/>
      <c r="AH33" s="35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/>
      <c r="AS33" s="17">
        <f t="shared" si="17"/>
        <v>0</v>
      </c>
      <c r="AT33" s="17"/>
      <c r="AU33" s="17"/>
      <c r="AV33" s="17"/>
      <c r="AW33" s="17">
        <f t="shared" si="18"/>
        <v>0</v>
      </c>
      <c r="AX33" s="17">
        <f t="shared" si="19"/>
        <v>0</v>
      </c>
      <c r="AY33" s="17"/>
      <c r="AZ33" s="17"/>
      <c r="BA33" s="17"/>
      <c r="BB33" s="17"/>
      <c r="BC33" s="17"/>
      <c r="BD33" s="17"/>
      <c r="BE33" s="17">
        <f t="shared" si="20"/>
        <v>0</v>
      </c>
      <c r="BF33" s="27">
        <f t="shared" si="21"/>
        <v>0</v>
      </c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</row>
    <row r="34" spans="1:197" s="19" customFormat="1" ht="21" customHeight="1" x14ac:dyDescent="0.35">
      <c r="A34" s="13">
        <v>14</v>
      </c>
      <c r="B34" s="14" t="s">
        <v>42</v>
      </c>
      <c r="C34" s="43" t="s">
        <v>43</v>
      </c>
      <c r="D34" s="16">
        <v>39672</v>
      </c>
      <c r="E34" s="17">
        <v>1944</v>
      </c>
      <c r="F34" s="17">
        <f t="shared" si="0"/>
        <v>41616</v>
      </c>
      <c r="G34" s="17">
        <v>1944</v>
      </c>
      <c r="H34" s="17"/>
      <c r="I34" s="17"/>
      <c r="J34" s="17">
        <f t="shared" si="1"/>
        <v>43560</v>
      </c>
      <c r="K34" s="18">
        <f t="shared" si="2"/>
        <v>0</v>
      </c>
      <c r="L34" s="19">
        <v>0</v>
      </c>
      <c r="M34" s="19">
        <v>0</v>
      </c>
      <c r="N34" s="19">
        <v>0</v>
      </c>
      <c r="O34" s="20">
        <f t="shared" si="3"/>
        <v>43560</v>
      </c>
      <c r="P34" s="142">
        <v>2878.45</v>
      </c>
      <c r="Q34" s="17">
        <f t="shared" si="4"/>
        <v>3920.3999999999996</v>
      </c>
      <c r="R34" s="17">
        <f t="shared" si="5"/>
        <v>200</v>
      </c>
      <c r="S34" s="17">
        <f t="shared" si="6"/>
        <v>1089</v>
      </c>
      <c r="T34" s="17">
        <f t="shared" si="7"/>
        <v>200</v>
      </c>
      <c r="U34" s="20">
        <f t="shared" si="8"/>
        <v>8287.8499999999985</v>
      </c>
      <c r="V34" s="21">
        <f t="shared" si="9"/>
        <v>17636</v>
      </c>
      <c r="W34" s="21">
        <f t="shared" si="10"/>
        <v>17636.150000000001</v>
      </c>
      <c r="X34" s="22">
        <v>6</v>
      </c>
      <c r="Y34" s="23">
        <f t="shared" si="11"/>
        <v>5227.2</v>
      </c>
      <c r="Z34" s="17">
        <v>0</v>
      </c>
      <c r="AA34" s="17">
        <v>100</v>
      </c>
      <c r="AB34" s="24">
        <f t="shared" si="12"/>
        <v>1089</v>
      </c>
      <c r="AC34" s="128">
        <v>200</v>
      </c>
      <c r="AD34" s="25">
        <f t="shared" si="13"/>
        <v>35272.15</v>
      </c>
      <c r="AE34" s="26">
        <f t="shared" si="14"/>
        <v>17636.075000000001</v>
      </c>
      <c r="AF34" s="13">
        <v>14</v>
      </c>
      <c r="AG34" s="14" t="s">
        <v>42</v>
      </c>
      <c r="AH34" s="43" t="s">
        <v>43</v>
      </c>
      <c r="AI34" s="17">
        <f t="shared" si="15"/>
        <v>2878.45</v>
      </c>
      <c r="AJ34" s="17">
        <f t="shared" si="16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/>
      <c r="AQ34" s="17">
        <v>0</v>
      </c>
      <c r="AR34" s="17">
        <v>0</v>
      </c>
      <c r="AS34" s="17">
        <f t="shared" si="17"/>
        <v>3920.3999999999996</v>
      </c>
      <c r="AT34" s="17">
        <v>200</v>
      </c>
      <c r="AU34" s="17">
        <v>0</v>
      </c>
      <c r="AV34" s="17">
        <v>0</v>
      </c>
      <c r="AW34" s="17">
        <f t="shared" si="18"/>
        <v>200</v>
      </c>
      <c r="AX34" s="17">
        <f t="shared" si="19"/>
        <v>1089</v>
      </c>
      <c r="AY34" s="17">
        <v>0</v>
      </c>
      <c r="AZ34" s="17">
        <v>100</v>
      </c>
      <c r="BA34" s="17">
        <v>100</v>
      </c>
      <c r="BB34" s="17">
        <v>0</v>
      </c>
      <c r="BC34" s="17">
        <v>0</v>
      </c>
      <c r="BD34" s="17">
        <v>0</v>
      </c>
      <c r="BE34" s="17">
        <f t="shared" si="20"/>
        <v>200</v>
      </c>
      <c r="BF34" s="27">
        <f t="shared" si="21"/>
        <v>8287.8499999999985</v>
      </c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</row>
    <row r="35" spans="1:197" s="19" customFormat="1" ht="21" customHeight="1" x14ac:dyDescent="0.35">
      <c r="A35" s="13"/>
      <c r="B35" s="29"/>
      <c r="C35" s="15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2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20">
        <f t="shared" si="8"/>
        <v>0</v>
      </c>
      <c r="V35" s="21">
        <f t="shared" si="9"/>
        <v>0</v>
      </c>
      <c r="W35" s="21">
        <f t="shared" si="10"/>
        <v>0</v>
      </c>
      <c r="X35" s="22"/>
      <c r="Y35" s="23">
        <f t="shared" si="11"/>
        <v>0</v>
      </c>
      <c r="Z35" s="17"/>
      <c r="AA35" s="17"/>
      <c r="AB35" s="24">
        <f t="shared" si="12"/>
        <v>0</v>
      </c>
      <c r="AC35" s="128"/>
      <c r="AD35" s="25">
        <f t="shared" si="13"/>
        <v>0</v>
      </c>
      <c r="AE35" s="26">
        <f t="shared" si="14"/>
        <v>0</v>
      </c>
      <c r="AF35" s="13"/>
      <c r="AG35" s="29"/>
      <c r="AH35" s="15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/>
      <c r="AS35" s="17">
        <f t="shared" si="17"/>
        <v>0</v>
      </c>
      <c r="AT35" s="17"/>
      <c r="AU35" s="17"/>
      <c r="AV35" s="17"/>
      <c r="AW35" s="17">
        <f t="shared" si="18"/>
        <v>0</v>
      </c>
      <c r="AX35" s="17">
        <f t="shared" si="19"/>
        <v>0</v>
      </c>
      <c r="AY35" s="17"/>
      <c r="AZ35" s="17"/>
      <c r="BA35" s="17"/>
      <c r="BB35" s="17"/>
      <c r="BC35" s="17"/>
      <c r="BD35" s="17"/>
      <c r="BE35" s="17">
        <f t="shared" si="20"/>
        <v>0</v>
      </c>
      <c r="BF35" s="27">
        <f t="shared" si="21"/>
        <v>0</v>
      </c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</row>
    <row r="36" spans="1:197" s="28" customFormat="1" ht="21" customHeight="1" x14ac:dyDescent="0.35">
      <c r="A36" s="13">
        <v>15</v>
      </c>
      <c r="B36" s="29" t="s">
        <v>44</v>
      </c>
      <c r="C36" s="15" t="s">
        <v>28</v>
      </c>
      <c r="D36" s="16">
        <v>43030</v>
      </c>
      <c r="E36" s="17">
        <v>2108</v>
      </c>
      <c r="F36" s="17">
        <f t="shared" si="0"/>
        <v>45138</v>
      </c>
      <c r="G36" s="17">
        <v>2109</v>
      </c>
      <c r="H36" s="17"/>
      <c r="I36" s="17"/>
      <c r="J36" s="17">
        <f t="shared" si="1"/>
        <v>47247</v>
      </c>
      <c r="K36" s="18">
        <f t="shared" si="2"/>
        <v>0</v>
      </c>
      <c r="L36" s="19">
        <v>0</v>
      </c>
      <c r="M36" s="19">
        <v>0</v>
      </c>
      <c r="N36" s="19">
        <v>0</v>
      </c>
      <c r="O36" s="20">
        <f t="shared" si="3"/>
        <v>47247</v>
      </c>
      <c r="P36" s="142">
        <v>3605.95</v>
      </c>
      <c r="Q36" s="17">
        <f t="shared" si="4"/>
        <v>4252.2299999999996</v>
      </c>
      <c r="R36" s="17">
        <f t="shared" si="5"/>
        <v>200</v>
      </c>
      <c r="S36" s="17">
        <f t="shared" si="6"/>
        <v>1181.17</v>
      </c>
      <c r="T36" s="17">
        <f t="shared" si="7"/>
        <v>600</v>
      </c>
      <c r="U36" s="20">
        <f t="shared" si="8"/>
        <v>9839.3499999999985</v>
      </c>
      <c r="V36" s="21">
        <f t="shared" si="9"/>
        <v>18704</v>
      </c>
      <c r="W36" s="21">
        <f t="shared" si="10"/>
        <v>18703.650000000001</v>
      </c>
      <c r="X36" s="22">
        <f>+A36</f>
        <v>15</v>
      </c>
      <c r="Y36" s="23">
        <f t="shared" si="11"/>
        <v>5669.6399999999994</v>
      </c>
      <c r="Z36" s="17">
        <v>0</v>
      </c>
      <c r="AA36" s="17">
        <v>100</v>
      </c>
      <c r="AB36" s="24">
        <f t="shared" si="12"/>
        <v>1181.18</v>
      </c>
      <c r="AC36" s="128">
        <v>200</v>
      </c>
      <c r="AD36" s="25">
        <f t="shared" si="13"/>
        <v>37407.65</v>
      </c>
      <c r="AE36" s="26">
        <f t="shared" si="14"/>
        <v>18703.825000000001</v>
      </c>
      <c r="AF36" s="13">
        <v>15</v>
      </c>
      <c r="AG36" s="29" t="s">
        <v>44</v>
      </c>
      <c r="AH36" s="15" t="s">
        <v>28</v>
      </c>
      <c r="AI36" s="17">
        <f t="shared" si="15"/>
        <v>3605.95</v>
      </c>
      <c r="AJ36" s="17">
        <f t="shared" si="16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/>
      <c r="AQ36" s="17">
        <v>0</v>
      </c>
      <c r="AR36" s="17">
        <v>0</v>
      </c>
      <c r="AS36" s="17">
        <f t="shared" si="17"/>
        <v>4252.2299999999996</v>
      </c>
      <c r="AT36" s="17">
        <v>200</v>
      </c>
      <c r="AU36" s="17">
        <v>0</v>
      </c>
      <c r="AV36" s="17">
        <v>0</v>
      </c>
      <c r="AW36" s="17">
        <f t="shared" si="18"/>
        <v>200</v>
      </c>
      <c r="AX36" s="17">
        <f t="shared" si="19"/>
        <v>1181.17</v>
      </c>
      <c r="AY36" s="17">
        <v>0</v>
      </c>
      <c r="AZ36" s="17">
        <v>500</v>
      </c>
      <c r="BA36" s="17">
        <v>100</v>
      </c>
      <c r="BB36" s="17">
        <v>0</v>
      </c>
      <c r="BC36" s="17"/>
      <c r="BD36" s="17">
        <v>0</v>
      </c>
      <c r="BE36" s="17">
        <f t="shared" si="20"/>
        <v>600</v>
      </c>
      <c r="BF36" s="27">
        <f t="shared" si="21"/>
        <v>9839.3499999999985</v>
      </c>
    </row>
    <row r="37" spans="1:197" s="28" customFormat="1" ht="21" customHeight="1" x14ac:dyDescent="0.35">
      <c r="A37" s="13"/>
      <c r="B37" s="29"/>
      <c r="C37" s="44"/>
      <c r="D37" s="16"/>
      <c r="E37" s="40"/>
      <c r="F37" s="17">
        <f t="shared" si="0"/>
        <v>0</v>
      </c>
      <c r="G37" s="40"/>
      <c r="H37" s="40"/>
      <c r="I37" s="40"/>
      <c r="J37" s="17">
        <f t="shared" si="1"/>
        <v>0</v>
      </c>
      <c r="K37" s="18">
        <f t="shared" si="2"/>
        <v>0</v>
      </c>
      <c r="L37" s="38"/>
      <c r="M37" s="38"/>
      <c r="N37" s="38"/>
      <c r="O37" s="20">
        <f t="shared" si="3"/>
        <v>0</v>
      </c>
      <c r="P37" s="144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20">
        <f t="shared" si="8"/>
        <v>0</v>
      </c>
      <c r="V37" s="21">
        <f t="shared" si="9"/>
        <v>0</v>
      </c>
      <c r="W37" s="21">
        <f t="shared" si="10"/>
        <v>0</v>
      </c>
      <c r="X37" s="34"/>
      <c r="Y37" s="23">
        <f t="shared" si="11"/>
        <v>0</v>
      </c>
      <c r="Z37" s="40"/>
      <c r="AA37" s="40"/>
      <c r="AB37" s="24">
        <f t="shared" si="12"/>
        <v>0</v>
      </c>
      <c r="AC37" s="129"/>
      <c r="AD37" s="25">
        <f t="shared" si="13"/>
        <v>0</v>
      </c>
      <c r="AE37" s="26">
        <f t="shared" si="14"/>
        <v>0</v>
      </c>
      <c r="AF37" s="13"/>
      <c r="AG37" s="29"/>
      <c r="AH37" s="44"/>
      <c r="AI37" s="17">
        <f t="shared" si="15"/>
        <v>0</v>
      </c>
      <c r="AJ37" s="17">
        <f t="shared" si="16"/>
        <v>0</v>
      </c>
      <c r="AK37" s="40"/>
      <c r="AL37" s="40"/>
      <c r="AM37" s="17"/>
      <c r="AN37" s="17"/>
      <c r="AO37" s="40"/>
      <c r="AP37" s="40"/>
      <c r="AQ37" s="17"/>
      <c r="AR37" s="17"/>
      <c r="AS37" s="17">
        <f t="shared" si="17"/>
        <v>0</v>
      </c>
      <c r="AT37" s="40"/>
      <c r="AU37" s="46"/>
      <c r="AV37" s="46"/>
      <c r="AW37" s="17">
        <f t="shared" si="18"/>
        <v>0</v>
      </c>
      <c r="AX37" s="17">
        <f t="shared" si="19"/>
        <v>0</v>
      </c>
      <c r="AY37" s="17"/>
      <c r="AZ37" s="40"/>
      <c r="BA37" s="40"/>
      <c r="BB37" s="40"/>
      <c r="BC37" s="40"/>
      <c r="BD37" s="17"/>
      <c r="BE37" s="17">
        <f t="shared" si="20"/>
        <v>0</v>
      </c>
      <c r="BF37" s="27">
        <f t="shared" si="21"/>
        <v>0</v>
      </c>
    </row>
    <row r="38" spans="1:197" s="19" customFormat="1" ht="21" customHeight="1" x14ac:dyDescent="0.35">
      <c r="A38" s="13">
        <v>16</v>
      </c>
      <c r="B38" s="47" t="s">
        <v>45</v>
      </c>
      <c r="C38" s="15" t="s">
        <v>39</v>
      </c>
      <c r="D38" s="16">
        <v>57347</v>
      </c>
      <c r="E38" s="17">
        <v>2810</v>
      </c>
      <c r="F38" s="17">
        <f t="shared" si="0"/>
        <v>60157</v>
      </c>
      <c r="G38" s="17">
        <v>2810</v>
      </c>
      <c r="H38" s="17"/>
      <c r="I38" s="17"/>
      <c r="J38" s="17">
        <f t="shared" si="1"/>
        <v>62967</v>
      </c>
      <c r="K38" s="18">
        <f t="shared" si="2"/>
        <v>0</v>
      </c>
      <c r="L38" s="19">
        <v>0</v>
      </c>
      <c r="M38" s="19">
        <v>0</v>
      </c>
      <c r="N38" s="19">
        <v>0</v>
      </c>
      <c r="O38" s="20">
        <f t="shared" si="3"/>
        <v>62967</v>
      </c>
      <c r="P38" s="142">
        <v>6912.39</v>
      </c>
      <c r="Q38" s="17">
        <f t="shared" si="4"/>
        <v>13519.79</v>
      </c>
      <c r="R38" s="17">
        <f t="shared" si="5"/>
        <v>200</v>
      </c>
      <c r="S38" s="17">
        <f t="shared" si="6"/>
        <v>1574.17</v>
      </c>
      <c r="T38" s="17">
        <f t="shared" si="7"/>
        <v>100</v>
      </c>
      <c r="U38" s="20">
        <f t="shared" si="8"/>
        <v>22306.35</v>
      </c>
      <c r="V38" s="21">
        <f t="shared" si="9"/>
        <v>20330</v>
      </c>
      <c r="W38" s="21">
        <f t="shared" si="10"/>
        <v>20330.650000000001</v>
      </c>
      <c r="X38" s="22">
        <f>+A38</f>
        <v>16</v>
      </c>
      <c r="Y38" s="23">
        <f t="shared" si="11"/>
        <v>7556.04</v>
      </c>
      <c r="Z38" s="17">
        <v>0</v>
      </c>
      <c r="AA38" s="17">
        <v>100</v>
      </c>
      <c r="AB38" s="24">
        <f t="shared" si="12"/>
        <v>1574.18</v>
      </c>
      <c r="AC38" s="128">
        <v>200</v>
      </c>
      <c r="AD38" s="25">
        <f t="shared" si="13"/>
        <v>40660.65</v>
      </c>
      <c r="AE38" s="26">
        <f t="shared" si="14"/>
        <v>20330.325000000001</v>
      </c>
      <c r="AF38" s="13">
        <v>16</v>
      </c>
      <c r="AG38" s="47" t="s">
        <v>45</v>
      </c>
      <c r="AH38" s="15" t="s">
        <v>39</v>
      </c>
      <c r="AI38" s="17">
        <f t="shared" si="15"/>
        <v>6912.39</v>
      </c>
      <c r="AJ38" s="17">
        <f t="shared" si="16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/>
      <c r="AQ38" s="17">
        <v>0</v>
      </c>
      <c r="AR38" s="17">
        <v>0</v>
      </c>
      <c r="AS38" s="17">
        <f t="shared" si="17"/>
        <v>13519.79</v>
      </c>
      <c r="AT38" s="17">
        <v>200</v>
      </c>
      <c r="AU38" s="17">
        <v>0</v>
      </c>
      <c r="AV38" s="17">
        <v>0</v>
      </c>
      <c r="AW38" s="17">
        <f t="shared" si="18"/>
        <v>200</v>
      </c>
      <c r="AX38" s="17">
        <f t="shared" si="19"/>
        <v>1574.17</v>
      </c>
      <c r="AY38" s="17">
        <v>0</v>
      </c>
      <c r="AZ38" s="17">
        <v>0</v>
      </c>
      <c r="BA38" s="17">
        <v>100</v>
      </c>
      <c r="BB38" s="17"/>
      <c r="BC38" s="17">
        <v>0</v>
      </c>
      <c r="BD38" s="17">
        <v>0</v>
      </c>
      <c r="BE38" s="17">
        <f t="shared" si="20"/>
        <v>100</v>
      </c>
      <c r="BF38" s="27">
        <f t="shared" si="21"/>
        <v>22306.35</v>
      </c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</row>
    <row r="39" spans="1:197" s="19" customFormat="1" ht="21" customHeight="1" x14ac:dyDescent="0.35">
      <c r="A39" s="13"/>
      <c r="B39" s="37"/>
      <c r="D39" s="16"/>
      <c r="E39" s="17"/>
      <c r="F39" s="17">
        <f t="shared" si="0"/>
        <v>0</v>
      </c>
      <c r="G39" s="17"/>
      <c r="H39" s="17"/>
      <c r="I39" s="17"/>
      <c r="J39" s="17">
        <f t="shared" si="1"/>
        <v>0</v>
      </c>
      <c r="K39" s="18">
        <f t="shared" si="2"/>
        <v>0</v>
      </c>
      <c r="O39" s="20">
        <f t="shared" si="3"/>
        <v>0</v>
      </c>
      <c r="P39" s="142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20">
        <f t="shared" si="8"/>
        <v>0</v>
      </c>
      <c r="V39" s="21">
        <f t="shared" si="9"/>
        <v>0</v>
      </c>
      <c r="W39" s="21">
        <f t="shared" si="10"/>
        <v>0</v>
      </c>
      <c r="X39" s="22"/>
      <c r="Y39" s="23">
        <f t="shared" si="11"/>
        <v>0</v>
      </c>
      <c r="Z39" s="17"/>
      <c r="AA39" s="17"/>
      <c r="AB39" s="24">
        <f t="shared" si="12"/>
        <v>0</v>
      </c>
      <c r="AC39" s="128"/>
      <c r="AD39" s="25">
        <f t="shared" si="13"/>
        <v>0</v>
      </c>
      <c r="AE39" s="26">
        <f t="shared" si="14"/>
        <v>0</v>
      </c>
      <c r="AF39" s="13"/>
      <c r="AG39" s="37"/>
      <c r="AI39" s="17">
        <f t="shared" si="15"/>
        <v>0</v>
      </c>
      <c r="AJ39" s="17">
        <f t="shared" si="16"/>
        <v>0</v>
      </c>
      <c r="AK39" s="17"/>
      <c r="AL39" s="17"/>
      <c r="AM39" s="17"/>
      <c r="AN39" s="17"/>
      <c r="AO39" s="17"/>
      <c r="AP39" s="17"/>
      <c r="AQ39" s="17"/>
      <c r="AR39" s="17"/>
      <c r="AS39" s="17">
        <f t="shared" si="17"/>
        <v>0</v>
      </c>
      <c r="AT39" s="17"/>
      <c r="AU39" s="37"/>
      <c r="AV39" s="37"/>
      <c r="AW39" s="17">
        <f t="shared" si="18"/>
        <v>0</v>
      </c>
      <c r="AX39" s="17">
        <f t="shared" si="19"/>
        <v>0</v>
      </c>
      <c r="AY39" s="17"/>
      <c r="AZ39" s="17"/>
      <c r="BA39" s="17"/>
      <c r="BB39" s="17"/>
      <c r="BC39" s="17"/>
      <c r="BD39" s="17"/>
      <c r="BE39" s="17">
        <f t="shared" si="20"/>
        <v>0</v>
      </c>
      <c r="BF39" s="27">
        <f t="shared" si="21"/>
        <v>0</v>
      </c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</row>
    <row r="40" spans="1:197" s="19" customFormat="1" ht="21" customHeight="1" x14ac:dyDescent="0.35">
      <c r="A40" s="13">
        <v>17</v>
      </c>
      <c r="B40" s="14" t="s">
        <v>46</v>
      </c>
      <c r="C40" s="15" t="s">
        <v>137</v>
      </c>
      <c r="D40" s="16">
        <v>34187</v>
      </c>
      <c r="E40" s="17">
        <v>1607</v>
      </c>
      <c r="F40" s="17">
        <v>41616</v>
      </c>
      <c r="G40" s="17">
        <v>1944</v>
      </c>
      <c r="H40" s="17"/>
      <c r="I40" s="17"/>
      <c r="J40" s="17">
        <f t="shared" si="1"/>
        <v>43560</v>
      </c>
      <c r="K40" s="18">
        <f t="shared" si="2"/>
        <v>0</v>
      </c>
      <c r="L40" s="19">
        <v>0</v>
      </c>
      <c r="M40" s="19">
        <v>0</v>
      </c>
      <c r="N40" s="19">
        <v>0</v>
      </c>
      <c r="O40" s="20">
        <f t="shared" si="3"/>
        <v>43560</v>
      </c>
      <c r="P40" s="142">
        <v>2878.45</v>
      </c>
      <c r="Q40" s="17">
        <f t="shared" si="4"/>
        <v>3920.3999999999996</v>
      </c>
      <c r="R40" s="17">
        <f t="shared" si="5"/>
        <v>200</v>
      </c>
      <c r="S40" s="17">
        <f t="shared" si="6"/>
        <v>1089</v>
      </c>
      <c r="T40" s="17">
        <f t="shared" si="7"/>
        <v>100</v>
      </c>
      <c r="U40" s="20">
        <f t="shared" si="8"/>
        <v>8187.8499999999995</v>
      </c>
      <c r="V40" s="21">
        <f t="shared" si="9"/>
        <v>17686</v>
      </c>
      <c r="W40" s="21">
        <f t="shared" si="10"/>
        <v>17686.150000000001</v>
      </c>
      <c r="X40" s="22">
        <v>7</v>
      </c>
      <c r="Y40" s="23">
        <f t="shared" si="11"/>
        <v>5227.2</v>
      </c>
      <c r="Z40" s="17">
        <v>0</v>
      </c>
      <c r="AA40" s="17">
        <v>100</v>
      </c>
      <c r="AB40" s="24">
        <f t="shared" si="12"/>
        <v>1089</v>
      </c>
      <c r="AC40" s="128">
        <v>200</v>
      </c>
      <c r="AD40" s="25">
        <f t="shared" si="13"/>
        <v>35372.15</v>
      </c>
      <c r="AE40" s="26">
        <f t="shared" si="14"/>
        <v>17686.075000000001</v>
      </c>
      <c r="AF40" s="13">
        <v>17</v>
      </c>
      <c r="AG40" s="14" t="s">
        <v>46</v>
      </c>
      <c r="AH40" s="15" t="s">
        <v>137</v>
      </c>
      <c r="AI40" s="17">
        <f t="shared" si="15"/>
        <v>2878.45</v>
      </c>
      <c r="AJ40" s="17">
        <f t="shared" si="16"/>
        <v>3920.3999999999996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/>
      <c r="AQ40" s="17">
        <v>0</v>
      </c>
      <c r="AR40" s="17">
        <v>0</v>
      </c>
      <c r="AS40" s="17">
        <f t="shared" si="17"/>
        <v>3920.3999999999996</v>
      </c>
      <c r="AT40" s="17">
        <v>200</v>
      </c>
      <c r="AU40" s="17">
        <v>0</v>
      </c>
      <c r="AV40" s="17">
        <v>0</v>
      </c>
      <c r="AW40" s="17">
        <f t="shared" si="18"/>
        <v>200</v>
      </c>
      <c r="AX40" s="17">
        <f t="shared" si="19"/>
        <v>1089</v>
      </c>
      <c r="AY40" s="17">
        <v>0</v>
      </c>
      <c r="AZ40" s="17">
        <v>0</v>
      </c>
      <c r="BA40" s="17">
        <v>100</v>
      </c>
      <c r="BB40" s="17">
        <v>0</v>
      </c>
      <c r="BC40" s="17">
        <v>0</v>
      </c>
      <c r="BD40" s="17">
        <v>0</v>
      </c>
      <c r="BE40" s="17">
        <f t="shared" si="20"/>
        <v>100</v>
      </c>
      <c r="BF40" s="27">
        <f t="shared" si="21"/>
        <v>8187.8499999999995</v>
      </c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</row>
    <row r="41" spans="1:197" s="19" customFormat="1" ht="21" customHeight="1" x14ac:dyDescent="0.35">
      <c r="A41" s="13"/>
      <c r="B41" s="14"/>
      <c r="C41" s="15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2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20">
        <f t="shared" si="8"/>
        <v>0</v>
      </c>
      <c r="V41" s="21">
        <f t="shared" si="9"/>
        <v>0</v>
      </c>
      <c r="W41" s="21">
        <f t="shared" si="10"/>
        <v>0</v>
      </c>
      <c r="X41" s="22"/>
      <c r="Y41" s="23">
        <f t="shared" si="11"/>
        <v>0</v>
      </c>
      <c r="Z41" s="17"/>
      <c r="AA41" s="17"/>
      <c r="AB41" s="24">
        <f t="shared" si="12"/>
        <v>0</v>
      </c>
      <c r="AC41" s="128"/>
      <c r="AD41" s="25">
        <f t="shared" si="13"/>
        <v>0</v>
      </c>
      <c r="AE41" s="26">
        <f t="shared" si="14"/>
        <v>0</v>
      </c>
      <c r="AF41" s="13"/>
      <c r="AG41" s="14"/>
      <c r="AH41" s="15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/>
      <c r="AS41" s="17">
        <f t="shared" si="17"/>
        <v>0</v>
      </c>
      <c r="AT41" s="17"/>
      <c r="AU41" s="17"/>
      <c r="AV41" s="17"/>
      <c r="AW41" s="17">
        <f t="shared" si="18"/>
        <v>0</v>
      </c>
      <c r="AX41" s="17">
        <f t="shared" si="19"/>
        <v>0</v>
      </c>
      <c r="AY41" s="17"/>
      <c r="AZ41" s="17"/>
      <c r="BA41" s="17"/>
      <c r="BB41" s="17"/>
      <c r="BC41" s="17"/>
      <c r="BD41" s="17"/>
      <c r="BE41" s="17">
        <f t="shared" si="20"/>
        <v>0</v>
      </c>
      <c r="BF41" s="27">
        <f t="shared" si="21"/>
        <v>0</v>
      </c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</row>
    <row r="42" spans="1:197" s="19" customFormat="1" ht="21" customHeight="1" x14ac:dyDescent="0.35">
      <c r="A42" s="13">
        <v>18</v>
      </c>
      <c r="B42" s="14" t="s">
        <v>47</v>
      </c>
      <c r="C42" s="35" t="s">
        <v>38</v>
      </c>
      <c r="D42" s="16">
        <v>34535</v>
      </c>
      <c r="E42" s="17">
        <v>1623</v>
      </c>
      <c r="F42" s="17">
        <f t="shared" si="0"/>
        <v>36158</v>
      </c>
      <c r="G42" s="17">
        <v>1591</v>
      </c>
      <c r="H42" s="17"/>
      <c r="I42" s="48"/>
      <c r="J42" s="17">
        <f t="shared" si="1"/>
        <v>37749</v>
      </c>
      <c r="K42" s="18">
        <f t="shared" si="2"/>
        <v>0</v>
      </c>
      <c r="L42" s="19">
        <v>0</v>
      </c>
      <c r="M42" s="19">
        <v>0</v>
      </c>
      <c r="N42" s="19">
        <v>0</v>
      </c>
      <c r="O42" s="20">
        <f t="shared" si="3"/>
        <v>37749</v>
      </c>
      <c r="P42" s="142">
        <v>1856.18</v>
      </c>
      <c r="Q42" s="17">
        <f t="shared" si="4"/>
        <v>19403.43</v>
      </c>
      <c r="R42" s="17">
        <f t="shared" si="5"/>
        <v>200</v>
      </c>
      <c r="S42" s="17">
        <f t="shared" si="6"/>
        <v>943.72</v>
      </c>
      <c r="T42" s="17">
        <f t="shared" si="7"/>
        <v>100</v>
      </c>
      <c r="U42" s="20">
        <f t="shared" si="8"/>
        <v>22503.33</v>
      </c>
      <c r="V42" s="21">
        <f t="shared" si="9"/>
        <v>7623</v>
      </c>
      <c r="W42" s="21">
        <f t="shared" si="10"/>
        <v>7622.6699999999983</v>
      </c>
      <c r="X42" s="22">
        <f>+A42</f>
        <v>18</v>
      </c>
      <c r="Y42" s="23">
        <f t="shared" si="11"/>
        <v>4529.88</v>
      </c>
      <c r="Z42" s="17">
        <v>0</v>
      </c>
      <c r="AA42" s="17">
        <v>100</v>
      </c>
      <c r="AB42" s="24">
        <f t="shared" si="12"/>
        <v>943.73</v>
      </c>
      <c r="AC42" s="128">
        <v>200</v>
      </c>
      <c r="AD42" s="25">
        <f t="shared" si="13"/>
        <v>15245.669999999998</v>
      </c>
      <c r="AE42" s="26">
        <f t="shared" si="14"/>
        <v>7622.8349999999991</v>
      </c>
      <c r="AF42" s="13">
        <v>18</v>
      </c>
      <c r="AG42" s="14" t="s">
        <v>47</v>
      </c>
      <c r="AH42" s="35" t="s">
        <v>38</v>
      </c>
      <c r="AI42" s="17">
        <f t="shared" si="15"/>
        <v>1856.18</v>
      </c>
      <c r="AJ42" s="17">
        <f t="shared" si="16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/>
      <c r="AQ42" s="17">
        <v>0</v>
      </c>
      <c r="AR42" s="17">
        <v>0</v>
      </c>
      <c r="AS42" s="17">
        <f t="shared" si="17"/>
        <v>19403.43</v>
      </c>
      <c r="AT42" s="17">
        <v>200</v>
      </c>
      <c r="AU42" s="17">
        <v>0</v>
      </c>
      <c r="AV42" s="17">
        <v>0</v>
      </c>
      <c r="AW42" s="17">
        <f t="shared" si="18"/>
        <v>200</v>
      </c>
      <c r="AX42" s="17">
        <f t="shared" si="19"/>
        <v>943.72</v>
      </c>
      <c r="AY42" s="17">
        <v>0</v>
      </c>
      <c r="AZ42" s="17">
        <v>0</v>
      </c>
      <c r="BA42" s="17">
        <v>100</v>
      </c>
      <c r="BB42" s="17">
        <v>0</v>
      </c>
      <c r="BC42" s="17">
        <v>0</v>
      </c>
      <c r="BD42" s="17">
        <v>0</v>
      </c>
      <c r="BE42" s="17">
        <f t="shared" si="20"/>
        <v>100</v>
      </c>
      <c r="BF42" s="27">
        <f t="shared" si="21"/>
        <v>22503.33</v>
      </c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</row>
    <row r="43" spans="1:197" s="19" customFormat="1" ht="21" customHeight="1" x14ac:dyDescent="0.35">
      <c r="A43" s="13"/>
      <c r="B43" s="29"/>
      <c r="C43" s="15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2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20">
        <f t="shared" si="8"/>
        <v>0</v>
      </c>
      <c r="V43" s="21">
        <f t="shared" si="9"/>
        <v>0</v>
      </c>
      <c r="W43" s="21">
        <f t="shared" si="10"/>
        <v>0</v>
      </c>
      <c r="X43" s="34"/>
      <c r="Y43" s="23">
        <f t="shared" si="11"/>
        <v>0</v>
      </c>
      <c r="Z43" s="17"/>
      <c r="AA43" s="17"/>
      <c r="AB43" s="24">
        <f t="shared" si="12"/>
        <v>0</v>
      </c>
      <c r="AC43" s="128"/>
      <c r="AD43" s="25">
        <f t="shared" si="13"/>
        <v>0</v>
      </c>
      <c r="AE43" s="26">
        <f t="shared" si="14"/>
        <v>0</v>
      </c>
      <c r="AF43" s="13"/>
      <c r="AG43" s="29"/>
      <c r="AH43" s="15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/>
      <c r="AS43" s="17">
        <f t="shared" si="17"/>
        <v>0</v>
      </c>
      <c r="AT43" s="17"/>
      <c r="AU43" s="17"/>
      <c r="AV43" s="17"/>
      <c r="AW43" s="17">
        <f t="shared" si="18"/>
        <v>0</v>
      </c>
      <c r="AX43" s="17">
        <f t="shared" si="19"/>
        <v>0</v>
      </c>
      <c r="AY43" s="17"/>
      <c r="AZ43" s="17"/>
      <c r="BA43" s="17"/>
      <c r="BB43" s="17"/>
      <c r="BC43" s="17"/>
      <c r="BD43" s="17"/>
      <c r="BE43" s="17">
        <f t="shared" si="20"/>
        <v>0</v>
      </c>
      <c r="BF43" s="27">
        <f t="shared" si="21"/>
        <v>0</v>
      </c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</row>
    <row r="44" spans="1:197" s="19" customFormat="1" ht="21" customHeight="1" x14ac:dyDescent="0.35">
      <c r="A44" s="13">
        <v>19</v>
      </c>
      <c r="B44" s="14" t="s">
        <v>48</v>
      </c>
      <c r="C44" s="35" t="s">
        <v>49</v>
      </c>
      <c r="D44" s="16">
        <v>43030</v>
      </c>
      <c r="E44" s="17">
        <v>2108</v>
      </c>
      <c r="F44" s="17">
        <f t="shared" si="0"/>
        <v>45138</v>
      </c>
      <c r="G44" s="17">
        <v>2109</v>
      </c>
      <c r="H44" s="17"/>
      <c r="I44" s="17"/>
      <c r="J44" s="17">
        <f t="shared" si="1"/>
        <v>47247</v>
      </c>
      <c r="K44" s="18">
        <f t="shared" si="2"/>
        <v>0</v>
      </c>
      <c r="L44" s="19">
        <v>0</v>
      </c>
      <c r="M44" s="19">
        <v>0</v>
      </c>
      <c r="N44" s="19">
        <v>0</v>
      </c>
      <c r="O44" s="20">
        <f t="shared" si="3"/>
        <v>47247</v>
      </c>
      <c r="P44" s="142">
        <v>3605.95</v>
      </c>
      <c r="Q44" s="17">
        <f t="shared" si="4"/>
        <v>9753.2499999999982</v>
      </c>
      <c r="R44" s="17">
        <f t="shared" si="5"/>
        <v>3128.58</v>
      </c>
      <c r="S44" s="17">
        <f t="shared" si="6"/>
        <v>1181.17</v>
      </c>
      <c r="T44" s="17">
        <f t="shared" si="7"/>
        <v>3763.5</v>
      </c>
      <c r="U44" s="20">
        <f t="shared" si="8"/>
        <v>21432.449999999997</v>
      </c>
      <c r="V44" s="21">
        <f t="shared" si="9"/>
        <v>12907</v>
      </c>
      <c r="W44" s="21">
        <f t="shared" si="10"/>
        <v>12907.550000000003</v>
      </c>
      <c r="X44" s="22">
        <f>+A44</f>
        <v>19</v>
      </c>
      <c r="Y44" s="23">
        <f t="shared" si="11"/>
        <v>5669.6399999999994</v>
      </c>
      <c r="Z44" s="17">
        <v>0</v>
      </c>
      <c r="AA44" s="17">
        <v>100</v>
      </c>
      <c r="AB44" s="24">
        <f t="shared" si="12"/>
        <v>1181.18</v>
      </c>
      <c r="AC44" s="128">
        <v>200</v>
      </c>
      <c r="AD44" s="25">
        <f t="shared" si="13"/>
        <v>25814.550000000003</v>
      </c>
      <c r="AE44" s="26">
        <f t="shared" si="14"/>
        <v>12907.275000000001</v>
      </c>
      <c r="AF44" s="13">
        <v>19</v>
      </c>
      <c r="AG44" s="14" t="s">
        <v>48</v>
      </c>
      <c r="AH44" s="35" t="s">
        <v>49</v>
      </c>
      <c r="AI44" s="17">
        <f t="shared" si="15"/>
        <v>3605.95</v>
      </c>
      <c r="AJ44" s="17">
        <f t="shared" si="16"/>
        <v>4252.2299999999996</v>
      </c>
      <c r="AK44" s="17">
        <v>0</v>
      </c>
      <c r="AL44" s="17">
        <v>0</v>
      </c>
      <c r="AM44" s="17">
        <v>0</v>
      </c>
      <c r="AN44" s="17">
        <v>4845.46</v>
      </c>
      <c r="AO44" s="17">
        <v>0</v>
      </c>
      <c r="AP44" s="17"/>
      <c r="AQ44" s="17">
        <v>0</v>
      </c>
      <c r="AR44" s="17">
        <v>655.56</v>
      </c>
      <c r="AS44" s="17">
        <f t="shared" si="17"/>
        <v>9753.2499999999982</v>
      </c>
      <c r="AT44" s="17">
        <v>200</v>
      </c>
      <c r="AU44" s="17">
        <v>2928.58</v>
      </c>
      <c r="AV44" s="17">
        <v>0</v>
      </c>
      <c r="AW44" s="17">
        <f t="shared" si="18"/>
        <v>3128.58</v>
      </c>
      <c r="AX44" s="17">
        <f t="shared" si="19"/>
        <v>1181.17</v>
      </c>
      <c r="AY44" s="17">
        <v>0</v>
      </c>
      <c r="AZ44" s="17">
        <v>3663.5</v>
      </c>
      <c r="BA44" s="17">
        <v>100</v>
      </c>
      <c r="BB44" s="17"/>
      <c r="BC44" s="17">
        <v>0</v>
      </c>
      <c r="BD44" s="17">
        <v>0</v>
      </c>
      <c r="BE44" s="17">
        <f t="shared" si="20"/>
        <v>3763.5</v>
      </c>
      <c r="BF44" s="27">
        <f t="shared" si="21"/>
        <v>21432.449999999997</v>
      </c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</row>
    <row r="45" spans="1:197" s="19" customFormat="1" ht="21" customHeight="1" x14ac:dyDescent="0.35">
      <c r="A45" s="13"/>
      <c r="B45" s="29"/>
      <c r="C45" s="15"/>
      <c r="D45" s="16"/>
      <c r="E45" s="17"/>
      <c r="F45" s="17">
        <f t="shared" si="0"/>
        <v>0</v>
      </c>
      <c r="G45" s="17"/>
      <c r="H45" s="17"/>
      <c r="I45" s="17"/>
      <c r="J45" s="17">
        <f t="shared" si="1"/>
        <v>0</v>
      </c>
      <c r="K45" s="18">
        <f t="shared" si="2"/>
        <v>0</v>
      </c>
      <c r="O45" s="2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20">
        <f t="shared" si="8"/>
        <v>0</v>
      </c>
      <c r="V45" s="21">
        <f t="shared" si="9"/>
        <v>0</v>
      </c>
      <c r="W45" s="21">
        <f t="shared" si="10"/>
        <v>0</v>
      </c>
      <c r="X45" s="22"/>
      <c r="Y45" s="23">
        <f t="shared" si="11"/>
        <v>0</v>
      </c>
      <c r="Z45" s="17"/>
      <c r="AA45" s="17"/>
      <c r="AB45" s="24">
        <f t="shared" si="12"/>
        <v>0</v>
      </c>
      <c r="AC45" s="128"/>
      <c r="AD45" s="25">
        <f t="shared" si="13"/>
        <v>0</v>
      </c>
      <c r="AE45" s="26">
        <f t="shared" si="14"/>
        <v>0</v>
      </c>
      <c r="AF45" s="13"/>
      <c r="AG45" s="29"/>
      <c r="AH45" s="15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/>
      <c r="AS45" s="17">
        <f t="shared" si="17"/>
        <v>0</v>
      </c>
      <c r="AT45" s="17"/>
      <c r="AU45" s="154" t="s">
        <v>131</v>
      </c>
      <c r="AV45" s="17"/>
      <c r="AW45" s="17">
        <f t="shared" si="18"/>
        <v>0</v>
      </c>
      <c r="AX45" s="17">
        <f t="shared" si="19"/>
        <v>0</v>
      </c>
      <c r="AY45" s="17"/>
      <c r="AZ45" s="17"/>
      <c r="BA45" s="17"/>
      <c r="BB45" s="17"/>
      <c r="BC45" s="17"/>
      <c r="BD45" s="17"/>
      <c r="BE45" s="17">
        <f t="shared" si="20"/>
        <v>0</v>
      </c>
      <c r="BF45" s="27">
        <f t="shared" si="21"/>
        <v>0</v>
      </c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</row>
    <row r="46" spans="1:197" s="19" customFormat="1" ht="21" customHeight="1" x14ac:dyDescent="0.35">
      <c r="A46" s="13">
        <v>20</v>
      </c>
      <c r="B46" s="29" t="s">
        <v>122</v>
      </c>
      <c r="C46" s="15" t="s">
        <v>127</v>
      </c>
      <c r="D46" s="16">
        <v>29165</v>
      </c>
      <c r="E46" s="17">
        <v>1540</v>
      </c>
      <c r="F46" s="17">
        <f t="shared" si="0"/>
        <v>30705</v>
      </c>
      <c r="G46" s="17">
        <v>1540</v>
      </c>
      <c r="H46" s="17"/>
      <c r="I46" s="17"/>
      <c r="J46" s="17">
        <f t="shared" si="1"/>
        <v>32245</v>
      </c>
      <c r="K46" s="18">
        <f t="shared" si="2"/>
        <v>0</v>
      </c>
      <c r="L46" s="19">
        <v>0</v>
      </c>
      <c r="M46" s="19">
        <v>0</v>
      </c>
      <c r="N46" s="19">
        <v>0</v>
      </c>
      <c r="O46" s="20">
        <f t="shared" si="3"/>
        <v>32245</v>
      </c>
      <c r="P46" s="142">
        <v>1125.52</v>
      </c>
      <c r="Q46" s="17">
        <f t="shared" si="4"/>
        <v>2902.0499999999997</v>
      </c>
      <c r="R46" s="17">
        <f t="shared" si="5"/>
        <v>200</v>
      </c>
      <c r="S46" s="17">
        <f t="shared" si="6"/>
        <v>806.12</v>
      </c>
      <c r="T46" s="17">
        <f t="shared" si="7"/>
        <v>100</v>
      </c>
      <c r="U46" s="20">
        <f t="shared" si="8"/>
        <v>5133.6899999999996</v>
      </c>
      <c r="V46" s="21">
        <f t="shared" si="9"/>
        <v>13556</v>
      </c>
      <c r="W46" s="21">
        <f t="shared" si="10"/>
        <v>13555.310000000001</v>
      </c>
      <c r="X46" s="22">
        <v>8</v>
      </c>
      <c r="Y46" s="23">
        <f t="shared" si="11"/>
        <v>3869.3999999999996</v>
      </c>
      <c r="Z46" s="17"/>
      <c r="AA46" s="17">
        <v>100</v>
      </c>
      <c r="AB46" s="24">
        <f t="shared" si="12"/>
        <v>806.13</v>
      </c>
      <c r="AC46" s="128">
        <v>200</v>
      </c>
      <c r="AD46" s="25">
        <f t="shared" si="13"/>
        <v>27111.31</v>
      </c>
      <c r="AE46" s="26">
        <f t="shared" si="14"/>
        <v>13555.655000000001</v>
      </c>
      <c r="AF46" s="13">
        <v>20</v>
      </c>
      <c r="AG46" s="29" t="s">
        <v>122</v>
      </c>
      <c r="AH46" s="15" t="s">
        <v>127</v>
      </c>
      <c r="AI46" s="17">
        <f t="shared" si="15"/>
        <v>1125.52</v>
      </c>
      <c r="AJ46" s="17">
        <f t="shared" si="16"/>
        <v>2902.0499999999997</v>
      </c>
      <c r="AK46" s="17"/>
      <c r="AL46" s="17"/>
      <c r="AM46" s="17"/>
      <c r="AN46" s="17"/>
      <c r="AO46" s="17"/>
      <c r="AP46" s="17"/>
      <c r="AQ46" s="17"/>
      <c r="AR46" s="17"/>
      <c r="AS46" s="17">
        <f t="shared" si="17"/>
        <v>2902.0499999999997</v>
      </c>
      <c r="AT46" s="17">
        <v>200</v>
      </c>
      <c r="AU46" s="17"/>
      <c r="AV46" s="17"/>
      <c r="AW46" s="17">
        <f t="shared" si="18"/>
        <v>200</v>
      </c>
      <c r="AX46" s="17">
        <f t="shared" si="19"/>
        <v>806.12</v>
      </c>
      <c r="AY46" s="17"/>
      <c r="AZ46" s="17"/>
      <c r="BA46" s="17">
        <v>100</v>
      </c>
      <c r="BB46" s="17"/>
      <c r="BC46" s="17"/>
      <c r="BD46" s="17"/>
      <c r="BE46" s="17">
        <f t="shared" si="20"/>
        <v>100</v>
      </c>
      <c r="BF46" s="27">
        <f t="shared" si="21"/>
        <v>5133.6899999999996</v>
      </c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</row>
    <row r="47" spans="1:197" s="19" customFormat="1" ht="21" customHeight="1" x14ac:dyDescent="0.35">
      <c r="A47" s="13"/>
      <c r="B47" s="29"/>
      <c r="C47" s="15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2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20">
        <f t="shared" si="8"/>
        <v>0</v>
      </c>
      <c r="V47" s="21">
        <f t="shared" si="9"/>
        <v>0</v>
      </c>
      <c r="W47" s="21">
        <f t="shared" si="10"/>
        <v>0</v>
      </c>
      <c r="X47" s="22"/>
      <c r="Y47" s="23">
        <f t="shared" si="11"/>
        <v>0</v>
      </c>
      <c r="Z47" s="17"/>
      <c r="AA47" s="17"/>
      <c r="AB47" s="24">
        <f t="shared" si="12"/>
        <v>0</v>
      </c>
      <c r="AC47" s="128"/>
      <c r="AD47" s="25">
        <f t="shared" si="13"/>
        <v>0</v>
      </c>
      <c r="AE47" s="26">
        <f t="shared" si="14"/>
        <v>0</v>
      </c>
      <c r="AF47" s="13"/>
      <c r="AG47" s="29"/>
      <c r="AH47" s="15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/>
      <c r="AS47" s="17">
        <f t="shared" si="17"/>
        <v>0</v>
      </c>
      <c r="AT47" s="17"/>
      <c r="AU47" s="17"/>
      <c r="AV47" s="17"/>
      <c r="AW47" s="17">
        <f t="shared" si="18"/>
        <v>0</v>
      </c>
      <c r="AX47" s="17">
        <f t="shared" si="19"/>
        <v>0</v>
      </c>
      <c r="AY47" s="17"/>
      <c r="AZ47" s="17"/>
      <c r="BA47" s="17"/>
      <c r="BB47" s="17"/>
      <c r="BC47" s="17"/>
      <c r="BD47" s="17"/>
      <c r="BE47" s="17">
        <f t="shared" si="20"/>
        <v>0</v>
      </c>
      <c r="BF47" s="27">
        <f t="shared" si="21"/>
        <v>0</v>
      </c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</row>
    <row r="48" spans="1:197" s="19" customFormat="1" ht="21" customHeight="1" x14ac:dyDescent="0.35">
      <c r="A48" s="13">
        <v>21</v>
      </c>
      <c r="B48" s="14" t="s">
        <v>108</v>
      </c>
      <c r="C48" s="35" t="s">
        <v>109</v>
      </c>
      <c r="D48" s="16">
        <v>33843</v>
      </c>
      <c r="E48" s="17">
        <v>1591</v>
      </c>
      <c r="F48" s="17">
        <f t="shared" si="0"/>
        <v>35434</v>
      </c>
      <c r="G48" s="17">
        <v>1590</v>
      </c>
      <c r="H48" s="17"/>
      <c r="I48" s="17"/>
      <c r="J48" s="17">
        <f t="shared" si="1"/>
        <v>37024</v>
      </c>
      <c r="K48" s="18">
        <f t="shared" si="2"/>
        <v>0</v>
      </c>
      <c r="L48" s="19">
        <v>0</v>
      </c>
      <c r="M48" s="19">
        <v>0</v>
      </c>
      <c r="N48" s="19">
        <v>0</v>
      </c>
      <c r="O48" s="20">
        <f t="shared" si="3"/>
        <v>37024</v>
      </c>
      <c r="P48" s="142">
        <v>1759.94</v>
      </c>
      <c r="Q48" s="17">
        <f t="shared" si="4"/>
        <v>17288.78</v>
      </c>
      <c r="R48" s="17">
        <f t="shared" si="5"/>
        <v>200</v>
      </c>
      <c r="S48" s="17">
        <f t="shared" si="6"/>
        <v>925.6</v>
      </c>
      <c r="T48" s="17">
        <f t="shared" si="7"/>
        <v>8016</v>
      </c>
      <c r="U48" s="20">
        <f t="shared" si="8"/>
        <v>28190.319999999996</v>
      </c>
      <c r="V48" s="21">
        <f t="shared" si="9"/>
        <v>4417</v>
      </c>
      <c r="W48" s="21">
        <f t="shared" si="10"/>
        <v>4416.6800000000039</v>
      </c>
      <c r="X48" s="22">
        <f>+A48</f>
        <v>21</v>
      </c>
      <c r="Y48" s="23">
        <f t="shared" si="11"/>
        <v>4442.88</v>
      </c>
      <c r="Z48" s="17">
        <v>0</v>
      </c>
      <c r="AA48" s="17">
        <v>100</v>
      </c>
      <c r="AB48" s="24">
        <f t="shared" si="12"/>
        <v>925.6</v>
      </c>
      <c r="AC48" s="128">
        <v>200</v>
      </c>
      <c r="AD48" s="25">
        <f t="shared" si="13"/>
        <v>8833.6800000000039</v>
      </c>
      <c r="AE48" s="26">
        <f t="shared" si="14"/>
        <v>4416.840000000002</v>
      </c>
      <c r="AF48" s="13">
        <v>21</v>
      </c>
      <c r="AG48" s="14" t="s">
        <v>108</v>
      </c>
      <c r="AH48" s="35" t="s">
        <v>109</v>
      </c>
      <c r="AI48" s="17">
        <f t="shared" si="15"/>
        <v>1759.94</v>
      </c>
      <c r="AJ48" s="17">
        <f t="shared" si="16"/>
        <v>3332.16</v>
      </c>
      <c r="AK48" s="17">
        <v>0</v>
      </c>
      <c r="AL48" s="17">
        <v>0</v>
      </c>
      <c r="AM48" s="17">
        <v>9634.44</v>
      </c>
      <c r="AN48" s="17">
        <v>4322.18</v>
      </c>
      <c r="AO48" s="17">
        <v>0</v>
      </c>
      <c r="AP48" s="17"/>
      <c r="AQ48" s="17">
        <v>0</v>
      </c>
      <c r="AR48" s="17">
        <v>0</v>
      </c>
      <c r="AS48" s="17">
        <f t="shared" si="17"/>
        <v>17288.78</v>
      </c>
      <c r="AT48" s="17">
        <v>200</v>
      </c>
      <c r="AU48" s="17">
        <v>0</v>
      </c>
      <c r="AV48" s="17">
        <v>0</v>
      </c>
      <c r="AW48" s="17">
        <f t="shared" si="18"/>
        <v>200</v>
      </c>
      <c r="AX48" s="17">
        <f t="shared" si="19"/>
        <v>925.6</v>
      </c>
      <c r="AY48" s="17">
        <v>0</v>
      </c>
      <c r="AZ48" s="17">
        <v>7916</v>
      </c>
      <c r="BA48" s="17">
        <v>100</v>
      </c>
      <c r="BB48" s="17">
        <v>0</v>
      </c>
      <c r="BC48" s="17">
        <v>0</v>
      </c>
      <c r="BD48" s="17">
        <v>0</v>
      </c>
      <c r="BE48" s="17">
        <f t="shared" si="20"/>
        <v>8016</v>
      </c>
      <c r="BF48" s="27">
        <f t="shared" si="21"/>
        <v>28190.319999999996</v>
      </c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</row>
    <row r="49" spans="1:197" s="19" customFormat="1" ht="21" customHeight="1" x14ac:dyDescent="0.35">
      <c r="A49" s="13"/>
      <c r="B49" s="29"/>
      <c r="C49" s="15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2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20">
        <f t="shared" si="8"/>
        <v>0</v>
      </c>
      <c r="V49" s="21">
        <f t="shared" si="9"/>
        <v>0</v>
      </c>
      <c r="W49" s="21">
        <f t="shared" si="10"/>
        <v>0</v>
      </c>
      <c r="X49" s="34"/>
      <c r="Y49" s="23">
        <f t="shared" si="11"/>
        <v>0</v>
      </c>
      <c r="Z49" s="17"/>
      <c r="AA49" s="17"/>
      <c r="AB49" s="24">
        <f t="shared" si="12"/>
        <v>0</v>
      </c>
      <c r="AC49" s="128"/>
      <c r="AD49" s="25">
        <f t="shared" si="13"/>
        <v>0</v>
      </c>
      <c r="AE49" s="26">
        <f t="shared" si="14"/>
        <v>0</v>
      </c>
      <c r="AF49" s="13"/>
      <c r="AG49" s="29"/>
      <c r="AH49" s="15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/>
      <c r="AS49" s="17">
        <f t="shared" si="17"/>
        <v>0</v>
      </c>
      <c r="AT49" s="17"/>
      <c r="AU49" s="17"/>
      <c r="AV49" s="17"/>
      <c r="AW49" s="17">
        <f t="shared" si="18"/>
        <v>0</v>
      </c>
      <c r="AX49" s="17">
        <f t="shared" si="19"/>
        <v>0</v>
      </c>
      <c r="AY49" s="17"/>
      <c r="AZ49" s="17"/>
      <c r="BA49" s="17"/>
      <c r="BB49" s="17"/>
      <c r="BC49" s="17"/>
      <c r="BD49" s="17"/>
      <c r="BE49" s="17">
        <f t="shared" si="20"/>
        <v>0</v>
      </c>
      <c r="BF49" s="27">
        <f t="shared" si="21"/>
        <v>0</v>
      </c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</row>
    <row r="50" spans="1:197" s="19" customFormat="1" ht="21" customHeight="1" x14ac:dyDescent="0.35">
      <c r="A50" s="13">
        <v>22</v>
      </c>
      <c r="B50" s="14" t="s">
        <v>50</v>
      </c>
      <c r="C50" s="35" t="s">
        <v>51</v>
      </c>
      <c r="D50" s="16">
        <v>36619</v>
      </c>
      <c r="E50" s="17">
        <v>1794</v>
      </c>
      <c r="F50" s="17">
        <f t="shared" si="0"/>
        <v>38413</v>
      </c>
      <c r="G50" s="17">
        <v>1795</v>
      </c>
      <c r="H50" s="17"/>
      <c r="I50" s="17"/>
      <c r="J50" s="17">
        <f t="shared" si="1"/>
        <v>40208</v>
      </c>
      <c r="K50" s="18">
        <f t="shared" si="2"/>
        <v>983.58</v>
      </c>
      <c r="L50" s="19">
        <v>0</v>
      </c>
      <c r="M50" s="19">
        <v>4</v>
      </c>
      <c r="N50" s="19">
        <v>33</v>
      </c>
      <c r="O50" s="20">
        <f t="shared" si="3"/>
        <v>39224.42</v>
      </c>
      <c r="P50" s="142">
        <v>2285.15</v>
      </c>
      <c r="Q50" s="17">
        <f t="shared" si="4"/>
        <v>6881.7</v>
      </c>
      <c r="R50" s="17">
        <f t="shared" si="5"/>
        <v>200</v>
      </c>
      <c r="S50" s="17">
        <f t="shared" si="6"/>
        <v>1005.2</v>
      </c>
      <c r="T50" s="17">
        <f t="shared" si="7"/>
        <v>6427.22</v>
      </c>
      <c r="U50" s="20">
        <f t="shared" si="8"/>
        <v>16799.27</v>
      </c>
      <c r="V50" s="21">
        <f t="shared" si="9"/>
        <v>11213</v>
      </c>
      <c r="W50" s="21">
        <f t="shared" si="10"/>
        <v>11212.149999999998</v>
      </c>
      <c r="X50" s="22">
        <f>+A50</f>
        <v>22</v>
      </c>
      <c r="Y50" s="23">
        <f t="shared" si="11"/>
        <v>4824.96</v>
      </c>
      <c r="Z50" s="17">
        <v>0</v>
      </c>
      <c r="AA50" s="17">
        <v>100</v>
      </c>
      <c r="AB50" s="24">
        <f t="shared" si="12"/>
        <v>1005.2</v>
      </c>
      <c r="AC50" s="128">
        <v>200</v>
      </c>
      <c r="AD50" s="25">
        <f t="shared" si="13"/>
        <v>22425.149999999998</v>
      </c>
      <c r="AE50" s="26">
        <f t="shared" si="14"/>
        <v>11212.574999999999</v>
      </c>
      <c r="AF50" s="13">
        <v>22</v>
      </c>
      <c r="AG50" s="14" t="s">
        <v>50</v>
      </c>
      <c r="AH50" s="35" t="s">
        <v>51</v>
      </c>
      <c r="AI50" s="17">
        <f t="shared" si="15"/>
        <v>2285.15</v>
      </c>
      <c r="AJ50" s="17">
        <f t="shared" si="16"/>
        <v>3618.72</v>
      </c>
      <c r="AK50" s="17">
        <v>0</v>
      </c>
      <c r="AL50" s="17">
        <v>0</v>
      </c>
      <c r="AM50" s="17">
        <v>0</v>
      </c>
      <c r="AN50" s="17">
        <v>3262.98</v>
      </c>
      <c r="AO50" s="17">
        <v>0</v>
      </c>
      <c r="AP50" s="17"/>
      <c r="AQ50" s="17">
        <v>0</v>
      </c>
      <c r="AR50" s="17">
        <v>0</v>
      </c>
      <c r="AS50" s="17">
        <f t="shared" si="17"/>
        <v>6881.7</v>
      </c>
      <c r="AT50" s="17">
        <v>200</v>
      </c>
      <c r="AU50" s="17">
        <v>0</v>
      </c>
      <c r="AV50" s="17">
        <v>0</v>
      </c>
      <c r="AW50" s="17">
        <f t="shared" si="18"/>
        <v>200</v>
      </c>
      <c r="AX50" s="17">
        <f t="shared" si="19"/>
        <v>1005.2</v>
      </c>
      <c r="AY50" s="17">
        <v>0</v>
      </c>
      <c r="AZ50" s="17">
        <v>1711</v>
      </c>
      <c r="BA50" s="17">
        <v>100</v>
      </c>
      <c r="BB50" s="17">
        <v>4616.22</v>
      </c>
      <c r="BC50" s="17">
        <v>0</v>
      </c>
      <c r="BD50" s="17">
        <v>0</v>
      </c>
      <c r="BE50" s="17">
        <f t="shared" si="20"/>
        <v>6427.22</v>
      </c>
      <c r="BF50" s="27">
        <f t="shared" si="21"/>
        <v>16799.27</v>
      </c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</row>
    <row r="51" spans="1:197" s="19" customFormat="1" ht="21" customHeight="1" x14ac:dyDescent="0.35">
      <c r="A51" s="13"/>
      <c r="B51" s="29"/>
      <c r="C51" s="15"/>
      <c r="D51" s="16"/>
      <c r="E51" s="17"/>
      <c r="F51" s="17">
        <f t="shared" si="0"/>
        <v>0</v>
      </c>
      <c r="G51" s="17"/>
      <c r="H51" s="17"/>
      <c r="I51" s="17"/>
      <c r="J51" s="17">
        <f t="shared" si="1"/>
        <v>0</v>
      </c>
      <c r="K51" s="18">
        <f t="shared" si="2"/>
        <v>0</v>
      </c>
      <c r="O51" s="20">
        <f t="shared" si="3"/>
        <v>0</v>
      </c>
      <c r="P51" s="14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20">
        <f t="shared" si="8"/>
        <v>0</v>
      </c>
      <c r="V51" s="21">
        <f t="shared" si="9"/>
        <v>0</v>
      </c>
      <c r="W51" s="21">
        <f t="shared" si="10"/>
        <v>0</v>
      </c>
      <c r="X51" s="22"/>
      <c r="Y51" s="23">
        <f t="shared" si="11"/>
        <v>0</v>
      </c>
      <c r="Z51" s="17"/>
      <c r="AA51" s="17"/>
      <c r="AB51" s="24">
        <f t="shared" si="12"/>
        <v>0</v>
      </c>
      <c r="AC51" s="128"/>
      <c r="AD51" s="25">
        <f t="shared" si="13"/>
        <v>0</v>
      </c>
      <c r="AE51" s="26">
        <f t="shared" si="14"/>
        <v>0</v>
      </c>
      <c r="AF51" s="13"/>
      <c r="AG51" s="29"/>
      <c r="AH51" s="15"/>
      <c r="AI51" s="17">
        <f t="shared" si="15"/>
        <v>0</v>
      </c>
      <c r="AJ51" s="17">
        <f t="shared" si="16"/>
        <v>0</v>
      </c>
      <c r="AK51" s="17"/>
      <c r="AL51" s="17"/>
      <c r="AM51" s="17"/>
      <c r="AN51" s="17"/>
      <c r="AO51" s="17"/>
      <c r="AP51" s="17"/>
      <c r="AQ51" s="17"/>
      <c r="AR51" s="17"/>
      <c r="AS51" s="17">
        <f t="shared" si="17"/>
        <v>0</v>
      </c>
      <c r="AT51" s="17"/>
      <c r="AU51" s="17"/>
      <c r="AV51" s="17"/>
      <c r="AW51" s="17">
        <f t="shared" si="18"/>
        <v>0</v>
      </c>
      <c r="AX51" s="17">
        <f t="shared" si="19"/>
        <v>0</v>
      </c>
      <c r="AY51" s="17"/>
      <c r="AZ51" s="17"/>
      <c r="BA51" s="17"/>
      <c r="BB51" s="17"/>
      <c r="BC51" s="17"/>
      <c r="BD51" s="17"/>
      <c r="BE51" s="17">
        <f t="shared" si="20"/>
        <v>0</v>
      </c>
      <c r="BF51" s="27">
        <f t="shared" si="21"/>
        <v>0</v>
      </c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</row>
    <row r="52" spans="1:197" s="19" customFormat="1" ht="21.75" customHeight="1" x14ac:dyDescent="0.35">
      <c r="A52" s="13">
        <v>23</v>
      </c>
      <c r="B52" s="29" t="s">
        <v>52</v>
      </c>
      <c r="C52" s="35" t="s">
        <v>54</v>
      </c>
      <c r="D52" s="16">
        <v>34187</v>
      </c>
      <c r="E52" s="17">
        <v>1607</v>
      </c>
      <c r="F52" s="17">
        <v>49015</v>
      </c>
      <c r="G52" s="17">
        <v>2289</v>
      </c>
      <c r="H52" s="17"/>
      <c r="I52" s="17"/>
      <c r="J52" s="17">
        <f t="shared" si="1"/>
        <v>51304</v>
      </c>
      <c r="K52" s="18">
        <f t="shared" si="2"/>
        <v>0</v>
      </c>
      <c r="L52" s="19">
        <v>0</v>
      </c>
      <c r="M52" s="19">
        <v>0</v>
      </c>
      <c r="N52" s="19">
        <v>0</v>
      </c>
      <c r="O52" s="20">
        <f t="shared" si="3"/>
        <v>51304</v>
      </c>
      <c r="P52" s="142">
        <v>4459.28</v>
      </c>
      <c r="Q52" s="17">
        <f t="shared" si="4"/>
        <v>12273.499999999998</v>
      </c>
      <c r="R52" s="17">
        <f t="shared" si="5"/>
        <v>1149.8</v>
      </c>
      <c r="S52" s="17">
        <f t="shared" si="6"/>
        <v>1282.5999999999999</v>
      </c>
      <c r="T52" s="17">
        <f t="shared" si="7"/>
        <v>100</v>
      </c>
      <c r="U52" s="20">
        <f t="shared" si="8"/>
        <v>19265.179999999997</v>
      </c>
      <c r="V52" s="21">
        <f t="shared" si="9"/>
        <v>16019</v>
      </c>
      <c r="W52" s="21">
        <f t="shared" si="10"/>
        <v>16019.820000000003</v>
      </c>
      <c r="X52" s="22">
        <v>9</v>
      </c>
      <c r="Y52" s="23">
        <f t="shared" si="11"/>
        <v>6156.48</v>
      </c>
      <c r="Z52" s="17">
        <v>0</v>
      </c>
      <c r="AA52" s="17">
        <v>100</v>
      </c>
      <c r="AB52" s="24">
        <f t="shared" si="12"/>
        <v>1282.5999999999999</v>
      </c>
      <c r="AC52" s="128">
        <v>200</v>
      </c>
      <c r="AD52" s="25">
        <f t="shared" si="13"/>
        <v>32038.820000000003</v>
      </c>
      <c r="AE52" s="26">
        <f t="shared" si="14"/>
        <v>16019.410000000002</v>
      </c>
      <c r="AF52" s="13">
        <v>23</v>
      </c>
      <c r="AG52" s="29" t="s">
        <v>52</v>
      </c>
      <c r="AH52" s="35" t="s">
        <v>54</v>
      </c>
      <c r="AI52" s="17">
        <f t="shared" si="15"/>
        <v>4459.28</v>
      </c>
      <c r="AJ52" s="17">
        <f t="shared" si="16"/>
        <v>4617.3599999999997</v>
      </c>
      <c r="AK52" s="17">
        <v>0</v>
      </c>
      <c r="AL52" s="17">
        <v>0</v>
      </c>
      <c r="AM52" s="17">
        <v>0</v>
      </c>
      <c r="AN52" s="17">
        <v>7000.58</v>
      </c>
      <c r="AO52" s="17">
        <v>0</v>
      </c>
      <c r="AP52" s="17"/>
      <c r="AQ52" s="17">
        <v>0</v>
      </c>
      <c r="AR52" s="17">
        <v>655.56</v>
      </c>
      <c r="AS52" s="17">
        <f t="shared" si="17"/>
        <v>12273.499999999998</v>
      </c>
      <c r="AT52" s="17">
        <v>200</v>
      </c>
      <c r="AU52" s="19">
        <v>949.8</v>
      </c>
      <c r="AV52" s="17">
        <v>0</v>
      </c>
      <c r="AW52" s="17">
        <f t="shared" si="18"/>
        <v>1149.8</v>
      </c>
      <c r="AX52" s="17">
        <f t="shared" si="19"/>
        <v>1282.5999999999999</v>
      </c>
      <c r="AY52" s="17">
        <v>0</v>
      </c>
      <c r="AZ52" s="17">
        <v>0</v>
      </c>
      <c r="BA52" s="17">
        <v>100</v>
      </c>
      <c r="BD52" s="17">
        <v>0</v>
      </c>
      <c r="BE52" s="17">
        <f t="shared" si="20"/>
        <v>100</v>
      </c>
      <c r="BF52" s="27">
        <f t="shared" si="21"/>
        <v>19265.179999999997</v>
      </c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</row>
    <row r="53" spans="1:197" s="19" customFormat="1" ht="21.75" customHeight="1" x14ac:dyDescent="0.35">
      <c r="A53" s="13"/>
      <c r="B53" s="29"/>
      <c r="C53" s="49"/>
      <c r="D53" s="16"/>
      <c r="F53" s="17"/>
      <c r="J53" s="17">
        <f t="shared" si="1"/>
        <v>0</v>
      </c>
      <c r="K53" s="18">
        <f t="shared" si="2"/>
        <v>0</v>
      </c>
      <c r="O53" s="20">
        <f t="shared" si="3"/>
        <v>0</v>
      </c>
      <c r="P53" s="145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20">
        <f t="shared" si="8"/>
        <v>0</v>
      </c>
      <c r="V53" s="21">
        <f t="shared" si="9"/>
        <v>0</v>
      </c>
      <c r="W53" s="21">
        <f t="shared" si="10"/>
        <v>0</v>
      </c>
      <c r="X53" s="22"/>
      <c r="Y53" s="23">
        <f t="shared" si="11"/>
        <v>0</v>
      </c>
      <c r="AA53" s="17"/>
      <c r="AB53" s="24">
        <f t="shared" si="12"/>
        <v>0</v>
      </c>
      <c r="AC53" s="128"/>
      <c r="AD53" s="25">
        <f t="shared" si="13"/>
        <v>0</v>
      </c>
      <c r="AE53" s="26">
        <f t="shared" si="14"/>
        <v>0</v>
      </c>
      <c r="AF53" s="13"/>
      <c r="AG53" s="29"/>
      <c r="AH53" s="49"/>
      <c r="AI53" s="17">
        <f t="shared" si="15"/>
        <v>0</v>
      </c>
      <c r="AJ53" s="17">
        <f t="shared" si="16"/>
        <v>0</v>
      </c>
      <c r="AK53" s="50"/>
      <c r="AQ53" s="51"/>
      <c r="AS53" s="17">
        <f t="shared" si="17"/>
        <v>0</v>
      </c>
      <c r="AT53" s="136"/>
      <c r="AU53" s="122" t="s">
        <v>119</v>
      </c>
      <c r="AW53" s="17">
        <f t="shared" si="18"/>
        <v>0</v>
      </c>
      <c r="AX53" s="17">
        <f t="shared" si="19"/>
        <v>0</v>
      </c>
      <c r="AY53" s="17"/>
      <c r="AZ53" s="52"/>
      <c r="BD53" s="17"/>
      <c r="BE53" s="17">
        <f t="shared" si="20"/>
        <v>0</v>
      </c>
      <c r="BF53" s="27">
        <f t="shared" si="21"/>
        <v>0</v>
      </c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</row>
    <row r="54" spans="1:197" s="19" customFormat="1" ht="25.5" x14ac:dyDescent="0.35">
      <c r="A54" s="13">
        <v>24</v>
      </c>
      <c r="B54" s="14" t="s">
        <v>53</v>
      </c>
      <c r="C54" s="44" t="s">
        <v>56</v>
      </c>
      <c r="D54" s="16">
        <v>47228</v>
      </c>
      <c r="E54" s="17">
        <v>2314</v>
      </c>
      <c r="F54" s="17">
        <v>74836</v>
      </c>
      <c r="G54" s="17">
        <v>3326</v>
      </c>
      <c r="H54" s="17"/>
      <c r="I54" s="17"/>
      <c r="J54" s="17">
        <f t="shared" si="1"/>
        <v>78162</v>
      </c>
      <c r="K54" s="18">
        <f t="shared" si="2"/>
        <v>0</v>
      </c>
      <c r="L54" s="19">
        <v>0</v>
      </c>
      <c r="M54" s="19">
        <v>0</v>
      </c>
      <c r="N54" s="19">
        <v>0</v>
      </c>
      <c r="O54" s="20">
        <f t="shared" si="3"/>
        <v>78162</v>
      </c>
      <c r="P54" s="142">
        <v>10500.09</v>
      </c>
      <c r="Q54" s="17">
        <f t="shared" si="4"/>
        <v>7034.58</v>
      </c>
      <c r="R54" s="17">
        <f t="shared" si="5"/>
        <v>200</v>
      </c>
      <c r="S54" s="17">
        <f t="shared" si="6"/>
        <v>1954.05</v>
      </c>
      <c r="T54" s="17">
        <f t="shared" si="7"/>
        <v>100</v>
      </c>
      <c r="U54" s="20">
        <f t="shared" si="8"/>
        <v>19788.719999999998</v>
      </c>
      <c r="V54" s="21">
        <f t="shared" si="9"/>
        <v>29187</v>
      </c>
      <c r="W54" s="21">
        <f t="shared" si="10"/>
        <v>29186.28</v>
      </c>
      <c r="X54" s="22">
        <f>+A54</f>
        <v>24</v>
      </c>
      <c r="Y54" s="23">
        <f t="shared" si="11"/>
        <v>9379.44</v>
      </c>
      <c r="Z54" s="17">
        <v>0</v>
      </c>
      <c r="AA54" s="17">
        <v>100</v>
      </c>
      <c r="AB54" s="24">
        <f t="shared" si="12"/>
        <v>1954.05</v>
      </c>
      <c r="AC54" s="128">
        <v>200</v>
      </c>
      <c r="AD54" s="25">
        <f t="shared" si="13"/>
        <v>58373.279999999999</v>
      </c>
      <c r="AE54" s="26">
        <f t="shared" si="14"/>
        <v>29186.639999999999</v>
      </c>
      <c r="AF54" s="13">
        <v>24</v>
      </c>
      <c r="AG54" s="14" t="s">
        <v>53</v>
      </c>
      <c r="AH54" s="44" t="s">
        <v>56</v>
      </c>
      <c r="AI54" s="17">
        <f t="shared" si="15"/>
        <v>10500.09</v>
      </c>
      <c r="AJ54" s="17">
        <f t="shared" si="16"/>
        <v>7034.58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/>
      <c r="AQ54" s="17">
        <v>0</v>
      </c>
      <c r="AR54" s="17">
        <v>0</v>
      </c>
      <c r="AS54" s="17">
        <f t="shared" si="17"/>
        <v>7034.58</v>
      </c>
      <c r="AT54" s="17">
        <v>200</v>
      </c>
      <c r="AU54" s="17">
        <v>0</v>
      </c>
      <c r="AV54" s="17">
        <v>0</v>
      </c>
      <c r="AW54" s="17">
        <f t="shared" si="18"/>
        <v>200</v>
      </c>
      <c r="AX54" s="17">
        <f t="shared" si="19"/>
        <v>1954.05</v>
      </c>
      <c r="AY54" s="17">
        <v>0</v>
      </c>
      <c r="AZ54" s="17">
        <v>0</v>
      </c>
      <c r="BA54" s="17">
        <v>100</v>
      </c>
      <c r="BB54" s="17">
        <v>0</v>
      </c>
      <c r="BC54" s="17">
        <v>0</v>
      </c>
      <c r="BD54" s="17">
        <v>0</v>
      </c>
      <c r="BE54" s="17">
        <f t="shared" si="20"/>
        <v>100</v>
      </c>
      <c r="BF54" s="27">
        <f t="shared" si="21"/>
        <v>19788.719999999998</v>
      </c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</row>
    <row r="55" spans="1:197" s="57" customFormat="1" ht="21.75" customHeight="1" x14ac:dyDescent="0.35">
      <c r="A55" s="13"/>
      <c r="B55" s="53"/>
      <c r="C55" s="54"/>
      <c r="D55" s="55"/>
      <c r="E55" s="56"/>
      <c r="F55" s="17">
        <f t="shared" si="0"/>
        <v>0</v>
      </c>
      <c r="G55" s="56"/>
      <c r="H55" s="56"/>
      <c r="I55" s="56"/>
      <c r="J55" s="17">
        <f t="shared" si="1"/>
        <v>0</v>
      </c>
      <c r="K55" s="18">
        <f t="shared" si="2"/>
        <v>0</v>
      </c>
      <c r="O55" s="20">
        <f t="shared" si="3"/>
        <v>0</v>
      </c>
      <c r="P55" s="146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20">
        <f t="shared" si="8"/>
        <v>0</v>
      </c>
      <c r="V55" s="21">
        <f t="shared" si="9"/>
        <v>0</v>
      </c>
      <c r="W55" s="21">
        <f t="shared" si="10"/>
        <v>0</v>
      </c>
      <c r="X55" s="34"/>
      <c r="Y55" s="23">
        <f t="shared" si="11"/>
        <v>0</v>
      </c>
      <c r="Z55" s="56"/>
      <c r="AA55" s="56"/>
      <c r="AB55" s="24">
        <f t="shared" si="12"/>
        <v>0</v>
      </c>
      <c r="AC55" s="130"/>
      <c r="AD55" s="25">
        <f t="shared" si="13"/>
        <v>0</v>
      </c>
      <c r="AE55" s="26">
        <f t="shared" si="14"/>
        <v>0</v>
      </c>
      <c r="AF55" s="13"/>
      <c r="AG55" s="53"/>
      <c r="AH55" s="54"/>
      <c r="AI55" s="17">
        <f t="shared" si="15"/>
        <v>0</v>
      </c>
      <c r="AJ55" s="17">
        <f t="shared" si="16"/>
        <v>0</v>
      </c>
      <c r="AK55" s="56"/>
      <c r="AL55" s="56"/>
      <c r="AM55" s="56"/>
      <c r="AN55" s="56"/>
      <c r="AO55" s="56"/>
      <c r="AP55" s="56"/>
      <c r="AQ55" s="56"/>
      <c r="AR55" s="56"/>
      <c r="AS55" s="17">
        <f t="shared" si="17"/>
        <v>0</v>
      </c>
      <c r="AT55" s="56"/>
      <c r="AU55" s="56"/>
      <c r="AV55" s="56"/>
      <c r="AW55" s="17">
        <f t="shared" si="18"/>
        <v>0</v>
      </c>
      <c r="AX55" s="17">
        <f t="shared" si="19"/>
        <v>0</v>
      </c>
      <c r="AY55" s="17"/>
      <c r="AZ55" s="56"/>
      <c r="BA55" s="56"/>
      <c r="BB55" s="56"/>
      <c r="BC55" s="56"/>
      <c r="BD55" s="17"/>
      <c r="BE55" s="17">
        <f t="shared" si="20"/>
        <v>0</v>
      </c>
      <c r="BF55" s="27">
        <f t="shared" si="21"/>
        <v>0</v>
      </c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</row>
    <row r="56" spans="1:197" s="38" customFormat="1" ht="21.75" customHeight="1" x14ac:dyDescent="0.35">
      <c r="A56" s="13">
        <v>25</v>
      </c>
      <c r="B56" s="58" t="s">
        <v>55</v>
      </c>
      <c r="C56" s="44" t="s">
        <v>56</v>
      </c>
      <c r="D56" s="59">
        <v>71511</v>
      </c>
      <c r="E56" s="40">
        <v>3325</v>
      </c>
      <c r="F56" s="17">
        <f t="shared" si="0"/>
        <v>74836</v>
      </c>
      <c r="G56" s="40">
        <v>3326</v>
      </c>
      <c r="H56" s="40"/>
      <c r="I56" s="40"/>
      <c r="J56" s="17">
        <f t="shared" si="1"/>
        <v>78162</v>
      </c>
      <c r="K56" s="18">
        <f t="shared" si="2"/>
        <v>0</v>
      </c>
      <c r="L56" s="38">
        <v>0</v>
      </c>
      <c r="M56" s="38">
        <v>0</v>
      </c>
      <c r="N56" s="38">
        <v>0</v>
      </c>
      <c r="O56" s="20">
        <f t="shared" si="3"/>
        <v>78162</v>
      </c>
      <c r="P56" s="144">
        <v>10500.09</v>
      </c>
      <c r="Q56" s="17">
        <f t="shared" si="4"/>
        <v>15939.76</v>
      </c>
      <c r="R56" s="17">
        <f t="shared" si="5"/>
        <v>200</v>
      </c>
      <c r="S56" s="17">
        <f t="shared" si="6"/>
        <v>1954.05</v>
      </c>
      <c r="T56" s="17">
        <f t="shared" si="7"/>
        <v>200</v>
      </c>
      <c r="U56" s="20">
        <f t="shared" si="8"/>
        <v>28793.899999999998</v>
      </c>
      <c r="V56" s="21">
        <f t="shared" si="9"/>
        <v>24684</v>
      </c>
      <c r="W56" s="21">
        <f t="shared" si="10"/>
        <v>24684.100000000006</v>
      </c>
      <c r="X56" s="22">
        <f>+A56</f>
        <v>25</v>
      </c>
      <c r="Y56" s="23">
        <f t="shared" si="11"/>
        <v>9379.44</v>
      </c>
      <c r="Z56" s="40">
        <v>0</v>
      </c>
      <c r="AA56" s="17">
        <v>100</v>
      </c>
      <c r="AB56" s="24">
        <f t="shared" si="12"/>
        <v>1954.05</v>
      </c>
      <c r="AC56" s="128">
        <v>200</v>
      </c>
      <c r="AD56" s="25">
        <f t="shared" si="13"/>
        <v>49368.100000000006</v>
      </c>
      <c r="AE56" s="26">
        <f t="shared" si="14"/>
        <v>24684.050000000003</v>
      </c>
      <c r="AF56" s="13">
        <v>25</v>
      </c>
      <c r="AG56" s="58" t="s">
        <v>55</v>
      </c>
      <c r="AH56" s="44" t="s">
        <v>56</v>
      </c>
      <c r="AI56" s="17">
        <f t="shared" si="15"/>
        <v>10500.09</v>
      </c>
      <c r="AJ56" s="17">
        <f t="shared" si="16"/>
        <v>7034.58</v>
      </c>
      <c r="AK56" s="40">
        <v>0</v>
      </c>
      <c r="AL56" s="40">
        <v>0</v>
      </c>
      <c r="AM56" s="40">
        <v>0</v>
      </c>
      <c r="AN56" s="40">
        <v>8905.18</v>
      </c>
      <c r="AO56" s="40">
        <v>0</v>
      </c>
      <c r="AP56" s="40"/>
      <c r="AQ56" s="40">
        <v>0</v>
      </c>
      <c r="AR56" s="40">
        <v>0</v>
      </c>
      <c r="AS56" s="17">
        <f t="shared" si="17"/>
        <v>15939.76</v>
      </c>
      <c r="AT56" s="17">
        <v>200</v>
      </c>
      <c r="AU56" s="40">
        <v>0</v>
      </c>
      <c r="AV56" s="40">
        <v>0</v>
      </c>
      <c r="AW56" s="17">
        <f t="shared" si="18"/>
        <v>200</v>
      </c>
      <c r="AX56" s="17">
        <f t="shared" si="19"/>
        <v>1954.05</v>
      </c>
      <c r="AY56" s="17">
        <v>0</v>
      </c>
      <c r="AZ56" s="40">
        <v>100</v>
      </c>
      <c r="BA56" s="17">
        <v>100</v>
      </c>
      <c r="BB56" s="40">
        <v>0</v>
      </c>
      <c r="BC56" s="40">
        <v>0</v>
      </c>
      <c r="BD56" s="17">
        <v>0</v>
      </c>
      <c r="BE56" s="17">
        <f t="shared" si="20"/>
        <v>200</v>
      </c>
      <c r="BF56" s="27">
        <f t="shared" si="21"/>
        <v>28793.899999999998</v>
      </c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</row>
    <row r="57" spans="1:197" s="19" customFormat="1" ht="21.75" customHeight="1" x14ac:dyDescent="0.35">
      <c r="A57" s="13"/>
      <c r="B57" s="29"/>
      <c r="C57" s="15"/>
      <c r="D57" s="16"/>
      <c r="E57" s="17"/>
      <c r="F57" s="17">
        <f t="shared" si="0"/>
        <v>0</v>
      </c>
      <c r="G57" s="17"/>
      <c r="H57" s="17"/>
      <c r="I57" s="17"/>
      <c r="J57" s="17">
        <f t="shared" si="1"/>
        <v>0</v>
      </c>
      <c r="K57" s="18">
        <f t="shared" si="2"/>
        <v>0</v>
      </c>
      <c r="O57" s="20">
        <f t="shared" si="3"/>
        <v>0</v>
      </c>
      <c r="P57" s="142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20">
        <f t="shared" si="8"/>
        <v>0</v>
      </c>
      <c r="V57" s="21">
        <f t="shared" si="9"/>
        <v>0</v>
      </c>
      <c r="W57" s="21">
        <f t="shared" si="10"/>
        <v>0</v>
      </c>
      <c r="X57" s="22"/>
      <c r="Y57" s="23">
        <f t="shared" si="11"/>
        <v>0</v>
      </c>
      <c r="Z57" s="17"/>
      <c r="AA57" s="17"/>
      <c r="AB57" s="24">
        <f t="shared" si="12"/>
        <v>0</v>
      </c>
      <c r="AC57" s="128"/>
      <c r="AD57" s="25">
        <f t="shared" si="13"/>
        <v>0</v>
      </c>
      <c r="AE57" s="26">
        <f t="shared" si="14"/>
        <v>0</v>
      </c>
      <c r="AF57" s="13"/>
      <c r="AG57" s="29"/>
      <c r="AH57" s="15"/>
      <c r="AI57" s="17">
        <f t="shared" si="15"/>
        <v>0</v>
      </c>
      <c r="AJ57" s="17">
        <f t="shared" si="16"/>
        <v>0</v>
      </c>
      <c r="AK57" s="17"/>
      <c r="AL57" s="17"/>
      <c r="AM57" s="17"/>
      <c r="AN57" s="17"/>
      <c r="AO57" s="17"/>
      <c r="AP57" s="17"/>
      <c r="AQ57" s="17"/>
      <c r="AR57" s="17"/>
      <c r="AS57" s="17">
        <f t="shared" si="17"/>
        <v>0</v>
      </c>
      <c r="AT57" s="17"/>
      <c r="AU57" s="17"/>
      <c r="AV57" s="17"/>
      <c r="AW57" s="17">
        <f t="shared" si="18"/>
        <v>0</v>
      </c>
      <c r="AX57" s="17">
        <f t="shared" si="19"/>
        <v>0</v>
      </c>
      <c r="AY57" s="17"/>
      <c r="AZ57" s="17"/>
      <c r="BA57" s="17"/>
      <c r="BB57" s="17"/>
      <c r="BC57" s="17"/>
      <c r="BD57" s="17"/>
      <c r="BE57" s="17">
        <f t="shared" si="20"/>
        <v>0</v>
      </c>
      <c r="BF57" s="27">
        <f t="shared" si="21"/>
        <v>0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</row>
    <row r="58" spans="1:197" s="19" customFormat="1" ht="21.75" customHeight="1" x14ac:dyDescent="0.35">
      <c r="A58" s="13">
        <v>26</v>
      </c>
      <c r="B58" s="29" t="s">
        <v>57</v>
      </c>
      <c r="C58" s="15" t="s">
        <v>58</v>
      </c>
      <c r="D58" s="16">
        <v>36619</v>
      </c>
      <c r="E58" s="17">
        <v>1794</v>
      </c>
      <c r="F58" s="17">
        <f t="shared" si="0"/>
        <v>38413</v>
      </c>
      <c r="G58" s="17">
        <v>1795</v>
      </c>
      <c r="H58" s="17"/>
      <c r="I58" s="17"/>
      <c r="J58" s="17">
        <f t="shared" si="1"/>
        <v>40208</v>
      </c>
      <c r="K58" s="18">
        <f t="shared" si="2"/>
        <v>0</v>
      </c>
      <c r="L58" s="19">
        <v>0</v>
      </c>
      <c r="M58" s="19">
        <v>0</v>
      </c>
      <c r="N58" s="19">
        <v>0</v>
      </c>
      <c r="O58" s="20">
        <f t="shared" si="3"/>
        <v>40208</v>
      </c>
      <c r="P58" s="142">
        <v>2285.15</v>
      </c>
      <c r="Q58" s="17">
        <f t="shared" si="4"/>
        <v>9979.3499999999985</v>
      </c>
      <c r="R58" s="17">
        <f t="shared" si="5"/>
        <v>200</v>
      </c>
      <c r="S58" s="17">
        <f t="shared" si="6"/>
        <v>1005.2</v>
      </c>
      <c r="T58" s="17">
        <f t="shared" si="7"/>
        <v>13987.07</v>
      </c>
      <c r="U58" s="20">
        <f t="shared" si="8"/>
        <v>27456.769999999997</v>
      </c>
      <c r="V58" s="21">
        <f t="shared" si="9"/>
        <v>6376</v>
      </c>
      <c r="W58" s="21">
        <f t="shared" si="10"/>
        <v>6375.2300000000032</v>
      </c>
      <c r="X58" s="22">
        <v>10</v>
      </c>
      <c r="Y58" s="23">
        <f t="shared" si="11"/>
        <v>4824.96</v>
      </c>
      <c r="Z58" s="17">
        <v>0</v>
      </c>
      <c r="AA58" s="17">
        <v>100</v>
      </c>
      <c r="AB58" s="24">
        <f t="shared" si="12"/>
        <v>1005.2</v>
      </c>
      <c r="AC58" s="128">
        <v>200</v>
      </c>
      <c r="AD58" s="25">
        <f t="shared" si="13"/>
        <v>12751.230000000003</v>
      </c>
      <c r="AE58" s="26">
        <f t="shared" si="14"/>
        <v>6375.6150000000016</v>
      </c>
      <c r="AF58" s="13">
        <v>26</v>
      </c>
      <c r="AG58" s="29" t="s">
        <v>57</v>
      </c>
      <c r="AH58" s="15" t="s">
        <v>58</v>
      </c>
      <c r="AI58" s="17">
        <f t="shared" si="15"/>
        <v>2285.15</v>
      </c>
      <c r="AJ58" s="17">
        <f t="shared" si="16"/>
        <v>3618.72</v>
      </c>
      <c r="AK58" s="17">
        <v>0</v>
      </c>
      <c r="AL58" s="17">
        <v>0</v>
      </c>
      <c r="AM58" s="17">
        <v>0</v>
      </c>
      <c r="AN58" s="17">
        <v>5705.07</v>
      </c>
      <c r="AO58" s="17">
        <v>0</v>
      </c>
      <c r="AP58" s="17"/>
      <c r="AQ58" s="17">
        <v>0</v>
      </c>
      <c r="AR58" s="17">
        <v>655.56</v>
      </c>
      <c r="AS58" s="17">
        <f t="shared" si="17"/>
        <v>9979.3499999999985</v>
      </c>
      <c r="AT58" s="17">
        <v>200</v>
      </c>
      <c r="AU58" s="17">
        <v>0</v>
      </c>
      <c r="AV58" s="17">
        <v>0</v>
      </c>
      <c r="AW58" s="17">
        <f t="shared" si="18"/>
        <v>200</v>
      </c>
      <c r="AX58" s="17">
        <f t="shared" si="19"/>
        <v>1005.2</v>
      </c>
      <c r="AY58" s="17">
        <v>0</v>
      </c>
      <c r="AZ58" s="17"/>
      <c r="BA58" s="17">
        <v>100</v>
      </c>
      <c r="BB58" s="17">
        <v>8681.07</v>
      </c>
      <c r="BC58" s="17">
        <v>5206</v>
      </c>
      <c r="BD58" s="17">
        <v>0</v>
      </c>
      <c r="BE58" s="17">
        <f t="shared" si="20"/>
        <v>13987.07</v>
      </c>
      <c r="BF58" s="27">
        <f t="shared" si="21"/>
        <v>27456.769999999997</v>
      </c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</row>
    <row r="59" spans="1:197" s="57" customFormat="1" ht="23.25" customHeight="1" x14ac:dyDescent="0.35">
      <c r="A59" s="13"/>
      <c r="B59" s="14"/>
      <c r="C59" s="54"/>
      <c r="D59" s="42"/>
      <c r="E59" s="56"/>
      <c r="F59" s="17">
        <f t="shared" si="0"/>
        <v>0</v>
      </c>
      <c r="G59" s="56"/>
      <c r="H59" s="56"/>
      <c r="I59" s="56"/>
      <c r="J59" s="17">
        <f t="shared" si="1"/>
        <v>0</v>
      </c>
      <c r="K59" s="18">
        <f t="shared" si="2"/>
        <v>0</v>
      </c>
      <c r="O59" s="20">
        <f t="shared" si="3"/>
        <v>0</v>
      </c>
      <c r="P59" s="146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20">
        <f t="shared" si="8"/>
        <v>0</v>
      </c>
      <c r="V59" s="21">
        <f t="shared" si="9"/>
        <v>0</v>
      </c>
      <c r="W59" s="21">
        <f t="shared" si="10"/>
        <v>0</v>
      </c>
      <c r="X59" s="22"/>
      <c r="Y59" s="23">
        <f t="shared" si="11"/>
        <v>0</v>
      </c>
      <c r="Z59" s="56"/>
      <c r="AA59" s="56"/>
      <c r="AB59" s="24">
        <f t="shared" si="12"/>
        <v>0</v>
      </c>
      <c r="AC59" s="130"/>
      <c r="AD59" s="25">
        <f t="shared" si="13"/>
        <v>0</v>
      </c>
      <c r="AE59" s="26">
        <f t="shared" si="14"/>
        <v>0</v>
      </c>
      <c r="AF59" s="13"/>
      <c r="AG59" s="14"/>
      <c r="AH59" s="54"/>
      <c r="AI59" s="17">
        <f t="shared" si="15"/>
        <v>0</v>
      </c>
      <c r="AJ59" s="17">
        <f t="shared" si="16"/>
        <v>0</v>
      </c>
      <c r="AK59" s="56"/>
      <c r="AL59" s="56"/>
      <c r="AM59" s="56"/>
      <c r="AN59" s="56"/>
      <c r="AO59" s="56"/>
      <c r="AP59" s="56"/>
      <c r="AQ59" s="56"/>
      <c r="AR59" s="56"/>
      <c r="AS59" s="17">
        <f t="shared" si="17"/>
        <v>0</v>
      </c>
      <c r="AT59" s="56"/>
      <c r="AU59" s="56"/>
      <c r="AV59" s="56"/>
      <c r="AW59" s="17">
        <f t="shared" si="18"/>
        <v>0</v>
      </c>
      <c r="AX59" s="17">
        <f t="shared" si="19"/>
        <v>0</v>
      </c>
      <c r="AY59" s="17"/>
      <c r="AZ59" s="56"/>
      <c r="BA59" s="56"/>
      <c r="BB59" s="17" t="s">
        <v>115</v>
      </c>
      <c r="BC59" s="56"/>
      <c r="BD59" s="17"/>
      <c r="BE59" s="17">
        <f t="shared" si="20"/>
        <v>0</v>
      </c>
      <c r="BF59" s="27">
        <f t="shared" si="21"/>
        <v>0</v>
      </c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</row>
    <row r="60" spans="1:197" s="19" customFormat="1" ht="21.75" customHeight="1" x14ac:dyDescent="0.35">
      <c r="A60" s="13">
        <v>27</v>
      </c>
      <c r="B60" s="29" t="s">
        <v>59</v>
      </c>
      <c r="C60" s="15" t="s">
        <v>60</v>
      </c>
      <c r="D60" s="16">
        <v>52096</v>
      </c>
      <c r="E60" s="17">
        <v>2553</v>
      </c>
      <c r="F60" s="17">
        <f t="shared" si="0"/>
        <v>54649</v>
      </c>
      <c r="G60" s="17">
        <v>2516</v>
      </c>
      <c r="H60" s="17"/>
      <c r="I60" s="17"/>
      <c r="J60" s="17">
        <f t="shared" si="1"/>
        <v>57165</v>
      </c>
      <c r="K60" s="18">
        <f t="shared" si="2"/>
        <v>0</v>
      </c>
      <c r="L60" s="19">
        <v>0</v>
      </c>
      <c r="M60" s="19">
        <v>0</v>
      </c>
      <c r="N60" s="19">
        <v>0</v>
      </c>
      <c r="O60" s="20">
        <f t="shared" si="3"/>
        <v>57165</v>
      </c>
      <c r="P60" s="142">
        <v>5692.04</v>
      </c>
      <c r="Q60" s="17">
        <f t="shared" si="4"/>
        <v>16316.959999999997</v>
      </c>
      <c r="R60" s="17">
        <f t="shared" si="5"/>
        <v>200</v>
      </c>
      <c r="S60" s="17">
        <f t="shared" si="6"/>
        <v>1429.12</v>
      </c>
      <c r="T60" s="17">
        <f t="shared" si="7"/>
        <v>5466.48</v>
      </c>
      <c r="U60" s="20">
        <f t="shared" si="8"/>
        <v>29104.599999999995</v>
      </c>
      <c r="V60" s="21">
        <f t="shared" si="9"/>
        <v>14030</v>
      </c>
      <c r="W60" s="21">
        <f t="shared" si="10"/>
        <v>14030.400000000005</v>
      </c>
      <c r="X60" s="22">
        <f>+A60</f>
        <v>27</v>
      </c>
      <c r="Y60" s="23">
        <f t="shared" si="11"/>
        <v>6859.8</v>
      </c>
      <c r="Z60" s="17">
        <v>0</v>
      </c>
      <c r="AA60" s="17">
        <v>100</v>
      </c>
      <c r="AB60" s="24">
        <f t="shared" si="12"/>
        <v>1429.1299999999999</v>
      </c>
      <c r="AC60" s="128">
        <v>200</v>
      </c>
      <c r="AD60" s="25">
        <f t="shared" si="13"/>
        <v>28060.400000000005</v>
      </c>
      <c r="AE60" s="26">
        <f t="shared" si="14"/>
        <v>14030.200000000003</v>
      </c>
      <c r="AF60" s="13">
        <v>27</v>
      </c>
      <c r="AG60" s="29" t="s">
        <v>59</v>
      </c>
      <c r="AH60" s="15" t="s">
        <v>60</v>
      </c>
      <c r="AI60" s="17">
        <f t="shared" si="15"/>
        <v>5692.04</v>
      </c>
      <c r="AJ60" s="17">
        <f t="shared" si="16"/>
        <v>5144.8499999999995</v>
      </c>
      <c r="AK60" s="17">
        <v>0</v>
      </c>
      <c r="AL60" s="155">
        <v>0</v>
      </c>
      <c r="AM60" s="17">
        <v>0</v>
      </c>
      <c r="AN60" s="17">
        <v>10516.55</v>
      </c>
      <c r="AO60" s="17">
        <v>0</v>
      </c>
      <c r="AP60" s="17"/>
      <c r="AQ60" s="17">
        <v>0</v>
      </c>
      <c r="AR60" s="17">
        <v>655.56</v>
      </c>
      <c r="AS60" s="17">
        <f t="shared" si="17"/>
        <v>16316.959999999997</v>
      </c>
      <c r="AT60" s="17">
        <v>200</v>
      </c>
      <c r="AU60" s="17">
        <v>0</v>
      </c>
      <c r="AV60" s="17">
        <v>0</v>
      </c>
      <c r="AW60" s="17">
        <f t="shared" si="18"/>
        <v>200</v>
      </c>
      <c r="AX60" s="17">
        <f t="shared" si="19"/>
        <v>1429.12</v>
      </c>
      <c r="AY60" s="17">
        <v>0</v>
      </c>
      <c r="AZ60" s="17">
        <v>0</v>
      </c>
      <c r="BA60" s="17">
        <v>100</v>
      </c>
      <c r="BB60" s="17">
        <v>5366.48</v>
      </c>
      <c r="BC60" s="17">
        <v>0</v>
      </c>
      <c r="BD60" s="17">
        <v>0</v>
      </c>
      <c r="BE60" s="17">
        <f t="shared" si="20"/>
        <v>5466.48</v>
      </c>
      <c r="BF60" s="27">
        <f t="shared" si="21"/>
        <v>29104.599999999995</v>
      </c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</row>
    <row r="61" spans="1:197" s="28" customFormat="1" ht="21.75" customHeight="1" x14ac:dyDescent="0.35">
      <c r="A61" s="13"/>
      <c r="B61" s="30"/>
      <c r="C61" s="60"/>
      <c r="D61" s="42"/>
      <c r="E61" s="56"/>
      <c r="F61" s="17">
        <f t="shared" si="0"/>
        <v>0</v>
      </c>
      <c r="G61" s="56"/>
      <c r="H61" s="56"/>
      <c r="I61" s="56"/>
      <c r="J61" s="17">
        <f t="shared" si="1"/>
        <v>0</v>
      </c>
      <c r="K61" s="18">
        <f t="shared" si="2"/>
        <v>0</v>
      </c>
      <c r="L61" s="57"/>
      <c r="M61" s="57"/>
      <c r="N61" s="57"/>
      <c r="O61" s="20">
        <f t="shared" si="3"/>
        <v>0</v>
      </c>
      <c r="P61" s="146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20">
        <f t="shared" si="8"/>
        <v>0</v>
      </c>
      <c r="V61" s="21">
        <f t="shared" si="9"/>
        <v>0</v>
      </c>
      <c r="W61" s="21">
        <f t="shared" si="10"/>
        <v>0</v>
      </c>
      <c r="X61" s="34"/>
      <c r="Y61" s="23">
        <f t="shared" si="11"/>
        <v>0</v>
      </c>
      <c r="Z61" s="56"/>
      <c r="AA61" s="56"/>
      <c r="AB61" s="24">
        <f t="shared" si="12"/>
        <v>0</v>
      </c>
      <c r="AC61" s="130"/>
      <c r="AD61" s="25">
        <f t="shared" si="13"/>
        <v>0</v>
      </c>
      <c r="AE61" s="26">
        <f t="shared" si="14"/>
        <v>0</v>
      </c>
      <c r="AF61" s="13"/>
      <c r="AG61" s="30"/>
      <c r="AH61" s="60"/>
      <c r="AI61" s="17">
        <f t="shared" si="15"/>
        <v>0</v>
      </c>
      <c r="AJ61" s="17">
        <f t="shared" si="16"/>
        <v>0</v>
      </c>
      <c r="AK61" s="56"/>
      <c r="AL61" s="56"/>
      <c r="AM61" s="56"/>
      <c r="AN61" s="56"/>
      <c r="AO61" s="56"/>
      <c r="AP61" s="56"/>
      <c r="AQ61" s="56"/>
      <c r="AR61" s="56"/>
      <c r="AS61" s="17">
        <f t="shared" si="17"/>
        <v>0</v>
      </c>
      <c r="AT61" s="56"/>
      <c r="AU61" s="56"/>
      <c r="AV61" s="56"/>
      <c r="AW61" s="17">
        <f t="shared" si="18"/>
        <v>0</v>
      </c>
      <c r="AX61" s="17">
        <f t="shared" si="19"/>
        <v>0</v>
      </c>
      <c r="AY61" s="17"/>
      <c r="AZ61" s="56"/>
      <c r="BA61" s="56"/>
      <c r="BB61" s="56"/>
      <c r="BC61" s="56"/>
      <c r="BD61" s="17"/>
      <c r="BE61" s="17">
        <f t="shared" si="20"/>
        <v>0</v>
      </c>
      <c r="BF61" s="27">
        <f t="shared" si="21"/>
        <v>0</v>
      </c>
    </row>
    <row r="62" spans="1:197" s="19" customFormat="1" ht="21.75" customHeight="1" x14ac:dyDescent="0.35">
      <c r="A62" s="13">
        <v>28</v>
      </c>
      <c r="B62" s="14" t="s">
        <v>61</v>
      </c>
      <c r="C62" s="15" t="s">
        <v>28</v>
      </c>
      <c r="D62" s="16">
        <v>43030</v>
      </c>
      <c r="E62" s="17">
        <v>2108</v>
      </c>
      <c r="F62" s="17">
        <f t="shared" si="0"/>
        <v>45138</v>
      </c>
      <c r="G62" s="17">
        <v>2109</v>
      </c>
      <c r="H62" s="17"/>
      <c r="I62" s="17"/>
      <c r="J62" s="17">
        <f t="shared" si="1"/>
        <v>47247</v>
      </c>
      <c r="K62" s="18">
        <f t="shared" si="2"/>
        <v>0</v>
      </c>
      <c r="L62" s="19">
        <v>0</v>
      </c>
      <c r="M62" s="19">
        <v>0</v>
      </c>
      <c r="N62" s="19">
        <v>0</v>
      </c>
      <c r="O62" s="20">
        <f t="shared" si="3"/>
        <v>47247</v>
      </c>
      <c r="P62" s="142">
        <v>3605.95</v>
      </c>
      <c r="Q62" s="17">
        <f t="shared" si="4"/>
        <v>4252.2299999999996</v>
      </c>
      <c r="R62" s="17">
        <f t="shared" si="5"/>
        <v>200</v>
      </c>
      <c r="S62" s="17">
        <f t="shared" si="6"/>
        <v>1181.17</v>
      </c>
      <c r="T62" s="17">
        <f t="shared" si="7"/>
        <v>2200</v>
      </c>
      <c r="U62" s="20">
        <f t="shared" si="8"/>
        <v>11439.349999999999</v>
      </c>
      <c r="V62" s="21">
        <f t="shared" si="9"/>
        <v>17904</v>
      </c>
      <c r="W62" s="21">
        <f t="shared" si="10"/>
        <v>17903.650000000001</v>
      </c>
      <c r="X62" s="22">
        <f>+A62</f>
        <v>28</v>
      </c>
      <c r="Y62" s="23">
        <f t="shared" si="11"/>
        <v>5669.6399999999994</v>
      </c>
      <c r="Z62" s="17">
        <v>0</v>
      </c>
      <c r="AA62" s="17">
        <v>100</v>
      </c>
      <c r="AB62" s="24">
        <f t="shared" si="12"/>
        <v>1181.18</v>
      </c>
      <c r="AC62" s="128">
        <v>200</v>
      </c>
      <c r="AD62" s="25">
        <f t="shared" si="13"/>
        <v>35807.65</v>
      </c>
      <c r="AE62" s="26">
        <f t="shared" si="14"/>
        <v>17903.825000000001</v>
      </c>
      <c r="AF62" s="13">
        <v>28</v>
      </c>
      <c r="AG62" s="14" t="s">
        <v>61</v>
      </c>
      <c r="AH62" s="15" t="s">
        <v>28</v>
      </c>
      <c r="AI62" s="17">
        <f t="shared" si="15"/>
        <v>3605.95</v>
      </c>
      <c r="AJ62" s="17">
        <f t="shared" si="16"/>
        <v>4252.2299999999996</v>
      </c>
      <c r="AK62" s="17"/>
      <c r="AL62" s="17">
        <v>0</v>
      </c>
      <c r="AM62" s="17">
        <v>0</v>
      </c>
      <c r="AN62" s="17">
        <v>0</v>
      </c>
      <c r="AO62" s="17">
        <v>0</v>
      </c>
      <c r="AP62" s="17"/>
      <c r="AQ62" s="17">
        <v>0</v>
      </c>
      <c r="AR62" s="17">
        <v>0</v>
      </c>
      <c r="AS62" s="17">
        <f t="shared" si="17"/>
        <v>4252.2299999999996</v>
      </c>
      <c r="AT62" s="17">
        <v>200</v>
      </c>
      <c r="AU62" s="17">
        <v>0</v>
      </c>
      <c r="AV62" s="17">
        <v>0</v>
      </c>
      <c r="AW62" s="17">
        <f t="shared" si="18"/>
        <v>200</v>
      </c>
      <c r="AX62" s="17">
        <f t="shared" si="19"/>
        <v>1181.17</v>
      </c>
      <c r="AY62" s="17">
        <v>0</v>
      </c>
      <c r="AZ62" s="17">
        <v>2100</v>
      </c>
      <c r="BA62" s="17">
        <v>100</v>
      </c>
      <c r="BB62" s="17"/>
      <c r="BC62" s="17"/>
      <c r="BD62" s="17">
        <v>0</v>
      </c>
      <c r="BE62" s="17">
        <f t="shared" si="20"/>
        <v>2200</v>
      </c>
      <c r="BF62" s="27">
        <f t="shared" si="21"/>
        <v>11439.349999999999</v>
      </c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</row>
    <row r="63" spans="1:197" s="38" customFormat="1" ht="21.75" customHeight="1" x14ac:dyDescent="0.35">
      <c r="A63" s="13"/>
      <c r="B63" s="61"/>
      <c r="C63" s="44"/>
      <c r="D63" s="59"/>
      <c r="F63" s="17">
        <f t="shared" si="0"/>
        <v>0</v>
      </c>
      <c r="J63" s="17">
        <f t="shared" si="1"/>
        <v>0</v>
      </c>
      <c r="K63" s="18">
        <f t="shared" si="2"/>
        <v>0</v>
      </c>
      <c r="O63" s="20">
        <f t="shared" si="3"/>
        <v>0</v>
      </c>
      <c r="P63" s="147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20">
        <f t="shared" si="8"/>
        <v>0</v>
      </c>
      <c r="V63" s="21">
        <f t="shared" si="9"/>
        <v>0</v>
      </c>
      <c r="W63" s="21">
        <f t="shared" si="10"/>
        <v>0</v>
      </c>
      <c r="X63" s="22"/>
      <c r="Y63" s="23">
        <f t="shared" si="11"/>
        <v>0</v>
      </c>
      <c r="AA63" s="40"/>
      <c r="AB63" s="24">
        <f t="shared" si="12"/>
        <v>0</v>
      </c>
      <c r="AC63" s="129"/>
      <c r="AD63" s="25">
        <f t="shared" si="13"/>
        <v>0</v>
      </c>
      <c r="AE63" s="26">
        <f t="shared" si="14"/>
        <v>0</v>
      </c>
      <c r="AF63" s="13"/>
      <c r="AG63" s="61"/>
      <c r="AH63" s="44"/>
      <c r="AI63" s="17">
        <f t="shared" si="15"/>
        <v>0</v>
      </c>
      <c r="AJ63" s="17">
        <f t="shared" si="16"/>
        <v>0</v>
      </c>
      <c r="AK63" s="40"/>
      <c r="AS63" s="17">
        <f t="shared" si="17"/>
        <v>0</v>
      </c>
      <c r="AT63" s="40"/>
      <c r="AW63" s="17">
        <f t="shared" si="18"/>
        <v>0</v>
      </c>
      <c r="AX63" s="17">
        <f t="shared" si="19"/>
        <v>0</v>
      </c>
      <c r="AY63" s="17"/>
      <c r="BD63" s="17"/>
      <c r="BE63" s="17">
        <f t="shared" si="20"/>
        <v>0</v>
      </c>
      <c r="BF63" s="27">
        <f t="shared" si="21"/>
        <v>0</v>
      </c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</row>
    <row r="64" spans="1:197" s="19" customFormat="1" ht="21.75" customHeight="1" x14ac:dyDescent="0.35">
      <c r="A64" s="13">
        <v>29</v>
      </c>
      <c r="B64" s="14" t="s">
        <v>62</v>
      </c>
      <c r="C64" s="35" t="s">
        <v>32</v>
      </c>
      <c r="D64" s="16">
        <v>51357</v>
      </c>
      <c r="E64" s="17">
        <v>2516</v>
      </c>
      <c r="F64" s="17">
        <f t="shared" si="0"/>
        <v>53873</v>
      </c>
      <c r="G64" s="17">
        <v>2517</v>
      </c>
      <c r="H64" s="17"/>
      <c r="I64" s="17"/>
      <c r="J64" s="17">
        <f t="shared" si="1"/>
        <v>56390</v>
      </c>
      <c r="K64" s="18">
        <f t="shared" si="2"/>
        <v>0</v>
      </c>
      <c r="L64" s="19">
        <v>0</v>
      </c>
      <c r="M64" s="19">
        <v>0</v>
      </c>
      <c r="N64" s="19">
        <v>0</v>
      </c>
      <c r="O64" s="20">
        <f t="shared" si="3"/>
        <v>56390</v>
      </c>
      <c r="P64" s="142">
        <v>5529.03</v>
      </c>
      <c r="Q64" s="17">
        <f t="shared" si="4"/>
        <v>16129.76</v>
      </c>
      <c r="R64" s="17">
        <f t="shared" si="5"/>
        <v>200</v>
      </c>
      <c r="S64" s="17">
        <f t="shared" si="6"/>
        <v>1409.75</v>
      </c>
      <c r="T64" s="17">
        <f t="shared" si="7"/>
        <v>13117.11</v>
      </c>
      <c r="U64" s="20">
        <f t="shared" si="8"/>
        <v>36385.65</v>
      </c>
      <c r="V64" s="21">
        <f t="shared" si="9"/>
        <v>10002</v>
      </c>
      <c r="W64" s="21">
        <f t="shared" si="10"/>
        <v>10002.349999999999</v>
      </c>
      <c r="X64" s="22">
        <v>11</v>
      </c>
      <c r="Y64" s="23">
        <f t="shared" si="11"/>
        <v>6766.8</v>
      </c>
      <c r="Z64" s="17">
        <v>0</v>
      </c>
      <c r="AA64" s="17">
        <v>100</v>
      </c>
      <c r="AB64" s="24">
        <f t="shared" si="12"/>
        <v>1409.75</v>
      </c>
      <c r="AC64" s="128">
        <v>200</v>
      </c>
      <c r="AD64" s="25">
        <f t="shared" si="13"/>
        <v>20004.349999999999</v>
      </c>
      <c r="AE64" s="26">
        <f t="shared" si="14"/>
        <v>10002.174999999999</v>
      </c>
      <c r="AF64" s="13">
        <v>29</v>
      </c>
      <c r="AG64" s="14" t="s">
        <v>62</v>
      </c>
      <c r="AH64" s="35" t="s">
        <v>32</v>
      </c>
      <c r="AI64" s="17">
        <f t="shared" si="15"/>
        <v>5529.03</v>
      </c>
      <c r="AJ64" s="17">
        <f t="shared" si="16"/>
        <v>5075.0999999999995</v>
      </c>
      <c r="AK64" s="17">
        <v>0</v>
      </c>
      <c r="AL64" s="17">
        <v>0</v>
      </c>
      <c r="AM64" s="17">
        <v>0</v>
      </c>
      <c r="AN64" s="17">
        <v>10399.1</v>
      </c>
      <c r="AO64" s="17">
        <v>0</v>
      </c>
      <c r="AP64" s="17"/>
      <c r="AQ64" s="17">
        <v>0</v>
      </c>
      <c r="AR64" s="17">
        <v>655.56</v>
      </c>
      <c r="AS64" s="17">
        <f t="shared" si="17"/>
        <v>16129.76</v>
      </c>
      <c r="AT64" s="17">
        <v>200</v>
      </c>
      <c r="AU64" s="17">
        <v>0</v>
      </c>
      <c r="AV64" s="17">
        <v>0</v>
      </c>
      <c r="AW64" s="17">
        <f t="shared" si="18"/>
        <v>200</v>
      </c>
      <c r="AX64" s="17">
        <f t="shared" si="19"/>
        <v>1409.75</v>
      </c>
      <c r="AY64" s="17">
        <v>0</v>
      </c>
      <c r="AZ64" s="17">
        <v>2400</v>
      </c>
      <c r="BA64" s="17">
        <v>100</v>
      </c>
      <c r="BB64" s="17">
        <v>10617.11</v>
      </c>
      <c r="BC64" s="17">
        <v>0</v>
      </c>
      <c r="BD64" s="17">
        <v>0</v>
      </c>
      <c r="BE64" s="17">
        <f t="shared" si="20"/>
        <v>13117.11</v>
      </c>
      <c r="BF64" s="27">
        <f t="shared" si="21"/>
        <v>36385.65</v>
      </c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</row>
    <row r="65" spans="1:197" s="19" customFormat="1" ht="21.75" customHeight="1" x14ac:dyDescent="0.35">
      <c r="A65" s="13"/>
      <c r="B65" s="29"/>
      <c r="C65" s="15"/>
      <c r="D65" s="16"/>
      <c r="E65" s="17"/>
      <c r="F65" s="17">
        <f t="shared" si="0"/>
        <v>0</v>
      </c>
      <c r="G65" s="17"/>
      <c r="H65" s="17"/>
      <c r="I65" s="17"/>
      <c r="J65" s="17">
        <f t="shared" si="1"/>
        <v>0</v>
      </c>
      <c r="K65" s="18">
        <f t="shared" si="2"/>
        <v>0</v>
      </c>
      <c r="O65" s="20">
        <f t="shared" si="3"/>
        <v>0</v>
      </c>
      <c r="P65" s="142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20">
        <f t="shared" si="8"/>
        <v>0</v>
      </c>
      <c r="V65" s="21">
        <f t="shared" si="9"/>
        <v>0</v>
      </c>
      <c r="W65" s="21">
        <f t="shared" si="10"/>
        <v>0</v>
      </c>
      <c r="X65" s="22"/>
      <c r="Y65" s="23">
        <f t="shared" si="11"/>
        <v>0</v>
      </c>
      <c r="Z65" s="17"/>
      <c r="AA65" s="17"/>
      <c r="AB65" s="24">
        <f t="shared" si="12"/>
        <v>0</v>
      </c>
      <c r="AC65" s="128"/>
      <c r="AD65" s="25">
        <f t="shared" si="13"/>
        <v>0</v>
      </c>
      <c r="AE65" s="26">
        <f t="shared" si="14"/>
        <v>0</v>
      </c>
      <c r="AF65" s="13"/>
      <c r="AG65" s="29"/>
      <c r="AH65" s="15"/>
      <c r="AI65" s="17">
        <f t="shared" si="15"/>
        <v>0</v>
      </c>
      <c r="AJ65" s="17">
        <f t="shared" si="16"/>
        <v>0</v>
      </c>
      <c r="AK65" s="17"/>
      <c r="AL65" s="17"/>
      <c r="AM65" s="17"/>
      <c r="AN65" s="17"/>
      <c r="AO65" s="17"/>
      <c r="AP65" s="17"/>
      <c r="AQ65" s="17"/>
      <c r="AR65" s="17"/>
      <c r="AS65" s="17">
        <f t="shared" si="17"/>
        <v>0</v>
      </c>
      <c r="AT65" s="17"/>
      <c r="AU65" s="17"/>
      <c r="AV65" s="17"/>
      <c r="AW65" s="17">
        <f t="shared" si="18"/>
        <v>0</v>
      </c>
      <c r="AX65" s="17">
        <f t="shared" si="19"/>
        <v>0</v>
      </c>
      <c r="AY65" s="17"/>
      <c r="AZ65" s="50"/>
      <c r="BA65" s="17"/>
      <c r="BB65" s="17"/>
      <c r="BC65" s="17"/>
      <c r="BD65" s="17"/>
      <c r="BE65" s="17">
        <f t="shared" si="20"/>
        <v>0</v>
      </c>
      <c r="BF65" s="27">
        <f t="shared" si="21"/>
        <v>0</v>
      </c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</row>
    <row r="66" spans="1:197" s="19" customFormat="1" ht="21.75" customHeight="1" x14ac:dyDescent="0.35">
      <c r="A66" s="13">
        <v>30</v>
      </c>
      <c r="B66" s="14" t="s">
        <v>63</v>
      </c>
      <c r="C66" s="35" t="s">
        <v>25</v>
      </c>
      <c r="D66" s="16">
        <v>63997</v>
      </c>
      <c r="E66" s="17">
        <v>3008</v>
      </c>
      <c r="F66" s="17">
        <f t="shared" si="0"/>
        <v>67005</v>
      </c>
      <c r="G66" s="17">
        <v>3008</v>
      </c>
      <c r="H66" s="17"/>
      <c r="I66" s="17"/>
      <c r="J66" s="17">
        <f t="shared" si="1"/>
        <v>70013</v>
      </c>
      <c r="K66" s="18">
        <f t="shared" si="2"/>
        <v>0</v>
      </c>
      <c r="L66" s="19">
        <v>0</v>
      </c>
      <c r="M66" s="19">
        <v>0</v>
      </c>
      <c r="N66" s="19">
        <v>0</v>
      </c>
      <c r="O66" s="20">
        <f t="shared" si="3"/>
        <v>70013</v>
      </c>
      <c r="P66" s="142">
        <v>8394.4</v>
      </c>
      <c r="Q66" s="17">
        <f t="shared" si="4"/>
        <v>6301.17</v>
      </c>
      <c r="R66" s="17">
        <f t="shared" si="5"/>
        <v>200</v>
      </c>
      <c r="S66" s="17">
        <f t="shared" si="6"/>
        <v>1750.32</v>
      </c>
      <c r="T66" s="17">
        <f t="shared" si="7"/>
        <v>100</v>
      </c>
      <c r="U66" s="20">
        <f t="shared" si="8"/>
        <v>16745.89</v>
      </c>
      <c r="V66" s="21">
        <f t="shared" si="9"/>
        <v>26634</v>
      </c>
      <c r="W66" s="21">
        <f t="shared" si="10"/>
        <v>26633.11</v>
      </c>
      <c r="X66" s="22">
        <f>+A66</f>
        <v>30</v>
      </c>
      <c r="Y66" s="23">
        <f t="shared" si="11"/>
        <v>8401.56</v>
      </c>
      <c r="Z66" s="17">
        <v>0</v>
      </c>
      <c r="AA66" s="17">
        <v>100</v>
      </c>
      <c r="AB66" s="24">
        <f t="shared" si="12"/>
        <v>1750.33</v>
      </c>
      <c r="AC66" s="128">
        <v>200</v>
      </c>
      <c r="AD66" s="25">
        <f t="shared" si="13"/>
        <v>53267.11</v>
      </c>
      <c r="AE66" s="26">
        <f t="shared" si="14"/>
        <v>26633.555</v>
      </c>
      <c r="AF66" s="13">
        <v>30</v>
      </c>
      <c r="AG66" s="14" t="s">
        <v>63</v>
      </c>
      <c r="AH66" s="35" t="s">
        <v>25</v>
      </c>
      <c r="AI66" s="17">
        <f t="shared" si="15"/>
        <v>8394.4</v>
      </c>
      <c r="AJ66" s="17">
        <f t="shared" si="16"/>
        <v>6301.17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/>
      <c r="AQ66" s="17">
        <v>0</v>
      </c>
      <c r="AR66" s="17">
        <v>0</v>
      </c>
      <c r="AS66" s="17">
        <f t="shared" si="17"/>
        <v>6301.17</v>
      </c>
      <c r="AT66" s="17">
        <v>200</v>
      </c>
      <c r="AU66" s="17">
        <v>0</v>
      </c>
      <c r="AV66" s="17">
        <v>0</v>
      </c>
      <c r="AW66" s="17">
        <f t="shared" si="18"/>
        <v>200</v>
      </c>
      <c r="AX66" s="17">
        <f t="shared" si="19"/>
        <v>1750.32</v>
      </c>
      <c r="AY66" s="17">
        <v>0</v>
      </c>
      <c r="AZ66" s="17">
        <v>0</v>
      </c>
      <c r="BA66" s="17">
        <v>100</v>
      </c>
      <c r="BB66" s="17">
        <v>0</v>
      </c>
      <c r="BC66" s="17">
        <v>0</v>
      </c>
      <c r="BD66" s="17">
        <v>0</v>
      </c>
      <c r="BE66" s="17">
        <f t="shared" si="20"/>
        <v>100</v>
      </c>
      <c r="BF66" s="27">
        <f t="shared" si="21"/>
        <v>16745.89</v>
      </c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</row>
    <row r="67" spans="1:197" s="19" customFormat="1" ht="21.75" customHeight="1" x14ac:dyDescent="0.35">
      <c r="A67" s="13"/>
      <c r="B67" s="29"/>
      <c r="C67" s="15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2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20">
        <f t="shared" si="8"/>
        <v>0</v>
      </c>
      <c r="V67" s="21">
        <f t="shared" si="9"/>
        <v>0</v>
      </c>
      <c r="W67" s="21">
        <f t="shared" si="10"/>
        <v>0</v>
      </c>
      <c r="X67" s="34"/>
      <c r="Y67" s="23">
        <f t="shared" si="11"/>
        <v>0</v>
      </c>
      <c r="Z67" s="17"/>
      <c r="AA67" s="17"/>
      <c r="AB67" s="24">
        <f t="shared" si="12"/>
        <v>0</v>
      </c>
      <c r="AC67" s="128"/>
      <c r="AD67" s="25">
        <f t="shared" si="13"/>
        <v>0</v>
      </c>
      <c r="AE67" s="26">
        <f t="shared" si="14"/>
        <v>0</v>
      </c>
      <c r="AF67" s="13"/>
      <c r="AG67" s="29"/>
      <c r="AH67" s="15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/>
      <c r="AS67" s="17">
        <f t="shared" si="17"/>
        <v>0</v>
      </c>
      <c r="AT67" s="17"/>
      <c r="AU67" s="17"/>
      <c r="AV67" s="17"/>
      <c r="AW67" s="17">
        <f t="shared" si="18"/>
        <v>0</v>
      </c>
      <c r="AX67" s="17">
        <f t="shared" si="19"/>
        <v>0</v>
      </c>
      <c r="AY67" s="17"/>
      <c r="AZ67" s="17"/>
      <c r="BA67" s="17"/>
      <c r="BB67" s="17"/>
      <c r="BC67" s="17"/>
      <c r="BD67" s="17"/>
      <c r="BE67" s="17">
        <f t="shared" si="20"/>
        <v>0</v>
      </c>
      <c r="BF67" s="27">
        <f t="shared" si="21"/>
        <v>0</v>
      </c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</row>
    <row r="68" spans="1:197" s="19" customFormat="1" ht="21.75" customHeight="1" x14ac:dyDescent="0.35">
      <c r="A68" s="13">
        <v>31</v>
      </c>
      <c r="B68" s="14" t="s">
        <v>64</v>
      </c>
      <c r="C68" s="62" t="s">
        <v>43</v>
      </c>
      <c r="D68" s="16">
        <v>39672</v>
      </c>
      <c r="E68" s="17">
        <v>1944</v>
      </c>
      <c r="F68" s="17">
        <f t="shared" si="0"/>
        <v>41616</v>
      </c>
      <c r="G68" s="17">
        <v>1944</v>
      </c>
      <c r="H68" s="17"/>
      <c r="I68" s="17"/>
      <c r="J68" s="17">
        <f t="shared" si="1"/>
        <v>43560</v>
      </c>
      <c r="K68" s="18">
        <f t="shared" si="2"/>
        <v>0</v>
      </c>
      <c r="L68" s="19">
        <v>0</v>
      </c>
      <c r="M68" s="19">
        <v>0</v>
      </c>
      <c r="N68" s="19">
        <v>0</v>
      </c>
      <c r="O68" s="20">
        <f t="shared" si="3"/>
        <v>43560</v>
      </c>
      <c r="P68" s="142">
        <v>2878.45</v>
      </c>
      <c r="Q68" s="17">
        <f t="shared" si="4"/>
        <v>8042.2</v>
      </c>
      <c r="R68" s="17">
        <f t="shared" si="5"/>
        <v>200</v>
      </c>
      <c r="S68" s="17">
        <f t="shared" si="6"/>
        <v>1089</v>
      </c>
      <c r="T68" s="17">
        <f t="shared" si="7"/>
        <v>8306.61</v>
      </c>
      <c r="U68" s="20">
        <f t="shared" si="8"/>
        <v>20516.260000000002</v>
      </c>
      <c r="V68" s="21">
        <f t="shared" si="9"/>
        <v>11522</v>
      </c>
      <c r="W68" s="21">
        <f t="shared" si="10"/>
        <v>11521.739999999998</v>
      </c>
      <c r="X68" s="22">
        <f>+A68</f>
        <v>31</v>
      </c>
      <c r="Y68" s="23">
        <f t="shared" si="11"/>
        <v>5227.2</v>
      </c>
      <c r="Z68" s="17">
        <v>0</v>
      </c>
      <c r="AA68" s="17">
        <v>100</v>
      </c>
      <c r="AB68" s="24">
        <f t="shared" si="12"/>
        <v>1089</v>
      </c>
      <c r="AC68" s="128">
        <v>200</v>
      </c>
      <c r="AD68" s="25">
        <f t="shared" si="13"/>
        <v>23043.739999999998</v>
      </c>
      <c r="AE68" s="26">
        <f t="shared" si="14"/>
        <v>11521.869999999999</v>
      </c>
      <c r="AF68" s="13">
        <v>31</v>
      </c>
      <c r="AG68" s="14" t="s">
        <v>64</v>
      </c>
      <c r="AH68" s="62" t="s">
        <v>43</v>
      </c>
      <c r="AI68" s="17">
        <f t="shared" si="15"/>
        <v>2878.45</v>
      </c>
      <c r="AJ68" s="17">
        <f t="shared" si="16"/>
        <v>3920.3999999999996</v>
      </c>
      <c r="AK68" s="17">
        <v>0</v>
      </c>
      <c r="AL68" s="17">
        <v>0</v>
      </c>
      <c r="AM68" s="17">
        <v>0</v>
      </c>
      <c r="AN68" s="17">
        <v>4121.8</v>
      </c>
      <c r="AO68" s="17">
        <v>0</v>
      </c>
      <c r="AP68" s="17"/>
      <c r="AQ68" s="17">
        <v>0</v>
      </c>
      <c r="AR68" s="17">
        <v>0</v>
      </c>
      <c r="AS68" s="17">
        <f t="shared" si="17"/>
        <v>8042.2</v>
      </c>
      <c r="AT68" s="17">
        <v>200</v>
      </c>
      <c r="AU68" s="17">
        <v>0</v>
      </c>
      <c r="AV68" s="17">
        <v>0</v>
      </c>
      <c r="AW68" s="17">
        <f t="shared" si="18"/>
        <v>200</v>
      </c>
      <c r="AX68" s="17">
        <f t="shared" si="19"/>
        <v>1089</v>
      </c>
      <c r="AY68" s="17">
        <v>0</v>
      </c>
      <c r="AZ68" s="63">
        <v>0</v>
      </c>
      <c r="BA68" s="17">
        <v>100</v>
      </c>
      <c r="BB68" s="17">
        <v>8206.61</v>
      </c>
      <c r="BC68" s="17">
        <v>0</v>
      </c>
      <c r="BD68" s="17">
        <v>0</v>
      </c>
      <c r="BE68" s="17">
        <f t="shared" si="20"/>
        <v>8306.61</v>
      </c>
      <c r="BF68" s="27">
        <f t="shared" si="21"/>
        <v>20516.260000000002</v>
      </c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</row>
    <row r="69" spans="1:197" s="19" customFormat="1" ht="21.75" customHeight="1" x14ac:dyDescent="0.35">
      <c r="A69" s="13"/>
      <c r="B69" s="29"/>
      <c r="C69" s="15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2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20">
        <f t="shared" si="8"/>
        <v>0</v>
      </c>
      <c r="V69" s="21">
        <f t="shared" si="9"/>
        <v>0</v>
      </c>
      <c r="W69" s="21">
        <f t="shared" si="10"/>
        <v>0</v>
      </c>
      <c r="X69" s="22"/>
      <c r="Y69" s="23">
        <f t="shared" si="11"/>
        <v>0</v>
      </c>
      <c r="Z69" s="17"/>
      <c r="AA69" s="17"/>
      <c r="AB69" s="24">
        <f t="shared" si="12"/>
        <v>0</v>
      </c>
      <c r="AC69" s="128"/>
      <c r="AD69" s="25">
        <f t="shared" si="13"/>
        <v>0</v>
      </c>
      <c r="AE69" s="26">
        <f t="shared" si="14"/>
        <v>0</v>
      </c>
      <c r="AF69" s="13"/>
      <c r="AG69" s="29"/>
      <c r="AH69" s="15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/>
      <c r="AS69" s="17">
        <f t="shared" si="17"/>
        <v>0</v>
      </c>
      <c r="AT69" s="17"/>
      <c r="AU69" s="17"/>
      <c r="AV69" s="17"/>
      <c r="AW69" s="17">
        <f t="shared" si="18"/>
        <v>0</v>
      </c>
      <c r="AX69" s="17">
        <f t="shared" si="19"/>
        <v>0</v>
      </c>
      <c r="AY69" s="17"/>
      <c r="AZ69" s="17"/>
      <c r="BA69" s="17"/>
      <c r="BB69" s="17"/>
      <c r="BC69" s="17"/>
      <c r="BD69" s="17"/>
      <c r="BE69" s="17">
        <f t="shared" si="20"/>
        <v>0</v>
      </c>
      <c r="BF69" s="27">
        <f t="shared" si="21"/>
        <v>0</v>
      </c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</row>
    <row r="70" spans="1:197" s="19" customFormat="1" ht="21.75" customHeight="1" x14ac:dyDescent="0.35">
      <c r="A70" s="13">
        <v>32</v>
      </c>
      <c r="B70" s="14" t="s">
        <v>65</v>
      </c>
      <c r="C70" s="35" t="s">
        <v>43</v>
      </c>
      <c r="D70" s="16">
        <v>57347</v>
      </c>
      <c r="E70" s="17">
        <v>2810</v>
      </c>
      <c r="F70" s="17">
        <f t="shared" si="0"/>
        <v>60157</v>
      </c>
      <c r="G70" s="17">
        <v>2810</v>
      </c>
      <c r="H70" s="17"/>
      <c r="I70" s="17"/>
      <c r="J70" s="17">
        <f t="shared" si="1"/>
        <v>62967</v>
      </c>
      <c r="K70" s="18">
        <f t="shared" si="2"/>
        <v>0</v>
      </c>
      <c r="L70" s="19">
        <v>0</v>
      </c>
      <c r="M70" s="19">
        <v>0</v>
      </c>
      <c r="N70" s="19">
        <v>0</v>
      </c>
      <c r="O70" s="20">
        <f t="shared" si="3"/>
        <v>62967</v>
      </c>
      <c r="P70" s="142">
        <v>6912.39</v>
      </c>
      <c r="Q70" s="17">
        <f t="shared" si="4"/>
        <v>5667.03</v>
      </c>
      <c r="R70" s="17">
        <f t="shared" si="5"/>
        <v>200</v>
      </c>
      <c r="S70" s="17">
        <f t="shared" si="6"/>
        <v>1574.17</v>
      </c>
      <c r="T70" s="17">
        <f t="shared" si="7"/>
        <v>200</v>
      </c>
      <c r="U70" s="20">
        <f t="shared" si="8"/>
        <v>14553.59</v>
      </c>
      <c r="V70" s="21">
        <f t="shared" si="9"/>
        <v>24207</v>
      </c>
      <c r="W70" s="21">
        <f t="shared" si="10"/>
        <v>24206.410000000003</v>
      </c>
      <c r="X70" s="22">
        <v>12</v>
      </c>
      <c r="Y70" s="23">
        <f t="shared" si="11"/>
        <v>7556.04</v>
      </c>
      <c r="Z70" s="17">
        <v>0</v>
      </c>
      <c r="AA70" s="17">
        <v>100</v>
      </c>
      <c r="AB70" s="24">
        <f t="shared" si="12"/>
        <v>1574.18</v>
      </c>
      <c r="AC70" s="128">
        <v>200</v>
      </c>
      <c r="AD70" s="25">
        <f t="shared" si="13"/>
        <v>48413.41</v>
      </c>
      <c r="AE70" s="26">
        <f t="shared" si="14"/>
        <v>24206.705000000002</v>
      </c>
      <c r="AF70" s="13">
        <v>32</v>
      </c>
      <c r="AG70" s="14" t="s">
        <v>65</v>
      </c>
      <c r="AH70" s="35" t="s">
        <v>43</v>
      </c>
      <c r="AI70" s="17">
        <f t="shared" si="15"/>
        <v>6912.39</v>
      </c>
      <c r="AJ70" s="17">
        <f t="shared" si="16"/>
        <v>5667.03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/>
      <c r="AQ70" s="17">
        <v>0</v>
      </c>
      <c r="AR70" s="17">
        <v>0</v>
      </c>
      <c r="AS70" s="17">
        <f t="shared" si="17"/>
        <v>5667.03</v>
      </c>
      <c r="AT70" s="17">
        <v>200</v>
      </c>
      <c r="AU70" s="17">
        <v>0</v>
      </c>
      <c r="AV70" s="17">
        <v>0</v>
      </c>
      <c r="AW70" s="17">
        <f t="shared" si="18"/>
        <v>200</v>
      </c>
      <c r="AX70" s="17">
        <f t="shared" si="19"/>
        <v>1574.17</v>
      </c>
      <c r="AY70" s="17">
        <v>0</v>
      </c>
      <c r="AZ70" s="17">
        <v>100</v>
      </c>
      <c r="BA70" s="17">
        <v>100</v>
      </c>
      <c r="BB70" s="17">
        <v>0</v>
      </c>
      <c r="BC70" s="17">
        <v>0</v>
      </c>
      <c r="BD70" s="17">
        <v>0</v>
      </c>
      <c r="BE70" s="17">
        <f t="shared" si="20"/>
        <v>200</v>
      </c>
      <c r="BF70" s="27">
        <f t="shared" si="21"/>
        <v>14553.59</v>
      </c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</row>
    <row r="71" spans="1:197" s="19" customFormat="1" ht="21.75" customHeight="1" x14ac:dyDescent="0.35">
      <c r="A71" s="13"/>
      <c r="B71" s="29"/>
      <c r="C71" s="15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2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20">
        <f t="shared" si="8"/>
        <v>0</v>
      </c>
      <c r="V71" s="21">
        <f t="shared" si="9"/>
        <v>0</v>
      </c>
      <c r="W71" s="21">
        <f t="shared" si="10"/>
        <v>0</v>
      </c>
      <c r="X71" s="22"/>
      <c r="Y71" s="23">
        <f t="shared" si="11"/>
        <v>0</v>
      </c>
      <c r="Z71" s="17"/>
      <c r="AA71" s="17"/>
      <c r="AB71" s="24">
        <f t="shared" si="12"/>
        <v>0</v>
      </c>
      <c r="AC71" s="128"/>
      <c r="AD71" s="25">
        <f t="shared" si="13"/>
        <v>0</v>
      </c>
      <c r="AE71" s="26">
        <f t="shared" si="14"/>
        <v>0</v>
      </c>
      <c r="AF71" s="13"/>
      <c r="AG71" s="29"/>
      <c r="AH71" s="15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/>
      <c r="AS71" s="17">
        <f t="shared" si="17"/>
        <v>0</v>
      </c>
      <c r="AT71" s="17"/>
      <c r="AU71" s="17"/>
      <c r="AV71" s="17"/>
      <c r="AW71" s="17">
        <f t="shared" si="18"/>
        <v>0</v>
      </c>
      <c r="AX71" s="17">
        <f t="shared" si="19"/>
        <v>0</v>
      </c>
      <c r="AY71" s="17"/>
      <c r="AZ71" s="17"/>
      <c r="BA71" s="17"/>
      <c r="BB71" s="17"/>
      <c r="BC71" s="17"/>
      <c r="BD71" s="17"/>
      <c r="BE71" s="17">
        <f t="shared" si="20"/>
        <v>0</v>
      </c>
      <c r="BF71" s="27">
        <f t="shared" si="21"/>
        <v>0</v>
      </c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</row>
    <row r="72" spans="1:197" s="19" customFormat="1" ht="21" customHeight="1" x14ac:dyDescent="0.35">
      <c r="A72" s="13">
        <v>33</v>
      </c>
      <c r="B72" s="14" t="s">
        <v>105</v>
      </c>
      <c r="C72" s="35" t="s">
        <v>106</v>
      </c>
      <c r="D72" s="16">
        <v>29165</v>
      </c>
      <c r="E72" s="17">
        <v>1540</v>
      </c>
      <c r="F72" s="17">
        <f t="shared" si="0"/>
        <v>30705</v>
      </c>
      <c r="G72" s="17">
        <v>1540</v>
      </c>
      <c r="H72" s="17"/>
      <c r="I72" s="17"/>
      <c r="J72" s="17">
        <f t="shared" si="1"/>
        <v>32245</v>
      </c>
      <c r="K72" s="18">
        <f t="shared" si="2"/>
        <v>0</v>
      </c>
      <c r="L72" s="19">
        <v>0</v>
      </c>
      <c r="M72" s="19">
        <v>0</v>
      </c>
      <c r="N72" s="19">
        <v>0</v>
      </c>
      <c r="O72" s="20">
        <f t="shared" si="3"/>
        <v>32245</v>
      </c>
      <c r="P72" s="142">
        <v>1125.52</v>
      </c>
      <c r="Q72" s="17">
        <f t="shared" si="4"/>
        <v>2902.0499999999997</v>
      </c>
      <c r="R72" s="17">
        <f t="shared" si="5"/>
        <v>300</v>
      </c>
      <c r="S72" s="17">
        <f t="shared" si="6"/>
        <v>806.12</v>
      </c>
      <c r="T72" s="17">
        <f t="shared" si="7"/>
        <v>100</v>
      </c>
      <c r="U72" s="20">
        <f t="shared" si="8"/>
        <v>5233.6899999999996</v>
      </c>
      <c r="V72" s="21">
        <f t="shared" si="9"/>
        <v>13506</v>
      </c>
      <c r="W72" s="21">
        <f t="shared" si="10"/>
        <v>13505.310000000001</v>
      </c>
      <c r="X72" s="22">
        <f>+A72</f>
        <v>33</v>
      </c>
      <c r="Y72" s="23">
        <f t="shared" si="11"/>
        <v>3869.3999999999996</v>
      </c>
      <c r="Z72" s="17">
        <v>0</v>
      </c>
      <c r="AA72" s="17">
        <v>100</v>
      </c>
      <c r="AB72" s="24">
        <f t="shared" si="12"/>
        <v>806.13</v>
      </c>
      <c r="AC72" s="128">
        <v>200</v>
      </c>
      <c r="AD72" s="25">
        <f t="shared" si="13"/>
        <v>27011.31</v>
      </c>
      <c r="AE72" s="26">
        <f t="shared" si="14"/>
        <v>13505.655000000001</v>
      </c>
      <c r="AF72" s="13">
        <v>33</v>
      </c>
      <c r="AG72" s="14" t="s">
        <v>105</v>
      </c>
      <c r="AH72" s="35" t="s">
        <v>106</v>
      </c>
      <c r="AI72" s="17">
        <f t="shared" si="15"/>
        <v>1125.52</v>
      </c>
      <c r="AJ72" s="17">
        <f t="shared" si="16"/>
        <v>2902.0499999999997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/>
      <c r="AQ72" s="17">
        <v>0</v>
      </c>
      <c r="AR72" s="17">
        <v>0</v>
      </c>
      <c r="AS72" s="17">
        <f t="shared" si="17"/>
        <v>2902.0499999999997</v>
      </c>
      <c r="AT72" s="17">
        <v>300</v>
      </c>
      <c r="AU72" s="17">
        <v>0</v>
      </c>
      <c r="AV72" s="17">
        <v>0</v>
      </c>
      <c r="AW72" s="17">
        <f t="shared" si="18"/>
        <v>300</v>
      </c>
      <c r="AX72" s="17">
        <f t="shared" si="19"/>
        <v>806.12</v>
      </c>
      <c r="AY72" s="17">
        <v>0</v>
      </c>
      <c r="AZ72" s="17">
        <v>0</v>
      </c>
      <c r="BA72" s="17">
        <v>100</v>
      </c>
      <c r="BB72" s="17">
        <v>0</v>
      </c>
      <c r="BC72" s="17">
        <v>0</v>
      </c>
      <c r="BD72" s="17">
        <v>0</v>
      </c>
      <c r="BE72" s="17">
        <f t="shared" si="20"/>
        <v>100</v>
      </c>
      <c r="BF72" s="27">
        <f t="shared" si="21"/>
        <v>5233.6899999999996</v>
      </c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</row>
    <row r="73" spans="1:197" s="19" customFormat="1" ht="21" customHeight="1" x14ac:dyDescent="0.35">
      <c r="A73" s="13"/>
      <c r="B73" s="29"/>
      <c r="C73" s="15"/>
      <c r="D73" s="16"/>
      <c r="E73" s="17"/>
      <c r="F73" s="17">
        <f t="shared" si="0"/>
        <v>0</v>
      </c>
      <c r="G73" s="17"/>
      <c r="H73" s="17"/>
      <c r="I73" s="17"/>
      <c r="J73" s="17">
        <f t="shared" si="1"/>
        <v>0</v>
      </c>
      <c r="K73" s="18">
        <f t="shared" si="2"/>
        <v>0</v>
      </c>
      <c r="O73" s="20">
        <f t="shared" si="3"/>
        <v>0</v>
      </c>
      <c r="P73" s="14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20">
        <f t="shared" si="8"/>
        <v>0</v>
      </c>
      <c r="V73" s="21">
        <f t="shared" si="9"/>
        <v>0</v>
      </c>
      <c r="W73" s="21">
        <f t="shared" si="10"/>
        <v>0</v>
      </c>
      <c r="X73" s="34"/>
      <c r="Y73" s="23">
        <f t="shared" si="11"/>
        <v>0</v>
      </c>
      <c r="Z73" s="17"/>
      <c r="AA73" s="17"/>
      <c r="AB73" s="24">
        <f t="shared" si="12"/>
        <v>0</v>
      </c>
      <c r="AC73" s="128"/>
      <c r="AD73" s="25">
        <f t="shared" si="13"/>
        <v>0</v>
      </c>
      <c r="AE73" s="26">
        <f t="shared" si="14"/>
        <v>0</v>
      </c>
      <c r="AF73" s="13"/>
      <c r="AG73" s="29"/>
      <c r="AH73" s="15"/>
      <c r="AI73" s="17">
        <f t="shared" si="15"/>
        <v>0</v>
      </c>
      <c r="AJ73" s="17">
        <f t="shared" si="16"/>
        <v>0</v>
      </c>
      <c r="AK73" s="17"/>
      <c r="AL73" s="17"/>
      <c r="AM73" s="17"/>
      <c r="AN73" s="17"/>
      <c r="AO73" s="17"/>
      <c r="AP73" s="17"/>
      <c r="AQ73" s="17"/>
      <c r="AR73" s="17"/>
      <c r="AS73" s="17">
        <f t="shared" si="17"/>
        <v>0</v>
      </c>
      <c r="AT73" s="17"/>
      <c r="AU73" s="17"/>
      <c r="AV73" s="17"/>
      <c r="AW73" s="17">
        <f t="shared" si="18"/>
        <v>0</v>
      </c>
      <c r="AX73" s="17">
        <f t="shared" si="19"/>
        <v>0</v>
      </c>
      <c r="AY73" s="17"/>
      <c r="AZ73" s="17"/>
      <c r="BA73" s="17"/>
      <c r="BB73" s="17"/>
      <c r="BC73" s="17"/>
      <c r="BD73" s="17"/>
      <c r="BE73" s="17">
        <f t="shared" si="20"/>
        <v>0</v>
      </c>
      <c r="BF73" s="27">
        <f t="shared" si="21"/>
        <v>0</v>
      </c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</row>
    <row r="74" spans="1:197" s="19" customFormat="1" ht="21.75" customHeight="1" x14ac:dyDescent="0.35">
      <c r="A74" s="13">
        <v>34</v>
      </c>
      <c r="B74" s="29" t="s">
        <v>66</v>
      </c>
      <c r="C74" s="35" t="s">
        <v>28</v>
      </c>
      <c r="D74" s="16">
        <v>43488</v>
      </c>
      <c r="E74" s="17">
        <v>2131</v>
      </c>
      <c r="F74" s="17">
        <f t="shared" si="0"/>
        <v>45619</v>
      </c>
      <c r="G74" s="17">
        <v>2108</v>
      </c>
      <c r="H74" s="17"/>
      <c r="I74" s="17"/>
      <c r="J74" s="17">
        <f t="shared" si="1"/>
        <v>47727</v>
      </c>
      <c r="K74" s="18">
        <f t="shared" si="2"/>
        <v>0</v>
      </c>
      <c r="L74" s="19">
        <v>0</v>
      </c>
      <c r="M74" s="19">
        <v>0</v>
      </c>
      <c r="N74" s="19">
        <v>0</v>
      </c>
      <c r="O74" s="20">
        <f t="shared" si="3"/>
        <v>47727</v>
      </c>
      <c r="P74" s="142">
        <v>3706.91</v>
      </c>
      <c r="Q74" s="17">
        <f t="shared" si="4"/>
        <v>9734.619999999999</v>
      </c>
      <c r="R74" s="17">
        <f t="shared" si="5"/>
        <v>200</v>
      </c>
      <c r="S74" s="17">
        <f t="shared" si="6"/>
        <v>1193.17</v>
      </c>
      <c r="T74" s="17">
        <f t="shared" si="7"/>
        <v>4200</v>
      </c>
      <c r="U74" s="20">
        <f t="shared" si="8"/>
        <v>19034.699999999997</v>
      </c>
      <c r="V74" s="21">
        <f t="shared" si="9"/>
        <v>14346</v>
      </c>
      <c r="W74" s="21">
        <f t="shared" si="10"/>
        <v>14346.300000000003</v>
      </c>
      <c r="X74" s="22">
        <f>+A74</f>
        <v>34</v>
      </c>
      <c r="Y74" s="23">
        <f t="shared" si="11"/>
        <v>5727.24</v>
      </c>
      <c r="Z74" s="17">
        <v>0</v>
      </c>
      <c r="AA74" s="17">
        <v>100</v>
      </c>
      <c r="AB74" s="24">
        <f t="shared" si="12"/>
        <v>1193.18</v>
      </c>
      <c r="AC74" s="128">
        <v>200</v>
      </c>
      <c r="AD74" s="25">
        <f t="shared" si="13"/>
        <v>28692.300000000003</v>
      </c>
      <c r="AE74" s="26">
        <f t="shared" si="14"/>
        <v>14346.150000000001</v>
      </c>
      <c r="AF74" s="13">
        <v>34</v>
      </c>
      <c r="AG74" s="29" t="s">
        <v>66</v>
      </c>
      <c r="AH74" s="35" t="s">
        <v>28</v>
      </c>
      <c r="AI74" s="17">
        <f t="shared" si="15"/>
        <v>3706.91</v>
      </c>
      <c r="AJ74" s="17">
        <f t="shared" si="16"/>
        <v>4295.43</v>
      </c>
      <c r="AK74" s="17">
        <v>5439.19</v>
      </c>
      <c r="AL74" s="17">
        <v>0</v>
      </c>
      <c r="AM74" s="17">
        <v>0</v>
      </c>
      <c r="AN74" s="17">
        <v>0</v>
      </c>
      <c r="AO74" s="17">
        <v>0</v>
      </c>
      <c r="AP74" s="17"/>
      <c r="AQ74" s="17">
        <v>0</v>
      </c>
      <c r="AR74" s="17">
        <v>0</v>
      </c>
      <c r="AS74" s="17">
        <f t="shared" si="17"/>
        <v>9734.619999999999</v>
      </c>
      <c r="AT74" s="17">
        <v>200</v>
      </c>
      <c r="AU74" s="17">
        <v>0</v>
      </c>
      <c r="AV74" s="17">
        <v>0</v>
      </c>
      <c r="AW74" s="17">
        <f t="shared" si="18"/>
        <v>200</v>
      </c>
      <c r="AX74" s="17">
        <f t="shared" si="19"/>
        <v>1193.17</v>
      </c>
      <c r="AY74" s="17">
        <v>0</v>
      </c>
      <c r="AZ74" s="63">
        <v>4100</v>
      </c>
      <c r="BA74" s="17">
        <v>100</v>
      </c>
      <c r="BB74" s="17">
        <v>0</v>
      </c>
      <c r="BC74" s="17"/>
      <c r="BD74" s="17">
        <v>0</v>
      </c>
      <c r="BE74" s="17">
        <f t="shared" si="20"/>
        <v>4200</v>
      </c>
      <c r="BF74" s="27">
        <f t="shared" si="21"/>
        <v>19034.699999999997</v>
      </c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</row>
    <row r="75" spans="1:197" s="19" customFormat="1" ht="20.25" customHeight="1" x14ac:dyDescent="0.35">
      <c r="A75" s="13"/>
      <c r="B75" s="37"/>
      <c r="C75" s="49"/>
      <c r="D75" s="16"/>
      <c r="F75" s="17">
        <f t="shared" ref="F75:F92" si="22">SUM(D75:E75)</f>
        <v>0</v>
      </c>
      <c r="J75" s="17">
        <f t="shared" si="1"/>
        <v>0</v>
      </c>
      <c r="K75" s="18">
        <f t="shared" si="2"/>
        <v>0</v>
      </c>
      <c r="O75" s="20">
        <f t="shared" si="3"/>
        <v>0</v>
      </c>
      <c r="P75" s="145"/>
      <c r="Q75" s="17">
        <f t="shared" si="4"/>
        <v>0</v>
      </c>
      <c r="R75" s="17">
        <f t="shared" si="5"/>
        <v>0</v>
      </c>
      <c r="S75" s="17">
        <f t="shared" si="6"/>
        <v>0</v>
      </c>
      <c r="T75" s="17">
        <f t="shared" si="7"/>
        <v>0</v>
      </c>
      <c r="U75" s="20">
        <f t="shared" si="8"/>
        <v>0</v>
      </c>
      <c r="V75" s="21">
        <f t="shared" si="9"/>
        <v>0</v>
      </c>
      <c r="W75" s="21">
        <f t="shared" si="10"/>
        <v>0</v>
      </c>
      <c r="X75" s="22"/>
      <c r="Y75" s="23">
        <f t="shared" si="11"/>
        <v>0</v>
      </c>
      <c r="AA75" s="17"/>
      <c r="AB75" s="24">
        <f t="shared" si="12"/>
        <v>0</v>
      </c>
      <c r="AC75" s="128"/>
      <c r="AD75" s="25">
        <f t="shared" si="13"/>
        <v>0</v>
      </c>
      <c r="AE75" s="26">
        <f t="shared" si="14"/>
        <v>0</v>
      </c>
      <c r="AF75" s="13"/>
      <c r="AG75" s="37"/>
      <c r="AH75" s="49"/>
      <c r="AI75" s="17">
        <f t="shared" si="15"/>
        <v>0</v>
      </c>
      <c r="AJ75" s="17">
        <f t="shared" si="16"/>
        <v>0</v>
      </c>
      <c r="AQ75" s="17"/>
      <c r="AS75" s="17">
        <f t="shared" si="17"/>
        <v>0</v>
      </c>
      <c r="AT75" s="17"/>
      <c r="AW75" s="17">
        <f t="shared" si="18"/>
        <v>0</v>
      </c>
      <c r="AX75" s="17">
        <f t="shared" si="19"/>
        <v>0</v>
      </c>
      <c r="AY75" s="17"/>
      <c r="BD75" s="17"/>
      <c r="BE75" s="17">
        <f t="shared" si="20"/>
        <v>0</v>
      </c>
      <c r="BF75" s="27">
        <f t="shared" si="21"/>
        <v>0</v>
      </c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</row>
    <row r="76" spans="1:197" s="19" customFormat="1" ht="20.25" customHeight="1" x14ac:dyDescent="0.35">
      <c r="A76" s="13">
        <v>35</v>
      </c>
      <c r="B76" s="37" t="s">
        <v>124</v>
      </c>
      <c r="C76" s="15" t="s">
        <v>127</v>
      </c>
      <c r="D76" s="16">
        <v>29165</v>
      </c>
      <c r="E76" s="17">
        <v>1540</v>
      </c>
      <c r="F76" s="17">
        <f t="shared" si="22"/>
        <v>30705</v>
      </c>
      <c r="G76" s="17">
        <v>1540</v>
      </c>
      <c r="J76" s="17">
        <f t="shared" si="1"/>
        <v>32245</v>
      </c>
      <c r="K76" s="18">
        <f t="shared" si="2"/>
        <v>0</v>
      </c>
      <c r="L76" s="19">
        <v>0</v>
      </c>
      <c r="M76" s="19">
        <v>0</v>
      </c>
      <c r="N76" s="19">
        <v>0</v>
      </c>
      <c r="O76" s="20">
        <f t="shared" si="3"/>
        <v>32245</v>
      </c>
      <c r="P76" s="142">
        <v>1125.52</v>
      </c>
      <c r="Q76" s="17">
        <f t="shared" si="4"/>
        <v>2902.0499999999997</v>
      </c>
      <c r="R76" s="17">
        <f t="shared" si="5"/>
        <v>200</v>
      </c>
      <c r="S76" s="17">
        <f t="shared" si="6"/>
        <v>806.12</v>
      </c>
      <c r="T76" s="17">
        <f t="shared" si="7"/>
        <v>100</v>
      </c>
      <c r="U76" s="20">
        <f t="shared" si="8"/>
        <v>5133.6899999999996</v>
      </c>
      <c r="V76" s="21">
        <f t="shared" si="9"/>
        <v>13556</v>
      </c>
      <c r="W76" s="21">
        <f t="shared" si="10"/>
        <v>13555.310000000001</v>
      </c>
      <c r="X76" s="22">
        <v>13</v>
      </c>
      <c r="Y76" s="23">
        <f t="shared" si="11"/>
        <v>3869.3999999999996</v>
      </c>
      <c r="AA76" s="17">
        <v>100</v>
      </c>
      <c r="AB76" s="24">
        <f t="shared" si="12"/>
        <v>806.13</v>
      </c>
      <c r="AC76" s="128">
        <v>200</v>
      </c>
      <c r="AD76" s="25">
        <f t="shared" si="13"/>
        <v>27111.31</v>
      </c>
      <c r="AE76" s="26">
        <f t="shared" si="14"/>
        <v>13555.655000000001</v>
      </c>
      <c r="AF76" s="13">
        <v>35</v>
      </c>
      <c r="AG76" s="37" t="s">
        <v>124</v>
      </c>
      <c r="AH76" s="15" t="s">
        <v>127</v>
      </c>
      <c r="AI76" s="17">
        <f t="shared" si="15"/>
        <v>1125.52</v>
      </c>
      <c r="AJ76" s="17">
        <f t="shared" si="16"/>
        <v>2902.0499999999997</v>
      </c>
      <c r="AQ76" s="17"/>
      <c r="AS76" s="17">
        <f t="shared" si="17"/>
        <v>2902.0499999999997</v>
      </c>
      <c r="AT76" s="17">
        <v>200</v>
      </c>
      <c r="AW76" s="17">
        <f t="shared" si="18"/>
        <v>200</v>
      </c>
      <c r="AX76" s="17">
        <f t="shared" si="19"/>
        <v>806.12</v>
      </c>
      <c r="AY76" s="17"/>
      <c r="BA76" s="17">
        <v>100</v>
      </c>
      <c r="BD76" s="17"/>
      <c r="BE76" s="17">
        <f t="shared" si="20"/>
        <v>100</v>
      </c>
      <c r="BF76" s="27">
        <f t="shared" si="21"/>
        <v>5133.6899999999996</v>
      </c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</row>
    <row r="77" spans="1:197" s="19" customFormat="1" ht="20.25" customHeight="1" x14ac:dyDescent="0.35">
      <c r="A77" s="13"/>
      <c r="B77" s="37"/>
      <c r="C77" s="49"/>
      <c r="D77" s="16"/>
      <c r="F77" s="17">
        <f t="shared" si="22"/>
        <v>0</v>
      </c>
      <c r="J77" s="17">
        <f t="shared" ref="J77:J92" si="23">SUM(F77:I77)</f>
        <v>0</v>
      </c>
      <c r="K77" s="18">
        <f t="shared" ref="K77:K92" si="24">ROUND(J77/6/31/60*(N77+M77*60+L77*6*60),2)</f>
        <v>0</v>
      </c>
      <c r="O77" s="20">
        <f t="shared" ref="O77:O92" si="25">J77-K77</f>
        <v>0</v>
      </c>
      <c r="P77" s="145"/>
      <c r="Q77" s="17">
        <f t="shared" ref="Q77:Q93" si="26">SUM(AJ77:AR77)</f>
        <v>0</v>
      </c>
      <c r="R77" s="17">
        <f t="shared" ref="R77:R93" si="27">SUM(AT77:AU77)</f>
        <v>0</v>
      </c>
      <c r="S77" s="17">
        <f t="shared" ref="S77:S93" si="28">ROUNDDOWN(J77*5%/2,2)</f>
        <v>0</v>
      </c>
      <c r="T77" s="17">
        <f t="shared" ref="T77:T93" si="29">SUM(AY77:BD77)</f>
        <v>0</v>
      </c>
      <c r="U77" s="20">
        <f t="shared" ref="U77:U93" si="30">P77+Q77+R77+S77+T77</f>
        <v>0</v>
      </c>
      <c r="V77" s="21">
        <f t="shared" ref="V77:V93" si="31">ROUND(AE77,0)</f>
        <v>0</v>
      </c>
      <c r="W77" s="21">
        <f t="shared" ref="W77:W93" si="32">(AD77-V77)</f>
        <v>0</v>
      </c>
      <c r="X77" s="22"/>
      <c r="Y77" s="23">
        <f t="shared" ref="Y77:Y93" si="33">J77*12%</f>
        <v>0</v>
      </c>
      <c r="AA77" s="17"/>
      <c r="AB77" s="24">
        <f t="shared" ref="AB77:AB93" si="34">ROUNDUP(J77*5%/2,2)</f>
        <v>0</v>
      </c>
      <c r="AC77" s="128"/>
      <c r="AD77" s="25">
        <f t="shared" ref="AD77:AD93" si="35">+O77-U77</f>
        <v>0</v>
      </c>
      <c r="AE77" s="26">
        <f t="shared" ref="AE77:AE93" si="36">(+O77-U77)/2</f>
        <v>0</v>
      </c>
      <c r="AF77" s="13"/>
      <c r="AG77" s="37"/>
      <c r="AH77" s="49"/>
      <c r="AI77" s="17">
        <f t="shared" ref="AI77:AI93" si="37">P77</f>
        <v>0</v>
      </c>
      <c r="AJ77" s="17">
        <f t="shared" ref="AJ77:AJ93" si="38">J77*9%</f>
        <v>0</v>
      </c>
      <c r="AQ77" s="17"/>
      <c r="AS77" s="17">
        <f t="shared" ref="AS77:AS93" si="39">SUM(AJ77:AR77)</f>
        <v>0</v>
      </c>
      <c r="AT77" s="17"/>
      <c r="AW77" s="17">
        <f t="shared" ref="AW77:AW93" si="40">SUM(AT77:AU77)</f>
        <v>0</v>
      </c>
      <c r="AX77" s="17">
        <f t="shared" ref="AX77:AX93" si="41">ROUNDDOWN(J77*5%/2,2)</f>
        <v>0</v>
      </c>
      <c r="AY77" s="17"/>
      <c r="BD77" s="17"/>
      <c r="BE77" s="17">
        <f t="shared" ref="BE77:BE93" si="42">SUM(AY77:BD77)</f>
        <v>0</v>
      </c>
      <c r="BF77" s="27">
        <f t="shared" ref="BF77:BF93" si="43">AI77+AS77+AW77+AX77+BE77</f>
        <v>0</v>
      </c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</row>
    <row r="78" spans="1:197" s="19" customFormat="1" ht="21.75" customHeight="1" x14ac:dyDescent="0.35">
      <c r="A78" s="13">
        <v>36</v>
      </c>
      <c r="B78" s="29" t="s">
        <v>67</v>
      </c>
      <c r="C78" s="35" t="s">
        <v>43</v>
      </c>
      <c r="D78" s="16">
        <v>40509</v>
      </c>
      <c r="E78" s="17">
        <v>1985</v>
      </c>
      <c r="F78" s="17">
        <f t="shared" si="22"/>
        <v>42494</v>
      </c>
      <c r="G78" s="17">
        <v>1944</v>
      </c>
      <c r="H78" s="17"/>
      <c r="I78" s="17"/>
      <c r="J78" s="17">
        <f t="shared" si="23"/>
        <v>44438</v>
      </c>
      <c r="K78" s="18">
        <f t="shared" si="24"/>
        <v>0</v>
      </c>
      <c r="L78" s="19">
        <v>0</v>
      </c>
      <c r="M78" s="19">
        <v>0</v>
      </c>
      <c r="N78" s="19">
        <v>0</v>
      </c>
      <c r="O78" s="20">
        <f t="shared" si="25"/>
        <v>44438</v>
      </c>
      <c r="P78" s="142">
        <v>3033.86</v>
      </c>
      <c r="Q78" s="17">
        <f t="shared" si="26"/>
        <v>3999.42</v>
      </c>
      <c r="R78" s="17">
        <f t="shared" si="27"/>
        <v>200</v>
      </c>
      <c r="S78" s="17">
        <f t="shared" si="28"/>
        <v>1110.95</v>
      </c>
      <c r="T78" s="17">
        <f t="shared" si="29"/>
        <v>1100</v>
      </c>
      <c r="U78" s="20">
        <f t="shared" si="30"/>
        <v>9444.2300000000014</v>
      </c>
      <c r="V78" s="21">
        <f t="shared" si="31"/>
        <v>17497</v>
      </c>
      <c r="W78" s="21">
        <f t="shared" si="32"/>
        <v>17496.769999999997</v>
      </c>
      <c r="X78" s="22">
        <f>+A78</f>
        <v>36</v>
      </c>
      <c r="Y78" s="23">
        <f t="shared" si="33"/>
        <v>5332.5599999999995</v>
      </c>
      <c r="Z78" s="17">
        <v>0</v>
      </c>
      <c r="AA78" s="17">
        <v>100</v>
      </c>
      <c r="AB78" s="24">
        <f t="shared" si="34"/>
        <v>1110.95</v>
      </c>
      <c r="AC78" s="128">
        <v>200</v>
      </c>
      <c r="AD78" s="25">
        <f t="shared" si="35"/>
        <v>34993.769999999997</v>
      </c>
      <c r="AE78" s="26">
        <f t="shared" si="36"/>
        <v>17496.884999999998</v>
      </c>
      <c r="AF78" s="13">
        <v>36</v>
      </c>
      <c r="AG78" s="29" t="s">
        <v>67</v>
      </c>
      <c r="AH78" s="35" t="s">
        <v>43</v>
      </c>
      <c r="AI78" s="17">
        <f t="shared" si="37"/>
        <v>3033.86</v>
      </c>
      <c r="AJ78" s="17">
        <f t="shared" si="38"/>
        <v>3999.42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/>
      <c r="AQ78" s="17">
        <v>0</v>
      </c>
      <c r="AR78" s="17">
        <v>0</v>
      </c>
      <c r="AS78" s="17">
        <f t="shared" si="39"/>
        <v>3999.42</v>
      </c>
      <c r="AT78" s="17">
        <v>200</v>
      </c>
      <c r="AU78" s="17">
        <v>0</v>
      </c>
      <c r="AV78" s="17">
        <v>0</v>
      </c>
      <c r="AW78" s="17">
        <f t="shared" si="40"/>
        <v>200</v>
      </c>
      <c r="AX78" s="17">
        <f t="shared" si="41"/>
        <v>1110.95</v>
      </c>
      <c r="AY78" s="17">
        <v>0</v>
      </c>
      <c r="AZ78" s="17">
        <v>1000</v>
      </c>
      <c r="BA78" s="17">
        <v>100</v>
      </c>
      <c r="BB78" s="17">
        <v>0</v>
      </c>
      <c r="BC78" s="17">
        <v>0</v>
      </c>
      <c r="BD78" s="17">
        <v>0</v>
      </c>
      <c r="BE78" s="17">
        <f t="shared" si="42"/>
        <v>1100</v>
      </c>
      <c r="BF78" s="27">
        <f t="shared" si="43"/>
        <v>9444.2300000000014</v>
      </c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</row>
    <row r="79" spans="1:197" s="38" customFormat="1" ht="21.75" customHeight="1" x14ac:dyDescent="0.35">
      <c r="A79" s="13"/>
      <c r="B79" s="58"/>
      <c r="C79" s="44"/>
      <c r="D79" s="16"/>
      <c r="F79" s="17">
        <f t="shared" si="22"/>
        <v>0</v>
      </c>
      <c r="J79" s="17">
        <f t="shared" si="23"/>
        <v>0</v>
      </c>
      <c r="K79" s="18">
        <f t="shared" si="24"/>
        <v>0</v>
      </c>
      <c r="O79" s="20">
        <f t="shared" si="25"/>
        <v>0</v>
      </c>
      <c r="P79" s="147"/>
      <c r="Q79" s="17">
        <f t="shared" si="26"/>
        <v>0</v>
      </c>
      <c r="R79" s="17">
        <f t="shared" si="27"/>
        <v>0</v>
      </c>
      <c r="S79" s="17">
        <f t="shared" si="28"/>
        <v>0</v>
      </c>
      <c r="T79" s="17">
        <f t="shared" si="29"/>
        <v>0</v>
      </c>
      <c r="U79" s="20">
        <f t="shared" si="30"/>
        <v>0</v>
      </c>
      <c r="V79" s="21">
        <f t="shared" si="31"/>
        <v>0</v>
      </c>
      <c r="W79" s="21">
        <f t="shared" si="32"/>
        <v>0</v>
      </c>
      <c r="X79" s="34"/>
      <c r="Y79" s="23">
        <f t="shared" si="33"/>
        <v>0</v>
      </c>
      <c r="Z79" s="17"/>
      <c r="AA79" s="17"/>
      <c r="AB79" s="24">
        <f t="shared" si="34"/>
        <v>0</v>
      </c>
      <c r="AC79" s="128"/>
      <c r="AD79" s="25">
        <f t="shared" si="35"/>
        <v>0</v>
      </c>
      <c r="AE79" s="26">
        <f t="shared" si="36"/>
        <v>0</v>
      </c>
      <c r="AF79" s="13"/>
      <c r="AG79" s="58"/>
      <c r="AH79" s="44"/>
      <c r="AI79" s="17">
        <f t="shared" si="37"/>
        <v>0</v>
      </c>
      <c r="AJ79" s="17">
        <f t="shared" si="38"/>
        <v>0</v>
      </c>
      <c r="AK79" s="17"/>
      <c r="AM79" s="17"/>
      <c r="AQ79" s="17"/>
      <c r="AR79" s="17"/>
      <c r="AS79" s="17">
        <f t="shared" si="39"/>
        <v>0</v>
      </c>
      <c r="AT79" s="17"/>
      <c r="AU79" s="17"/>
      <c r="AV79" s="17"/>
      <c r="AW79" s="17">
        <f t="shared" si="40"/>
        <v>0</v>
      </c>
      <c r="AX79" s="17">
        <f t="shared" si="41"/>
        <v>0</v>
      </c>
      <c r="AY79" s="17"/>
      <c r="BD79" s="17"/>
      <c r="BE79" s="17">
        <f t="shared" si="42"/>
        <v>0</v>
      </c>
      <c r="BF79" s="27">
        <f t="shared" si="43"/>
        <v>0</v>
      </c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</row>
    <row r="80" spans="1:197" s="19" customFormat="1" ht="21.75" customHeight="1" x14ac:dyDescent="0.35">
      <c r="A80" s="13">
        <v>37</v>
      </c>
      <c r="B80" s="29" t="s">
        <v>68</v>
      </c>
      <c r="C80" s="35" t="s">
        <v>54</v>
      </c>
      <c r="D80" s="16">
        <v>47738</v>
      </c>
      <c r="E80" s="17">
        <v>2339</v>
      </c>
      <c r="F80" s="17">
        <f t="shared" si="22"/>
        <v>50077</v>
      </c>
      <c r="G80" s="17">
        <v>2290</v>
      </c>
      <c r="H80" s="17"/>
      <c r="I80" s="17"/>
      <c r="J80" s="17">
        <f t="shared" si="23"/>
        <v>52367</v>
      </c>
      <c r="K80" s="18">
        <f t="shared" si="24"/>
        <v>0</v>
      </c>
      <c r="L80" s="19">
        <v>0</v>
      </c>
      <c r="M80" s="19">
        <v>0</v>
      </c>
      <c r="N80" s="19">
        <v>0</v>
      </c>
      <c r="O80" s="20">
        <f t="shared" si="25"/>
        <v>52367</v>
      </c>
      <c r="P80" s="142">
        <v>4682.8599999999997</v>
      </c>
      <c r="Q80" s="17">
        <f t="shared" si="26"/>
        <v>12936.57</v>
      </c>
      <c r="R80" s="17">
        <f t="shared" si="27"/>
        <v>200</v>
      </c>
      <c r="S80" s="17">
        <f t="shared" si="28"/>
        <v>1309.17</v>
      </c>
      <c r="T80" s="17">
        <f t="shared" si="29"/>
        <v>15047.13</v>
      </c>
      <c r="U80" s="20">
        <f t="shared" si="30"/>
        <v>34175.729999999996</v>
      </c>
      <c r="V80" s="21">
        <f t="shared" si="31"/>
        <v>9096</v>
      </c>
      <c r="W80" s="21">
        <f t="shared" si="32"/>
        <v>9095.2700000000041</v>
      </c>
      <c r="X80" s="22">
        <f>+A80</f>
        <v>37</v>
      </c>
      <c r="Y80" s="23">
        <f t="shared" si="33"/>
        <v>6284.04</v>
      </c>
      <c r="Z80" s="17">
        <v>0</v>
      </c>
      <c r="AA80" s="17">
        <v>100</v>
      </c>
      <c r="AB80" s="24">
        <f t="shared" si="34"/>
        <v>1309.18</v>
      </c>
      <c r="AC80" s="128">
        <v>200</v>
      </c>
      <c r="AD80" s="25">
        <f t="shared" si="35"/>
        <v>18191.270000000004</v>
      </c>
      <c r="AE80" s="26">
        <f t="shared" si="36"/>
        <v>9095.635000000002</v>
      </c>
      <c r="AF80" s="13">
        <v>37</v>
      </c>
      <c r="AG80" s="29" t="s">
        <v>68</v>
      </c>
      <c r="AH80" s="35" t="s">
        <v>54</v>
      </c>
      <c r="AI80" s="17">
        <f t="shared" si="37"/>
        <v>4682.8599999999997</v>
      </c>
      <c r="AJ80" s="17">
        <f t="shared" si="38"/>
        <v>4713.03</v>
      </c>
      <c r="AK80" s="17">
        <v>8223.5400000000009</v>
      </c>
      <c r="AL80" s="17">
        <v>0</v>
      </c>
      <c r="AM80" s="17">
        <v>0</v>
      </c>
      <c r="AN80" s="17">
        <v>0</v>
      </c>
      <c r="AO80" s="17">
        <v>0</v>
      </c>
      <c r="AP80" s="17"/>
      <c r="AQ80" s="17">
        <v>0</v>
      </c>
      <c r="AR80" s="17">
        <v>0</v>
      </c>
      <c r="AS80" s="17">
        <f t="shared" si="39"/>
        <v>12936.57</v>
      </c>
      <c r="AT80" s="17">
        <v>200</v>
      </c>
      <c r="AU80" s="17">
        <v>0</v>
      </c>
      <c r="AV80" s="17">
        <v>0</v>
      </c>
      <c r="AW80" s="17">
        <f t="shared" si="40"/>
        <v>200</v>
      </c>
      <c r="AX80" s="17">
        <f t="shared" si="41"/>
        <v>1309.17</v>
      </c>
      <c r="AY80" s="17">
        <v>0</v>
      </c>
      <c r="AZ80" s="17">
        <v>100</v>
      </c>
      <c r="BA80" s="17">
        <v>100</v>
      </c>
      <c r="BB80" s="17">
        <v>14847.13</v>
      </c>
      <c r="BC80" s="17">
        <v>0</v>
      </c>
      <c r="BD80" s="17">
        <v>0</v>
      </c>
      <c r="BE80" s="17">
        <f t="shared" si="42"/>
        <v>15047.13</v>
      </c>
      <c r="BF80" s="27">
        <f t="shared" si="43"/>
        <v>34175.729999999996</v>
      </c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</row>
    <row r="81" spans="1:197" s="19" customFormat="1" ht="25.5" x14ac:dyDescent="0.35">
      <c r="A81" s="13"/>
      <c r="B81" s="29"/>
      <c r="C81" s="35"/>
      <c r="D81" s="16"/>
      <c r="E81" s="17"/>
      <c r="F81" s="17">
        <f t="shared" si="22"/>
        <v>0</v>
      </c>
      <c r="G81" s="17"/>
      <c r="H81" s="17"/>
      <c r="I81" s="17"/>
      <c r="J81" s="17">
        <f t="shared" si="23"/>
        <v>0</v>
      </c>
      <c r="K81" s="18">
        <f t="shared" si="24"/>
        <v>0</v>
      </c>
      <c r="O81" s="20">
        <f t="shared" si="25"/>
        <v>0</v>
      </c>
      <c r="P81" s="142"/>
      <c r="Q81" s="17">
        <f t="shared" si="26"/>
        <v>0</v>
      </c>
      <c r="R81" s="17">
        <f t="shared" si="27"/>
        <v>0</v>
      </c>
      <c r="S81" s="17">
        <f t="shared" si="28"/>
        <v>0</v>
      </c>
      <c r="T81" s="17">
        <f t="shared" si="29"/>
        <v>0</v>
      </c>
      <c r="U81" s="20">
        <f t="shared" si="30"/>
        <v>0</v>
      </c>
      <c r="V81" s="21">
        <f t="shared" si="31"/>
        <v>0</v>
      </c>
      <c r="W81" s="21">
        <f t="shared" si="32"/>
        <v>0</v>
      </c>
      <c r="X81" s="22"/>
      <c r="Y81" s="23">
        <f t="shared" si="33"/>
        <v>0</v>
      </c>
      <c r="Z81" s="17"/>
      <c r="AA81" s="17"/>
      <c r="AB81" s="24">
        <f t="shared" si="34"/>
        <v>0</v>
      </c>
      <c r="AC81" s="128"/>
      <c r="AD81" s="25">
        <f t="shared" si="35"/>
        <v>0</v>
      </c>
      <c r="AE81" s="26">
        <f t="shared" si="36"/>
        <v>0</v>
      </c>
      <c r="AF81" s="13"/>
      <c r="AG81" s="29"/>
      <c r="AH81" s="35"/>
      <c r="AI81" s="17">
        <f t="shared" si="37"/>
        <v>0</v>
      </c>
      <c r="AJ81" s="17">
        <f t="shared" si="38"/>
        <v>0</v>
      </c>
      <c r="AK81" s="17"/>
      <c r="AL81" s="17"/>
      <c r="AM81" s="17"/>
      <c r="AN81" s="17"/>
      <c r="AO81" s="17"/>
      <c r="AP81" s="17"/>
      <c r="AQ81" s="17"/>
      <c r="AR81" s="17"/>
      <c r="AS81" s="17">
        <f t="shared" si="39"/>
        <v>0</v>
      </c>
      <c r="AT81" s="17"/>
      <c r="AU81" s="17"/>
      <c r="AV81" s="17"/>
      <c r="AW81" s="17">
        <f t="shared" si="40"/>
        <v>0</v>
      </c>
      <c r="AX81" s="17">
        <f t="shared" si="41"/>
        <v>0</v>
      </c>
      <c r="AY81" s="17"/>
      <c r="AZ81" s="17"/>
      <c r="BA81" s="17"/>
      <c r="BB81" s="17"/>
      <c r="BC81" s="17"/>
      <c r="BD81" s="17"/>
      <c r="BE81" s="17">
        <f t="shared" si="42"/>
        <v>0</v>
      </c>
      <c r="BF81" s="27">
        <f t="shared" si="43"/>
        <v>0</v>
      </c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</row>
    <row r="82" spans="1:197" s="19" customFormat="1" ht="25.5" x14ac:dyDescent="0.35">
      <c r="A82" s="13">
        <v>38</v>
      </c>
      <c r="B82" s="29" t="s">
        <v>125</v>
      </c>
      <c r="C82" s="15" t="s">
        <v>127</v>
      </c>
      <c r="D82" s="16">
        <v>29165</v>
      </c>
      <c r="E82" s="17">
        <v>1540</v>
      </c>
      <c r="F82" s="17">
        <f t="shared" si="22"/>
        <v>30705</v>
      </c>
      <c r="G82" s="17">
        <v>1540</v>
      </c>
      <c r="H82" s="17"/>
      <c r="I82" s="17"/>
      <c r="J82" s="17">
        <f t="shared" si="23"/>
        <v>32245</v>
      </c>
      <c r="K82" s="18">
        <f t="shared" si="24"/>
        <v>0</v>
      </c>
      <c r="L82" s="19">
        <v>0</v>
      </c>
      <c r="M82" s="19">
        <v>0</v>
      </c>
      <c r="N82" s="19">
        <v>0</v>
      </c>
      <c r="O82" s="20">
        <f t="shared" si="25"/>
        <v>32245</v>
      </c>
      <c r="P82" s="142">
        <v>1125.52</v>
      </c>
      <c r="Q82" s="17">
        <f t="shared" si="26"/>
        <v>2902.0499999999997</v>
      </c>
      <c r="R82" s="17">
        <f t="shared" si="27"/>
        <v>200</v>
      </c>
      <c r="S82" s="17">
        <f t="shared" si="28"/>
        <v>806.12</v>
      </c>
      <c r="T82" s="17">
        <f t="shared" si="29"/>
        <v>100</v>
      </c>
      <c r="U82" s="20">
        <f t="shared" si="30"/>
        <v>5133.6899999999996</v>
      </c>
      <c r="V82" s="21">
        <f t="shared" si="31"/>
        <v>13556</v>
      </c>
      <c r="W82" s="21">
        <f t="shared" si="32"/>
        <v>13555.310000000001</v>
      </c>
      <c r="X82" s="22">
        <v>14</v>
      </c>
      <c r="Y82" s="23">
        <f t="shared" si="33"/>
        <v>3869.3999999999996</v>
      </c>
      <c r="Z82" s="17"/>
      <c r="AA82" s="17">
        <v>100</v>
      </c>
      <c r="AB82" s="24">
        <f t="shared" si="34"/>
        <v>806.13</v>
      </c>
      <c r="AC82" s="128">
        <v>200</v>
      </c>
      <c r="AD82" s="25">
        <f t="shared" si="35"/>
        <v>27111.31</v>
      </c>
      <c r="AE82" s="26">
        <f t="shared" si="36"/>
        <v>13555.655000000001</v>
      </c>
      <c r="AF82" s="13">
        <v>38</v>
      </c>
      <c r="AG82" s="29" t="s">
        <v>125</v>
      </c>
      <c r="AH82" s="15" t="s">
        <v>127</v>
      </c>
      <c r="AI82" s="17">
        <f t="shared" si="37"/>
        <v>1125.52</v>
      </c>
      <c r="AJ82" s="17">
        <f t="shared" si="38"/>
        <v>2902.0499999999997</v>
      </c>
      <c r="AK82" s="17"/>
      <c r="AL82" s="17"/>
      <c r="AM82" s="17"/>
      <c r="AN82" s="17"/>
      <c r="AO82" s="17"/>
      <c r="AP82" s="17"/>
      <c r="AQ82" s="17"/>
      <c r="AR82" s="17"/>
      <c r="AS82" s="17">
        <f t="shared" si="39"/>
        <v>2902.0499999999997</v>
      </c>
      <c r="AT82" s="17">
        <v>200</v>
      </c>
      <c r="AU82" s="17"/>
      <c r="AV82" s="17"/>
      <c r="AW82" s="17">
        <f t="shared" si="40"/>
        <v>200</v>
      </c>
      <c r="AX82" s="17">
        <f t="shared" si="41"/>
        <v>806.12</v>
      </c>
      <c r="AY82" s="17"/>
      <c r="AZ82" s="17"/>
      <c r="BA82" s="17">
        <v>100</v>
      </c>
      <c r="BB82" s="17"/>
      <c r="BC82" s="17"/>
      <c r="BD82" s="17"/>
      <c r="BE82" s="17">
        <f t="shared" si="42"/>
        <v>100</v>
      </c>
      <c r="BF82" s="27">
        <f t="shared" si="43"/>
        <v>5133.6899999999996</v>
      </c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</row>
    <row r="83" spans="1:197" s="19" customFormat="1" ht="25.5" x14ac:dyDescent="0.35">
      <c r="A83" s="13"/>
      <c r="B83" s="29"/>
      <c r="C83" s="35"/>
      <c r="D83" s="16"/>
      <c r="E83" s="17"/>
      <c r="F83" s="17">
        <f t="shared" si="22"/>
        <v>0</v>
      </c>
      <c r="G83" s="17"/>
      <c r="H83" s="17"/>
      <c r="I83" s="17"/>
      <c r="J83" s="17">
        <f t="shared" si="23"/>
        <v>0</v>
      </c>
      <c r="K83" s="18">
        <f t="shared" si="24"/>
        <v>0</v>
      </c>
      <c r="O83" s="20">
        <f t="shared" si="25"/>
        <v>0</v>
      </c>
      <c r="P83" s="142"/>
      <c r="Q83" s="17">
        <f t="shared" si="26"/>
        <v>0</v>
      </c>
      <c r="R83" s="17">
        <f t="shared" si="27"/>
        <v>0</v>
      </c>
      <c r="S83" s="17">
        <f t="shared" si="28"/>
        <v>0</v>
      </c>
      <c r="T83" s="17">
        <f t="shared" si="29"/>
        <v>0</v>
      </c>
      <c r="U83" s="20">
        <f t="shared" si="30"/>
        <v>0</v>
      </c>
      <c r="V83" s="21">
        <f t="shared" si="31"/>
        <v>0</v>
      </c>
      <c r="W83" s="21">
        <f t="shared" si="32"/>
        <v>0</v>
      </c>
      <c r="X83" s="22"/>
      <c r="Y83" s="23">
        <f t="shared" si="33"/>
        <v>0</v>
      </c>
      <c r="Z83" s="17"/>
      <c r="AA83" s="17"/>
      <c r="AB83" s="24">
        <f t="shared" si="34"/>
        <v>0</v>
      </c>
      <c r="AC83" s="128"/>
      <c r="AD83" s="25">
        <f t="shared" si="35"/>
        <v>0</v>
      </c>
      <c r="AE83" s="26">
        <f t="shared" si="36"/>
        <v>0</v>
      </c>
      <c r="AF83" s="13"/>
      <c r="AG83" s="29"/>
      <c r="AH83" s="35"/>
      <c r="AI83" s="17">
        <f t="shared" si="37"/>
        <v>0</v>
      </c>
      <c r="AJ83" s="17">
        <f t="shared" si="38"/>
        <v>0</v>
      </c>
      <c r="AK83" s="17"/>
      <c r="AL83" s="17"/>
      <c r="AM83" s="17"/>
      <c r="AN83" s="17"/>
      <c r="AO83" s="17"/>
      <c r="AP83" s="17"/>
      <c r="AQ83" s="17"/>
      <c r="AR83" s="17"/>
      <c r="AS83" s="17">
        <f t="shared" si="39"/>
        <v>0</v>
      </c>
      <c r="AT83" s="17"/>
      <c r="AU83" s="17"/>
      <c r="AV83" s="17"/>
      <c r="AW83" s="17">
        <f t="shared" si="40"/>
        <v>0</v>
      </c>
      <c r="AX83" s="17">
        <f t="shared" si="41"/>
        <v>0</v>
      </c>
      <c r="AY83" s="17"/>
      <c r="AZ83" s="17"/>
      <c r="BA83" s="17"/>
      <c r="BB83" s="17"/>
      <c r="BC83" s="17"/>
      <c r="BD83" s="17"/>
      <c r="BE83" s="17">
        <f t="shared" si="42"/>
        <v>0</v>
      </c>
      <c r="BF83" s="27">
        <f t="shared" si="43"/>
        <v>0</v>
      </c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</row>
    <row r="84" spans="1:197" s="19" customFormat="1" ht="21.75" customHeight="1" x14ac:dyDescent="0.35">
      <c r="A84" s="13">
        <v>39</v>
      </c>
      <c r="B84" s="14" t="s">
        <v>69</v>
      </c>
      <c r="C84" s="64" t="s">
        <v>43</v>
      </c>
      <c r="D84" s="16">
        <v>39672</v>
      </c>
      <c r="E84" s="17">
        <v>1944</v>
      </c>
      <c r="F84" s="17">
        <f t="shared" si="22"/>
        <v>41616</v>
      </c>
      <c r="G84" s="17">
        <v>1944</v>
      </c>
      <c r="H84" s="17"/>
      <c r="I84" s="17"/>
      <c r="J84" s="17">
        <f t="shared" si="23"/>
        <v>43560</v>
      </c>
      <c r="K84" s="18">
        <f t="shared" si="24"/>
        <v>0</v>
      </c>
      <c r="L84" s="19">
        <v>0</v>
      </c>
      <c r="M84" s="19">
        <v>0</v>
      </c>
      <c r="N84" s="19">
        <v>0</v>
      </c>
      <c r="O84" s="20">
        <f t="shared" si="25"/>
        <v>43560</v>
      </c>
      <c r="P84" s="142">
        <v>2878.45</v>
      </c>
      <c r="Q84" s="17">
        <f t="shared" si="26"/>
        <v>3920.3999999999996</v>
      </c>
      <c r="R84" s="17">
        <f t="shared" si="27"/>
        <v>200</v>
      </c>
      <c r="S84" s="17">
        <f t="shared" si="28"/>
        <v>1089</v>
      </c>
      <c r="T84" s="17">
        <f t="shared" si="29"/>
        <v>200</v>
      </c>
      <c r="U84" s="20">
        <f t="shared" si="30"/>
        <v>8287.8499999999985</v>
      </c>
      <c r="V84" s="21">
        <f t="shared" si="31"/>
        <v>17636</v>
      </c>
      <c r="W84" s="21">
        <f t="shared" si="32"/>
        <v>17636.150000000001</v>
      </c>
      <c r="X84" s="22">
        <f>+A84</f>
        <v>39</v>
      </c>
      <c r="Y84" s="23">
        <f t="shared" si="33"/>
        <v>5227.2</v>
      </c>
      <c r="Z84" s="17">
        <v>0</v>
      </c>
      <c r="AA84" s="17">
        <v>100</v>
      </c>
      <c r="AB84" s="24">
        <f t="shared" si="34"/>
        <v>1089</v>
      </c>
      <c r="AC84" s="128">
        <v>200</v>
      </c>
      <c r="AD84" s="25">
        <f t="shared" si="35"/>
        <v>35272.15</v>
      </c>
      <c r="AE84" s="26">
        <f t="shared" si="36"/>
        <v>17636.075000000001</v>
      </c>
      <c r="AF84" s="13">
        <v>39</v>
      </c>
      <c r="AG84" s="14" t="s">
        <v>69</v>
      </c>
      <c r="AH84" s="64" t="s">
        <v>43</v>
      </c>
      <c r="AI84" s="17">
        <f t="shared" si="37"/>
        <v>2878.45</v>
      </c>
      <c r="AJ84" s="17">
        <f t="shared" si="38"/>
        <v>3920.3999999999996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/>
      <c r="AQ84" s="17">
        <v>0</v>
      </c>
      <c r="AR84" s="17">
        <v>0</v>
      </c>
      <c r="AS84" s="17">
        <f t="shared" si="39"/>
        <v>3920.3999999999996</v>
      </c>
      <c r="AT84" s="17">
        <v>200</v>
      </c>
      <c r="AU84" s="17">
        <v>0</v>
      </c>
      <c r="AV84" s="17">
        <v>0</v>
      </c>
      <c r="AW84" s="17">
        <f t="shared" si="40"/>
        <v>200</v>
      </c>
      <c r="AX84" s="17">
        <f t="shared" si="41"/>
        <v>1089</v>
      </c>
      <c r="AY84" s="17">
        <v>0</v>
      </c>
      <c r="AZ84" s="17">
        <v>100</v>
      </c>
      <c r="BA84" s="17">
        <v>100</v>
      </c>
      <c r="BB84" s="17">
        <v>0</v>
      </c>
      <c r="BC84" s="17">
        <v>0</v>
      </c>
      <c r="BD84" s="17">
        <v>0</v>
      </c>
      <c r="BE84" s="17">
        <f t="shared" si="42"/>
        <v>200</v>
      </c>
      <c r="BF84" s="27">
        <f t="shared" si="43"/>
        <v>8287.8499999999985</v>
      </c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</row>
    <row r="85" spans="1:197" s="19" customFormat="1" ht="21.75" customHeight="1" x14ac:dyDescent="0.35">
      <c r="A85" s="13"/>
      <c r="B85" s="29"/>
      <c r="C85" s="15"/>
      <c r="D85" s="16"/>
      <c r="E85" s="17"/>
      <c r="F85" s="17">
        <f t="shared" si="22"/>
        <v>0</v>
      </c>
      <c r="G85" s="17"/>
      <c r="H85" s="17"/>
      <c r="I85" s="17"/>
      <c r="J85" s="17">
        <f t="shared" si="23"/>
        <v>0</v>
      </c>
      <c r="K85" s="18">
        <f t="shared" si="24"/>
        <v>0</v>
      </c>
      <c r="O85" s="20">
        <f t="shared" si="25"/>
        <v>0</v>
      </c>
      <c r="P85" s="142"/>
      <c r="Q85" s="17">
        <f t="shared" si="26"/>
        <v>0</v>
      </c>
      <c r="R85" s="17">
        <f t="shared" si="27"/>
        <v>0</v>
      </c>
      <c r="S85" s="17">
        <f t="shared" si="28"/>
        <v>0</v>
      </c>
      <c r="T85" s="17">
        <f t="shared" si="29"/>
        <v>0</v>
      </c>
      <c r="U85" s="20">
        <f t="shared" si="30"/>
        <v>0</v>
      </c>
      <c r="V85" s="21">
        <f t="shared" si="31"/>
        <v>0</v>
      </c>
      <c r="W85" s="21">
        <f t="shared" si="32"/>
        <v>0</v>
      </c>
      <c r="X85" s="34"/>
      <c r="Y85" s="23">
        <f t="shared" si="33"/>
        <v>0</v>
      </c>
      <c r="Z85" s="17"/>
      <c r="AA85" s="17"/>
      <c r="AB85" s="24">
        <f t="shared" si="34"/>
        <v>0</v>
      </c>
      <c r="AC85" s="128"/>
      <c r="AD85" s="25">
        <f t="shared" si="35"/>
        <v>0</v>
      </c>
      <c r="AE85" s="26">
        <f t="shared" si="36"/>
        <v>0</v>
      </c>
      <c r="AF85" s="13"/>
      <c r="AG85" s="29"/>
      <c r="AH85" s="15"/>
      <c r="AI85" s="17">
        <f t="shared" si="37"/>
        <v>0</v>
      </c>
      <c r="AJ85" s="17">
        <f t="shared" si="38"/>
        <v>0</v>
      </c>
      <c r="AK85" s="17"/>
      <c r="AL85" s="17"/>
      <c r="AM85" s="17"/>
      <c r="AN85" s="17"/>
      <c r="AO85" s="17"/>
      <c r="AP85" s="17"/>
      <c r="AQ85" s="17"/>
      <c r="AR85" s="17"/>
      <c r="AS85" s="17">
        <f t="shared" si="39"/>
        <v>0</v>
      </c>
      <c r="AT85" s="17"/>
      <c r="AU85" s="17"/>
      <c r="AV85" s="17"/>
      <c r="AW85" s="17">
        <f t="shared" si="40"/>
        <v>0</v>
      </c>
      <c r="AX85" s="17">
        <f t="shared" si="41"/>
        <v>0</v>
      </c>
      <c r="AY85" s="17"/>
      <c r="AZ85" s="17"/>
      <c r="BA85" s="17"/>
      <c r="BB85" s="17"/>
      <c r="BC85" s="17"/>
      <c r="BD85" s="17"/>
      <c r="BE85" s="17">
        <f t="shared" si="42"/>
        <v>0</v>
      </c>
      <c r="BF85" s="27">
        <f t="shared" si="43"/>
        <v>0</v>
      </c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</row>
    <row r="86" spans="1:197" s="19" customFormat="1" ht="21.75" customHeight="1" x14ac:dyDescent="0.35">
      <c r="A86" s="13">
        <v>40</v>
      </c>
      <c r="B86" s="14" t="s">
        <v>70</v>
      </c>
      <c r="C86" s="35" t="s">
        <v>43</v>
      </c>
      <c r="D86" s="16">
        <v>39672</v>
      </c>
      <c r="E86" s="17">
        <v>1944</v>
      </c>
      <c r="F86" s="17">
        <f t="shared" si="22"/>
        <v>41616</v>
      </c>
      <c r="G86" s="17">
        <v>1944</v>
      </c>
      <c r="H86" s="17"/>
      <c r="I86" s="17"/>
      <c r="J86" s="17">
        <f t="shared" si="23"/>
        <v>43560</v>
      </c>
      <c r="K86" s="18">
        <f t="shared" si="24"/>
        <v>0</v>
      </c>
      <c r="L86" s="19">
        <v>0</v>
      </c>
      <c r="M86" s="19">
        <v>0</v>
      </c>
      <c r="N86" s="19">
        <v>0</v>
      </c>
      <c r="O86" s="20">
        <f t="shared" si="25"/>
        <v>43560</v>
      </c>
      <c r="P86" s="142">
        <v>2878.45</v>
      </c>
      <c r="Q86" s="17">
        <f t="shared" si="26"/>
        <v>11070.369999999999</v>
      </c>
      <c r="R86" s="17">
        <f t="shared" si="27"/>
        <v>1681.94</v>
      </c>
      <c r="S86" s="17">
        <f t="shared" si="28"/>
        <v>1089</v>
      </c>
      <c r="T86" s="17">
        <f t="shared" si="29"/>
        <v>11499.51</v>
      </c>
      <c r="U86" s="20">
        <f t="shared" si="30"/>
        <v>28219.270000000004</v>
      </c>
      <c r="V86" s="21">
        <f t="shared" si="31"/>
        <v>7670</v>
      </c>
      <c r="W86" s="21">
        <f t="shared" si="32"/>
        <v>7670.7299999999959</v>
      </c>
      <c r="X86" s="22">
        <f>+A86</f>
        <v>40</v>
      </c>
      <c r="Y86" s="23">
        <f t="shared" si="33"/>
        <v>5227.2</v>
      </c>
      <c r="Z86" s="17">
        <v>0</v>
      </c>
      <c r="AA86" s="17">
        <v>100</v>
      </c>
      <c r="AB86" s="24">
        <f t="shared" si="34"/>
        <v>1089</v>
      </c>
      <c r="AC86" s="128">
        <v>200</v>
      </c>
      <c r="AD86" s="25">
        <f t="shared" si="35"/>
        <v>15340.729999999996</v>
      </c>
      <c r="AE86" s="26">
        <f t="shared" si="36"/>
        <v>7670.364999999998</v>
      </c>
      <c r="AF86" s="13">
        <v>40</v>
      </c>
      <c r="AG86" s="14" t="s">
        <v>70</v>
      </c>
      <c r="AH86" s="35" t="s">
        <v>43</v>
      </c>
      <c r="AI86" s="17">
        <f t="shared" si="37"/>
        <v>2878.45</v>
      </c>
      <c r="AJ86" s="17">
        <f t="shared" si="38"/>
        <v>3920.3999999999996</v>
      </c>
      <c r="AK86" s="17">
        <v>0</v>
      </c>
      <c r="AL86" s="17">
        <v>200</v>
      </c>
      <c r="AM86" s="17">
        <v>0</v>
      </c>
      <c r="AN86" s="17">
        <v>6294.41</v>
      </c>
      <c r="AO86" s="17">
        <v>0</v>
      </c>
      <c r="AP86" s="17"/>
      <c r="AQ86" s="17">
        <v>0</v>
      </c>
      <c r="AR86" s="17">
        <v>655.56</v>
      </c>
      <c r="AS86" s="17">
        <f t="shared" si="39"/>
        <v>11070.369999999999</v>
      </c>
      <c r="AT86" s="17">
        <v>200</v>
      </c>
      <c r="AU86" s="17">
        <v>1481.94</v>
      </c>
      <c r="AV86" s="17">
        <v>0</v>
      </c>
      <c r="AW86" s="17">
        <f t="shared" si="40"/>
        <v>1681.94</v>
      </c>
      <c r="AX86" s="17">
        <f t="shared" si="41"/>
        <v>1089</v>
      </c>
      <c r="AY86" s="17">
        <v>0</v>
      </c>
      <c r="AZ86" s="63">
        <v>5086</v>
      </c>
      <c r="BA86" s="17">
        <v>100</v>
      </c>
      <c r="BB86" s="17">
        <v>6313.51</v>
      </c>
      <c r="BC86" s="17">
        <v>0</v>
      </c>
      <c r="BD86" s="17">
        <v>0</v>
      </c>
      <c r="BE86" s="17">
        <f t="shared" si="42"/>
        <v>11499.51</v>
      </c>
      <c r="BF86" s="27">
        <f t="shared" si="43"/>
        <v>28219.270000000004</v>
      </c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</row>
    <row r="87" spans="1:197" s="19" customFormat="1" ht="21.75" customHeight="1" x14ac:dyDescent="0.35">
      <c r="A87" s="13"/>
      <c r="B87" s="29"/>
      <c r="C87" s="15"/>
      <c r="D87" s="16"/>
      <c r="E87" s="17"/>
      <c r="F87" s="17">
        <f t="shared" si="22"/>
        <v>0</v>
      </c>
      <c r="G87" s="17"/>
      <c r="H87" s="17"/>
      <c r="I87" s="17"/>
      <c r="J87" s="17">
        <f t="shared" si="23"/>
        <v>0</v>
      </c>
      <c r="K87" s="18">
        <f t="shared" si="24"/>
        <v>0</v>
      </c>
      <c r="O87" s="20">
        <f t="shared" si="25"/>
        <v>0</v>
      </c>
      <c r="P87" s="142"/>
      <c r="Q87" s="17">
        <f t="shared" si="26"/>
        <v>0</v>
      </c>
      <c r="R87" s="17">
        <f t="shared" si="27"/>
        <v>0</v>
      </c>
      <c r="S87" s="17">
        <f t="shared" si="28"/>
        <v>0</v>
      </c>
      <c r="T87" s="17">
        <f t="shared" si="29"/>
        <v>0</v>
      </c>
      <c r="U87" s="20">
        <f t="shared" si="30"/>
        <v>0</v>
      </c>
      <c r="V87" s="21">
        <f t="shared" si="31"/>
        <v>0</v>
      </c>
      <c r="W87" s="21">
        <f t="shared" si="32"/>
        <v>0</v>
      </c>
      <c r="X87" s="22"/>
      <c r="Y87" s="23">
        <f t="shared" si="33"/>
        <v>0</v>
      </c>
      <c r="Z87" s="17"/>
      <c r="AA87" s="17"/>
      <c r="AB87" s="24">
        <f t="shared" si="34"/>
        <v>0</v>
      </c>
      <c r="AC87" s="128"/>
      <c r="AD87" s="25">
        <f t="shared" si="35"/>
        <v>0</v>
      </c>
      <c r="AE87" s="26">
        <f t="shared" si="36"/>
        <v>0</v>
      </c>
      <c r="AF87" s="13"/>
      <c r="AG87" s="29"/>
      <c r="AH87" s="15"/>
      <c r="AI87" s="17">
        <f t="shared" si="37"/>
        <v>0</v>
      </c>
      <c r="AJ87" s="17">
        <f t="shared" si="38"/>
        <v>0</v>
      </c>
      <c r="AK87" s="17"/>
      <c r="AL87" s="17"/>
      <c r="AM87" s="17"/>
      <c r="AN87" s="17"/>
      <c r="AO87" s="17"/>
      <c r="AP87" s="17"/>
      <c r="AQ87" s="17"/>
      <c r="AR87" s="17"/>
      <c r="AS87" s="17">
        <f t="shared" si="39"/>
        <v>0</v>
      </c>
      <c r="AT87" s="17"/>
      <c r="AU87" s="65" t="s">
        <v>111</v>
      </c>
      <c r="AV87" s="65"/>
      <c r="AW87" s="17">
        <f t="shared" si="40"/>
        <v>0</v>
      </c>
      <c r="AX87" s="17">
        <f t="shared" si="41"/>
        <v>0</v>
      </c>
      <c r="AY87" s="17"/>
      <c r="AZ87" s="17"/>
      <c r="BA87" s="17"/>
      <c r="BB87" s="17"/>
      <c r="BC87" s="17"/>
      <c r="BD87" s="17"/>
      <c r="BE87" s="17">
        <f t="shared" si="42"/>
        <v>0</v>
      </c>
      <c r="BF87" s="27">
        <f t="shared" si="43"/>
        <v>0</v>
      </c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</row>
    <row r="88" spans="1:197" s="19" customFormat="1" ht="21.75" customHeight="1" x14ac:dyDescent="0.35">
      <c r="A88" s="13">
        <v>41</v>
      </c>
      <c r="B88" s="14" t="s">
        <v>71</v>
      </c>
      <c r="C88" s="64" t="s">
        <v>58</v>
      </c>
      <c r="D88" s="16">
        <v>36619</v>
      </c>
      <c r="E88" s="17">
        <v>1794</v>
      </c>
      <c r="F88" s="17">
        <f t="shared" si="22"/>
        <v>38413</v>
      </c>
      <c r="G88" s="17">
        <v>1795</v>
      </c>
      <c r="H88" s="17"/>
      <c r="I88" s="17"/>
      <c r="J88" s="17">
        <f t="shared" si="23"/>
        <v>40208</v>
      </c>
      <c r="K88" s="18">
        <f t="shared" si="24"/>
        <v>0</v>
      </c>
      <c r="L88" s="19">
        <v>0</v>
      </c>
      <c r="M88" s="19">
        <v>0</v>
      </c>
      <c r="N88" s="19">
        <v>0</v>
      </c>
      <c r="O88" s="20">
        <f t="shared" si="25"/>
        <v>40208</v>
      </c>
      <c r="P88" s="142">
        <v>2285.15</v>
      </c>
      <c r="Q88" s="17">
        <f t="shared" si="26"/>
        <v>10544.3</v>
      </c>
      <c r="R88" s="17">
        <f t="shared" si="27"/>
        <v>200</v>
      </c>
      <c r="S88" s="17">
        <f t="shared" si="28"/>
        <v>1005.2</v>
      </c>
      <c r="T88" s="17">
        <f t="shared" si="29"/>
        <v>4228</v>
      </c>
      <c r="U88" s="20">
        <f t="shared" si="30"/>
        <v>18262.650000000001</v>
      </c>
      <c r="V88" s="21">
        <f t="shared" si="31"/>
        <v>10973</v>
      </c>
      <c r="W88" s="21">
        <f t="shared" si="32"/>
        <v>10972.349999999999</v>
      </c>
      <c r="X88" s="22">
        <v>15</v>
      </c>
      <c r="Y88" s="23">
        <f t="shared" si="33"/>
        <v>4824.96</v>
      </c>
      <c r="Z88" s="17">
        <v>0</v>
      </c>
      <c r="AA88" s="17">
        <v>100</v>
      </c>
      <c r="AB88" s="24">
        <f t="shared" si="34"/>
        <v>1005.2</v>
      </c>
      <c r="AC88" s="128">
        <v>200</v>
      </c>
      <c r="AD88" s="25">
        <f t="shared" si="35"/>
        <v>21945.35</v>
      </c>
      <c r="AE88" s="26">
        <f t="shared" si="36"/>
        <v>10972.674999999999</v>
      </c>
      <c r="AF88" s="13">
        <v>41</v>
      </c>
      <c r="AG88" s="14" t="s">
        <v>71</v>
      </c>
      <c r="AH88" s="64" t="s">
        <v>58</v>
      </c>
      <c r="AI88" s="17">
        <f t="shared" si="37"/>
        <v>2285.15</v>
      </c>
      <c r="AJ88" s="17">
        <f t="shared" si="38"/>
        <v>3618.72</v>
      </c>
      <c r="AK88" s="17">
        <v>0</v>
      </c>
      <c r="AL88" s="17">
        <v>0</v>
      </c>
      <c r="AM88" s="17">
        <v>0</v>
      </c>
      <c r="AN88" s="17">
        <v>4592.25</v>
      </c>
      <c r="AO88" s="17">
        <v>0</v>
      </c>
      <c r="AP88" s="17">
        <v>2333.33</v>
      </c>
      <c r="AQ88" s="17">
        <v>0</v>
      </c>
      <c r="AR88" s="17">
        <v>0</v>
      </c>
      <c r="AS88" s="17">
        <f t="shared" si="39"/>
        <v>10544.3</v>
      </c>
      <c r="AT88" s="17">
        <v>200</v>
      </c>
      <c r="AU88" s="17">
        <v>0</v>
      </c>
      <c r="AV88" s="17">
        <v>0</v>
      </c>
      <c r="AW88" s="17">
        <f t="shared" si="40"/>
        <v>200</v>
      </c>
      <c r="AX88" s="17">
        <f t="shared" si="41"/>
        <v>1005.2</v>
      </c>
      <c r="AY88" s="17">
        <v>0</v>
      </c>
      <c r="AZ88" s="17">
        <v>4128</v>
      </c>
      <c r="BA88" s="17">
        <v>100</v>
      </c>
      <c r="BB88" s="17">
        <v>0</v>
      </c>
      <c r="BC88" s="17">
        <v>0</v>
      </c>
      <c r="BD88" s="17">
        <v>0</v>
      </c>
      <c r="BE88" s="17">
        <f t="shared" si="42"/>
        <v>4228</v>
      </c>
      <c r="BF88" s="27">
        <f t="shared" si="43"/>
        <v>18262.650000000001</v>
      </c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</row>
    <row r="89" spans="1:197" s="19" customFormat="1" ht="21.75" customHeight="1" x14ac:dyDescent="0.35">
      <c r="A89" s="13"/>
      <c r="B89" s="29"/>
      <c r="C89" s="15"/>
      <c r="D89" s="16"/>
      <c r="E89" s="17"/>
      <c r="F89" s="17">
        <f t="shared" si="22"/>
        <v>0</v>
      </c>
      <c r="G89" s="17"/>
      <c r="H89" s="17"/>
      <c r="I89" s="17"/>
      <c r="J89" s="17">
        <f t="shared" si="23"/>
        <v>0</v>
      </c>
      <c r="K89" s="18">
        <f t="shared" si="24"/>
        <v>0</v>
      </c>
      <c r="O89" s="20">
        <f t="shared" si="25"/>
        <v>0</v>
      </c>
      <c r="P89" s="142"/>
      <c r="Q89" s="17">
        <f t="shared" si="26"/>
        <v>0</v>
      </c>
      <c r="R89" s="17">
        <f t="shared" si="27"/>
        <v>0</v>
      </c>
      <c r="S89" s="17">
        <f t="shared" si="28"/>
        <v>0</v>
      </c>
      <c r="T89" s="17">
        <f t="shared" si="29"/>
        <v>0</v>
      </c>
      <c r="U89" s="20">
        <f t="shared" si="30"/>
        <v>0</v>
      </c>
      <c r="V89" s="21">
        <f t="shared" si="31"/>
        <v>0</v>
      </c>
      <c r="W89" s="21">
        <f t="shared" si="32"/>
        <v>0</v>
      </c>
      <c r="X89" s="22"/>
      <c r="Y89" s="23">
        <f t="shared" si="33"/>
        <v>0</v>
      </c>
      <c r="Z89" s="17"/>
      <c r="AA89" s="17"/>
      <c r="AB89" s="24">
        <f t="shared" si="34"/>
        <v>0</v>
      </c>
      <c r="AC89" s="128"/>
      <c r="AD89" s="25">
        <f t="shared" si="35"/>
        <v>0</v>
      </c>
      <c r="AE89" s="26">
        <f t="shared" si="36"/>
        <v>0</v>
      </c>
      <c r="AF89" s="13"/>
      <c r="AG89" s="29"/>
      <c r="AH89" s="15"/>
      <c r="AI89" s="17">
        <f t="shared" si="37"/>
        <v>0</v>
      </c>
      <c r="AJ89" s="17">
        <f t="shared" si="38"/>
        <v>0</v>
      </c>
      <c r="AK89" s="17"/>
      <c r="AL89" s="17"/>
      <c r="AM89" s="17"/>
      <c r="AN89" s="17"/>
      <c r="AO89" s="17"/>
      <c r="AP89" s="17"/>
      <c r="AQ89" s="17"/>
      <c r="AR89" s="17"/>
      <c r="AS89" s="17">
        <f t="shared" si="39"/>
        <v>0</v>
      </c>
      <c r="AT89" s="17"/>
      <c r="AU89" s="17"/>
      <c r="AV89" s="17"/>
      <c r="AW89" s="17">
        <f t="shared" si="40"/>
        <v>0</v>
      </c>
      <c r="AX89" s="17">
        <f t="shared" si="41"/>
        <v>0</v>
      </c>
      <c r="AY89" s="17"/>
      <c r="AZ89" s="17"/>
      <c r="BA89" s="17"/>
      <c r="BB89" s="17"/>
      <c r="BC89" s="17"/>
      <c r="BD89" s="17"/>
      <c r="BE89" s="17">
        <f t="shared" si="42"/>
        <v>0</v>
      </c>
      <c r="BF89" s="27">
        <f t="shared" si="43"/>
        <v>0</v>
      </c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</row>
    <row r="90" spans="1:197" s="19" customFormat="1" ht="21.75" customHeight="1" x14ac:dyDescent="0.35">
      <c r="A90" s="13">
        <v>42</v>
      </c>
      <c r="B90" s="29" t="s">
        <v>123</v>
      </c>
      <c r="C90" s="15" t="s">
        <v>127</v>
      </c>
      <c r="D90" s="16">
        <v>29165</v>
      </c>
      <c r="E90" s="17">
        <v>1540</v>
      </c>
      <c r="F90" s="17">
        <f t="shared" si="22"/>
        <v>30705</v>
      </c>
      <c r="G90" s="17">
        <v>1540</v>
      </c>
      <c r="H90" s="17"/>
      <c r="I90" s="17"/>
      <c r="J90" s="17">
        <f t="shared" si="23"/>
        <v>32245</v>
      </c>
      <c r="K90" s="18">
        <f t="shared" si="24"/>
        <v>0</v>
      </c>
      <c r="L90" s="19">
        <v>0</v>
      </c>
      <c r="M90" s="19">
        <v>0</v>
      </c>
      <c r="N90" s="19">
        <v>0</v>
      </c>
      <c r="O90" s="20">
        <f t="shared" si="25"/>
        <v>32245</v>
      </c>
      <c r="P90" s="142">
        <v>1125.52</v>
      </c>
      <c r="Q90" s="17">
        <f t="shared" si="26"/>
        <v>5318.6399999999994</v>
      </c>
      <c r="R90" s="17">
        <f t="shared" si="27"/>
        <v>200</v>
      </c>
      <c r="S90" s="17">
        <f t="shared" si="28"/>
        <v>806.12</v>
      </c>
      <c r="T90" s="17">
        <f t="shared" si="29"/>
        <v>5617</v>
      </c>
      <c r="U90" s="20">
        <f t="shared" si="30"/>
        <v>13067.279999999999</v>
      </c>
      <c r="V90" s="21">
        <f t="shared" si="31"/>
        <v>9589</v>
      </c>
      <c r="W90" s="21">
        <f t="shared" si="32"/>
        <v>9588.7200000000012</v>
      </c>
      <c r="X90" s="22">
        <f>+A90</f>
        <v>42</v>
      </c>
      <c r="Y90" s="23">
        <f t="shared" si="33"/>
        <v>3869.3999999999996</v>
      </c>
      <c r="Z90" s="17"/>
      <c r="AA90" s="17">
        <v>100</v>
      </c>
      <c r="AB90" s="24">
        <f t="shared" si="34"/>
        <v>806.13</v>
      </c>
      <c r="AC90" s="128">
        <v>200</v>
      </c>
      <c r="AD90" s="25">
        <f t="shared" si="35"/>
        <v>19177.72</v>
      </c>
      <c r="AE90" s="26">
        <f t="shared" si="36"/>
        <v>9588.86</v>
      </c>
      <c r="AF90" s="13">
        <v>42</v>
      </c>
      <c r="AG90" s="29" t="s">
        <v>123</v>
      </c>
      <c r="AH90" s="15" t="s">
        <v>127</v>
      </c>
      <c r="AI90" s="17">
        <f t="shared" si="37"/>
        <v>1125.52</v>
      </c>
      <c r="AJ90" s="17">
        <f t="shared" si="38"/>
        <v>2902.0499999999997</v>
      </c>
      <c r="AK90" s="17">
        <v>2416.59</v>
      </c>
      <c r="AL90" s="17"/>
      <c r="AM90" s="17"/>
      <c r="AN90" s="17"/>
      <c r="AO90" s="17"/>
      <c r="AP90" s="17"/>
      <c r="AQ90" s="17"/>
      <c r="AR90" s="17"/>
      <c r="AS90" s="17">
        <f t="shared" si="39"/>
        <v>5318.6399999999994</v>
      </c>
      <c r="AT90" s="17">
        <v>200</v>
      </c>
      <c r="AU90" s="17"/>
      <c r="AV90" s="17"/>
      <c r="AW90" s="17">
        <f t="shared" si="40"/>
        <v>200</v>
      </c>
      <c r="AX90" s="17">
        <f t="shared" si="41"/>
        <v>806.12</v>
      </c>
      <c r="AY90" s="17"/>
      <c r="AZ90" s="17">
        <v>5517</v>
      </c>
      <c r="BA90" s="17">
        <v>100</v>
      </c>
      <c r="BB90" s="17"/>
      <c r="BC90" s="17"/>
      <c r="BD90" s="17"/>
      <c r="BE90" s="17">
        <f t="shared" si="42"/>
        <v>5617</v>
      </c>
      <c r="BF90" s="27">
        <f t="shared" si="43"/>
        <v>13067.279999999999</v>
      </c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</row>
    <row r="91" spans="1:197" s="19" customFormat="1" ht="21.75" customHeight="1" x14ac:dyDescent="0.35">
      <c r="A91" s="13"/>
      <c r="B91" s="29"/>
      <c r="C91" s="15"/>
      <c r="D91" s="16"/>
      <c r="E91" s="17"/>
      <c r="F91" s="17">
        <f t="shared" si="22"/>
        <v>0</v>
      </c>
      <c r="G91" s="17"/>
      <c r="H91" s="17"/>
      <c r="I91" s="17"/>
      <c r="J91" s="17">
        <f t="shared" si="23"/>
        <v>0</v>
      </c>
      <c r="K91" s="18">
        <f t="shared" si="24"/>
        <v>0</v>
      </c>
      <c r="O91" s="20">
        <f t="shared" si="25"/>
        <v>0</v>
      </c>
      <c r="P91" s="142"/>
      <c r="Q91" s="17">
        <f t="shared" si="26"/>
        <v>0</v>
      </c>
      <c r="R91" s="17">
        <f t="shared" si="27"/>
        <v>0</v>
      </c>
      <c r="S91" s="17">
        <f t="shared" si="28"/>
        <v>0</v>
      </c>
      <c r="T91" s="17">
        <f t="shared" si="29"/>
        <v>0</v>
      </c>
      <c r="U91" s="20">
        <f t="shared" si="30"/>
        <v>0</v>
      </c>
      <c r="V91" s="21">
        <f t="shared" si="31"/>
        <v>0</v>
      </c>
      <c r="W91" s="21">
        <f t="shared" si="32"/>
        <v>0</v>
      </c>
      <c r="X91" s="34"/>
      <c r="Y91" s="23">
        <f t="shared" si="33"/>
        <v>0</v>
      </c>
      <c r="Z91" s="17"/>
      <c r="AA91" s="17"/>
      <c r="AB91" s="24">
        <f t="shared" si="34"/>
        <v>0</v>
      </c>
      <c r="AC91" s="128"/>
      <c r="AD91" s="25">
        <f t="shared" si="35"/>
        <v>0</v>
      </c>
      <c r="AE91" s="26">
        <f t="shared" si="36"/>
        <v>0</v>
      </c>
      <c r="AF91" s="13"/>
      <c r="AG91" s="29"/>
      <c r="AH91" s="15"/>
      <c r="AI91" s="17">
        <f t="shared" si="37"/>
        <v>0</v>
      </c>
      <c r="AJ91" s="17">
        <f t="shared" si="38"/>
        <v>0</v>
      </c>
      <c r="AK91" s="17"/>
      <c r="AL91" s="17"/>
      <c r="AM91" s="17"/>
      <c r="AN91" s="17"/>
      <c r="AO91" s="17"/>
      <c r="AP91" s="17"/>
      <c r="AQ91" s="17"/>
      <c r="AR91" s="17"/>
      <c r="AS91" s="17">
        <f t="shared" si="39"/>
        <v>0</v>
      </c>
      <c r="AT91" s="17"/>
      <c r="AU91" s="17"/>
      <c r="AV91" s="17"/>
      <c r="AW91" s="17">
        <f t="shared" si="40"/>
        <v>0</v>
      </c>
      <c r="AX91" s="17">
        <f t="shared" si="41"/>
        <v>0</v>
      </c>
      <c r="AY91" s="17"/>
      <c r="AZ91" s="17"/>
      <c r="BA91" s="17"/>
      <c r="BB91" s="17"/>
      <c r="BC91" s="17"/>
      <c r="BD91" s="17"/>
      <c r="BE91" s="17">
        <f t="shared" si="42"/>
        <v>0</v>
      </c>
      <c r="BF91" s="27">
        <f t="shared" si="43"/>
        <v>0</v>
      </c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</row>
    <row r="92" spans="1:197" s="19" customFormat="1" ht="21.75" customHeight="1" x14ac:dyDescent="0.35">
      <c r="A92" s="13">
        <v>43</v>
      </c>
      <c r="B92" s="14" t="s">
        <v>72</v>
      </c>
      <c r="C92" s="35" t="s">
        <v>25</v>
      </c>
      <c r="D92" s="16">
        <v>63997</v>
      </c>
      <c r="E92" s="17">
        <v>3008</v>
      </c>
      <c r="F92" s="17">
        <f t="shared" si="22"/>
        <v>67005</v>
      </c>
      <c r="G92" s="17">
        <v>3008</v>
      </c>
      <c r="H92" s="17"/>
      <c r="I92" s="17"/>
      <c r="J92" s="17">
        <f t="shared" si="23"/>
        <v>70013</v>
      </c>
      <c r="K92" s="18">
        <f t="shared" si="24"/>
        <v>0</v>
      </c>
      <c r="L92" s="19">
        <v>0</v>
      </c>
      <c r="M92" s="19">
        <v>0</v>
      </c>
      <c r="N92" s="19">
        <v>0</v>
      </c>
      <c r="O92" s="20">
        <f t="shared" si="25"/>
        <v>70013</v>
      </c>
      <c r="P92" s="142">
        <v>8394.4</v>
      </c>
      <c r="Q92" s="17">
        <f t="shared" si="26"/>
        <v>10017.16</v>
      </c>
      <c r="R92" s="17">
        <f t="shared" si="27"/>
        <v>200</v>
      </c>
      <c r="S92" s="17">
        <f t="shared" si="28"/>
        <v>1750.32</v>
      </c>
      <c r="T92" s="17">
        <f t="shared" si="29"/>
        <v>200</v>
      </c>
      <c r="U92" s="20">
        <f t="shared" si="30"/>
        <v>20561.879999999997</v>
      </c>
      <c r="V92" s="21">
        <f t="shared" si="31"/>
        <v>24726</v>
      </c>
      <c r="W92" s="21">
        <f t="shared" si="32"/>
        <v>24725.120000000003</v>
      </c>
      <c r="X92" s="22">
        <f>+A92</f>
        <v>43</v>
      </c>
      <c r="Y92" s="23">
        <f t="shared" si="33"/>
        <v>8401.56</v>
      </c>
      <c r="Z92" s="17">
        <v>0</v>
      </c>
      <c r="AA92" s="17">
        <v>100</v>
      </c>
      <c r="AB92" s="24">
        <f t="shared" si="34"/>
        <v>1750.33</v>
      </c>
      <c r="AC92" s="128">
        <v>200</v>
      </c>
      <c r="AD92" s="25">
        <f t="shared" si="35"/>
        <v>49451.12</v>
      </c>
      <c r="AE92" s="26">
        <f t="shared" si="36"/>
        <v>24725.56</v>
      </c>
      <c r="AF92" s="13">
        <v>43</v>
      </c>
      <c r="AG92" s="14" t="s">
        <v>72</v>
      </c>
      <c r="AH92" s="35" t="s">
        <v>25</v>
      </c>
      <c r="AI92" s="17">
        <f t="shared" si="37"/>
        <v>8394.4</v>
      </c>
      <c r="AJ92" s="17">
        <f t="shared" si="38"/>
        <v>6301.17</v>
      </c>
      <c r="AK92" s="17">
        <v>0</v>
      </c>
      <c r="AL92" s="17">
        <v>0</v>
      </c>
      <c r="AM92" s="17">
        <v>0</v>
      </c>
      <c r="AN92" s="17">
        <v>3715.99</v>
      </c>
      <c r="AO92" s="17">
        <v>0</v>
      </c>
      <c r="AP92" s="17"/>
      <c r="AQ92" s="17">
        <v>0</v>
      </c>
      <c r="AR92" s="17">
        <v>0</v>
      </c>
      <c r="AS92" s="17">
        <f t="shared" si="39"/>
        <v>10017.16</v>
      </c>
      <c r="AT92" s="17">
        <v>200</v>
      </c>
      <c r="AU92" s="17">
        <v>0</v>
      </c>
      <c r="AV92" s="17">
        <v>0</v>
      </c>
      <c r="AW92" s="17">
        <f t="shared" si="40"/>
        <v>200</v>
      </c>
      <c r="AX92" s="17">
        <f t="shared" si="41"/>
        <v>1750.32</v>
      </c>
      <c r="AY92" s="17">
        <v>0</v>
      </c>
      <c r="AZ92" s="17">
        <v>100</v>
      </c>
      <c r="BA92" s="17">
        <v>100</v>
      </c>
      <c r="BB92" s="17">
        <v>0</v>
      </c>
      <c r="BC92" s="17">
        <v>0</v>
      </c>
      <c r="BD92" s="17">
        <v>0</v>
      </c>
      <c r="BE92" s="17">
        <f t="shared" si="42"/>
        <v>200</v>
      </c>
      <c r="BF92" s="27">
        <f t="shared" si="43"/>
        <v>20561.879999999997</v>
      </c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</row>
    <row r="93" spans="1:197" s="19" customFormat="1" ht="21.75" customHeight="1" thickBot="1" x14ac:dyDescent="0.4">
      <c r="A93" s="13"/>
      <c r="B93" s="84"/>
      <c r="C93" s="84"/>
      <c r="D93" s="59"/>
      <c r="E93" s="40"/>
      <c r="F93" s="40"/>
      <c r="G93" s="40"/>
      <c r="H93" s="40"/>
      <c r="I93" s="40"/>
      <c r="J93" s="39"/>
      <c r="K93" s="56"/>
      <c r="L93" s="38"/>
      <c r="M93" s="38"/>
      <c r="N93" s="38"/>
      <c r="O93" s="39"/>
      <c r="P93" s="144"/>
      <c r="Q93" s="17">
        <f t="shared" si="26"/>
        <v>0</v>
      </c>
      <c r="R93" s="17">
        <f t="shared" si="27"/>
        <v>0</v>
      </c>
      <c r="S93" s="17">
        <f t="shared" si="28"/>
        <v>0</v>
      </c>
      <c r="T93" s="17">
        <f t="shared" si="29"/>
        <v>0</v>
      </c>
      <c r="U93" s="20">
        <f t="shared" si="30"/>
        <v>0</v>
      </c>
      <c r="V93" s="21">
        <f t="shared" si="31"/>
        <v>0</v>
      </c>
      <c r="W93" s="21">
        <f t="shared" si="32"/>
        <v>0</v>
      </c>
      <c r="X93" s="45"/>
      <c r="Y93" s="23">
        <f t="shared" si="33"/>
        <v>0</v>
      </c>
      <c r="Z93" s="40"/>
      <c r="AA93" s="40"/>
      <c r="AB93" s="24">
        <f t="shared" si="34"/>
        <v>0</v>
      </c>
      <c r="AC93" s="129"/>
      <c r="AD93" s="25">
        <f t="shared" si="35"/>
        <v>0</v>
      </c>
      <c r="AE93" s="26">
        <f t="shared" si="36"/>
        <v>0</v>
      </c>
      <c r="AF93" s="13"/>
      <c r="AG93" s="86"/>
      <c r="AH93" s="84"/>
      <c r="AI93" s="17">
        <f t="shared" si="37"/>
        <v>0</v>
      </c>
      <c r="AJ93" s="17">
        <f t="shared" si="38"/>
        <v>0</v>
      </c>
      <c r="AK93" s="40"/>
      <c r="AL93" s="40"/>
      <c r="AM93" s="40"/>
      <c r="AN93" s="40"/>
      <c r="AO93" s="40"/>
      <c r="AP93" s="40"/>
      <c r="AQ93" s="17"/>
      <c r="AR93" s="40"/>
      <c r="AS93" s="17">
        <f t="shared" si="39"/>
        <v>0</v>
      </c>
      <c r="AT93" s="40"/>
      <c r="AU93" s="37"/>
      <c r="AV93" s="37"/>
      <c r="AW93" s="17">
        <f t="shared" si="40"/>
        <v>0</v>
      </c>
      <c r="AX93" s="17">
        <f t="shared" si="41"/>
        <v>0</v>
      </c>
      <c r="AY93" s="17"/>
      <c r="AZ93" s="40"/>
      <c r="BA93" s="40"/>
      <c r="BB93" s="40"/>
      <c r="BC93" s="40"/>
      <c r="BD93" s="17"/>
      <c r="BE93" s="17">
        <f t="shared" si="42"/>
        <v>0</v>
      </c>
      <c r="BF93" s="27">
        <f t="shared" si="43"/>
        <v>0</v>
      </c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</row>
    <row r="94" spans="1:197" s="19" customFormat="1" ht="21.75" customHeight="1" x14ac:dyDescent="0.35">
      <c r="A94" s="87"/>
      <c r="B94" s="88"/>
      <c r="C94" s="88"/>
      <c r="D94" s="89"/>
      <c r="E94" s="90"/>
      <c r="F94" s="90"/>
      <c r="G94" s="90"/>
      <c r="H94" s="90"/>
      <c r="I94" s="90"/>
      <c r="J94" s="91"/>
      <c r="K94" s="90"/>
      <c r="L94" s="91"/>
      <c r="M94" s="91"/>
      <c r="N94" s="91"/>
      <c r="O94" s="92"/>
      <c r="P94" s="148"/>
      <c r="Q94" s="90"/>
      <c r="R94" s="90"/>
      <c r="S94" s="90"/>
      <c r="T94" s="90"/>
      <c r="U94" s="92"/>
      <c r="V94" s="93"/>
      <c r="W94" s="93"/>
      <c r="X94" s="94"/>
      <c r="Y94" s="95"/>
      <c r="Z94" s="90"/>
      <c r="AA94" s="90"/>
      <c r="AB94" s="96"/>
      <c r="AC94" s="131"/>
      <c r="AD94" s="82"/>
      <c r="AE94" s="85"/>
      <c r="AF94" s="87"/>
      <c r="AG94" s="88"/>
      <c r="AH94" s="88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>
        <f>SUM(AT94:AU94)</f>
        <v>0</v>
      </c>
      <c r="AX94" s="90"/>
      <c r="AY94" s="90"/>
      <c r="AZ94" s="90"/>
      <c r="BA94" s="90"/>
      <c r="BB94" s="90"/>
      <c r="BC94" s="90"/>
      <c r="BD94" s="90"/>
      <c r="BE94" s="90"/>
      <c r="BF94" s="97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</row>
    <row r="95" spans="1:197" s="100" customFormat="1" ht="21.75" customHeight="1" x14ac:dyDescent="0.2">
      <c r="A95" s="98"/>
      <c r="B95" s="99" t="s">
        <v>73</v>
      </c>
      <c r="D95" s="101">
        <f t="shared" ref="D95:W95" si="44">SUM(D12:D92)</f>
        <v>1756970</v>
      </c>
      <c r="E95" s="101">
        <f t="shared" si="44"/>
        <v>85617</v>
      </c>
      <c r="F95" s="101">
        <f t="shared" si="44"/>
        <v>1886924</v>
      </c>
      <c r="G95" s="101">
        <f t="shared" si="44"/>
        <v>87410</v>
      </c>
      <c r="H95" s="101">
        <f t="shared" si="44"/>
        <v>0</v>
      </c>
      <c r="I95" s="101">
        <f t="shared" si="44"/>
        <v>0</v>
      </c>
      <c r="J95" s="101">
        <f t="shared" si="44"/>
        <v>1974334</v>
      </c>
      <c r="K95" s="101">
        <f t="shared" si="44"/>
        <v>983.58</v>
      </c>
      <c r="L95" s="101">
        <f t="shared" si="44"/>
        <v>0</v>
      </c>
      <c r="M95" s="101">
        <f t="shared" si="44"/>
        <v>4</v>
      </c>
      <c r="N95" s="101">
        <f t="shared" si="44"/>
        <v>33</v>
      </c>
      <c r="O95" s="101">
        <f t="shared" si="44"/>
        <v>1973350.42</v>
      </c>
      <c r="P95" s="101">
        <f t="shared" si="44"/>
        <v>165605.98299999992</v>
      </c>
      <c r="Q95" s="101">
        <f t="shared" si="44"/>
        <v>342627.75</v>
      </c>
      <c r="R95" s="101">
        <f t="shared" si="44"/>
        <v>18142.21</v>
      </c>
      <c r="S95" s="101">
        <f t="shared" si="44"/>
        <v>49358.229999999996</v>
      </c>
      <c r="T95" s="101">
        <f t="shared" si="44"/>
        <v>186138.93</v>
      </c>
      <c r="U95" s="101">
        <f t="shared" si="44"/>
        <v>761873.10299999977</v>
      </c>
      <c r="V95" s="101">
        <f t="shared" si="44"/>
        <v>605741</v>
      </c>
      <c r="W95" s="101">
        <f t="shared" si="44"/>
        <v>605736.31699999992</v>
      </c>
      <c r="X95" s="102"/>
      <c r="Y95" s="103">
        <f t="shared" ref="Y95:AE95" si="45">SUM(Y12:Y92)</f>
        <v>236920.08</v>
      </c>
      <c r="Z95" s="101">
        <f t="shared" si="45"/>
        <v>0</v>
      </c>
      <c r="AA95" s="125">
        <f t="shared" si="45"/>
        <v>4100</v>
      </c>
      <c r="AB95" s="101">
        <f t="shared" si="45"/>
        <v>49358.469999999987</v>
      </c>
      <c r="AC95" s="132">
        <f t="shared" si="45"/>
        <v>8200</v>
      </c>
      <c r="AD95" s="104">
        <f t="shared" si="45"/>
        <v>1211477.3170000003</v>
      </c>
      <c r="AE95" s="104">
        <f t="shared" si="45"/>
        <v>605738.65850000014</v>
      </c>
      <c r="AF95" s="105"/>
      <c r="AG95" s="99" t="s">
        <v>73</v>
      </c>
      <c r="AI95" s="101">
        <f>SUM(AI12:AI92)</f>
        <v>165605.98299999992</v>
      </c>
      <c r="AJ95" s="101">
        <f t="shared" ref="AJ95:BF95" si="46">SUM(AJ12:AJ92)</f>
        <v>177690.05999999997</v>
      </c>
      <c r="AK95" s="101">
        <f t="shared" si="46"/>
        <v>21638.93</v>
      </c>
      <c r="AL95" s="101">
        <f t="shared" si="46"/>
        <v>1700</v>
      </c>
      <c r="AM95" s="101">
        <f t="shared" si="46"/>
        <v>9634.44</v>
      </c>
      <c r="AN95" s="101">
        <f>SUM(AN12:AN92)</f>
        <v>123860.37000000004</v>
      </c>
      <c r="AO95" s="101">
        <f>SUM(AO12:AO92)</f>
        <v>0</v>
      </c>
      <c r="AP95" s="101">
        <f>SUM(AP12:AP92)</f>
        <v>2333.33</v>
      </c>
      <c r="AQ95" s="101">
        <f>SUM(AQ12:AQ92)</f>
        <v>0</v>
      </c>
      <c r="AR95" s="101">
        <f t="shared" si="46"/>
        <v>5770.619999999999</v>
      </c>
      <c r="AS95" s="101">
        <f t="shared" si="46"/>
        <v>342627.75</v>
      </c>
      <c r="AT95" s="101">
        <f t="shared" si="46"/>
        <v>9000</v>
      </c>
      <c r="AU95" s="101">
        <f t="shared" si="46"/>
        <v>9142.2099999999991</v>
      </c>
      <c r="AV95" s="101">
        <f t="shared" si="46"/>
        <v>0</v>
      </c>
      <c r="AW95" s="101">
        <f t="shared" si="46"/>
        <v>18142.21</v>
      </c>
      <c r="AX95" s="101">
        <f t="shared" si="46"/>
        <v>49358.229999999996</v>
      </c>
      <c r="AY95" s="101">
        <f t="shared" si="46"/>
        <v>0</v>
      </c>
      <c r="AZ95" s="101">
        <f t="shared" si="46"/>
        <v>63167.880000000005</v>
      </c>
      <c r="BA95" s="101">
        <f t="shared" si="46"/>
        <v>4220.9799999999996</v>
      </c>
      <c r="BB95" s="101">
        <f>SUM(BB12:BB92)</f>
        <v>113544.07</v>
      </c>
      <c r="BC95" s="101">
        <f t="shared" si="46"/>
        <v>5206</v>
      </c>
      <c r="BD95" s="101">
        <f t="shared" si="46"/>
        <v>0</v>
      </c>
      <c r="BE95" s="101">
        <f t="shared" si="46"/>
        <v>186138.93</v>
      </c>
      <c r="BF95" s="101">
        <f t="shared" si="46"/>
        <v>761873.10299999977</v>
      </c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</row>
    <row r="96" spans="1:197" s="109" customFormat="1" ht="21.75" customHeight="1" thickBot="1" x14ac:dyDescent="0.4">
      <c r="A96" s="107"/>
      <c r="B96" s="108"/>
      <c r="D96" s="110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49"/>
      <c r="Q96" s="111"/>
      <c r="R96" s="111"/>
      <c r="S96" s="111"/>
      <c r="T96" s="111"/>
      <c r="U96" s="111"/>
      <c r="V96" s="112"/>
      <c r="W96" s="112" t="s">
        <v>3</v>
      </c>
      <c r="X96" s="113"/>
      <c r="Y96" s="114"/>
      <c r="Z96" s="111"/>
      <c r="AA96" s="126"/>
      <c r="AB96" s="115"/>
      <c r="AC96" s="133"/>
      <c r="AD96" s="116"/>
      <c r="AE96" s="117"/>
      <c r="AF96" s="118"/>
      <c r="AG96" s="108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26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3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</row>
    <row r="97" spans="1:70" s="66" customFormat="1" ht="21.75" customHeight="1" x14ac:dyDescent="0.35">
      <c r="B97" s="70"/>
      <c r="E97" s="119"/>
      <c r="F97" s="119"/>
      <c r="G97" s="119"/>
      <c r="H97" s="119"/>
      <c r="I97" s="119"/>
      <c r="K97" s="119"/>
      <c r="L97" s="119"/>
      <c r="M97" s="119"/>
      <c r="O97" s="119"/>
      <c r="P97" s="150"/>
      <c r="Q97" s="119"/>
      <c r="S97" s="119"/>
      <c r="T97" s="119"/>
      <c r="U97" s="119"/>
      <c r="V97" s="397"/>
      <c r="W97" s="397"/>
      <c r="X97" s="119"/>
      <c r="Y97" s="119"/>
      <c r="Z97" s="119"/>
      <c r="AA97" s="124"/>
      <c r="AB97" s="121"/>
      <c r="AC97" s="124"/>
      <c r="AD97" s="119"/>
      <c r="AE97" s="119"/>
      <c r="AG97" s="70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24"/>
      <c r="AU97" s="119"/>
      <c r="AV97" s="119"/>
      <c r="AX97" s="119"/>
      <c r="AY97" s="119"/>
      <c r="AZ97" s="119"/>
      <c r="BA97" s="119"/>
      <c r="BB97" s="119"/>
      <c r="BC97" s="119"/>
      <c r="BD97" s="119"/>
      <c r="BE97" s="119"/>
      <c r="BF97" s="119"/>
    </row>
    <row r="98" spans="1:70" s="66" customFormat="1" ht="21.75" customHeight="1" x14ac:dyDescent="0.35">
      <c r="B98" s="70"/>
      <c r="D98" s="119"/>
      <c r="E98" s="119"/>
      <c r="F98" s="119"/>
      <c r="G98" s="119"/>
      <c r="H98" s="119"/>
      <c r="I98" s="119"/>
      <c r="K98" s="119"/>
      <c r="L98" s="119"/>
      <c r="M98" s="119"/>
      <c r="N98" s="119"/>
      <c r="O98" s="119"/>
      <c r="P98" s="150"/>
      <c r="Q98" s="119"/>
      <c r="S98" s="119"/>
      <c r="T98" s="119"/>
      <c r="U98" s="119"/>
      <c r="V98" s="120"/>
      <c r="W98" s="120"/>
      <c r="X98" s="119"/>
      <c r="Y98" s="119"/>
      <c r="Z98" s="119"/>
      <c r="AA98" s="124"/>
      <c r="AB98" s="121"/>
      <c r="AC98" s="124"/>
      <c r="AD98" s="119"/>
      <c r="AE98" s="119"/>
      <c r="AG98" s="70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24"/>
      <c r="AU98" s="119"/>
      <c r="AV98" s="119"/>
      <c r="AX98" s="119"/>
      <c r="AY98" s="119"/>
      <c r="AZ98" s="119"/>
      <c r="BA98" s="119"/>
      <c r="BB98" s="119"/>
      <c r="BC98" s="119"/>
      <c r="BD98" s="119"/>
      <c r="BE98" s="119"/>
      <c r="BF98" s="119"/>
    </row>
    <row r="99" spans="1:70" ht="21.75" customHeight="1" x14ac:dyDescent="0.35">
      <c r="A99" s="2"/>
      <c r="B99" s="388" t="s">
        <v>74</v>
      </c>
      <c r="C99" s="388"/>
      <c r="D99" s="388"/>
      <c r="E99" s="3"/>
      <c r="F99" s="3"/>
      <c r="G99" s="3"/>
      <c r="H99" s="3"/>
      <c r="I99" s="3"/>
      <c r="J99" s="389" t="s">
        <v>75</v>
      </c>
      <c r="K99" s="389"/>
      <c r="L99" s="389"/>
      <c r="M99" s="389"/>
      <c r="N99" s="389"/>
      <c r="P99" s="150"/>
      <c r="Q99" s="3"/>
      <c r="R99" s="389" t="s">
        <v>76</v>
      </c>
      <c r="S99" s="389"/>
      <c r="T99" s="389"/>
      <c r="U99" s="3"/>
      <c r="V99" s="4"/>
      <c r="W99" s="390" t="s">
        <v>77</v>
      </c>
      <c r="X99" s="390"/>
      <c r="Y99" s="390"/>
      <c r="Z99" s="390"/>
      <c r="AA99" s="390"/>
      <c r="AB99" s="7"/>
      <c r="AD99" s="3"/>
      <c r="AE99" s="3"/>
      <c r="AF99" s="2"/>
      <c r="AG99" s="388" t="s">
        <v>74</v>
      </c>
      <c r="AH99" s="388"/>
      <c r="AI99" s="388"/>
      <c r="AJ99" s="3"/>
      <c r="AK99" s="119"/>
      <c r="AL99" s="119"/>
      <c r="AM99" s="119"/>
      <c r="AN99" s="119"/>
      <c r="AO99" s="119"/>
      <c r="AP99" s="119"/>
      <c r="AQ99" s="119"/>
      <c r="AR99" s="119"/>
      <c r="AS99" s="119"/>
      <c r="AU99" s="119"/>
      <c r="AV99" s="119"/>
      <c r="AW99" s="68"/>
      <c r="AX99" s="119"/>
      <c r="AY99" s="119"/>
      <c r="AZ99" s="119"/>
      <c r="BA99" s="119"/>
      <c r="BB99" s="119"/>
      <c r="BC99" s="119"/>
      <c r="BD99" s="119"/>
    </row>
    <row r="100" spans="1:70" ht="21.75" customHeight="1" x14ac:dyDescent="0.35">
      <c r="B100" s="6"/>
      <c r="D100" s="8"/>
      <c r="E100" s="3"/>
      <c r="F100" s="3"/>
      <c r="G100" s="3"/>
      <c r="H100" s="3"/>
      <c r="I100" s="3"/>
      <c r="K100" s="3"/>
      <c r="L100" s="3"/>
      <c r="M100" s="3"/>
      <c r="N100" s="8"/>
      <c r="O100" s="3"/>
      <c r="Q100" s="3"/>
      <c r="R100" s="9"/>
      <c r="S100" s="3"/>
      <c r="V100" s="4"/>
      <c r="W100" s="4"/>
      <c r="X100" s="3"/>
      <c r="Y100" s="3"/>
      <c r="Z100" s="3"/>
      <c r="AB100" s="7"/>
      <c r="AD100" s="3"/>
      <c r="AE100" s="3"/>
      <c r="AG100" s="6"/>
      <c r="AI100" s="152"/>
      <c r="AJ100" s="3"/>
      <c r="AK100" s="119"/>
      <c r="AL100" s="119"/>
      <c r="AM100" s="119"/>
      <c r="AN100" s="119"/>
      <c r="AO100" s="119"/>
      <c r="AP100" s="119"/>
      <c r="AQ100" s="119"/>
      <c r="AR100" s="119"/>
      <c r="AS100" s="119"/>
      <c r="AU100" s="119"/>
      <c r="AV100" s="119"/>
      <c r="AW100" s="156"/>
      <c r="AX100" s="119"/>
      <c r="AY100" s="119"/>
      <c r="AZ100" s="119"/>
      <c r="BA100" s="119"/>
      <c r="BB100" s="119"/>
      <c r="BC100" s="119"/>
      <c r="BD100" s="119"/>
    </row>
    <row r="101" spans="1:70" ht="21.75" customHeight="1" x14ac:dyDescent="0.35">
      <c r="B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V101" s="10"/>
      <c r="W101" s="10"/>
      <c r="X101" s="3"/>
      <c r="Y101" s="3"/>
      <c r="Z101" s="3"/>
      <c r="AB101" s="7"/>
      <c r="AD101" s="3"/>
      <c r="AE101" s="3"/>
      <c r="AG101" s="6"/>
      <c r="AJ101" s="3"/>
      <c r="AK101" s="119"/>
      <c r="AL101" s="119"/>
      <c r="AM101" s="119"/>
      <c r="AN101" s="119"/>
      <c r="AO101" s="119"/>
      <c r="AP101" s="119"/>
      <c r="AQ101" s="119"/>
      <c r="AR101" s="119"/>
      <c r="AS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</row>
    <row r="102" spans="1:70" s="2" customFormat="1" ht="21.75" customHeight="1" x14ac:dyDescent="0.35">
      <c r="B102" s="394" t="s">
        <v>117</v>
      </c>
      <c r="C102" s="394"/>
      <c r="D102" s="394"/>
      <c r="E102" s="4"/>
      <c r="F102" s="4"/>
      <c r="G102" s="4"/>
      <c r="H102" s="4"/>
      <c r="I102" s="4"/>
      <c r="J102" s="395" t="s">
        <v>78</v>
      </c>
      <c r="K102" s="395"/>
      <c r="L102" s="395"/>
      <c r="M102" s="395"/>
      <c r="N102" s="395"/>
      <c r="O102" s="4"/>
      <c r="P102" s="151"/>
      <c r="Q102" s="4"/>
      <c r="R102" s="395" t="s">
        <v>79</v>
      </c>
      <c r="S102" s="395"/>
      <c r="T102" s="395"/>
      <c r="V102" s="10"/>
      <c r="W102" s="395" t="s">
        <v>80</v>
      </c>
      <c r="X102" s="395"/>
      <c r="Y102" s="395"/>
      <c r="Z102" s="395"/>
      <c r="AA102" s="395"/>
      <c r="AB102" s="11"/>
      <c r="AC102" s="134"/>
      <c r="AD102" s="4"/>
      <c r="AE102" s="4"/>
      <c r="AG102" s="394" t="s">
        <v>117</v>
      </c>
      <c r="AH102" s="394"/>
      <c r="AI102" s="394"/>
      <c r="AJ102" s="4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7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</row>
    <row r="103" spans="1:70" ht="21.75" customHeight="1" x14ac:dyDescent="0.35">
      <c r="B103" s="388" t="s">
        <v>118</v>
      </c>
      <c r="C103" s="388"/>
      <c r="D103" s="388"/>
      <c r="E103" s="3"/>
      <c r="F103" s="3"/>
      <c r="G103" s="3"/>
      <c r="H103" s="3"/>
      <c r="I103" s="3"/>
      <c r="J103" s="388" t="s">
        <v>102</v>
      </c>
      <c r="K103" s="388"/>
      <c r="L103" s="388"/>
      <c r="M103" s="388"/>
      <c r="N103" s="388"/>
      <c r="P103" s="150"/>
      <c r="R103" s="396" t="s">
        <v>103</v>
      </c>
      <c r="S103" s="396"/>
      <c r="T103" s="396"/>
      <c r="V103" s="10"/>
      <c r="W103" s="396" t="s">
        <v>81</v>
      </c>
      <c r="X103" s="396"/>
      <c r="Y103" s="396"/>
      <c r="Z103" s="396"/>
      <c r="AA103" s="396"/>
      <c r="AB103" s="7"/>
      <c r="AD103" s="3"/>
      <c r="AE103" s="3"/>
      <c r="AG103" s="388" t="s">
        <v>118</v>
      </c>
      <c r="AH103" s="388"/>
      <c r="AI103" s="388"/>
      <c r="AJ103" s="3"/>
      <c r="AK103" s="119"/>
      <c r="AL103" s="119"/>
      <c r="AM103" s="119"/>
      <c r="AN103" s="119"/>
      <c r="AO103" s="119"/>
      <c r="AP103" s="119"/>
      <c r="AQ103" s="119"/>
      <c r="AR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</row>
  </sheetData>
  <mergeCells count="78">
    <mergeCell ref="B103:D103"/>
    <mergeCell ref="J103:N103"/>
    <mergeCell ref="R103:T103"/>
    <mergeCell ref="W103:AA103"/>
    <mergeCell ref="AG103:AI103"/>
    <mergeCell ref="B99:D99"/>
    <mergeCell ref="J99:N99"/>
    <mergeCell ref="R99:T99"/>
    <mergeCell ref="W99:AA99"/>
    <mergeCell ref="AG99:AI99"/>
    <mergeCell ref="B102:D102"/>
    <mergeCell ref="J102:N102"/>
    <mergeCell ref="R102:T102"/>
    <mergeCell ref="W102:AA102"/>
    <mergeCell ref="AG102:AI102"/>
    <mergeCell ref="BB8:BB10"/>
    <mergeCell ref="BC8:BC10"/>
    <mergeCell ref="BD8:BD10"/>
    <mergeCell ref="BE8:BE10"/>
    <mergeCell ref="BF8:BF10"/>
    <mergeCell ref="V97:W97"/>
    <mergeCell ref="AV8:AV10"/>
    <mergeCell ref="AW8:AW10"/>
    <mergeCell ref="AX8:AX10"/>
    <mergeCell ref="AY8:AY10"/>
    <mergeCell ref="AH8:AH10"/>
    <mergeCell ref="AI8:AI10"/>
    <mergeCell ref="AJ8:AJ10"/>
    <mergeCell ref="AK8:AK10"/>
    <mergeCell ref="AL8:AL10"/>
    <mergeCell ref="AM8:AM10"/>
    <mergeCell ref="AB8:AB10"/>
    <mergeCell ref="AC8:AC10"/>
    <mergeCell ref="AE8:AE10"/>
    <mergeCell ref="AF8:AF10"/>
    <mergeCell ref="AG8:AG10"/>
    <mergeCell ref="AZ8:AZ10"/>
    <mergeCell ref="BA8:BA10"/>
    <mergeCell ref="AN8:AN10"/>
    <mergeCell ref="AQ8:AQ10"/>
    <mergeCell ref="AR8:AR10"/>
    <mergeCell ref="AS8:AS10"/>
    <mergeCell ref="AT8:AT10"/>
    <mergeCell ref="AU8:AU10"/>
    <mergeCell ref="AA8:AA10"/>
    <mergeCell ref="L8:L10"/>
    <mergeCell ref="M8:M10"/>
    <mergeCell ref="N8:N10"/>
    <mergeCell ref="AD8:AD10"/>
    <mergeCell ref="P8:P10"/>
    <mergeCell ref="Q8:Q10"/>
    <mergeCell ref="S8:S10"/>
    <mergeCell ref="T8:T10"/>
    <mergeCell ref="U8:U10"/>
    <mergeCell ref="X8:X10"/>
    <mergeCell ref="Y8:Y10"/>
    <mergeCell ref="O4:R4"/>
    <mergeCell ref="AR4:AW4"/>
    <mergeCell ref="O5:R5"/>
    <mergeCell ref="AR5:AW5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O1:R1"/>
    <mergeCell ref="AR1:AW1"/>
    <mergeCell ref="O2:R2"/>
    <mergeCell ref="AR2:AW2"/>
    <mergeCell ref="O3:R3"/>
    <mergeCell ref="AR3:AW3"/>
  </mergeCells>
  <printOptions horizontalCentered="1"/>
  <pageMargins left="0.24" right="0.17" top="0.59055118110236227" bottom="0.59055118110236227" header="0.15748031496062992" footer="0.15748031496062992"/>
  <pageSetup paperSize="258" scale="52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DC10-0EC5-48C9-B870-20E75057B6D4}">
  <sheetPr>
    <pageSetUpPr fitToPage="1"/>
  </sheetPr>
  <dimension ref="A1:GN103"/>
  <sheetViews>
    <sheetView view="pageBreakPreview" topLeftCell="AS1" zoomScale="86" zoomScaleNormal="60" zoomScaleSheetLayoutView="86" workbookViewId="0">
      <selection activeCell="AQ8" sqref="AQ8:AQ10"/>
    </sheetView>
  </sheetViews>
  <sheetFormatPr defaultColWidth="9.140625" defaultRowHeight="21.75" customHeight="1" x14ac:dyDescent="0.35"/>
  <cols>
    <col min="1" max="1" width="5.42578125" style="1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0.285156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7.42578125" style="1" customWidth="1"/>
    <col min="18" max="18" width="17" style="1" customWidth="1"/>
    <col min="19" max="19" width="16.285156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1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6.85546875" style="1" customWidth="1"/>
    <col min="31" max="31" width="19" style="1" customWidth="1"/>
    <col min="32" max="32" width="6.140625" style="1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66" customWidth="1"/>
    <col min="38" max="38" width="16" style="66" customWidth="1"/>
    <col min="39" max="39" width="17.140625" style="66" customWidth="1"/>
    <col min="40" max="40" width="19" style="66" customWidth="1"/>
    <col min="41" max="41" width="12.85546875" style="66" hidden="1" customWidth="1"/>
    <col min="42" max="42" width="16" style="66" customWidth="1"/>
    <col min="43" max="43" width="15" style="66" customWidth="1"/>
    <col min="44" max="44" width="17.42578125" style="66" customWidth="1"/>
    <col min="45" max="45" width="18.28515625" style="124" customWidth="1"/>
    <col min="46" max="47" width="15.7109375" style="66" customWidth="1"/>
    <col min="48" max="48" width="17" style="66" customWidth="1"/>
    <col min="49" max="50" width="16.28515625" style="66" customWidth="1"/>
    <col min="51" max="51" width="20" style="66" customWidth="1"/>
    <col min="52" max="52" width="16.28515625" style="66" customWidth="1"/>
    <col min="53" max="53" width="18.42578125" style="66" customWidth="1"/>
    <col min="54" max="55" width="16.28515625" style="66" customWidth="1"/>
    <col min="56" max="56" width="19.5703125" style="66" customWidth="1"/>
    <col min="57" max="57" width="17.7109375" style="66" customWidth="1"/>
    <col min="58" max="69" width="9.140625" style="66"/>
    <col min="70" max="16384" width="9.140625" style="1"/>
  </cols>
  <sheetData>
    <row r="1" spans="1:196" s="66" customFormat="1" ht="21.75" customHeight="1" x14ac:dyDescent="0.35">
      <c r="O1" s="334" t="s">
        <v>1</v>
      </c>
      <c r="P1" s="334"/>
      <c r="Q1" s="334"/>
      <c r="R1" s="334"/>
      <c r="V1" s="68"/>
      <c r="W1" s="68"/>
      <c r="AA1" s="124"/>
      <c r="AB1" s="69"/>
      <c r="AC1" s="124"/>
      <c r="AQ1" s="335" t="s">
        <v>1</v>
      </c>
      <c r="AR1" s="335"/>
      <c r="AS1" s="335"/>
      <c r="AT1" s="335"/>
      <c r="AU1" s="335"/>
      <c r="AV1" s="335"/>
    </row>
    <row r="2" spans="1:196" s="66" customFormat="1" ht="21.75" customHeight="1" x14ac:dyDescent="0.35"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Y2" s="66" t="s">
        <v>3</v>
      </c>
      <c r="AA2" s="124"/>
      <c r="AB2" s="69"/>
      <c r="AC2" s="124"/>
      <c r="AP2" s="68"/>
      <c r="AQ2" s="335" t="s">
        <v>0</v>
      </c>
      <c r="AR2" s="335"/>
      <c r="AS2" s="335"/>
      <c r="AT2" s="335"/>
      <c r="AU2" s="335"/>
      <c r="AV2" s="335"/>
      <c r="AW2" s="66" t="s">
        <v>3</v>
      </c>
      <c r="AX2" s="137"/>
      <c r="AY2" s="137"/>
      <c r="AZ2" s="137"/>
    </row>
    <row r="3" spans="1:196" s="66" customFormat="1" ht="21.75" customHeight="1" x14ac:dyDescent="0.35">
      <c r="M3" s="70"/>
      <c r="N3" s="70"/>
      <c r="O3" s="336" t="s">
        <v>4</v>
      </c>
      <c r="P3" s="336"/>
      <c r="Q3" s="336"/>
      <c r="R3" s="336"/>
      <c r="V3" s="68"/>
      <c r="W3" s="68"/>
      <c r="AA3" s="124"/>
      <c r="AB3" s="69"/>
      <c r="AC3" s="124"/>
      <c r="AN3" s="68"/>
      <c r="AP3" s="68"/>
      <c r="AQ3" s="335" t="s">
        <v>104</v>
      </c>
      <c r="AR3" s="335"/>
      <c r="AS3" s="335"/>
      <c r="AT3" s="335"/>
      <c r="AU3" s="335"/>
      <c r="AV3" s="335"/>
      <c r="AX3" s="137"/>
      <c r="AY3" s="137"/>
      <c r="AZ3" s="137"/>
    </row>
    <row r="4" spans="1:196" s="66" customFormat="1" ht="21.75" customHeight="1" x14ac:dyDescent="0.35">
      <c r="E4" s="138"/>
      <c r="F4" s="138"/>
      <c r="G4" s="138"/>
      <c r="H4" s="138"/>
      <c r="I4" s="138"/>
      <c r="O4" s="349" t="s">
        <v>136</v>
      </c>
      <c r="P4" s="349"/>
      <c r="Q4" s="349"/>
      <c r="R4" s="349"/>
      <c r="S4" s="66" t="s">
        <v>3</v>
      </c>
      <c r="V4" s="68"/>
      <c r="W4" s="68"/>
      <c r="AA4" s="124"/>
      <c r="AB4" s="69"/>
      <c r="AC4" s="124"/>
      <c r="AN4" s="139"/>
      <c r="AO4" s="139"/>
      <c r="AP4" s="139"/>
      <c r="AQ4" s="350" t="s">
        <v>135</v>
      </c>
      <c r="AR4" s="350"/>
      <c r="AS4" s="350"/>
      <c r="AT4" s="350"/>
      <c r="AU4" s="350"/>
      <c r="AV4" s="350"/>
      <c r="AW4" s="66" t="s">
        <v>3</v>
      </c>
    </row>
    <row r="5" spans="1:196" s="66" customFormat="1" ht="21.75" customHeight="1" x14ac:dyDescent="0.35">
      <c r="O5" s="351" t="s">
        <v>2</v>
      </c>
      <c r="P5" s="351"/>
      <c r="Q5" s="351"/>
      <c r="R5" s="351"/>
      <c r="T5" s="67" t="s">
        <v>3</v>
      </c>
      <c r="V5" s="68"/>
      <c r="W5" s="68"/>
      <c r="AA5" s="124"/>
      <c r="AB5" s="69"/>
      <c r="AC5" s="124"/>
      <c r="AN5" s="68"/>
      <c r="AQ5" s="350" t="s">
        <v>2</v>
      </c>
      <c r="AR5" s="350"/>
      <c r="AS5" s="350"/>
      <c r="AT5" s="350"/>
      <c r="AU5" s="350"/>
      <c r="AV5" s="350"/>
      <c r="BD5" s="67" t="s">
        <v>3</v>
      </c>
    </row>
    <row r="6" spans="1:196" s="66" customFormat="1" ht="21.75" customHeight="1" x14ac:dyDescent="0.35">
      <c r="A6" s="66" t="s">
        <v>3</v>
      </c>
      <c r="J6" s="70"/>
      <c r="P6" s="140"/>
      <c r="V6" s="68"/>
      <c r="W6" s="68"/>
      <c r="AA6" s="124"/>
      <c r="AB6" s="69"/>
      <c r="AC6" s="124"/>
      <c r="AF6" s="66" t="s">
        <v>3</v>
      </c>
      <c r="AS6" s="124"/>
    </row>
    <row r="7" spans="1:196" s="71" customFormat="1" ht="21.75" customHeight="1" thickBot="1" x14ac:dyDescent="0.4">
      <c r="P7" s="141"/>
      <c r="V7" s="72"/>
      <c r="W7" s="72"/>
      <c r="Y7" s="66"/>
      <c r="Z7" s="66"/>
      <c r="AA7" s="124"/>
      <c r="AB7" s="69"/>
      <c r="AC7" s="124"/>
      <c r="AD7" s="66" t="s">
        <v>3</v>
      </c>
      <c r="AE7" s="66"/>
      <c r="AS7" s="135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</row>
    <row r="8" spans="1:196" s="75" customFormat="1" ht="21.75" customHeight="1" x14ac:dyDescent="0.35">
      <c r="A8" s="361" t="s">
        <v>101</v>
      </c>
      <c r="B8" s="331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O8" s="346" t="s">
        <v>85</v>
      </c>
      <c r="P8" s="483" t="s">
        <v>86</v>
      </c>
      <c r="Q8" s="331" t="s">
        <v>87</v>
      </c>
      <c r="R8" s="331" t="s">
        <v>88</v>
      </c>
      <c r="S8" s="358" t="s">
        <v>146</v>
      </c>
      <c r="T8" s="331" t="s">
        <v>90</v>
      </c>
      <c r="U8" s="331" t="s">
        <v>91</v>
      </c>
      <c r="V8" s="73" t="s">
        <v>7</v>
      </c>
      <c r="W8" s="73" t="s">
        <v>7</v>
      </c>
      <c r="X8" s="480" t="s">
        <v>11</v>
      </c>
      <c r="Y8" s="361" t="s">
        <v>8</v>
      </c>
      <c r="Z8" s="74" t="s">
        <v>6</v>
      </c>
      <c r="AA8" s="352" t="s">
        <v>9</v>
      </c>
      <c r="AB8" s="364" t="s">
        <v>89</v>
      </c>
      <c r="AC8" s="367" t="s">
        <v>10</v>
      </c>
      <c r="AD8" s="490"/>
      <c r="AE8" s="370"/>
      <c r="AF8" s="477" t="s">
        <v>11</v>
      </c>
      <c r="AG8" s="331" t="s">
        <v>12</v>
      </c>
      <c r="AH8" s="379" t="s">
        <v>13</v>
      </c>
      <c r="AI8" s="355" t="s">
        <v>86</v>
      </c>
      <c r="AJ8" s="487" t="s">
        <v>147</v>
      </c>
      <c r="AK8" s="471" t="s">
        <v>92</v>
      </c>
      <c r="AL8" s="471" t="s">
        <v>93</v>
      </c>
      <c r="AM8" s="471" t="s">
        <v>110</v>
      </c>
      <c r="AN8" s="471" t="s">
        <v>18</v>
      </c>
      <c r="AO8" s="74" t="s">
        <v>6</v>
      </c>
      <c r="AP8" s="471" t="s">
        <v>20</v>
      </c>
      <c r="AQ8" s="471" t="s">
        <v>148</v>
      </c>
      <c r="AR8" s="331" t="s">
        <v>87</v>
      </c>
      <c r="AS8" s="444" t="s">
        <v>94</v>
      </c>
      <c r="AT8" s="471" t="s">
        <v>95</v>
      </c>
      <c r="AU8" s="471" t="s">
        <v>112</v>
      </c>
      <c r="AV8" s="331" t="s">
        <v>88</v>
      </c>
      <c r="AW8" s="358" t="s">
        <v>89</v>
      </c>
      <c r="AX8" s="474" t="s">
        <v>96</v>
      </c>
      <c r="AY8" s="471" t="s">
        <v>97</v>
      </c>
      <c r="AZ8" s="471" t="s">
        <v>21</v>
      </c>
      <c r="BA8" s="465" t="s">
        <v>98</v>
      </c>
      <c r="BB8" s="468" t="s">
        <v>99</v>
      </c>
      <c r="BC8" s="468" t="s">
        <v>100</v>
      </c>
      <c r="BD8" s="331" t="s">
        <v>90</v>
      </c>
      <c r="BE8" s="385" t="s">
        <v>91</v>
      </c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</row>
    <row r="9" spans="1:196" s="76" customFormat="1" ht="21.75" customHeight="1" x14ac:dyDescent="0.35">
      <c r="A9" s="362"/>
      <c r="B9" s="332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O9" s="347"/>
      <c r="P9" s="484"/>
      <c r="Q9" s="332"/>
      <c r="R9" s="332"/>
      <c r="S9" s="359"/>
      <c r="T9" s="332"/>
      <c r="U9" s="332"/>
      <c r="V9" s="76" t="s">
        <v>22</v>
      </c>
      <c r="W9" s="76" t="s">
        <v>23</v>
      </c>
      <c r="X9" s="481"/>
      <c r="Y9" s="362"/>
      <c r="Z9" s="77" t="s">
        <v>19</v>
      </c>
      <c r="AA9" s="353"/>
      <c r="AB9" s="365"/>
      <c r="AC9" s="368"/>
      <c r="AD9" s="491"/>
      <c r="AE9" s="371"/>
      <c r="AF9" s="478"/>
      <c r="AG9" s="332"/>
      <c r="AH9" s="380"/>
      <c r="AI9" s="356"/>
      <c r="AJ9" s="488"/>
      <c r="AK9" s="472"/>
      <c r="AL9" s="472"/>
      <c r="AM9" s="472"/>
      <c r="AN9" s="472"/>
      <c r="AO9" s="77" t="s">
        <v>19</v>
      </c>
      <c r="AP9" s="472"/>
      <c r="AQ9" s="472"/>
      <c r="AR9" s="332"/>
      <c r="AS9" s="445"/>
      <c r="AT9" s="472"/>
      <c r="AU9" s="472"/>
      <c r="AV9" s="332"/>
      <c r="AW9" s="359"/>
      <c r="AX9" s="475"/>
      <c r="AY9" s="472"/>
      <c r="AZ9" s="472"/>
      <c r="BA9" s="466"/>
      <c r="BB9" s="469"/>
      <c r="BC9" s="469"/>
      <c r="BD9" s="332"/>
      <c r="BE9" s="386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</row>
    <row r="10" spans="1:196" s="78" customFormat="1" ht="21.75" customHeight="1" thickBot="1" x14ac:dyDescent="0.4">
      <c r="A10" s="486"/>
      <c r="B10" s="333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O10" s="348"/>
      <c r="P10" s="485"/>
      <c r="Q10" s="333"/>
      <c r="R10" s="333"/>
      <c r="S10" s="360"/>
      <c r="T10" s="333"/>
      <c r="U10" s="333"/>
      <c r="X10" s="482"/>
      <c r="Y10" s="363"/>
      <c r="Z10" s="76"/>
      <c r="AA10" s="354"/>
      <c r="AB10" s="366"/>
      <c r="AC10" s="369"/>
      <c r="AD10" s="491"/>
      <c r="AE10" s="372"/>
      <c r="AF10" s="479"/>
      <c r="AG10" s="333"/>
      <c r="AH10" s="381"/>
      <c r="AI10" s="357"/>
      <c r="AJ10" s="489"/>
      <c r="AK10" s="473"/>
      <c r="AL10" s="473"/>
      <c r="AM10" s="473"/>
      <c r="AN10" s="473"/>
      <c r="AO10" s="79"/>
      <c r="AP10" s="473"/>
      <c r="AQ10" s="473"/>
      <c r="AR10" s="333"/>
      <c r="AS10" s="446"/>
      <c r="AT10" s="473"/>
      <c r="AU10" s="473"/>
      <c r="AV10" s="333"/>
      <c r="AW10" s="360"/>
      <c r="AX10" s="476"/>
      <c r="AY10" s="473"/>
      <c r="AZ10" s="473"/>
      <c r="BA10" s="467"/>
      <c r="BB10" s="470"/>
      <c r="BC10" s="470"/>
      <c r="BD10" s="333"/>
      <c r="BE10" s="38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</row>
    <row r="11" spans="1:196" s="28" customFormat="1" ht="21" customHeight="1" x14ac:dyDescent="0.35">
      <c r="A11" s="13" t="s">
        <v>3</v>
      </c>
      <c r="B11" s="29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42"/>
      <c r="Q11" s="17"/>
      <c r="R11" s="17"/>
      <c r="S11" s="17"/>
      <c r="T11" s="17"/>
      <c r="U11" s="20"/>
      <c r="V11" s="21"/>
      <c r="W11" s="21"/>
      <c r="X11" s="22"/>
      <c r="Y11" s="80"/>
      <c r="Z11" s="32"/>
      <c r="AA11" s="32"/>
      <c r="AB11" s="81"/>
      <c r="AC11" s="127"/>
      <c r="AD11" s="82"/>
      <c r="AE11" s="83"/>
      <c r="AF11" s="13" t="s">
        <v>3</v>
      </c>
      <c r="AG11" s="29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7"/>
    </row>
    <row r="12" spans="1:196" s="19" customFormat="1" ht="21" customHeight="1" x14ac:dyDescent="0.35">
      <c r="A12" s="13">
        <v>1</v>
      </c>
      <c r="B12" s="14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42">
        <v>15764.473</v>
      </c>
      <c r="Q12" s="17">
        <f>SUM(AJ12:AQ12)</f>
        <v>14396.259999999998</v>
      </c>
      <c r="R12" s="17">
        <f>SUM(AS12:AT12)</f>
        <v>900</v>
      </c>
      <c r="S12" s="17">
        <f>ROUNDDOWN(J12*5%/2,2)</f>
        <v>2454.62</v>
      </c>
      <c r="T12" s="17">
        <f>SUM(AX12:BC12)</f>
        <v>100</v>
      </c>
      <c r="U12" s="20">
        <f>P12+Q12+R12+S12+T12</f>
        <v>33615.353000000003</v>
      </c>
      <c r="V12" s="21">
        <f>ROUND(AE12,0)</f>
        <v>32285</v>
      </c>
      <c r="W12" s="21">
        <f>(AD12-V12)</f>
        <v>32284.646999999997</v>
      </c>
      <c r="X12" s="22">
        <f>+A12</f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25">
        <f>+O12-U12</f>
        <v>64569.646999999997</v>
      </c>
      <c r="AE12" s="26">
        <f>(+O12-U12)/2</f>
        <v>32284.823499999999</v>
      </c>
      <c r="AF12" s="13">
        <v>1</v>
      </c>
      <c r="AG12" s="14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f>SUM(AJ12:AQ12)</f>
        <v>14396.259999999998</v>
      </c>
      <c r="AS12" s="17">
        <v>900</v>
      </c>
      <c r="AT12" s="17">
        <v>0</v>
      </c>
      <c r="AU12" s="17">
        <v>0</v>
      </c>
      <c r="AV12" s="17">
        <f>SUM(AS12:AT12)</f>
        <v>900</v>
      </c>
      <c r="AW12" s="17">
        <f>ROUNDDOWN(J12*5%/2,2)</f>
        <v>2454.62</v>
      </c>
      <c r="AX12" s="17">
        <v>0</v>
      </c>
      <c r="AY12" s="17">
        <v>0</v>
      </c>
      <c r="AZ12" s="17">
        <v>100</v>
      </c>
      <c r="BA12" s="17"/>
      <c r="BB12" s="17">
        <v>0</v>
      </c>
      <c r="BC12" s="17">
        <v>0</v>
      </c>
      <c r="BD12" s="17">
        <f>SUM(AX12:BC12)</f>
        <v>100</v>
      </c>
      <c r="BE12" s="27">
        <f>AI12+AR12+AV12+AW12+BD12</f>
        <v>33615.353000000003</v>
      </c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</row>
    <row r="13" spans="1:196" s="19" customFormat="1" ht="21" customHeight="1" x14ac:dyDescent="0.35">
      <c r="A13" s="13"/>
      <c r="B13" s="29"/>
      <c r="C13" s="15"/>
      <c r="D13" s="16"/>
      <c r="E13" s="17"/>
      <c r="F13" s="17">
        <f t="shared" ref="F13:F74" si="0">SUM(D13:E13)</f>
        <v>0</v>
      </c>
      <c r="G13" s="17"/>
      <c r="H13" s="17"/>
      <c r="I13" s="17"/>
      <c r="J13" s="17">
        <f t="shared" ref="J13:J74" si="1">SUM(F13:I13)</f>
        <v>0</v>
      </c>
      <c r="K13" s="18">
        <f t="shared" ref="K13:K74" si="2">ROUND(J13/6/31/60*(N13+M13*60+L13*6*60),2)</f>
        <v>0</v>
      </c>
      <c r="O13" s="20">
        <f t="shared" ref="O13:O74" si="3">J13-K13</f>
        <v>0</v>
      </c>
      <c r="P13" s="142"/>
      <c r="Q13" s="17">
        <f t="shared" ref="Q13:Q74" si="4">SUM(AJ13:AQ13)</f>
        <v>0</v>
      </c>
      <c r="R13" s="17">
        <f t="shared" ref="R13:R74" si="5">SUM(AS13:AT13)</f>
        <v>0</v>
      </c>
      <c r="S13" s="17">
        <f t="shared" ref="S13:S74" si="6">ROUNDDOWN(J13*5%/2,2)</f>
        <v>0</v>
      </c>
      <c r="T13" s="17">
        <f t="shared" ref="T13:T74" si="7">SUM(AX13:BC13)</f>
        <v>0</v>
      </c>
      <c r="U13" s="20">
        <f t="shared" ref="U13:U74" si="8">P13+Q13+R13+S13+T13</f>
        <v>0</v>
      </c>
      <c r="V13" s="21">
        <f t="shared" ref="V13:V74" si="9">ROUND(AE13,0)</f>
        <v>0</v>
      </c>
      <c r="W13" s="21">
        <f t="shared" ref="W13:W74" si="10">(AD13-V13)</f>
        <v>0</v>
      </c>
      <c r="X13" s="22"/>
      <c r="Y13" s="23">
        <f t="shared" ref="Y13:Y74" si="11">J13*12%</f>
        <v>0</v>
      </c>
      <c r="Z13" s="17"/>
      <c r="AA13" s="17"/>
      <c r="AB13" s="24">
        <f t="shared" ref="AB13:AB74" si="12">ROUNDUP(J13*5%/2,2)</f>
        <v>0</v>
      </c>
      <c r="AC13" s="128"/>
      <c r="AD13" s="25">
        <f t="shared" ref="AD13:AD74" si="13">+O13-U13</f>
        <v>0</v>
      </c>
      <c r="AE13" s="26">
        <f t="shared" ref="AE13:AE74" si="14">(+O13-U13)/2</f>
        <v>0</v>
      </c>
      <c r="AF13" s="13"/>
      <c r="AG13" s="29"/>
      <c r="AH13" s="15"/>
      <c r="AI13" s="17">
        <f t="shared" ref="AI13:AI74" si="15">P13</f>
        <v>0</v>
      </c>
      <c r="AJ13" s="17">
        <f t="shared" ref="AJ13:AJ74" si="16">J13*9%</f>
        <v>0</v>
      </c>
      <c r="AK13" s="17"/>
      <c r="AL13" s="17"/>
      <c r="AM13" s="17"/>
      <c r="AN13" s="17"/>
      <c r="AO13" s="17"/>
      <c r="AP13" s="17"/>
      <c r="AQ13" s="17"/>
      <c r="AR13" s="17">
        <f t="shared" ref="AR13:AR74" si="17">SUM(AJ13:AQ13)</f>
        <v>0</v>
      </c>
      <c r="AS13" s="17"/>
      <c r="AT13" s="17"/>
      <c r="AU13" s="17"/>
      <c r="AV13" s="17">
        <f t="shared" ref="AV13:AV74" si="18">SUM(AS13:AT13)</f>
        <v>0</v>
      </c>
      <c r="AW13" s="17">
        <f t="shared" ref="AW13:AW74" si="19">ROUNDDOWN(J13*5%/2,2)</f>
        <v>0</v>
      </c>
      <c r="AX13" s="17"/>
      <c r="AY13" s="17"/>
      <c r="AZ13" s="17"/>
      <c r="BA13" s="17"/>
      <c r="BB13" s="17"/>
      <c r="BC13" s="17"/>
      <c r="BD13" s="17">
        <f t="shared" ref="BD13:BD74" si="20">SUM(AX13:BC13)</f>
        <v>0</v>
      </c>
      <c r="BE13" s="27">
        <f t="shared" ref="BE13:BE74" si="21">AI13+AR13+AV13+AW13+BD13</f>
        <v>0</v>
      </c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</row>
    <row r="14" spans="1:196" s="28" customFormat="1" ht="21" customHeight="1" x14ac:dyDescent="0.35">
      <c r="A14" s="13">
        <v>2</v>
      </c>
      <c r="B14" s="29" t="s">
        <v>120</v>
      </c>
      <c r="C14" s="15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0</v>
      </c>
      <c r="L14" s="19">
        <v>0</v>
      </c>
      <c r="M14" s="19">
        <v>0</v>
      </c>
      <c r="N14" s="19">
        <v>0</v>
      </c>
      <c r="O14" s="20">
        <f t="shared" si="3"/>
        <v>32245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20">
        <f t="shared" si="8"/>
        <v>5133.6899999999996</v>
      </c>
      <c r="V14" s="21">
        <f t="shared" si="9"/>
        <v>13556</v>
      </c>
      <c r="W14" s="21">
        <f t="shared" si="10"/>
        <v>13555.310000000001</v>
      </c>
      <c r="X14" s="22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25">
        <f t="shared" si="13"/>
        <v>27111.31</v>
      </c>
      <c r="AE14" s="26">
        <f t="shared" si="14"/>
        <v>13555.655000000001</v>
      </c>
      <c r="AF14" s="13">
        <v>2</v>
      </c>
      <c r="AG14" s="29" t="s">
        <v>120</v>
      </c>
      <c r="AH14" s="15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>
        <f t="shared" si="17"/>
        <v>2902.0499999999997</v>
      </c>
      <c r="AS14" s="17">
        <v>200</v>
      </c>
      <c r="AT14" s="17"/>
      <c r="AU14" s="17"/>
      <c r="AV14" s="17">
        <f t="shared" si="18"/>
        <v>200</v>
      </c>
      <c r="AW14" s="17">
        <f t="shared" si="19"/>
        <v>806.12</v>
      </c>
      <c r="AX14" s="17"/>
      <c r="AY14" s="17"/>
      <c r="AZ14" s="17">
        <v>100</v>
      </c>
      <c r="BA14" s="17"/>
      <c r="BB14" s="17"/>
      <c r="BC14" s="17"/>
      <c r="BD14" s="17">
        <f t="shared" si="20"/>
        <v>100</v>
      </c>
      <c r="BE14" s="27">
        <f t="shared" si="21"/>
        <v>5133.6899999999996</v>
      </c>
    </row>
    <row r="15" spans="1:196" s="28" customFormat="1" ht="21" customHeight="1" x14ac:dyDescent="0.35">
      <c r="A15" s="13"/>
      <c r="B15" s="29"/>
      <c r="C15" s="15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"/>
      <c r="M15" s="19"/>
      <c r="N15" s="19"/>
      <c r="O15" s="2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20">
        <f t="shared" si="8"/>
        <v>0</v>
      </c>
      <c r="V15" s="21">
        <f t="shared" si="9"/>
        <v>0</v>
      </c>
      <c r="W15" s="21">
        <f t="shared" si="10"/>
        <v>0</v>
      </c>
      <c r="X15" s="22"/>
      <c r="Y15" s="23">
        <f t="shared" si="11"/>
        <v>0</v>
      </c>
      <c r="Z15" s="17"/>
      <c r="AA15" s="17"/>
      <c r="AB15" s="24">
        <f t="shared" si="12"/>
        <v>0</v>
      </c>
      <c r="AC15" s="128"/>
      <c r="AD15" s="25">
        <f t="shared" si="13"/>
        <v>0</v>
      </c>
      <c r="AE15" s="26">
        <f t="shared" si="14"/>
        <v>0</v>
      </c>
      <c r="AF15" s="13"/>
      <c r="AG15" s="29"/>
      <c r="AH15" s="15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>
        <f t="shared" si="17"/>
        <v>0</v>
      </c>
      <c r="AS15" s="17"/>
      <c r="AT15" s="17"/>
      <c r="AU15" s="17"/>
      <c r="AV15" s="17">
        <f t="shared" si="18"/>
        <v>0</v>
      </c>
      <c r="AW15" s="17">
        <f t="shared" si="19"/>
        <v>0</v>
      </c>
      <c r="AX15" s="17"/>
      <c r="AY15" s="17"/>
      <c r="AZ15" s="17"/>
      <c r="BA15" s="17"/>
      <c r="BB15" s="17"/>
      <c r="BC15" s="17"/>
      <c r="BD15" s="17">
        <f t="shared" si="20"/>
        <v>0</v>
      </c>
      <c r="BE15" s="27">
        <f t="shared" si="21"/>
        <v>0</v>
      </c>
    </row>
    <row r="16" spans="1:196" s="28" customFormat="1" ht="21" customHeight="1" x14ac:dyDescent="0.35">
      <c r="A16" s="13">
        <v>3</v>
      </c>
      <c r="B16" s="14" t="s">
        <v>27</v>
      </c>
      <c r="C16" s="15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">
        <v>0</v>
      </c>
      <c r="M16" s="19">
        <v>0</v>
      </c>
      <c r="N16" s="19">
        <v>0</v>
      </c>
      <c r="O16" s="2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20">
        <f t="shared" si="8"/>
        <v>20512.86</v>
      </c>
      <c r="V16" s="21">
        <f t="shared" si="9"/>
        <v>13850</v>
      </c>
      <c r="W16" s="21">
        <f t="shared" si="10"/>
        <v>13850.14</v>
      </c>
      <c r="X16" s="22">
        <f>+A16</f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25">
        <f t="shared" si="13"/>
        <v>27700.14</v>
      </c>
      <c r="AE16" s="26">
        <f t="shared" si="14"/>
        <v>13850.07</v>
      </c>
      <c r="AF16" s="13">
        <v>3</v>
      </c>
      <c r="AG16" s="14" t="s">
        <v>27</v>
      </c>
      <c r="AH16" s="15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f t="shared" si="17"/>
        <v>4339.17</v>
      </c>
      <c r="AS16" s="17">
        <v>200</v>
      </c>
      <c r="AT16" s="17">
        <v>0</v>
      </c>
      <c r="AU16" s="17">
        <v>0</v>
      </c>
      <c r="AV16" s="17">
        <f t="shared" si="18"/>
        <v>200</v>
      </c>
      <c r="AW16" s="17">
        <f t="shared" si="19"/>
        <v>1205.32</v>
      </c>
      <c r="AX16" s="17">
        <v>0</v>
      </c>
      <c r="AY16" s="17">
        <v>0</v>
      </c>
      <c r="AZ16" s="17">
        <v>100</v>
      </c>
      <c r="BA16" s="17">
        <v>10859.23</v>
      </c>
      <c r="BB16" s="17"/>
      <c r="BC16" s="17">
        <v>0</v>
      </c>
      <c r="BD16" s="17">
        <f t="shared" si="20"/>
        <v>10959.23</v>
      </c>
      <c r="BE16" s="27">
        <f t="shared" si="21"/>
        <v>20512.86</v>
      </c>
    </row>
    <row r="17" spans="1:196" s="33" customFormat="1" ht="21" customHeight="1" x14ac:dyDescent="0.35">
      <c r="A17" s="13"/>
      <c r="B17" s="30"/>
      <c r="C17" s="3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2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20">
        <f t="shared" si="8"/>
        <v>0</v>
      </c>
      <c r="V17" s="21">
        <f t="shared" si="9"/>
        <v>0</v>
      </c>
      <c r="W17" s="21">
        <f t="shared" si="10"/>
        <v>0</v>
      </c>
      <c r="X17" s="34"/>
      <c r="Y17" s="23">
        <f t="shared" si="11"/>
        <v>0</v>
      </c>
      <c r="Z17" s="32"/>
      <c r="AA17" s="32"/>
      <c r="AB17" s="24">
        <f t="shared" si="12"/>
        <v>0</v>
      </c>
      <c r="AC17" s="127"/>
      <c r="AD17" s="25">
        <f t="shared" si="13"/>
        <v>0</v>
      </c>
      <c r="AE17" s="26">
        <f t="shared" si="14"/>
        <v>0</v>
      </c>
      <c r="AF17" s="13"/>
      <c r="AG17" s="30"/>
      <c r="AH17" s="3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17"/>
      <c r="AQ17" s="17"/>
      <c r="AR17" s="17">
        <f t="shared" si="17"/>
        <v>0</v>
      </c>
      <c r="AS17" s="32"/>
      <c r="AT17" s="32"/>
      <c r="AU17" s="32"/>
      <c r="AV17" s="17">
        <f t="shared" si="18"/>
        <v>0</v>
      </c>
      <c r="AW17" s="17">
        <f t="shared" si="19"/>
        <v>0</v>
      </c>
      <c r="AX17" s="17"/>
      <c r="AY17" s="32"/>
      <c r="AZ17" s="32"/>
      <c r="BA17" s="32"/>
      <c r="BB17" s="32"/>
      <c r="BC17" s="17"/>
      <c r="BD17" s="17">
        <f t="shared" si="20"/>
        <v>0</v>
      </c>
      <c r="BE17" s="27">
        <f t="shared" si="21"/>
        <v>0</v>
      </c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</row>
    <row r="18" spans="1:196" s="33" customFormat="1" ht="21" customHeight="1" x14ac:dyDescent="0.35">
      <c r="A18" s="13">
        <v>4</v>
      </c>
      <c r="B18" s="30" t="s">
        <v>121</v>
      </c>
      <c r="C18" s="3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33">
        <v>0</v>
      </c>
      <c r="M18" s="33">
        <v>0</v>
      </c>
      <c r="N18" s="33">
        <v>0</v>
      </c>
      <c r="O18" s="2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20">
        <f t="shared" si="8"/>
        <v>5254.6699999999992</v>
      </c>
      <c r="V18" s="21">
        <f t="shared" si="9"/>
        <v>13495</v>
      </c>
      <c r="W18" s="21">
        <f t="shared" si="10"/>
        <v>13495.330000000002</v>
      </c>
      <c r="X18" s="22">
        <f>+A18</f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25">
        <f t="shared" si="13"/>
        <v>26990.33</v>
      </c>
      <c r="AE18" s="26">
        <f t="shared" si="14"/>
        <v>13495.165000000001</v>
      </c>
      <c r="AF18" s="13">
        <v>4</v>
      </c>
      <c r="AG18" s="30" t="s">
        <v>121</v>
      </c>
      <c r="AH18" s="31" t="s">
        <v>128</v>
      </c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17"/>
      <c r="AQ18" s="17"/>
      <c r="AR18" s="17">
        <f t="shared" si="17"/>
        <v>2902.0499999999997</v>
      </c>
      <c r="AS18" s="32">
        <v>200</v>
      </c>
      <c r="AT18" s="32"/>
      <c r="AU18" s="32"/>
      <c r="AV18" s="17">
        <f t="shared" si="18"/>
        <v>200</v>
      </c>
      <c r="AW18" s="17">
        <f t="shared" si="19"/>
        <v>806.12</v>
      </c>
      <c r="AX18" s="17"/>
      <c r="AY18" s="32"/>
      <c r="AZ18" s="32">
        <v>220.98</v>
      </c>
      <c r="BA18" s="32"/>
      <c r="BB18" s="32"/>
      <c r="BC18" s="17"/>
      <c r="BD18" s="17">
        <f t="shared" si="20"/>
        <v>220.98</v>
      </c>
      <c r="BE18" s="27">
        <f t="shared" si="21"/>
        <v>5254.6699999999992</v>
      </c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</row>
    <row r="19" spans="1:196" s="33" customFormat="1" ht="21" customHeight="1" x14ac:dyDescent="0.35">
      <c r="A19" s="13"/>
      <c r="B19" s="30"/>
      <c r="C19" s="3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2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20">
        <f t="shared" si="8"/>
        <v>0</v>
      </c>
      <c r="V19" s="21">
        <f t="shared" si="9"/>
        <v>0</v>
      </c>
      <c r="W19" s="21">
        <f t="shared" si="10"/>
        <v>0</v>
      </c>
      <c r="X19" s="22"/>
      <c r="Y19" s="23">
        <f t="shared" si="11"/>
        <v>0</v>
      </c>
      <c r="Z19" s="32"/>
      <c r="AA19" s="32"/>
      <c r="AB19" s="24">
        <f t="shared" si="12"/>
        <v>0</v>
      </c>
      <c r="AC19" s="127"/>
      <c r="AD19" s="25">
        <f t="shared" si="13"/>
        <v>0</v>
      </c>
      <c r="AE19" s="26">
        <f t="shared" si="14"/>
        <v>0</v>
      </c>
      <c r="AF19" s="13"/>
      <c r="AG19" s="30"/>
      <c r="AH19" s="3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17"/>
      <c r="AQ19" s="17"/>
      <c r="AR19" s="17">
        <f t="shared" si="17"/>
        <v>0</v>
      </c>
      <c r="AS19" s="32"/>
      <c r="AT19" s="32"/>
      <c r="AU19" s="32"/>
      <c r="AV19" s="17">
        <f t="shared" si="18"/>
        <v>0</v>
      </c>
      <c r="AW19" s="17">
        <f t="shared" si="19"/>
        <v>0</v>
      </c>
      <c r="AX19" s="17"/>
      <c r="AY19" s="32"/>
      <c r="AZ19" s="32"/>
      <c r="BA19" s="32"/>
      <c r="BB19" s="32"/>
      <c r="BC19" s="17"/>
      <c r="BD19" s="17">
        <f t="shared" si="20"/>
        <v>0</v>
      </c>
      <c r="BE19" s="27">
        <f t="shared" si="21"/>
        <v>0</v>
      </c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</row>
    <row r="20" spans="1:196" s="19" customFormat="1" ht="21" customHeight="1" x14ac:dyDescent="0.35">
      <c r="A20" s="13">
        <v>6</v>
      </c>
      <c r="B20" s="29" t="s">
        <v>31</v>
      </c>
      <c r="C20" s="35" t="s">
        <v>32</v>
      </c>
      <c r="D20" s="16">
        <v>51357</v>
      </c>
      <c r="E20" s="17">
        <v>2516</v>
      </c>
      <c r="F20" s="17">
        <f t="shared" si="0"/>
        <v>53873</v>
      </c>
      <c r="G20" s="17">
        <v>2517</v>
      </c>
      <c r="H20" s="17"/>
      <c r="I20" s="17"/>
      <c r="J20" s="17">
        <f t="shared" si="1"/>
        <v>56390</v>
      </c>
      <c r="K20" s="18">
        <f t="shared" si="2"/>
        <v>0</v>
      </c>
      <c r="L20" s="19">
        <v>0</v>
      </c>
      <c r="M20" s="19">
        <v>0</v>
      </c>
      <c r="N20" s="19">
        <v>0</v>
      </c>
      <c r="O20" s="20">
        <f t="shared" si="3"/>
        <v>56390</v>
      </c>
      <c r="P20" s="142">
        <v>5529.03</v>
      </c>
      <c r="Q20" s="17">
        <f t="shared" si="4"/>
        <v>5075.0999999999995</v>
      </c>
      <c r="R20" s="17">
        <f t="shared" si="5"/>
        <v>200</v>
      </c>
      <c r="S20" s="17">
        <f t="shared" si="6"/>
        <v>1409.75</v>
      </c>
      <c r="T20" s="17">
        <f t="shared" si="7"/>
        <v>28049.64</v>
      </c>
      <c r="U20" s="20">
        <f t="shared" si="8"/>
        <v>40263.519999999997</v>
      </c>
      <c r="V20" s="21">
        <f t="shared" si="9"/>
        <v>8063</v>
      </c>
      <c r="W20" s="21">
        <f t="shared" si="10"/>
        <v>8063.4800000000032</v>
      </c>
      <c r="X20" s="22">
        <f>+A20</f>
        <v>6</v>
      </c>
      <c r="Y20" s="23">
        <f t="shared" si="11"/>
        <v>6766.8</v>
      </c>
      <c r="Z20" s="17">
        <v>0</v>
      </c>
      <c r="AA20" s="17">
        <v>100</v>
      </c>
      <c r="AB20" s="24">
        <f t="shared" si="12"/>
        <v>1409.75</v>
      </c>
      <c r="AC20" s="128">
        <v>200</v>
      </c>
      <c r="AD20" s="25">
        <f t="shared" si="13"/>
        <v>16126.480000000003</v>
      </c>
      <c r="AE20" s="26">
        <f t="shared" si="14"/>
        <v>8063.2400000000016</v>
      </c>
      <c r="AF20" s="13">
        <v>6</v>
      </c>
      <c r="AG20" s="29" t="s">
        <v>31</v>
      </c>
      <c r="AH20" s="35" t="s">
        <v>32</v>
      </c>
      <c r="AI20" s="17">
        <f t="shared" si="15"/>
        <v>5529.03</v>
      </c>
      <c r="AJ20" s="17">
        <f t="shared" si="16"/>
        <v>5075.0999999999995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f t="shared" si="17"/>
        <v>5075.0999999999995</v>
      </c>
      <c r="AS20" s="17">
        <v>200</v>
      </c>
      <c r="AT20" s="17">
        <v>0</v>
      </c>
      <c r="AU20" s="17">
        <v>0</v>
      </c>
      <c r="AV20" s="17">
        <f t="shared" si="18"/>
        <v>200</v>
      </c>
      <c r="AW20" s="17">
        <f t="shared" si="19"/>
        <v>1409.75</v>
      </c>
      <c r="AX20" s="17">
        <v>0</v>
      </c>
      <c r="AY20" s="17">
        <v>8225</v>
      </c>
      <c r="AZ20" s="17">
        <v>100</v>
      </c>
      <c r="BA20" s="17">
        <v>11048.64</v>
      </c>
      <c r="BB20" s="17">
        <v>8676</v>
      </c>
      <c r="BC20" s="17">
        <v>0</v>
      </c>
      <c r="BD20" s="17">
        <f t="shared" si="20"/>
        <v>28049.64</v>
      </c>
      <c r="BE20" s="27">
        <f t="shared" si="21"/>
        <v>40263.519999999997</v>
      </c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</row>
    <row r="21" spans="1:196" s="33" customFormat="1" ht="21" customHeight="1" x14ac:dyDescent="0.35">
      <c r="A21" s="13"/>
      <c r="B21" s="30"/>
      <c r="C21" s="3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2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20">
        <f t="shared" si="8"/>
        <v>0</v>
      </c>
      <c r="V21" s="21">
        <f t="shared" si="9"/>
        <v>0</v>
      </c>
      <c r="W21" s="21">
        <f t="shared" si="10"/>
        <v>0</v>
      </c>
      <c r="X21" s="34"/>
      <c r="Y21" s="23">
        <f t="shared" si="11"/>
        <v>0</v>
      </c>
      <c r="Z21" s="32"/>
      <c r="AA21" s="32"/>
      <c r="AB21" s="24">
        <f t="shared" si="12"/>
        <v>0</v>
      </c>
      <c r="AC21" s="127"/>
      <c r="AD21" s="25">
        <f t="shared" si="13"/>
        <v>0</v>
      </c>
      <c r="AE21" s="26">
        <f t="shared" si="14"/>
        <v>0</v>
      </c>
      <c r="AF21" s="13"/>
      <c r="AG21" s="30"/>
      <c r="AH21" s="3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17"/>
      <c r="AQ21" s="17"/>
      <c r="AR21" s="17">
        <f t="shared" si="17"/>
        <v>0</v>
      </c>
      <c r="AS21" s="32"/>
      <c r="AT21" s="32"/>
      <c r="AU21" s="32"/>
      <c r="AV21" s="17">
        <f t="shared" si="18"/>
        <v>0</v>
      </c>
      <c r="AW21" s="17">
        <f t="shared" si="19"/>
        <v>0</v>
      </c>
      <c r="AX21" s="17"/>
      <c r="AY21" s="36"/>
      <c r="AZ21" s="32"/>
      <c r="BA21" s="32"/>
      <c r="BB21" s="32"/>
      <c r="BC21" s="17"/>
      <c r="BD21" s="17">
        <f t="shared" si="20"/>
        <v>0</v>
      </c>
      <c r="BE21" s="27">
        <f t="shared" si="21"/>
        <v>0</v>
      </c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</row>
    <row r="22" spans="1:196" s="19" customFormat="1" ht="21" customHeight="1" x14ac:dyDescent="0.35">
      <c r="A22" s="13">
        <v>7</v>
      </c>
      <c r="B22" s="29" t="s">
        <v>33</v>
      </c>
      <c r="C22" s="35" t="s">
        <v>25</v>
      </c>
      <c r="D22" s="16">
        <v>63997</v>
      </c>
      <c r="E22" s="17">
        <v>3008</v>
      </c>
      <c r="F22" s="17">
        <f t="shared" si="0"/>
        <v>67005</v>
      </c>
      <c r="G22" s="17">
        <v>3008</v>
      </c>
      <c r="H22" s="17"/>
      <c r="I22" s="17"/>
      <c r="J22" s="17">
        <f t="shared" si="1"/>
        <v>70013</v>
      </c>
      <c r="K22" s="18">
        <f t="shared" si="2"/>
        <v>0</v>
      </c>
      <c r="L22" s="19">
        <v>0</v>
      </c>
      <c r="M22" s="19">
        <v>0</v>
      </c>
      <c r="N22" s="19">
        <v>0</v>
      </c>
      <c r="O22" s="20">
        <f t="shared" si="3"/>
        <v>70013</v>
      </c>
      <c r="P22" s="142">
        <v>8394.4</v>
      </c>
      <c r="Q22" s="17">
        <f t="shared" si="4"/>
        <v>13193.65</v>
      </c>
      <c r="R22" s="17">
        <f t="shared" si="5"/>
        <v>1929.68</v>
      </c>
      <c r="S22" s="17">
        <f t="shared" si="6"/>
        <v>1750.32</v>
      </c>
      <c r="T22" s="17">
        <f t="shared" si="7"/>
        <v>13508.880000000001</v>
      </c>
      <c r="U22" s="20">
        <f t="shared" si="8"/>
        <v>38776.93</v>
      </c>
      <c r="V22" s="21">
        <f t="shared" si="9"/>
        <v>15618</v>
      </c>
      <c r="W22" s="21">
        <f t="shared" si="10"/>
        <v>15618.07</v>
      </c>
      <c r="X22" s="22">
        <f>+A22</f>
        <v>7</v>
      </c>
      <c r="Y22" s="23">
        <f t="shared" si="11"/>
        <v>8401.56</v>
      </c>
      <c r="Z22" s="17">
        <v>0</v>
      </c>
      <c r="AA22" s="17">
        <v>100</v>
      </c>
      <c r="AB22" s="24">
        <f t="shared" si="12"/>
        <v>1750.33</v>
      </c>
      <c r="AC22" s="128">
        <v>200</v>
      </c>
      <c r="AD22" s="25">
        <f t="shared" si="13"/>
        <v>31236.07</v>
      </c>
      <c r="AE22" s="26">
        <f t="shared" si="14"/>
        <v>15618.035</v>
      </c>
      <c r="AF22" s="13">
        <v>7</v>
      </c>
      <c r="AG22" s="29" t="s">
        <v>33</v>
      </c>
      <c r="AH22" s="35" t="s">
        <v>25</v>
      </c>
      <c r="AI22" s="17">
        <f t="shared" si="15"/>
        <v>8394.4</v>
      </c>
      <c r="AJ22" s="17">
        <f t="shared" si="16"/>
        <v>6301.17</v>
      </c>
      <c r="AK22" s="17">
        <v>0</v>
      </c>
      <c r="AL22" s="17">
        <v>0</v>
      </c>
      <c r="AM22" s="17">
        <v>0</v>
      </c>
      <c r="AN22" s="17">
        <v>6892.48</v>
      </c>
      <c r="AO22" s="17">
        <v>0</v>
      </c>
      <c r="AP22" s="17">
        <v>0</v>
      </c>
      <c r="AQ22" s="17">
        <v>0</v>
      </c>
      <c r="AR22" s="17">
        <f t="shared" si="17"/>
        <v>13193.65</v>
      </c>
      <c r="AS22" s="17">
        <v>200</v>
      </c>
      <c r="AT22" s="17">
        <v>1729.68</v>
      </c>
      <c r="AU22" s="17">
        <v>0</v>
      </c>
      <c r="AV22" s="17">
        <f t="shared" si="18"/>
        <v>1929.68</v>
      </c>
      <c r="AW22" s="17">
        <f t="shared" si="19"/>
        <v>1750.32</v>
      </c>
      <c r="AX22" s="17">
        <v>0</v>
      </c>
      <c r="AY22" s="17">
        <v>5517</v>
      </c>
      <c r="AZ22" s="17">
        <v>100</v>
      </c>
      <c r="BA22" s="17">
        <v>7891.88</v>
      </c>
      <c r="BB22" s="17">
        <v>0</v>
      </c>
      <c r="BC22" s="17">
        <v>0</v>
      </c>
      <c r="BD22" s="17">
        <f t="shared" si="20"/>
        <v>13508.880000000001</v>
      </c>
      <c r="BE22" s="27">
        <f t="shared" si="21"/>
        <v>38776.93</v>
      </c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</row>
    <row r="23" spans="1:196" s="19" customFormat="1" ht="21" customHeight="1" x14ac:dyDescent="0.35">
      <c r="A23" s="13"/>
      <c r="B23" s="37"/>
      <c r="C23" s="35"/>
      <c r="D23" s="16"/>
      <c r="E23" s="17"/>
      <c r="F23" s="17">
        <f t="shared" si="0"/>
        <v>0</v>
      </c>
      <c r="G23" s="17"/>
      <c r="H23" s="17"/>
      <c r="I23" s="17"/>
      <c r="J23" s="17">
        <f t="shared" si="1"/>
        <v>0</v>
      </c>
      <c r="K23" s="18">
        <f t="shared" si="2"/>
        <v>0</v>
      </c>
      <c r="O23" s="20">
        <f t="shared" si="3"/>
        <v>0</v>
      </c>
      <c r="P23" s="142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20">
        <f t="shared" si="8"/>
        <v>0</v>
      </c>
      <c r="V23" s="21">
        <f t="shared" si="9"/>
        <v>0</v>
      </c>
      <c r="W23" s="21">
        <f t="shared" si="10"/>
        <v>0</v>
      </c>
      <c r="X23" s="22"/>
      <c r="Y23" s="23">
        <f t="shared" si="11"/>
        <v>0</v>
      </c>
      <c r="Z23" s="17"/>
      <c r="AA23" s="17"/>
      <c r="AB23" s="24">
        <f t="shared" si="12"/>
        <v>0</v>
      </c>
      <c r="AC23" s="128"/>
      <c r="AD23" s="25">
        <f t="shared" si="13"/>
        <v>0</v>
      </c>
      <c r="AE23" s="26">
        <f t="shared" si="14"/>
        <v>0</v>
      </c>
      <c r="AF23" s="13"/>
      <c r="AG23" s="37"/>
      <c r="AH23" s="35"/>
      <c r="AI23" s="17">
        <f t="shared" si="15"/>
        <v>0</v>
      </c>
      <c r="AJ23" s="17">
        <f t="shared" si="16"/>
        <v>0</v>
      </c>
      <c r="AK23" s="17"/>
      <c r="AL23" s="17"/>
      <c r="AM23" s="17"/>
      <c r="AN23" s="17"/>
      <c r="AO23" s="17"/>
      <c r="AP23" s="17"/>
      <c r="AQ23" s="17"/>
      <c r="AR23" s="17">
        <f t="shared" si="17"/>
        <v>0</v>
      </c>
      <c r="AS23" s="17"/>
      <c r="AT23" s="62" t="s">
        <v>134</v>
      </c>
      <c r="AU23" s="37"/>
      <c r="AV23" s="17">
        <f t="shared" si="18"/>
        <v>0</v>
      </c>
      <c r="AW23" s="17">
        <f t="shared" si="19"/>
        <v>0</v>
      </c>
      <c r="AX23" s="17"/>
      <c r="AY23" s="17"/>
      <c r="AZ23" s="17"/>
      <c r="BA23" s="17"/>
      <c r="BB23" s="17"/>
      <c r="BC23" s="17"/>
      <c r="BD23" s="17">
        <f t="shared" si="20"/>
        <v>0</v>
      </c>
      <c r="BE23" s="27">
        <f t="shared" si="21"/>
        <v>0</v>
      </c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</row>
    <row r="24" spans="1:196" s="19" customFormat="1" ht="21" customHeight="1" x14ac:dyDescent="0.35">
      <c r="A24" s="13">
        <v>8</v>
      </c>
      <c r="B24" s="14" t="s">
        <v>34</v>
      </c>
      <c r="C24" s="35" t="s">
        <v>35</v>
      </c>
      <c r="D24" s="16">
        <v>29737</v>
      </c>
      <c r="E24" s="17">
        <v>1540</v>
      </c>
      <c r="F24" s="17">
        <f t="shared" si="0"/>
        <v>31277</v>
      </c>
      <c r="G24" s="17">
        <v>1540</v>
      </c>
      <c r="H24" s="17"/>
      <c r="I24" s="17"/>
      <c r="J24" s="17">
        <f t="shared" si="1"/>
        <v>32817</v>
      </c>
      <c r="K24" s="18">
        <f t="shared" si="2"/>
        <v>0</v>
      </c>
      <c r="L24" s="19">
        <v>0</v>
      </c>
      <c r="M24" s="19">
        <v>0</v>
      </c>
      <c r="N24" s="19">
        <v>0</v>
      </c>
      <c r="O24" s="20">
        <f t="shared" si="3"/>
        <v>32817</v>
      </c>
      <c r="P24" s="142">
        <v>1201.46</v>
      </c>
      <c r="Q24" s="17">
        <f t="shared" si="4"/>
        <v>9641.119999999999</v>
      </c>
      <c r="R24" s="17">
        <f t="shared" si="5"/>
        <v>200</v>
      </c>
      <c r="S24" s="17">
        <f t="shared" si="6"/>
        <v>820.42</v>
      </c>
      <c r="T24" s="17">
        <f t="shared" si="7"/>
        <v>100</v>
      </c>
      <c r="U24" s="20">
        <f t="shared" si="8"/>
        <v>11962.999999999998</v>
      </c>
      <c r="V24" s="21">
        <f t="shared" si="9"/>
        <v>10427</v>
      </c>
      <c r="W24" s="21">
        <f t="shared" si="10"/>
        <v>10427</v>
      </c>
      <c r="X24" s="22">
        <v>4</v>
      </c>
      <c r="Y24" s="23">
        <f t="shared" si="11"/>
        <v>3938.04</v>
      </c>
      <c r="Z24" s="17">
        <v>0</v>
      </c>
      <c r="AA24" s="17">
        <v>100</v>
      </c>
      <c r="AB24" s="24">
        <f t="shared" si="12"/>
        <v>820.43</v>
      </c>
      <c r="AC24" s="128">
        <v>200</v>
      </c>
      <c r="AD24" s="25">
        <f t="shared" si="13"/>
        <v>20854</v>
      </c>
      <c r="AE24" s="26">
        <f t="shared" si="14"/>
        <v>10427</v>
      </c>
      <c r="AF24" s="13">
        <v>8</v>
      </c>
      <c r="AG24" s="14" t="s">
        <v>34</v>
      </c>
      <c r="AH24" s="35" t="s">
        <v>35</v>
      </c>
      <c r="AI24" s="17">
        <f t="shared" si="15"/>
        <v>1201.46</v>
      </c>
      <c r="AJ24" s="17">
        <f t="shared" si="16"/>
        <v>2953.5299999999997</v>
      </c>
      <c r="AK24" s="17">
        <v>0</v>
      </c>
      <c r="AL24" s="17">
        <v>0</v>
      </c>
      <c r="AM24" s="17">
        <v>0</v>
      </c>
      <c r="AN24" s="17">
        <v>6687.59</v>
      </c>
      <c r="AO24" s="17">
        <v>0</v>
      </c>
      <c r="AP24" s="17">
        <v>0</v>
      </c>
      <c r="AQ24" s="17">
        <v>0</v>
      </c>
      <c r="AR24" s="17">
        <f t="shared" si="17"/>
        <v>9641.119999999999</v>
      </c>
      <c r="AS24" s="17">
        <v>200</v>
      </c>
      <c r="AT24" s="17">
        <v>0</v>
      </c>
      <c r="AU24" s="17">
        <v>0</v>
      </c>
      <c r="AV24" s="17">
        <f t="shared" si="18"/>
        <v>200</v>
      </c>
      <c r="AW24" s="17">
        <f t="shared" si="19"/>
        <v>820.42</v>
      </c>
      <c r="AX24" s="17">
        <v>0</v>
      </c>
      <c r="AY24" s="17">
        <v>0</v>
      </c>
      <c r="AZ24" s="17">
        <v>100</v>
      </c>
      <c r="BA24" s="17">
        <v>0</v>
      </c>
      <c r="BB24" s="17">
        <v>0</v>
      </c>
      <c r="BC24" s="17">
        <v>0</v>
      </c>
      <c r="BD24" s="17">
        <f t="shared" si="20"/>
        <v>100</v>
      </c>
      <c r="BE24" s="27">
        <f t="shared" si="21"/>
        <v>11962.999999999998</v>
      </c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</row>
    <row r="25" spans="1:196" s="19" customFormat="1" ht="21" customHeight="1" x14ac:dyDescent="0.35">
      <c r="A25" s="13"/>
      <c r="B25" s="29"/>
      <c r="C25" s="15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2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20">
        <f t="shared" si="8"/>
        <v>0</v>
      </c>
      <c r="V25" s="21">
        <f t="shared" si="9"/>
        <v>0</v>
      </c>
      <c r="W25" s="21">
        <f t="shared" si="10"/>
        <v>0</v>
      </c>
      <c r="X25" s="22"/>
      <c r="Y25" s="23">
        <f t="shared" si="11"/>
        <v>0</v>
      </c>
      <c r="Z25" s="17"/>
      <c r="AA25" s="17"/>
      <c r="AB25" s="24">
        <f t="shared" si="12"/>
        <v>0</v>
      </c>
      <c r="AC25" s="128"/>
      <c r="AD25" s="25">
        <f t="shared" si="13"/>
        <v>0</v>
      </c>
      <c r="AE25" s="26">
        <f t="shared" si="14"/>
        <v>0</v>
      </c>
      <c r="AF25" s="13"/>
      <c r="AG25" s="29"/>
      <c r="AH25" s="15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>
        <f t="shared" si="17"/>
        <v>0</v>
      </c>
      <c r="AS25" s="17"/>
      <c r="AT25" s="17"/>
      <c r="AU25" s="17"/>
      <c r="AV25" s="17">
        <f t="shared" si="18"/>
        <v>0</v>
      </c>
      <c r="AW25" s="17">
        <f t="shared" si="19"/>
        <v>0</v>
      </c>
      <c r="AX25" s="17"/>
      <c r="AY25" s="17"/>
      <c r="AZ25" s="17"/>
      <c r="BA25" s="17"/>
      <c r="BB25" s="17"/>
      <c r="BC25" s="17"/>
      <c r="BD25" s="17">
        <f t="shared" si="20"/>
        <v>0</v>
      </c>
      <c r="BE25" s="27">
        <f t="shared" si="21"/>
        <v>0</v>
      </c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</row>
    <row r="26" spans="1:196" s="19" customFormat="1" ht="21" customHeight="1" x14ac:dyDescent="0.35">
      <c r="A26" s="13">
        <v>9</v>
      </c>
      <c r="B26" s="14" t="s">
        <v>107</v>
      </c>
      <c r="C26" s="15" t="s">
        <v>38</v>
      </c>
      <c r="D26" s="16">
        <v>33843</v>
      </c>
      <c r="E26" s="17">
        <v>1591</v>
      </c>
      <c r="F26" s="17">
        <f t="shared" si="0"/>
        <v>35434</v>
      </c>
      <c r="G26" s="17">
        <v>1590</v>
      </c>
      <c r="H26" s="17"/>
      <c r="I26" s="17"/>
      <c r="J26" s="17">
        <f t="shared" si="1"/>
        <v>37024</v>
      </c>
      <c r="K26" s="18">
        <f t="shared" si="2"/>
        <v>0</v>
      </c>
      <c r="L26" s="38">
        <v>0</v>
      </c>
      <c r="M26" s="38">
        <v>0</v>
      </c>
      <c r="N26" s="38">
        <v>0</v>
      </c>
      <c r="O26" s="20">
        <f t="shared" si="3"/>
        <v>37024</v>
      </c>
      <c r="P26" s="144">
        <v>1759.94</v>
      </c>
      <c r="Q26" s="17">
        <f t="shared" si="4"/>
        <v>11068.32</v>
      </c>
      <c r="R26" s="17">
        <f t="shared" si="5"/>
        <v>1365.81</v>
      </c>
      <c r="S26" s="17">
        <f t="shared" si="6"/>
        <v>925.6</v>
      </c>
      <c r="T26" s="17">
        <f t="shared" si="7"/>
        <v>12106.07</v>
      </c>
      <c r="U26" s="20">
        <f t="shared" si="8"/>
        <v>27225.739999999998</v>
      </c>
      <c r="V26" s="21">
        <f t="shared" si="9"/>
        <v>4899</v>
      </c>
      <c r="W26" s="21">
        <f t="shared" si="10"/>
        <v>4899.260000000002</v>
      </c>
      <c r="X26" s="22">
        <f>+A26</f>
        <v>9</v>
      </c>
      <c r="Y26" s="23">
        <f t="shared" si="11"/>
        <v>4442.88</v>
      </c>
      <c r="Z26" s="17">
        <v>0</v>
      </c>
      <c r="AA26" s="17">
        <v>100</v>
      </c>
      <c r="AB26" s="24">
        <f t="shared" si="12"/>
        <v>925.6</v>
      </c>
      <c r="AC26" s="128">
        <v>200</v>
      </c>
      <c r="AD26" s="25">
        <f t="shared" si="13"/>
        <v>9798.260000000002</v>
      </c>
      <c r="AE26" s="26">
        <f t="shared" si="14"/>
        <v>4899.130000000001</v>
      </c>
      <c r="AF26" s="13">
        <v>9</v>
      </c>
      <c r="AG26" s="14" t="s">
        <v>107</v>
      </c>
      <c r="AH26" s="15" t="s">
        <v>38</v>
      </c>
      <c r="AI26" s="17">
        <f t="shared" si="15"/>
        <v>1759.94</v>
      </c>
      <c r="AJ26" s="17">
        <f t="shared" si="16"/>
        <v>3332.16</v>
      </c>
      <c r="AK26" s="40">
        <v>0</v>
      </c>
      <c r="AL26" s="40">
        <v>1000</v>
      </c>
      <c r="AM26" s="40">
        <v>0</v>
      </c>
      <c r="AN26" s="40">
        <v>6051.05</v>
      </c>
      <c r="AO26" s="40">
        <v>0</v>
      </c>
      <c r="AP26" s="17">
        <v>0</v>
      </c>
      <c r="AQ26" s="17">
        <v>685.11</v>
      </c>
      <c r="AR26" s="17">
        <f t="shared" si="17"/>
        <v>11068.32</v>
      </c>
      <c r="AS26" s="17">
        <v>200</v>
      </c>
      <c r="AT26" s="17">
        <v>1165.81</v>
      </c>
      <c r="AU26" s="17">
        <v>0</v>
      </c>
      <c r="AV26" s="17">
        <f t="shared" si="18"/>
        <v>1365.81</v>
      </c>
      <c r="AW26" s="17">
        <f t="shared" si="19"/>
        <v>925.6</v>
      </c>
      <c r="AX26" s="17">
        <v>0</v>
      </c>
      <c r="AY26" s="17">
        <v>3325</v>
      </c>
      <c r="AZ26" s="17">
        <v>100</v>
      </c>
      <c r="BA26" s="17">
        <v>8681.07</v>
      </c>
      <c r="BB26" s="17">
        <v>0</v>
      </c>
      <c r="BC26" s="17">
        <v>0</v>
      </c>
      <c r="BD26" s="17">
        <f t="shared" si="20"/>
        <v>12106.07</v>
      </c>
      <c r="BE26" s="27">
        <f t="shared" si="21"/>
        <v>27225.739999999998</v>
      </c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</row>
    <row r="27" spans="1:196" s="19" customFormat="1" ht="21" customHeight="1" x14ac:dyDescent="0.35">
      <c r="A27" s="13"/>
      <c r="B27" s="29"/>
      <c r="C27" s="15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2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20">
        <f t="shared" si="8"/>
        <v>0</v>
      </c>
      <c r="V27" s="21">
        <f t="shared" si="9"/>
        <v>0</v>
      </c>
      <c r="W27" s="21">
        <f t="shared" si="10"/>
        <v>0</v>
      </c>
      <c r="X27" s="34"/>
      <c r="Y27" s="23">
        <f t="shared" si="11"/>
        <v>0</v>
      </c>
      <c r="Z27" s="17"/>
      <c r="AA27" s="17"/>
      <c r="AB27" s="24">
        <f t="shared" si="12"/>
        <v>0</v>
      </c>
      <c r="AC27" s="128"/>
      <c r="AD27" s="25">
        <f t="shared" si="13"/>
        <v>0</v>
      </c>
      <c r="AE27" s="26">
        <f t="shared" si="14"/>
        <v>0</v>
      </c>
      <c r="AF27" s="13"/>
      <c r="AG27" s="29"/>
      <c r="AH27" s="15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>
        <f t="shared" si="17"/>
        <v>0</v>
      </c>
      <c r="AS27" s="17"/>
      <c r="AT27" s="41" t="s">
        <v>113</v>
      </c>
      <c r="AU27" s="17"/>
      <c r="AV27" s="17">
        <f t="shared" si="18"/>
        <v>0</v>
      </c>
      <c r="AW27" s="17">
        <f t="shared" si="19"/>
        <v>0</v>
      </c>
      <c r="AX27" s="17"/>
      <c r="AY27" s="17"/>
      <c r="AZ27" s="17"/>
      <c r="BA27" s="17"/>
      <c r="BB27" s="17"/>
      <c r="BC27" s="17"/>
      <c r="BD27" s="17">
        <f t="shared" si="20"/>
        <v>0</v>
      </c>
      <c r="BE27" s="27">
        <f t="shared" si="21"/>
        <v>0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</row>
    <row r="28" spans="1:196" s="19" customFormat="1" ht="21" customHeight="1" x14ac:dyDescent="0.35">
      <c r="A28" s="13">
        <v>10</v>
      </c>
      <c r="B28" s="29" t="s">
        <v>36</v>
      </c>
      <c r="C28" s="35" t="s">
        <v>28</v>
      </c>
      <c r="D28" s="16">
        <v>43030</v>
      </c>
      <c r="E28" s="17">
        <v>2108</v>
      </c>
      <c r="F28" s="17">
        <f t="shared" si="0"/>
        <v>45138</v>
      </c>
      <c r="G28" s="17">
        <v>2109</v>
      </c>
      <c r="H28" s="17"/>
      <c r="I28" s="17"/>
      <c r="J28" s="17">
        <f t="shared" si="1"/>
        <v>47247</v>
      </c>
      <c r="K28" s="18">
        <f t="shared" si="2"/>
        <v>0</v>
      </c>
      <c r="L28" s="19">
        <v>0</v>
      </c>
      <c r="M28" s="19">
        <v>0</v>
      </c>
      <c r="N28" s="19">
        <v>0</v>
      </c>
      <c r="O28" s="20">
        <f t="shared" si="3"/>
        <v>47247</v>
      </c>
      <c r="P28" s="142">
        <v>3605.95</v>
      </c>
      <c r="Q28" s="17">
        <f t="shared" si="4"/>
        <v>4252.2299999999996</v>
      </c>
      <c r="R28" s="17">
        <f t="shared" si="5"/>
        <v>200</v>
      </c>
      <c r="S28" s="17">
        <f t="shared" si="6"/>
        <v>1181.17</v>
      </c>
      <c r="T28" s="17">
        <f t="shared" si="7"/>
        <v>7144.86</v>
      </c>
      <c r="U28" s="20">
        <f t="shared" si="8"/>
        <v>16384.21</v>
      </c>
      <c r="V28" s="21">
        <f t="shared" si="9"/>
        <v>15431</v>
      </c>
      <c r="W28" s="21">
        <f t="shared" si="10"/>
        <v>15431.79</v>
      </c>
      <c r="X28" s="22">
        <f>+A28</f>
        <v>10</v>
      </c>
      <c r="Y28" s="23">
        <f t="shared" si="11"/>
        <v>5669.6399999999994</v>
      </c>
      <c r="Z28" s="17">
        <v>0</v>
      </c>
      <c r="AA28" s="17">
        <v>100</v>
      </c>
      <c r="AB28" s="24">
        <f t="shared" si="12"/>
        <v>1181.18</v>
      </c>
      <c r="AC28" s="128">
        <v>200</v>
      </c>
      <c r="AD28" s="25">
        <f t="shared" si="13"/>
        <v>30862.79</v>
      </c>
      <c r="AE28" s="26">
        <f t="shared" si="14"/>
        <v>15431.395</v>
      </c>
      <c r="AF28" s="13">
        <v>10</v>
      </c>
      <c r="AG28" s="29" t="s">
        <v>36</v>
      </c>
      <c r="AH28" s="35" t="s">
        <v>28</v>
      </c>
      <c r="AI28" s="17">
        <f t="shared" si="15"/>
        <v>3605.95</v>
      </c>
      <c r="AJ28" s="17">
        <f t="shared" si="16"/>
        <v>4252.2299999999996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f t="shared" si="17"/>
        <v>4252.2299999999996</v>
      </c>
      <c r="AS28" s="17">
        <v>200</v>
      </c>
      <c r="AT28" s="17">
        <v>0</v>
      </c>
      <c r="AU28" s="17">
        <v>0</v>
      </c>
      <c r="AV28" s="17">
        <f t="shared" si="18"/>
        <v>200</v>
      </c>
      <c r="AW28" s="17">
        <f t="shared" si="19"/>
        <v>1181.17</v>
      </c>
      <c r="AX28" s="17">
        <v>0</v>
      </c>
      <c r="AY28" s="17">
        <v>100</v>
      </c>
      <c r="AZ28" s="17">
        <v>100</v>
      </c>
      <c r="BA28" s="17">
        <v>6944.86</v>
      </c>
      <c r="BB28" s="17">
        <v>0</v>
      </c>
      <c r="BC28" s="17">
        <v>0</v>
      </c>
      <c r="BD28" s="17">
        <f t="shared" si="20"/>
        <v>7144.86</v>
      </c>
      <c r="BE28" s="27">
        <f t="shared" si="21"/>
        <v>16384.21</v>
      </c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</row>
    <row r="29" spans="1:196" s="19" customFormat="1" ht="21" customHeight="1" x14ac:dyDescent="0.35">
      <c r="A29" s="13"/>
      <c r="B29" s="29"/>
      <c r="C29" s="15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2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20">
        <f t="shared" si="8"/>
        <v>0</v>
      </c>
      <c r="V29" s="21">
        <f t="shared" si="9"/>
        <v>0</v>
      </c>
      <c r="W29" s="21">
        <f t="shared" si="10"/>
        <v>0</v>
      </c>
      <c r="X29" s="22"/>
      <c r="Y29" s="23">
        <f t="shared" si="11"/>
        <v>0</v>
      </c>
      <c r="Z29" s="17"/>
      <c r="AA29" s="17"/>
      <c r="AB29" s="24">
        <f t="shared" si="12"/>
        <v>0</v>
      </c>
      <c r="AC29" s="128"/>
      <c r="AD29" s="25">
        <f t="shared" si="13"/>
        <v>0</v>
      </c>
      <c r="AE29" s="26">
        <f t="shared" si="14"/>
        <v>0</v>
      </c>
      <c r="AF29" s="13"/>
      <c r="AG29" s="29"/>
      <c r="AH29" s="15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>
        <f t="shared" si="17"/>
        <v>0</v>
      </c>
      <c r="AS29" s="17"/>
      <c r="AT29" s="17"/>
      <c r="AU29" s="17"/>
      <c r="AV29" s="17">
        <f t="shared" si="18"/>
        <v>0</v>
      </c>
      <c r="AW29" s="17">
        <f t="shared" si="19"/>
        <v>0</v>
      </c>
      <c r="AX29" s="17"/>
      <c r="AY29" s="17"/>
      <c r="AZ29" s="17"/>
      <c r="BA29" s="17"/>
      <c r="BB29" s="17"/>
      <c r="BC29" s="17"/>
      <c r="BD29" s="17">
        <f t="shared" si="20"/>
        <v>0</v>
      </c>
      <c r="BE29" s="27">
        <f t="shared" si="21"/>
        <v>0</v>
      </c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</row>
    <row r="30" spans="1:196" s="19" customFormat="1" ht="21" customHeight="1" x14ac:dyDescent="0.35">
      <c r="A30" s="13">
        <v>12</v>
      </c>
      <c r="B30" s="14" t="s">
        <v>37</v>
      </c>
      <c r="C30" s="15" t="s">
        <v>38</v>
      </c>
      <c r="D30" s="16">
        <v>34187</v>
      </c>
      <c r="E30" s="17">
        <v>1607</v>
      </c>
      <c r="F30" s="17">
        <f t="shared" si="0"/>
        <v>35794</v>
      </c>
      <c r="G30" s="17">
        <v>1590</v>
      </c>
      <c r="H30" s="17"/>
      <c r="I30" s="17"/>
      <c r="J30" s="17">
        <f t="shared" si="1"/>
        <v>37384</v>
      </c>
      <c r="K30" s="18">
        <f t="shared" si="2"/>
        <v>0</v>
      </c>
      <c r="L30" s="38">
        <v>0</v>
      </c>
      <c r="M30" s="38">
        <v>0</v>
      </c>
      <c r="N30" s="38">
        <v>0</v>
      </c>
      <c r="O30" s="20">
        <f t="shared" si="3"/>
        <v>37384</v>
      </c>
      <c r="P30" s="144">
        <v>1807.73</v>
      </c>
      <c r="Q30" s="17">
        <f t="shared" si="4"/>
        <v>11705.63</v>
      </c>
      <c r="R30" s="17">
        <f t="shared" si="5"/>
        <v>1086.4000000000001</v>
      </c>
      <c r="S30" s="17">
        <f t="shared" si="6"/>
        <v>934.6</v>
      </c>
      <c r="T30" s="17">
        <f t="shared" si="7"/>
        <v>16849.64</v>
      </c>
      <c r="U30" s="20">
        <f t="shared" si="8"/>
        <v>32384</v>
      </c>
      <c r="V30" s="21">
        <f t="shared" si="9"/>
        <v>2500</v>
      </c>
      <c r="W30" s="21">
        <f t="shared" si="10"/>
        <v>2500</v>
      </c>
      <c r="X30" s="22">
        <f>+A30</f>
        <v>12</v>
      </c>
      <c r="Y30" s="23">
        <f t="shared" si="11"/>
        <v>4486.08</v>
      </c>
      <c r="Z30" s="17">
        <v>0</v>
      </c>
      <c r="AA30" s="17">
        <v>100</v>
      </c>
      <c r="AB30" s="24">
        <f t="shared" si="12"/>
        <v>934.6</v>
      </c>
      <c r="AC30" s="128">
        <v>200</v>
      </c>
      <c r="AD30" s="25">
        <f t="shared" si="13"/>
        <v>5000</v>
      </c>
      <c r="AE30" s="26">
        <f t="shared" si="14"/>
        <v>2500</v>
      </c>
      <c r="AF30" s="13">
        <v>12</v>
      </c>
      <c r="AG30" s="14" t="s">
        <v>37</v>
      </c>
      <c r="AH30" s="15" t="s">
        <v>38</v>
      </c>
      <c r="AI30" s="17">
        <f t="shared" si="15"/>
        <v>1807.73</v>
      </c>
      <c r="AJ30" s="17">
        <f t="shared" si="16"/>
        <v>3364.56</v>
      </c>
      <c r="AK30" s="40">
        <v>0</v>
      </c>
      <c r="AL30" s="40">
        <v>500</v>
      </c>
      <c r="AM30" s="40">
        <v>0</v>
      </c>
      <c r="AN30" s="40">
        <v>6688.92</v>
      </c>
      <c r="AO30" s="40">
        <v>0</v>
      </c>
      <c r="AP30" s="17">
        <v>0</v>
      </c>
      <c r="AQ30" s="40">
        <v>1152.1500000000001</v>
      </c>
      <c r="AR30" s="17">
        <f t="shared" si="17"/>
        <v>11705.63</v>
      </c>
      <c r="AS30" s="17">
        <v>200</v>
      </c>
      <c r="AT30" s="17">
        <v>886.4</v>
      </c>
      <c r="AU30" s="17">
        <v>0</v>
      </c>
      <c r="AV30" s="17">
        <f t="shared" si="18"/>
        <v>1086.4000000000001</v>
      </c>
      <c r="AW30" s="17">
        <f t="shared" si="19"/>
        <v>934.6</v>
      </c>
      <c r="AX30" s="17">
        <v>0</v>
      </c>
      <c r="AY30" s="17">
        <v>7279.38</v>
      </c>
      <c r="AZ30" s="17">
        <v>100</v>
      </c>
      <c r="BA30" s="17">
        <v>9470.26</v>
      </c>
      <c r="BB30" s="17">
        <v>0</v>
      </c>
      <c r="BC30" s="17">
        <v>0</v>
      </c>
      <c r="BD30" s="17">
        <f t="shared" si="20"/>
        <v>16849.64</v>
      </c>
      <c r="BE30" s="27">
        <f t="shared" si="21"/>
        <v>32384</v>
      </c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</row>
    <row r="31" spans="1:196" s="19" customFormat="1" ht="21" customHeight="1" x14ac:dyDescent="0.35">
      <c r="A31" s="13"/>
      <c r="B31" s="29"/>
      <c r="C31" s="15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2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20">
        <f t="shared" si="8"/>
        <v>0</v>
      </c>
      <c r="V31" s="21">
        <f t="shared" si="9"/>
        <v>0</v>
      </c>
      <c r="W31" s="21">
        <f t="shared" si="10"/>
        <v>0</v>
      </c>
      <c r="X31" s="34"/>
      <c r="Y31" s="23">
        <f t="shared" si="11"/>
        <v>0</v>
      </c>
      <c r="Z31" s="17"/>
      <c r="AA31" s="17"/>
      <c r="AB31" s="24">
        <f t="shared" si="12"/>
        <v>0</v>
      </c>
      <c r="AC31" s="128"/>
      <c r="AD31" s="25">
        <f t="shared" si="13"/>
        <v>0</v>
      </c>
      <c r="AE31" s="26">
        <f t="shared" si="14"/>
        <v>0</v>
      </c>
      <c r="AF31" s="13"/>
      <c r="AG31" s="29"/>
      <c r="AH31" s="15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>
        <f t="shared" si="17"/>
        <v>0</v>
      </c>
      <c r="AS31" s="17"/>
      <c r="AT31" s="17"/>
      <c r="AU31" s="17">
        <v>0</v>
      </c>
      <c r="AV31" s="17">
        <f t="shared" si="18"/>
        <v>0</v>
      </c>
      <c r="AW31" s="17">
        <f t="shared" si="19"/>
        <v>0</v>
      </c>
      <c r="AX31" s="17"/>
      <c r="AY31" s="17"/>
      <c r="AZ31" s="17"/>
      <c r="BA31" s="17"/>
      <c r="BB31" s="17"/>
      <c r="BC31" s="17"/>
      <c r="BD31" s="17">
        <f t="shared" si="20"/>
        <v>0</v>
      </c>
      <c r="BE31" s="27">
        <f t="shared" si="21"/>
        <v>0</v>
      </c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</row>
    <row r="32" spans="1:196" s="33" customFormat="1" ht="21" customHeight="1" x14ac:dyDescent="0.35">
      <c r="A32" s="13">
        <v>13</v>
      </c>
      <c r="B32" s="30" t="s">
        <v>40</v>
      </c>
      <c r="C32" s="31" t="s">
        <v>41</v>
      </c>
      <c r="D32" s="42">
        <v>31633</v>
      </c>
      <c r="E32" s="32">
        <v>1550</v>
      </c>
      <c r="F32" s="17">
        <f t="shared" si="0"/>
        <v>33183</v>
      </c>
      <c r="G32" s="32">
        <v>1550</v>
      </c>
      <c r="H32" s="32"/>
      <c r="I32" s="32"/>
      <c r="J32" s="17">
        <f t="shared" si="1"/>
        <v>34733</v>
      </c>
      <c r="K32" s="18">
        <f t="shared" si="2"/>
        <v>0</v>
      </c>
      <c r="L32" s="33">
        <v>0</v>
      </c>
      <c r="M32" s="33">
        <v>0</v>
      </c>
      <c r="N32" s="33">
        <v>0</v>
      </c>
      <c r="O32" s="20">
        <f t="shared" si="3"/>
        <v>34733</v>
      </c>
      <c r="P32" s="143">
        <v>1455.81</v>
      </c>
      <c r="Q32" s="17">
        <f t="shared" si="4"/>
        <v>3125.97</v>
      </c>
      <c r="R32" s="17">
        <f t="shared" si="5"/>
        <v>200</v>
      </c>
      <c r="S32" s="17">
        <f t="shared" si="6"/>
        <v>868.32</v>
      </c>
      <c r="T32" s="17">
        <f t="shared" si="7"/>
        <v>100</v>
      </c>
      <c r="U32" s="20">
        <f t="shared" si="8"/>
        <v>5750.0999999999995</v>
      </c>
      <c r="V32" s="21">
        <f t="shared" si="9"/>
        <v>14491</v>
      </c>
      <c r="W32" s="21">
        <f t="shared" si="10"/>
        <v>14491.900000000001</v>
      </c>
      <c r="X32" s="22">
        <f>+A32</f>
        <v>13</v>
      </c>
      <c r="Y32" s="23">
        <f t="shared" si="11"/>
        <v>4167.96</v>
      </c>
      <c r="Z32" s="32">
        <v>0</v>
      </c>
      <c r="AA32" s="17">
        <v>100</v>
      </c>
      <c r="AB32" s="24">
        <f t="shared" si="12"/>
        <v>868.33</v>
      </c>
      <c r="AC32" s="128">
        <v>200</v>
      </c>
      <c r="AD32" s="25">
        <f t="shared" si="13"/>
        <v>28982.9</v>
      </c>
      <c r="AE32" s="26">
        <f t="shared" si="14"/>
        <v>14491.45</v>
      </c>
      <c r="AF32" s="13">
        <v>13</v>
      </c>
      <c r="AG32" s="30" t="s">
        <v>40</v>
      </c>
      <c r="AH32" s="31" t="s">
        <v>41</v>
      </c>
      <c r="AI32" s="17">
        <f t="shared" si="15"/>
        <v>1455.81</v>
      </c>
      <c r="AJ32" s="17">
        <f t="shared" si="16"/>
        <v>3125.97</v>
      </c>
      <c r="AK32" s="32">
        <v>0</v>
      </c>
      <c r="AL32" s="32">
        <v>0</v>
      </c>
      <c r="AM32" s="32">
        <v>0</v>
      </c>
      <c r="AN32" s="17">
        <v>0</v>
      </c>
      <c r="AO32" s="32">
        <v>0</v>
      </c>
      <c r="AP32" s="17">
        <v>0</v>
      </c>
      <c r="AQ32" s="32">
        <v>0</v>
      </c>
      <c r="AR32" s="17">
        <f t="shared" si="17"/>
        <v>3125.97</v>
      </c>
      <c r="AS32" s="17">
        <v>200</v>
      </c>
      <c r="AT32" s="32">
        <v>0</v>
      </c>
      <c r="AU32" s="32">
        <v>0</v>
      </c>
      <c r="AV32" s="17">
        <f t="shared" si="18"/>
        <v>200</v>
      </c>
      <c r="AW32" s="17">
        <f t="shared" si="19"/>
        <v>868.32</v>
      </c>
      <c r="AX32" s="17">
        <v>0</v>
      </c>
      <c r="AY32" s="32">
        <v>0</v>
      </c>
      <c r="AZ32" s="17">
        <v>100</v>
      </c>
      <c r="BA32" s="32"/>
      <c r="BB32" s="32"/>
      <c r="BC32" s="17">
        <v>0</v>
      </c>
      <c r="BD32" s="17">
        <f t="shared" si="20"/>
        <v>100</v>
      </c>
      <c r="BE32" s="27">
        <f t="shared" si="21"/>
        <v>5750.0999999999995</v>
      </c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</row>
    <row r="33" spans="1:196" s="19" customFormat="1" ht="21" customHeight="1" x14ac:dyDescent="0.35">
      <c r="A33" s="13"/>
      <c r="B33" s="37"/>
      <c r="C33" s="35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2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20">
        <f t="shared" si="8"/>
        <v>0</v>
      </c>
      <c r="V33" s="21">
        <f t="shared" si="9"/>
        <v>0</v>
      </c>
      <c r="W33" s="21">
        <f t="shared" si="10"/>
        <v>0</v>
      </c>
      <c r="X33" s="22"/>
      <c r="Y33" s="23">
        <f t="shared" si="11"/>
        <v>0</v>
      </c>
      <c r="Z33" s="17"/>
      <c r="AA33" s="17"/>
      <c r="AB33" s="24">
        <f t="shared" si="12"/>
        <v>0</v>
      </c>
      <c r="AC33" s="128"/>
      <c r="AD33" s="25">
        <f t="shared" si="13"/>
        <v>0</v>
      </c>
      <c r="AE33" s="26">
        <f t="shared" si="14"/>
        <v>0</v>
      </c>
      <c r="AF33" s="13"/>
      <c r="AG33" s="37"/>
      <c r="AH33" s="35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>
        <f t="shared" si="17"/>
        <v>0</v>
      </c>
      <c r="AS33" s="17"/>
      <c r="AT33" s="17"/>
      <c r="AU33" s="17"/>
      <c r="AV33" s="17">
        <f t="shared" si="18"/>
        <v>0</v>
      </c>
      <c r="AW33" s="17">
        <f t="shared" si="19"/>
        <v>0</v>
      </c>
      <c r="AX33" s="17"/>
      <c r="AY33" s="17"/>
      <c r="AZ33" s="17"/>
      <c r="BA33" s="17"/>
      <c r="BB33" s="17"/>
      <c r="BC33" s="17"/>
      <c r="BD33" s="17">
        <f t="shared" si="20"/>
        <v>0</v>
      </c>
      <c r="BE33" s="27">
        <f t="shared" si="21"/>
        <v>0</v>
      </c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</row>
    <row r="34" spans="1:196" s="19" customFormat="1" ht="21" customHeight="1" x14ac:dyDescent="0.35">
      <c r="A34" s="13">
        <v>14</v>
      </c>
      <c r="B34" s="14" t="s">
        <v>42</v>
      </c>
      <c r="C34" s="43" t="s">
        <v>43</v>
      </c>
      <c r="D34" s="16">
        <v>39672</v>
      </c>
      <c r="E34" s="17">
        <v>1944</v>
      </c>
      <c r="F34" s="17">
        <f t="shared" si="0"/>
        <v>41616</v>
      </c>
      <c r="G34" s="17">
        <v>1944</v>
      </c>
      <c r="H34" s="17"/>
      <c r="I34" s="17"/>
      <c r="J34" s="17">
        <f t="shared" si="1"/>
        <v>43560</v>
      </c>
      <c r="K34" s="18">
        <f t="shared" si="2"/>
        <v>0</v>
      </c>
      <c r="L34" s="19">
        <v>0</v>
      </c>
      <c r="M34" s="19">
        <v>0</v>
      </c>
      <c r="N34" s="19">
        <v>0</v>
      </c>
      <c r="O34" s="20">
        <f t="shared" si="3"/>
        <v>43560</v>
      </c>
      <c r="P34" s="142">
        <v>2878.45</v>
      </c>
      <c r="Q34" s="17">
        <f t="shared" si="4"/>
        <v>3920.3999999999996</v>
      </c>
      <c r="R34" s="17">
        <f t="shared" si="5"/>
        <v>200</v>
      </c>
      <c r="S34" s="17">
        <f t="shared" si="6"/>
        <v>1089</v>
      </c>
      <c r="T34" s="17">
        <f t="shared" si="7"/>
        <v>200</v>
      </c>
      <c r="U34" s="20">
        <f t="shared" si="8"/>
        <v>8287.8499999999985</v>
      </c>
      <c r="V34" s="21">
        <f t="shared" si="9"/>
        <v>17636</v>
      </c>
      <c r="W34" s="21">
        <f t="shared" si="10"/>
        <v>17636.150000000001</v>
      </c>
      <c r="X34" s="22">
        <v>6</v>
      </c>
      <c r="Y34" s="23">
        <f t="shared" si="11"/>
        <v>5227.2</v>
      </c>
      <c r="Z34" s="17">
        <v>0</v>
      </c>
      <c r="AA34" s="17">
        <v>100</v>
      </c>
      <c r="AB34" s="24">
        <f t="shared" si="12"/>
        <v>1089</v>
      </c>
      <c r="AC34" s="128">
        <v>200</v>
      </c>
      <c r="AD34" s="25">
        <f t="shared" si="13"/>
        <v>35272.15</v>
      </c>
      <c r="AE34" s="26">
        <f t="shared" si="14"/>
        <v>17636.075000000001</v>
      </c>
      <c r="AF34" s="13">
        <v>14</v>
      </c>
      <c r="AG34" s="14" t="s">
        <v>42</v>
      </c>
      <c r="AH34" s="43" t="s">
        <v>43</v>
      </c>
      <c r="AI34" s="17">
        <f t="shared" si="15"/>
        <v>2878.45</v>
      </c>
      <c r="AJ34" s="17">
        <f t="shared" si="16"/>
        <v>3920.3999999999996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f t="shared" si="17"/>
        <v>3920.3999999999996</v>
      </c>
      <c r="AS34" s="17">
        <v>200</v>
      </c>
      <c r="AT34" s="17">
        <v>0</v>
      </c>
      <c r="AU34" s="17">
        <v>0</v>
      </c>
      <c r="AV34" s="17">
        <f t="shared" si="18"/>
        <v>200</v>
      </c>
      <c r="AW34" s="17">
        <f t="shared" si="19"/>
        <v>1089</v>
      </c>
      <c r="AX34" s="17">
        <v>0</v>
      </c>
      <c r="AY34" s="17">
        <v>100</v>
      </c>
      <c r="AZ34" s="17">
        <v>100</v>
      </c>
      <c r="BA34" s="17">
        <v>0</v>
      </c>
      <c r="BB34" s="17">
        <v>0</v>
      </c>
      <c r="BC34" s="17">
        <v>0</v>
      </c>
      <c r="BD34" s="17">
        <f t="shared" si="20"/>
        <v>200</v>
      </c>
      <c r="BE34" s="27">
        <f t="shared" si="21"/>
        <v>8287.8499999999985</v>
      </c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</row>
    <row r="35" spans="1:196" s="19" customFormat="1" ht="21" customHeight="1" x14ac:dyDescent="0.35">
      <c r="A35" s="13"/>
      <c r="B35" s="29"/>
      <c r="C35" s="15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2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20">
        <f t="shared" si="8"/>
        <v>0</v>
      </c>
      <c r="V35" s="21">
        <f t="shared" si="9"/>
        <v>0</v>
      </c>
      <c r="W35" s="21">
        <f t="shared" si="10"/>
        <v>0</v>
      </c>
      <c r="X35" s="22"/>
      <c r="Y35" s="23">
        <f t="shared" si="11"/>
        <v>0</v>
      </c>
      <c r="Z35" s="17"/>
      <c r="AA35" s="17"/>
      <c r="AB35" s="24">
        <f t="shared" si="12"/>
        <v>0</v>
      </c>
      <c r="AC35" s="128"/>
      <c r="AD35" s="25">
        <f t="shared" si="13"/>
        <v>0</v>
      </c>
      <c r="AE35" s="26">
        <f t="shared" si="14"/>
        <v>0</v>
      </c>
      <c r="AF35" s="13"/>
      <c r="AG35" s="29"/>
      <c r="AH35" s="15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>
        <f t="shared" si="17"/>
        <v>0</v>
      </c>
      <c r="AS35" s="17"/>
      <c r="AT35" s="17"/>
      <c r="AU35" s="17"/>
      <c r="AV35" s="17">
        <f t="shared" si="18"/>
        <v>0</v>
      </c>
      <c r="AW35" s="17">
        <f t="shared" si="19"/>
        <v>0</v>
      </c>
      <c r="AX35" s="17"/>
      <c r="AY35" s="17"/>
      <c r="AZ35" s="17"/>
      <c r="BA35" s="17"/>
      <c r="BB35" s="17"/>
      <c r="BC35" s="17"/>
      <c r="BD35" s="17">
        <f t="shared" si="20"/>
        <v>0</v>
      </c>
      <c r="BE35" s="27">
        <f t="shared" si="21"/>
        <v>0</v>
      </c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</row>
    <row r="36" spans="1:196" s="28" customFormat="1" ht="21" customHeight="1" x14ac:dyDescent="0.35">
      <c r="A36" s="13">
        <v>15</v>
      </c>
      <c r="B36" s="29" t="s">
        <v>44</v>
      </c>
      <c r="C36" s="15" t="s">
        <v>28</v>
      </c>
      <c r="D36" s="16">
        <v>43030</v>
      </c>
      <c r="E36" s="17">
        <v>2108</v>
      </c>
      <c r="F36" s="17">
        <f t="shared" si="0"/>
        <v>45138</v>
      </c>
      <c r="G36" s="17">
        <v>2109</v>
      </c>
      <c r="H36" s="17"/>
      <c r="I36" s="17"/>
      <c r="J36" s="17">
        <f t="shared" si="1"/>
        <v>47247</v>
      </c>
      <c r="K36" s="18">
        <f t="shared" si="2"/>
        <v>0</v>
      </c>
      <c r="L36" s="19">
        <v>0</v>
      </c>
      <c r="M36" s="19">
        <v>0</v>
      </c>
      <c r="N36" s="19">
        <v>0</v>
      </c>
      <c r="O36" s="20">
        <f t="shared" si="3"/>
        <v>47247</v>
      </c>
      <c r="P36" s="142">
        <v>3605.95</v>
      </c>
      <c r="Q36" s="17">
        <f t="shared" si="4"/>
        <v>4252.2299999999996</v>
      </c>
      <c r="R36" s="17">
        <f t="shared" si="5"/>
        <v>200</v>
      </c>
      <c r="S36" s="17">
        <f t="shared" si="6"/>
        <v>1181.17</v>
      </c>
      <c r="T36" s="17">
        <f t="shared" si="7"/>
        <v>600</v>
      </c>
      <c r="U36" s="20">
        <f t="shared" si="8"/>
        <v>9839.3499999999985</v>
      </c>
      <c r="V36" s="21">
        <f t="shared" si="9"/>
        <v>18704</v>
      </c>
      <c r="W36" s="21">
        <f t="shared" si="10"/>
        <v>18703.650000000001</v>
      </c>
      <c r="X36" s="22">
        <f>+A36</f>
        <v>15</v>
      </c>
      <c r="Y36" s="23">
        <f t="shared" si="11"/>
        <v>5669.6399999999994</v>
      </c>
      <c r="Z36" s="17">
        <v>0</v>
      </c>
      <c r="AA36" s="17">
        <v>100</v>
      </c>
      <c r="AB36" s="24">
        <f t="shared" si="12"/>
        <v>1181.18</v>
      </c>
      <c r="AC36" s="128">
        <v>200</v>
      </c>
      <c r="AD36" s="25">
        <f t="shared" si="13"/>
        <v>37407.65</v>
      </c>
      <c r="AE36" s="26">
        <f t="shared" si="14"/>
        <v>18703.825000000001</v>
      </c>
      <c r="AF36" s="13">
        <v>15</v>
      </c>
      <c r="AG36" s="29" t="s">
        <v>44</v>
      </c>
      <c r="AH36" s="15" t="s">
        <v>28</v>
      </c>
      <c r="AI36" s="17">
        <f t="shared" si="15"/>
        <v>3605.95</v>
      </c>
      <c r="AJ36" s="17">
        <f t="shared" si="16"/>
        <v>4252.2299999999996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f t="shared" si="17"/>
        <v>4252.2299999999996</v>
      </c>
      <c r="AS36" s="17">
        <v>200</v>
      </c>
      <c r="AT36" s="17">
        <v>0</v>
      </c>
      <c r="AU36" s="17">
        <v>0</v>
      </c>
      <c r="AV36" s="17">
        <f t="shared" si="18"/>
        <v>200</v>
      </c>
      <c r="AW36" s="17">
        <f t="shared" si="19"/>
        <v>1181.17</v>
      </c>
      <c r="AX36" s="17">
        <v>0</v>
      </c>
      <c r="AY36" s="17">
        <v>500</v>
      </c>
      <c r="AZ36" s="17">
        <v>100</v>
      </c>
      <c r="BA36" s="17">
        <v>0</v>
      </c>
      <c r="BB36" s="17"/>
      <c r="BC36" s="17">
        <v>0</v>
      </c>
      <c r="BD36" s="17">
        <f t="shared" si="20"/>
        <v>600</v>
      </c>
      <c r="BE36" s="27">
        <f t="shared" si="21"/>
        <v>9839.3499999999985</v>
      </c>
    </row>
    <row r="37" spans="1:196" s="28" customFormat="1" ht="21" customHeight="1" x14ac:dyDescent="0.35">
      <c r="A37" s="13"/>
      <c r="B37" s="29"/>
      <c r="C37" s="44"/>
      <c r="D37" s="16"/>
      <c r="E37" s="40"/>
      <c r="F37" s="17">
        <f t="shared" si="0"/>
        <v>0</v>
      </c>
      <c r="G37" s="40"/>
      <c r="H37" s="40"/>
      <c r="I37" s="40"/>
      <c r="J37" s="17">
        <f t="shared" si="1"/>
        <v>0</v>
      </c>
      <c r="K37" s="18">
        <f t="shared" si="2"/>
        <v>0</v>
      </c>
      <c r="L37" s="38"/>
      <c r="M37" s="38"/>
      <c r="N37" s="38"/>
      <c r="O37" s="20">
        <f t="shared" si="3"/>
        <v>0</v>
      </c>
      <c r="P37" s="144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20">
        <f t="shared" si="8"/>
        <v>0</v>
      </c>
      <c r="V37" s="21">
        <f t="shared" si="9"/>
        <v>0</v>
      </c>
      <c r="W37" s="21">
        <f t="shared" si="10"/>
        <v>0</v>
      </c>
      <c r="X37" s="34"/>
      <c r="Y37" s="23">
        <f t="shared" si="11"/>
        <v>0</v>
      </c>
      <c r="Z37" s="40"/>
      <c r="AA37" s="40"/>
      <c r="AB37" s="24">
        <f t="shared" si="12"/>
        <v>0</v>
      </c>
      <c r="AC37" s="129"/>
      <c r="AD37" s="25">
        <f t="shared" si="13"/>
        <v>0</v>
      </c>
      <c r="AE37" s="26">
        <f t="shared" si="14"/>
        <v>0</v>
      </c>
      <c r="AF37" s="13"/>
      <c r="AG37" s="29"/>
      <c r="AH37" s="44"/>
      <c r="AI37" s="17">
        <f t="shared" si="15"/>
        <v>0</v>
      </c>
      <c r="AJ37" s="17">
        <f t="shared" si="16"/>
        <v>0</v>
      </c>
      <c r="AK37" s="40"/>
      <c r="AL37" s="40"/>
      <c r="AM37" s="17"/>
      <c r="AN37" s="17"/>
      <c r="AO37" s="40"/>
      <c r="AP37" s="17"/>
      <c r="AQ37" s="17"/>
      <c r="AR37" s="17">
        <f t="shared" si="17"/>
        <v>0</v>
      </c>
      <c r="AS37" s="40"/>
      <c r="AT37" s="46"/>
      <c r="AU37" s="46"/>
      <c r="AV37" s="17">
        <f t="shared" si="18"/>
        <v>0</v>
      </c>
      <c r="AW37" s="17">
        <f t="shared" si="19"/>
        <v>0</v>
      </c>
      <c r="AX37" s="17"/>
      <c r="AY37" s="40"/>
      <c r="AZ37" s="40"/>
      <c r="BA37" s="40"/>
      <c r="BB37" s="40"/>
      <c r="BC37" s="17"/>
      <c r="BD37" s="17">
        <f t="shared" si="20"/>
        <v>0</v>
      </c>
      <c r="BE37" s="27">
        <f t="shared" si="21"/>
        <v>0</v>
      </c>
    </row>
    <row r="38" spans="1:196" s="19" customFormat="1" ht="21" customHeight="1" x14ac:dyDescent="0.35">
      <c r="A38" s="13">
        <v>16</v>
      </c>
      <c r="B38" s="47" t="s">
        <v>45</v>
      </c>
      <c r="C38" s="15" t="s">
        <v>39</v>
      </c>
      <c r="D38" s="16">
        <v>57347</v>
      </c>
      <c r="E38" s="17">
        <v>2810</v>
      </c>
      <c r="F38" s="17">
        <f t="shared" si="0"/>
        <v>60157</v>
      </c>
      <c r="G38" s="17">
        <v>2810</v>
      </c>
      <c r="H38" s="17"/>
      <c r="I38" s="17"/>
      <c r="J38" s="17">
        <f t="shared" si="1"/>
        <v>62967</v>
      </c>
      <c r="K38" s="18">
        <f t="shared" si="2"/>
        <v>0</v>
      </c>
      <c r="L38" s="19">
        <v>0</v>
      </c>
      <c r="M38" s="19">
        <v>0</v>
      </c>
      <c r="N38" s="19">
        <v>0</v>
      </c>
      <c r="O38" s="20">
        <f t="shared" si="3"/>
        <v>62967</v>
      </c>
      <c r="P38" s="142">
        <v>6912.39</v>
      </c>
      <c r="Q38" s="17">
        <f t="shared" si="4"/>
        <v>13519.79</v>
      </c>
      <c r="R38" s="17">
        <f t="shared" si="5"/>
        <v>200</v>
      </c>
      <c r="S38" s="17">
        <f t="shared" si="6"/>
        <v>1574.17</v>
      </c>
      <c r="T38" s="17">
        <f t="shared" si="7"/>
        <v>100</v>
      </c>
      <c r="U38" s="20">
        <f t="shared" si="8"/>
        <v>22306.35</v>
      </c>
      <c r="V38" s="21">
        <f t="shared" si="9"/>
        <v>20330</v>
      </c>
      <c r="W38" s="21">
        <f t="shared" si="10"/>
        <v>20330.650000000001</v>
      </c>
      <c r="X38" s="22">
        <f>+A38</f>
        <v>16</v>
      </c>
      <c r="Y38" s="23">
        <f t="shared" si="11"/>
        <v>7556.04</v>
      </c>
      <c r="Z38" s="17">
        <v>0</v>
      </c>
      <c r="AA38" s="17">
        <v>100</v>
      </c>
      <c r="AB38" s="24">
        <f t="shared" si="12"/>
        <v>1574.18</v>
      </c>
      <c r="AC38" s="128">
        <v>200</v>
      </c>
      <c r="AD38" s="25">
        <f t="shared" si="13"/>
        <v>40660.65</v>
      </c>
      <c r="AE38" s="26">
        <f t="shared" si="14"/>
        <v>20330.325000000001</v>
      </c>
      <c r="AF38" s="13">
        <v>16</v>
      </c>
      <c r="AG38" s="47" t="s">
        <v>45</v>
      </c>
      <c r="AH38" s="15" t="s">
        <v>39</v>
      </c>
      <c r="AI38" s="17">
        <f t="shared" si="15"/>
        <v>6912.39</v>
      </c>
      <c r="AJ38" s="17">
        <f t="shared" si="16"/>
        <v>5667.03</v>
      </c>
      <c r="AK38" s="17">
        <v>0</v>
      </c>
      <c r="AL38" s="17">
        <v>0</v>
      </c>
      <c r="AM38" s="17">
        <v>0</v>
      </c>
      <c r="AN38" s="17">
        <v>7852.76</v>
      </c>
      <c r="AO38" s="17">
        <v>0</v>
      </c>
      <c r="AP38" s="17">
        <v>0</v>
      </c>
      <c r="AQ38" s="17">
        <v>0</v>
      </c>
      <c r="AR38" s="17">
        <f t="shared" si="17"/>
        <v>13519.79</v>
      </c>
      <c r="AS38" s="17">
        <v>200</v>
      </c>
      <c r="AT38" s="17">
        <v>0</v>
      </c>
      <c r="AU38" s="17">
        <v>0</v>
      </c>
      <c r="AV38" s="17">
        <f t="shared" si="18"/>
        <v>200</v>
      </c>
      <c r="AW38" s="17">
        <f t="shared" si="19"/>
        <v>1574.17</v>
      </c>
      <c r="AX38" s="17">
        <v>0</v>
      </c>
      <c r="AY38" s="17">
        <v>0</v>
      </c>
      <c r="AZ38" s="17">
        <v>100</v>
      </c>
      <c r="BA38" s="17"/>
      <c r="BB38" s="17">
        <v>0</v>
      </c>
      <c r="BC38" s="17">
        <v>0</v>
      </c>
      <c r="BD38" s="17">
        <f t="shared" si="20"/>
        <v>100</v>
      </c>
      <c r="BE38" s="27">
        <f t="shared" si="21"/>
        <v>22306.35</v>
      </c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</row>
    <row r="39" spans="1:196" s="19" customFormat="1" ht="21" customHeight="1" x14ac:dyDescent="0.35">
      <c r="A39" s="13"/>
      <c r="B39" s="37"/>
      <c r="D39" s="16"/>
      <c r="E39" s="17"/>
      <c r="F39" s="17">
        <f t="shared" si="0"/>
        <v>0</v>
      </c>
      <c r="G39" s="17"/>
      <c r="H39" s="17"/>
      <c r="I39" s="17"/>
      <c r="J39" s="17">
        <f t="shared" si="1"/>
        <v>0</v>
      </c>
      <c r="K39" s="18">
        <f t="shared" si="2"/>
        <v>0</v>
      </c>
      <c r="O39" s="20">
        <f t="shared" si="3"/>
        <v>0</v>
      </c>
      <c r="P39" s="142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20">
        <f t="shared" si="8"/>
        <v>0</v>
      </c>
      <c r="V39" s="21">
        <f t="shared" si="9"/>
        <v>0</v>
      </c>
      <c r="W39" s="21">
        <f t="shared" si="10"/>
        <v>0</v>
      </c>
      <c r="X39" s="22"/>
      <c r="Y39" s="23">
        <f t="shared" si="11"/>
        <v>0</v>
      </c>
      <c r="Z39" s="17"/>
      <c r="AA39" s="17"/>
      <c r="AB39" s="24">
        <f t="shared" si="12"/>
        <v>0</v>
      </c>
      <c r="AC39" s="128"/>
      <c r="AD39" s="25">
        <f t="shared" si="13"/>
        <v>0</v>
      </c>
      <c r="AE39" s="26">
        <f t="shared" si="14"/>
        <v>0</v>
      </c>
      <c r="AF39" s="13"/>
      <c r="AG39" s="37"/>
      <c r="AI39" s="17">
        <f t="shared" si="15"/>
        <v>0</v>
      </c>
      <c r="AJ39" s="17">
        <f t="shared" si="16"/>
        <v>0</v>
      </c>
      <c r="AK39" s="17"/>
      <c r="AL39" s="17"/>
      <c r="AM39" s="17"/>
      <c r="AN39" s="17"/>
      <c r="AO39" s="17"/>
      <c r="AP39" s="17"/>
      <c r="AQ39" s="17"/>
      <c r="AR39" s="17">
        <f t="shared" si="17"/>
        <v>0</v>
      </c>
      <c r="AS39" s="17"/>
      <c r="AT39" s="37"/>
      <c r="AU39" s="37"/>
      <c r="AV39" s="17">
        <f t="shared" si="18"/>
        <v>0</v>
      </c>
      <c r="AW39" s="17">
        <f t="shared" si="19"/>
        <v>0</v>
      </c>
      <c r="AX39" s="17"/>
      <c r="AY39" s="17"/>
      <c r="AZ39" s="17"/>
      <c r="BA39" s="17"/>
      <c r="BB39" s="17"/>
      <c r="BC39" s="17"/>
      <c r="BD39" s="17">
        <f t="shared" si="20"/>
        <v>0</v>
      </c>
      <c r="BE39" s="27">
        <f t="shared" si="21"/>
        <v>0</v>
      </c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</row>
    <row r="40" spans="1:196" s="19" customFormat="1" ht="21" customHeight="1" x14ac:dyDescent="0.35">
      <c r="A40" s="13">
        <v>17</v>
      </c>
      <c r="B40" s="14" t="s">
        <v>46</v>
      </c>
      <c r="C40" s="15" t="s">
        <v>137</v>
      </c>
      <c r="D40" s="16">
        <v>34187</v>
      </c>
      <c r="E40" s="17">
        <v>1607</v>
      </c>
      <c r="F40" s="17">
        <v>41616</v>
      </c>
      <c r="G40" s="17"/>
      <c r="H40" s="17"/>
      <c r="I40" s="17"/>
      <c r="J40" s="17">
        <f t="shared" si="1"/>
        <v>41616</v>
      </c>
      <c r="K40" s="18">
        <f t="shared" si="2"/>
        <v>0</v>
      </c>
      <c r="L40" s="19">
        <v>0</v>
      </c>
      <c r="M40" s="19">
        <v>0</v>
      </c>
      <c r="N40" s="19">
        <v>0</v>
      </c>
      <c r="O40" s="20">
        <f t="shared" si="3"/>
        <v>41616</v>
      </c>
      <c r="P40" s="142">
        <v>1807.73</v>
      </c>
      <c r="Q40" s="17">
        <f t="shared" si="4"/>
        <v>3745.44</v>
      </c>
      <c r="R40" s="17">
        <f t="shared" si="5"/>
        <v>200</v>
      </c>
      <c r="S40" s="17">
        <f t="shared" si="6"/>
        <v>1040.4000000000001</v>
      </c>
      <c r="T40" s="17">
        <f t="shared" si="7"/>
        <v>100</v>
      </c>
      <c r="U40" s="20">
        <f t="shared" si="8"/>
        <v>6893.57</v>
      </c>
      <c r="V40" s="21">
        <f t="shared" si="9"/>
        <v>17361</v>
      </c>
      <c r="W40" s="21">
        <f t="shared" si="10"/>
        <v>17361.43</v>
      </c>
      <c r="X40" s="22">
        <v>7</v>
      </c>
      <c r="Y40" s="23">
        <f t="shared" si="11"/>
        <v>4993.92</v>
      </c>
      <c r="Z40" s="17">
        <v>0</v>
      </c>
      <c r="AA40" s="17">
        <v>100</v>
      </c>
      <c r="AB40" s="24">
        <f t="shared" si="12"/>
        <v>1040.4000000000001</v>
      </c>
      <c r="AC40" s="128">
        <v>200</v>
      </c>
      <c r="AD40" s="25">
        <f t="shared" si="13"/>
        <v>34722.43</v>
      </c>
      <c r="AE40" s="26">
        <f t="shared" si="14"/>
        <v>17361.215</v>
      </c>
      <c r="AF40" s="13">
        <v>17</v>
      </c>
      <c r="AG40" s="14" t="s">
        <v>46</v>
      </c>
      <c r="AH40" s="15" t="s">
        <v>137</v>
      </c>
      <c r="AI40" s="17">
        <f t="shared" si="15"/>
        <v>1807.73</v>
      </c>
      <c r="AJ40" s="17">
        <f t="shared" si="16"/>
        <v>3745.44</v>
      </c>
      <c r="AK40" s="17">
        <v>0</v>
      </c>
      <c r="AL40" s="17" t="s">
        <v>26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f t="shared" si="17"/>
        <v>3745.44</v>
      </c>
      <c r="AS40" s="17">
        <v>200</v>
      </c>
      <c r="AT40" s="17">
        <v>0</v>
      </c>
      <c r="AU40" s="17">
        <v>0</v>
      </c>
      <c r="AV40" s="17">
        <f t="shared" si="18"/>
        <v>200</v>
      </c>
      <c r="AW40" s="17">
        <f t="shared" si="19"/>
        <v>1040.4000000000001</v>
      </c>
      <c r="AX40" s="17">
        <v>0</v>
      </c>
      <c r="AY40" s="17">
        <v>0</v>
      </c>
      <c r="AZ40" s="17">
        <v>100</v>
      </c>
      <c r="BA40" s="17">
        <v>0</v>
      </c>
      <c r="BB40" s="17">
        <v>0</v>
      </c>
      <c r="BC40" s="17">
        <v>0</v>
      </c>
      <c r="BD40" s="17">
        <f t="shared" si="20"/>
        <v>100</v>
      </c>
      <c r="BE40" s="27">
        <f t="shared" si="21"/>
        <v>6893.57</v>
      </c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</row>
    <row r="41" spans="1:196" s="19" customFormat="1" ht="21" customHeight="1" x14ac:dyDescent="0.35">
      <c r="A41" s="13"/>
      <c r="B41" s="14"/>
      <c r="C41" s="15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2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20">
        <f t="shared" si="8"/>
        <v>0</v>
      </c>
      <c r="V41" s="21">
        <f t="shared" si="9"/>
        <v>0</v>
      </c>
      <c r="W41" s="21">
        <f t="shared" si="10"/>
        <v>0</v>
      </c>
      <c r="X41" s="22"/>
      <c r="Y41" s="23">
        <f t="shared" si="11"/>
        <v>0</v>
      </c>
      <c r="Z41" s="17"/>
      <c r="AA41" s="17"/>
      <c r="AB41" s="24">
        <f t="shared" si="12"/>
        <v>0</v>
      </c>
      <c r="AC41" s="128"/>
      <c r="AD41" s="25">
        <f t="shared" si="13"/>
        <v>0</v>
      </c>
      <c r="AE41" s="26">
        <f t="shared" si="14"/>
        <v>0</v>
      </c>
      <c r="AF41" s="13"/>
      <c r="AG41" s="14"/>
      <c r="AH41" s="15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>
        <f t="shared" si="17"/>
        <v>0</v>
      </c>
      <c r="AS41" s="17"/>
      <c r="AT41" s="17"/>
      <c r="AU41" s="17"/>
      <c r="AV41" s="17">
        <f t="shared" si="18"/>
        <v>0</v>
      </c>
      <c r="AW41" s="17">
        <f t="shared" si="19"/>
        <v>0</v>
      </c>
      <c r="AX41" s="17"/>
      <c r="AY41" s="17"/>
      <c r="AZ41" s="17"/>
      <c r="BA41" s="17"/>
      <c r="BB41" s="17"/>
      <c r="BC41" s="17"/>
      <c r="BD41" s="17">
        <f t="shared" si="20"/>
        <v>0</v>
      </c>
      <c r="BE41" s="27">
        <f t="shared" si="21"/>
        <v>0</v>
      </c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</row>
    <row r="42" spans="1:196" s="19" customFormat="1" ht="21" customHeight="1" x14ac:dyDescent="0.35">
      <c r="A42" s="13">
        <v>18</v>
      </c>
      <c r="B42" s="14" t="s">
        <v>47</v>
      </c>
      <c r="C42" s="35" t="s">
        <v>38</v>
      </c>
      <c r="D42" s="16">
        <v>34535</v>
      </c>
      <c r="E42" s="17">
        <v>1623</v>
      </c>
      <c r="F42" s="17">
        <f t="shared" si="0"/>
        <v>36158</v>
      </c>
      <c r="G42" s="17">
        <v>1591</v>
      </c>
      <c r="H42" s="17"/>
      <c r="I42" s="48"/>
      <c r="J42" s="17">
        <f t="shared" si="1"/>
        <v>37749</v>
      </c>
      <c r="K42" s="18">
        <f t="shared" si="2"/>
        <v>0</v>
      </c>
      <c r="L42" s="19">
        <v>0</v>
      </c>
      <c r="M42" s="19">
        <v>0</v>
      </c>
      <c r="N42" s="19">
        <v>0</v>
      </c>
      <c r="O42" s="20">
        <f t="shared" si="3"/>
        <v>37749</v>
      </c>
      <c r="P42" s="142">
        <v>1856.18</v>
      </c>
      <c r="Q42" s="17">
        <f t="shared" si="4"/>
        <v>19403.43</v>
      </c>
      <c r="R42" s="17">
        <f t="shared" si="5"/>
        <v>200</v>
      </c>
      <c r="S42" s="17">
        <f t="shared" si="6"/>
        <v>943.72</v>
      </c>
      <c r="T42" s="17">
        <f t="shared" si="7"/>
        <v>100</v>
      </c>
      <c r="U42" s="20">
        <f t="shared" si="8"/>
        <v>22503.33</v>
      </c>
      <c r="V42" s="21">
        <f t="shared" si="9"/>
        <v>7623</v>
      </c>
      <c r="W42" s="21">
        <f t="shared" si="10"/>
        <v>7622.6699999999983</v>
      </c>
      <c r="X42" s="22">
        <f>+A42</f>
        <v>18</v>
      </c>
      <c r="Y42" s="23">
        <f t="shared" si="11"/>
        <v>4529.88</v>
      </c>
      <c r="Z42" s="17">
        <v>0</v>
      </c>
      <c r="AA42" s="17">
        <v>100</v>
      </c>
      <c r="AB42" s="24">
        <f t="shared" si="12"/>
        <v>943.73</v>
      </c>
      <c r="AC42" s="128">
        <v>200</v>
      </c>
      <c r="AD42" s="25">
        <f t="shared" si="13"/>
        <v>15245.669999999998</v>
      </c>
      <c r="AE42" s="26">
        <f t="shared" si="14"/>
        <v>7622.8349999999991</v>
      </c>
      <c r="AF42" s="13">
        <v>18</v>
      </c>
      <c r="AG42" s="14" t="s">
        <v>47</v>
      </c>
      <c r="AH42" s="35" t="s">
        <v>38</v>
      </c>
      <c r="AI42" s="17">
        <f t="shared" si="15"/>
        <v>1856.18</v>
      </c>
      <c r="AJ42" s="17">
        <f t="shared" si="16"/>
        <v>3397.41</v>
      </c>
      <c r="AK42" s="17">
        <v>0</v>
      </c>
      <c r="AL42" s="17">
        <v>0</v>
      </c>
      <c r="AM42" s="17">
        <v>0</v>
      </c>
      <c r="AN42" s="17">
        <v>16006.02</v>
      </c>
      <c r="AO42" s="17">
        <v>0</v>
      </c>
      <c r="AP42" s="17">
        <v>0</v>
      </c>
      <c r="AQ42" s="17">
        <v>0</v>
      </c>
      <c r="AR42" s="17">
        <f t="shared" si="17"/>
        <v>19403.43</v>
      </c>
      <c r="AS42" s="17">
        <v>200</v>
      </c>
      <c r="AT42" s="17">
        <v>0</v>
      </c>
      <c r="AU42" s="17">
        <v>0</v>
      </c>
      <c r="AV42" s="17">
        <f t="shared" si="18"/>
        <v>200</v>
      </c>
      <c r="AW42" s="17">
        <f t="shared" si="19"/>
        <v>943.72</v>
      </c>
      <c r="AX42" s="17">
        <v>0</v>
      </c>
      <c r="AY42" s="17">
        <v>0</v>
      </c>
      <c r="AZ42" s="17">
        <v>100</v>
      </c>
      <c r="BA42" s="17">
        <v>0</v>
      </c>
      <c r="BB42" s="17">
        <v>0</v>
      </c>
      <c r="BC42" s="17">
        <v>0</v>
      </c>
      <c r="BD42" s="17">
        <f t="shared" si="20"/>
        <v>100</v>
      </c>
      <c r="BE42" s="27">
        <f t="shared" si="21"/>
        <v>22503.33</v>
      </c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</row>
    <row r="43" spans="1:196" s="19" customFormat="1" ht="21" customHeight="1" x14ac:dyDescent="0.35">
      <c r="A43" s="13"/>
      <c r="B43" s="29"/>
      <c r="C43" s="15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2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20">
        <f t="shared" si="8"/>
        <v>0</v>
      </c>
      <c r="V43" s="21">
        <f t="shared" si="9"/>
        <v>0</v>
      </c>
      <c r="W43" s="21">
        <f t="shared" si="10"/>
        <v>0</v>
      </c>
      <c r="X43" s="34"/>
      <c r="Y43" s="23">
        <f t="shared" si="11"/>
        <v>0</v>
      </c>
      <c r="Z43" s="17"/>
      <c r="AA43" s="17"/>
      <c r="AB43" s="24">
        <f t="shared" si="12"/>
        <v>0</v>
      </c>
      <c r="AC43" s="128"/>
      <c r="AD43" s="25">
        <f t="shared" si="13"/>
        <v>0</v>
      </c>
      <c r="AE43" s="26">
        <f t="shared" si="14"/>
        <v>0</v>
      </c>
      <c r="AF43" s="13"/>
      <c r="AG43" s="29"/>
      <c r="AH43" s="15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>
        <f t="shared" si="17"/>
        <v>0</v>
      </c>
      <c r="AS43" s="17"/>
      <c r="AT43" s="17"/>
      <c r="AU43" s="17"/>
      <c r="AV43" s="17">
        <f t="shared" si="18"/>
        <v>0</v>
      </c>
      <c r="AW43" s="17">
        <f t="shared" si="19"/>
        <v>0</v>
      </c>
      <c r="AX43" s="17"/>
      <c r="AY43" s="17"/>
      <c r="AZ43" s="17"/>
      <c r="BA43" s="17"/>
      <c r="BB43" s="17"/>
      <c r="BC43" s="17"/>
      <c r="BD43" s="17">
        <f t="shared" si="20"/>
        <v>0</v>
      </c>
      <c r="BE43" s="27">
        <f t="shared" si="21"/>
        <v>0</v>
      </c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</row>
    <row r="44" spans="1:196" s="19" customFormat="1" ht="21" customHeight="1" x14ac:dyDescent="0.35">
      <c r="A44" s="13">
        <v>19</v>
      </c>
      <c r="B44" s="14" t="s">
        <v>48</v>
      </c>
      <c r="C44" s="35" t="s">
        <v>49</v>
      </c>
      <c r="D44" s="16">
        <v>43030</v>
      </c>
      <c r="E44" s="17">
        <v>2108</v>
      </c>
      <c r="F44" s="17">
        <f t="shared" si="0"/>
        <v>45138</v>
      </c>
      <c r="G44" s="17">
        <v>2109</v>
      </c>
      <c r="H44" s="17"/>
      <c r="I44" s="17"/>
      <c r="J44" s="17">
        <f t="shared" si="1"/>
        <v>47247</v>
      </c>
      <c r="K44" s="18">
        <f t="shared" si="2"/>
        <v>0</v>
      </c>
      <c r="L44" s="19">
        <v>0</v>
      </c>
      <c r="M44" s="19">
        <v>0</v>
      </c>
      <c r="N44" s="19">
        <v>0</v>
      </c>
      <c r="O44" s="20">
        <f t="shared" si="3"/>
        <v>47247</v>
      </c>
      <c r="P44" s="142">
        <v>3605.95</v>
      </c>
      <c r="Q44" s="17">
        <f t="shared" si="4"/>
        <v>9753.2499999999982</v>
      </c>
      <c r="R44" s="17">
        <f t="shared" si="5"/>
        <v>3128.58</v>
      </c>
      <c r="S44" s="17">
        <f t="shared" si="6"/>
        <v>1181.17</v>
      </c>
      <c r="T44" s="17">
        <f t="shared" si="7"/>
        <v>12128.9</v>
      </c>
      <c r="U44" s="20">
        <f t="shared" si="8"/>
        <v>29797.85</v>
      </c>
      <c r="V44" s="21">
        <f t="shared" si="9"/>
        <v>8725</v>
      </c>
      <c r="W44" s="21">
        <f t="shared" si="10"/>
        <v>8724.1500000000015</v>
      </c>
      <c r="X44" s="22">
        <f>+A44</f>
        <v>19</v>
      </c>
      <c r="Y44" s="23">
        <f t="shared" si="11"/>
        <v>5669.6399999999994</v>
      </c>
      <c r="Z44" s="17">
        <v>0</v>
      </c>
      <c r="AA44" s="17">
        <v>100</v>
      </c>
      <c r="AB44" s="24">
        <f t="shared" si="12"/>
        <v>1181.18</v>
      </c>
      <c r="AC44" s="128">
        <v>200</v>
      </c>
      <c r="AD44" s="25">
        <f t="shared" si="13"/>
        <v>17449.150000000001</v>
      </c>
      <c r="AE44" s="26">
        <f t="shared" si="14"/>
        <v>8724.5750000000007</v>
      </c>
      <c r="AF44" s="13">
        <v>19</v>
      </c>
      <c r="AG44" s="14" t="s">
        <v>48</v>
      </c>
      <c r="AH44" s="35" t="s">
        <v>49</v>
      </c>
      <c r="AI44" s="17">
        <f t="shared" si="15"/>
        <v>3605.95</v>
      </c>
      <c r="AJ44" s="17">
        <f t="shared" si="16"/>
        <v>4252.2299999999996</v>
      </c>
      <c r="AK44" s="17">
        <v>0</v>
      </c>
      <c r="AL44" s="17">
        <v>0</v>
      </c>
      <c r="AM44" s="17">
        <v>0</v>
      </c>
      <c r="AN44" s="17">
        <v>4845.46</v>
      </c>
      <c r="AO44" s="17">
        <v>0</v>
      </c>
      <c r="AP44" s="17">
        <v>0</v>
      </c>
      <c r="AQ44" s="17">
        <v>655.56</v>
      </c>
      <c r="AR44" s="17">
        <f t="shared" si="17"/>
        <v>9753.2499999999982</v>
      </c>
      <c r="AS44" s="17">
        <v>200</v>
      </c>
      <c r="AT44" s="17">
        <v>2928.58</v>
      </c>
      <c r="AU44" s="17">
        <v>0</v>
      </c>
      <c r="AV44" s="17">
        <f t="shared" si="18"/>
        <v>3128.58</v>
      </c>
      <c r="AW44" s="17">
        <f t="shared" si="19"/>
        <v>1181.17</v>
      </c>
      <c r="AX44" s="17">
        <v>0</v>
      </c>
      <c r="AY44" s="17">
        <v>3663.5</v>
      </c>
      <c r="AZ44" s="17">
        <v>100</v>
      </c>
      <c r="BA44" s="17">
        <v>8365.4</v>
      </c>
      <c r="BB44" s="17">
        <v>0</v>
      </c>
      <c r="BC44" s="17">
        <v>0</v>
      </c>
      <c r="BD44" s="17">
        <f t="shared" si="20"/>
        <v>12128.9</v>
      </c>
      <c r="BE44" s="27">
        <f t="shared" si="21"/>
        <v>29797.85</v>
      </c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</row>
    <row r="45" spans="1:196" s="19" customFormat="1" ht="21" customHeight="1" x14ac:dyDescent="0.35">
      <c r="A45" s="13"/>
      <c r="B45" s="29"/>
      <c r="C45" s="15"/>
      <c r="D45" s="16"/>
      <c r="E45" s="17"/>
      <c r="F45" s="17">
        <f t="shared" si="0"/>
        <v>0</v>
      </c>
      <c r="G45" s="17"/>
      <c r="H45" s="17"/>
      <c r="I45" s="17"/>
      <c r="J45" s="17">
        <f t="shared" si="1"/>
        <v>0</v>
      </c>
      <c r="K45" s="18">
        <f t="shared" si="2"/>
        <v>0</v>
      </c>
      <c r="O45" s="2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20">
        <f t="shared" si="8"/>
        <v>0</v>
      </c>
      <c r="V45" s="21">
        <f t="shared" si="9"/>
        <v>0</v>
      </c>
      <c r="W45" s="21">
        <f t="shared" si="10"/>
        <v>0</v>
      </c>
      <c r="X45" s="22"/>
      <c r="Y45" s="23">
        <f t="shared" si="11"/>
        <v>0</v>
      </c>
      <c r="Z45" s="17"/>
      <c r="AA45" s="17"/>
      <c r="AB45" s="24">
        <f t="shared" si="12"/>
        <v>0</v>
      </c>
      <c r="AC45" s="128"/>
      <c r="AD45" s="25">
        <f t="shared" si="13"/>
        <v>0</v>
      </c>
      <c r="AE45" s="26">
        <f t="shared" si="14"/>
        <v>0</v>
      </c>
      <c r="AF45" s="13"/>
      <c r="AG45" s="29"/>
      <c r="AH45" s="15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>
        <f t="shared" si="17"/>
        <v>0</v>
      </c>
      <c r="AS45" s="17"/>
      <c r="AT45" s="154" t="s">
        <v>131</v>
      </c>
      <c r="AU45" s="17"/>
      <c r="AV45" s="17">
        <f t="shared" si="18"/>
        <v>0</v>
      </c>
      <c r="AW45" s="17">
        <f t="shared" si="19"/>
        <v>0</v>
      </c>
      <c r="AX45" s="17"/>
      <c r="AY45" s="17"/>
      <c r="AZ45" s="17"/>
      <c r="BA45" s="17"/>
      <c r="BB45" s="17"/>
      <c r="BC45" s="17"/>
      <c r="BD45" s="17">
        <f t="shared" si="20"/>
        <v>0</v>
      </c>
      <c r="BE45" s="27">
        <f t="shared" si="21"/>
        <v>0</v>
      </c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</row>
    <row r="46" spans="1:196" s="19" customFormat="1" ht="21" customHeight="1" x14ac:dyDescent="0.35">
      <c r="A46" s="13">
        <v>20</v>
      </c>
      <c r="B46" s="29" t="s">
        <v>122</v>
      </c>
      <c r="C46" s="15" t="s">
        <v>127</v>
      </c>
      <c r="D46" s="16">
        <v>29165</v>
      </c>
      <c r="E46" s="17">
        <v>1540</v>
      </c>
      <c r="F46" s="17">
        <f t="shared" si="0"/>
        <v>30705</v>
      </c>
      <c r="G46" s="17">
        <v>1540</v>
      </c>
      <c r="H46" s="17"/>
      <c r="I46" s="17"/>
      <c r="J46" s="17">
        <f t="shared" si="1"/>
        <v>32245</v>
      </c>
      <c r="K46" s="18">
        <f t="shared" si="2"/>
        <v>0</v>
      </c>
      <c r="L46" s="19">
        <v>0</v>
      </c>
      <c r="M46" s="19">
        <v>0</v>
      </c>
      <c r="N46" s="19">
        <v>0</v>
      </c>
      <c r="O46" s="20">
        <f t="shared" si="3"/>
        <v>32245</v>
      </c>
      <c r="P46" s="142">
        <v>1125.52</v>
      </c>
      <c r="Q46" s="17">
        <f t="shared" si="4"/>
        <v>2902.0499999999997</v>
      </c>
      <c r="R46" s="17">
        <f t="shared" si="5"/>
        <v>200</v>
      </c>
      <c r="S46" s="17">
        <f t="shared" si="6"/>
        <v>806.12</v>
      </c>
      <c r="T46" s="17">
        <f t="shared" si="7"/>
        <v>100</v>
      </c>
      <c r="U46" s="20">
        <f t="shared" si="8"/>
        <v>5133.6899999999996</v>
      </c>
      <c r="V46" s="21">
        <f t="shared" si="9"/>
        <v>13556</v>
      </c>
      <c r="W46" s="21">
        <f t="shared" si="10"/>
        <v>13555.310000000001</v>
      </c>
      <c r="X46" s="22">
        <v>8</v>
      </c>
      <c r="Y46" s="23">
        <f t="shared" si="11"/>
        <v>3869.3999999999996</v>
      </c>
      <c r="Z46" s="17"/>
      <c r="AA46" s="17">
        <v>100</v>
      </c>
      <c r="AB46" s="24">
        <f t="shared" si="12"/>
        <v>806.13</v>
      </c>
      <c r="AC46" s="128">
        <v>200</v>
      </c>
      <c r="AD46" s="25">
        <f t="shared" si="13"/>
        <v>27111.31</v>
      </c>
      <c r="AE46" s="26">
        <f t="shared" si="14"/>
        <v>13555.655000000001</v>
      </c>
      <c r="AF46" s="13">
        <v>20</v>
      </c>
      <c r="AG46" s="29" t="s">
        <v>122</v>
      </c>
      <c r="AH46" s="15" t="s">
        <v>127</v>
      </c>
      <c r="AI46" s="17">
        <f t="shared" si="15"/>
        <v>1125.52</v>
      </c>
      <c r="AJ46" s="17">
        <f t="shared" si="16"/>
        <v>2902.0499999999997</v>
      </c>
      <c r="AK46" s="17"/>
      <c r="AL46" s="17"/>
      <c r="AM46" s="17"/>
      <c r="AN46" s="17"/>
      <c r="AO46" s="17"/>
      <c r="AP46" s="17"/>
      <c r="AQ46" s="17"/>
      <c r="AR46" s="17">
        <f t="shared" si="17"/>
        <v>2902.0499999999997</v>
      </c>
      <c r="AS46" s="17">
        <v>200</v>
      </c>
      <c r="AT46" s="17"/>
      <c r="AU46" s="17"/>
      <c r="AV46" s="17">
        <f t="shared" si="18"/>
        <v>200</v>
      </c>
      <c r="AW46" s="17">
        <f t="shared" si="19"/>
        <v>806.12</v>
      </c>
      <c r="AX46" s="17"/>
      <c r="AY46" s="17"/>
      <c r="AZ46" s="17">
        <v>100</v>
      </c>
      <c r="BA46" s="17"/>
      <c r="BB46" s="17"/>
      <c r="BC46" s="17"/>
      <c r="BD46" s="17">
        <f t="shared" si="20"/>
        <v>100</v>
      </c>
      <c r="BE46" s="27">
        <f t="shared" si="21"/>
        <v>5133.6899999999996</v>
      </c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</row>
    <row r="47" spans="1:196" s="19" customFormat="1" ht="21" customHeight="1" x14ac:dyDescent="0.35">
      <c r="A47" s="13"/>
      <c r="B47" s="29"/>
      <c r="C47" s="15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2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20">
        <f t="shared" si="8"/>
        <v>0</v>
      </c>
      <c r="V47" s="21">
        <f t="shared" si="9"/>
        <v>0</v>
      </c>
      <c r="W47" s="21">
        <f t="shared" si="10"/>
        <v>0</v>
      </c>
      <c r="X47" s="22"/>
      <c r="Y47" s="23">
        <f t="shared" si="11"/>
        <v>0</v>
      </c>
      <c r="Z47" s="17"/>
      <c r="AA47" s="17"/>
      <c r="AB47" s="24">
        <f t="shared" si="12"/>
        <v>0</v>
      </c>
      <c r="AC47" s="128"/>
      <c r="AD47" s="25">
        <f t="shared" si="13"/>
        <v>0</v>
      </c>
      <c r="AE47" s="26">
        <f t="shared" si="14"/>
        <v>0</v>
      </c>
      <c r="AF47" s="13"/>
      <c r="AG47" s="29"/>
      <c r="AH47" s="15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>
        <f t="shared" si="17"/>
        <v>0</v>
      </c>
      <c r="AS47" s="17"/>
      <c r="AT47" s="17"/>
      <c r="AU47" s="17"/>
      <c r="AV47" s="17">
        <f t="shared" si="18"/>
        <v>0</v>
      </c>
      <c r="AW47" s="17">
        <f t="shared" si="19"/>
        <v>0</v>
      </c>
      <c r="AX47" s="17"/>
      <c r="AY47" s="17"/>
      <c r="AZ47" s="17"/>
      <c r="BA47" s="17"/>
      <c r="BB47" s="17"/>
      <c r="BC47" s="17"/>
      <c r="BD47" s="17">
        <f t="shared" si="20"/>
        <v>0</v>
      </c>
      <c r="BE47" s="27">
        <f t="shared" si="21"/>
        <v>0</v>
      </c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</row>
    <row r="48" spans="1:196" s="19" customFormat="1" ht="21" customHeight="1" x14ac:dyDescent="0.35">
      <c r="A48" s="13">
        <v>21</v>
      </c>
      <c r="B48" s="14" t="s">
        <v>108</v>
      </c>
      <c r="C48" s="35" t="s">
        <v>109</v>
      </c>
      <c r="D48" s="16">
        <v>33843</v>
      </c>
      <c r="E48" s="17">
        <v>1591</v>
      </c>
      <c r="F48" s="17">
        <f t="shared" si="0"/>
        <v>35434</v>
      </c>
      <c r="G48" s="17">
        <v>1590</v>
      </c>
      <c r="H48" s="17"/>
      <c r="I48" s="17"/>
      <c r="J48" s="17">
        <f t="shared" si="1"/>
        <v>37024</v>
      </c>
      <c r="K48" s="18">
        <f t="shared" si="2"/>
        <v>0</v>
      </c>
      <c r="L48" s="19">
        <v>0</v>
      </c>
      <c r="M48" s="19">
        <v>0</v>
      </c>
      <c r="N48" s="19">
        <v>0</v>
      </c>
      <c r="O48" s="20">
        <f t="shared" si="3"/>
        <v>37024</v>
      </c>
      <c r="P48" s="142">
        <v>1759.94</v>
      </c>
      <c r="Q48" s="17">
        <f t="shared" si="4"/>
        <v>17288.78</v>
      </c>
      <c r="R48" s="17">
        <f t="shared" si="5"/>
        <v>200</v>
      </c>
      <c r="S48" s="17">
        <f t="shared" si="6"/>
        <v>925.6</v>
      </c>
      <c r="T48" s="17">
        <f t="shared" si="7"/>
        <v>8016</v>
      </c>
      <c r="U48" s="20">
        <f t="shared" si="8"/>
        <v>28190.319999999996</v>
      </c>
      <c r="V48" s="21">
        <f t="shared" si="9"/>
        <v>4417</v>
      </c>
      <c r="W48" s="21">
        <f t="shared" si="10"/>
        <v>4416.6800000000039</v>
      </c>
      <c r="X48" s="22">
        <f>+A48</f>
        <v>21</v>
      </c>
      <c r="Y48" s="23">
        <f t="shared" si="11"/>
        <v>4442.88</v>
      </c>
      <c r="Z48" s="17">
        <v>0</v>
      </c>
      <c r="AA48" s="17">
        <v>100</v>
      </c>
      <c r="AB48" s="24">
        <f t="shared" si="12"/>
        <v>925.6</v>
      </c>
      <c r="AC48" s="128">
        <v>200</v>
      </c>
      <c r="AD48" s="25">
        <f t="shared" si="13"/>
        <v>8833.6800000000039</v>
      </c>
      <c r="AE48" s="26">
        <f t="shared" si="14"/>
        <v>4416.840000000002</v>
      </c>
      <c r="AF48" s="13">
        <v>21</v>
      </c>
      <c r="AG48" s="14" t="s">
        <v>108</v>
      </c>
      <c r="AH48" s="35" t="s">
        <v>109</v>
      </c>
      <c r="AI48" s="17">
        <f t="shared" si="15"/>
        <v>1759.94</v>
      </c>
      <c r="AJ48" s="17">
        <f t="shared" si="16"/>
        <v>3332.16</v>
      </c>
      <c r="AK48" s="17">
        <v>0</v>
      </c>
      <c r="AL48" s="17">
        <v>0</v>
      </c>
      <c r="AM48" s="17">
        <v>9634.44</v>
      </c>
      <c r="AN48" s="17">
        <v>4322.18</v>
      </c>
      <c r="AO48" s="17">
        <v>0</v>
      </c>
      <c r="AP48" s="17">
        <v>0</v>
      </c>
      <c r="AQ48" s="17">
        <v>0</v>
      </c>
      <c r="AR48" s="17">
        <f t="shared" si="17"/>
        <v>17288.78</v>
      </c>
      <c r="AS48" s="17">
        <v>200</v>
      </c>
      <c r="AT48" s="17">
        <v>0</v>
      </c>
      <c r="AU48" s="17">
        <v>0</v>
      </c>
      <c r="AV48" s="17">
        <f t="shared" si="18"/>
        <v>200</v>
      </c>
      <c r="AW48" s="17">
        <f t="shared" si="19"/>
        <v>925.6</v>
      </c>
      <c r="AX48" s="17">
        <v>0</v>
      </c>
      <c r="AY48" s="17">
        <v>7916</v>
      </c>
      <c r="AZ48" s="17">
        <v>100</v>
      </c>
      <c r="BA48" s="17">
        <v>0</v>
      </c>
      <c r="BB48" s="17">
        <v>0</v>
      </c>
      <c r="BC48" s="17">
        <v>0</v>
      </c>
      <c r="BD48" s="17">
        <f t="shared" si="20"/>
        <v>8016</v>
      </c>
      <c r="BE48" s="27">
        <f t="shared" si="21"/>
        <v>28190.319999999996</v>
      </c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</row>
    <row r="49" spans="1:196" s="19" customFormat="1" ht="21" customHeight="1" x14ac:dyDescent="0.35">
      <c r="A49" s="13"/>
      <c r="B49" s="29"/>
      <c r="C49" s="15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2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20">
        <f t="shared" si="8"/>
        <v>0</v>
      </c>
      <c r="V49" s="21">
        <f t="shared" si="9"/>
        <v>0</v>
      </c>
      <c r="W49" s="21">
        <f t="shared" si="10"/>
        <v>0</v>
      </c>
      <c r="X49" s="34"/>
      <c r="Y49" s="23">
        <f t="shared" si="11"/>
        <v>0</v>
      </c>
      <c r="Z49" s="17"/>
      <c r="AA49" s="17"/>
      <c r="AB49" s="24">
        <f t="shared" si="12"/>
        <v>0</v>
      </c>
      <c r="AC49" s="128"/>
      <c r="AD49" s="25">
        <f t="shared" si="13"/>
        <v>0</v>
      </c>
      <c r="AE49" s="26">
        <f t="shared" si="14"/>
        <v>0</v>
      </c>
      <c r="AF49" s="13"/>
      <c r="AG49" s="29"/>
      <c r="AH49" s="15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>
        <f t="shared" si="17"/>
        <v>0</v>
      </c>
      <c r="AS49" s="17"/>
      <c r="AT49" s="17"/>
      <c r="AU49" s="17"/>
      <c r="AV49" s="17">
        <f t="shared" si="18"/>
        <v>0</v>
      </c>
      <c r="AW49" s="17">
        <f t="shared" si="19"/>
        <v>0</v>
      </c>
      <c r="AX49" s="17"/>
      <c r="AY49" s="17"/>
      <c r="AZ49" s="17"/>
      <c r="BA49" s="17"/>
      <c r="BB49" s="17"/>
      <c r="BC49" s="17"/>
      <c r="BD49" s="17">
        <f t="shared" si="20"/>
        <v>0</v>
      </c>
      <c r="BE49" s="27">
        <f t="shared" si="21"/>
        <v>0</v>
      </c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</row>
    <row r="50" spans="1:196" s="19" customFormat="1" ht="21" customHeight="1" x14ac:dyDescent="0.35">
      <c r="A50" s="13">
        <v>22</v>
      </c>
      <c r="B50" s="14" t="s">
        <v>50</v>
      </c>
      <c r="C50" s="35" t="s">
        <v>51</v>
      </c>
      <c r="D50" s="16">
        <v>36619</v>
      </c>
      <c r="E50" s="17">
        <v>1794</v>
      </c>
      <c r="F50" s="17">
        <f t="shared" si="0"/>
        <v>38413</v>
      </c>
      <c r="G50" s="17">
        <v>1795</v>
      </c>
      <c r="H50" s="17"/>
      <c r="I50" s="17"/>
      <c r="J50" s="17">
        <f t="shared" si="1"/>
        <v>40208</v>
      </c>
      <c r="K50" s="18">
        <f t="shared" si="2"/>
        <v>2857.07</v>
      </c>
      <c r="L50" s="19">
        <v>2</v>
      </c>
      <c r="M50" s="19">
        <v>1</v>
      </c>
      <c r="N50" s="19">
        <v>13</v>
      </c>
      <c r="O50" s="20">
        <f t="shared" si="3"/>
        <v>37350.93</v>
      </c>
      <c r="P50" s="142">
        <v>2285.15</v>
      </c>
      <c r="Q50" s="17">
        <f t="shared" si="4"/>
        <v>6881.7</v>
      </c>
      <c r="R50" s="17">
        <f t="shared" si="5"/>
        <v>200</v>
      </c>
      <c r="S50" s="17">
        <f t="shared" si="6"/>
        <v>1005.2</v>
      </c>
      <c r="T50" s="17">
        <f t="shared" si="7"/>
        <v>6427.22</v>
      </c>
      <c r="U50" s="20">
        <f t="shared" si="8"/>
        <v>16799.27</v>
      </c>
      <c r="V50" s="21">
        <f t="shared" si="9"/>
        <v>10276</v>
      </c>
      <c r="W50" s="21">
        <f t="shared" si="10"/>
        <v>10275.66</v>
      </c>
      <c r="X50" s="22">
        <f>+A50</f>
        <v>22</v>
      </c>
      <c r="Y50" s="23">
        <f t="shared" si="11"/>
        <v>4824.96</v>
      </c>
      <c r="Z50" s="17">
        <v>0</v>
      </c>
      <c r="AA50" s="17">
        <v>100</v>
      </c>
      <c r="AB50" s="24">
        <f t="shared" si="12"/>
        <v>1005.2</v>
      </c>
      <c r="AC50" s="128">
        <v>200</v>
      </c>
      <c r="AD50" s="25">
        <f t="shared" si="13"/>
        <v>20551.66</v>
      </c>
      <c r="AE50" s="26">
        <f t="shared" si="14"/>
        <v>10275.83</v>
      </c>
      <c r="AF50" s="13">
        <v>22</v>
      </c>
      <c r="AG50" s="14" t="s">
        <v>50</v>
      </c>
      <c r="AH50" s="35" t="s">
        <v>51</v>
      </c>
      <c r="AI50" s="17">
        <f t="shared" si="15"/>
        <v>2285.15</v>
      </c>
      <c r="AJ50" s="17">
        <f t="shared" si="16"/>
        <v>3618.72</v>
      </c>
      <c r="AK50" s="17">
        <v>0</v>
      </c>
      <c r="AL50" s="17">
        <v>0</v>
      </c>
      <c r="AM50" s="17">
        <v>0</v>
      </c>
      <c r="AN50" s="17">
        <v>3262.98</v>
      </c>
      <c r="AO50" s="17">
        <v>0</v>
      </c>
      <c r="AP50" s="17">
        <v>0</v>
      </c>
      <c r="AQ50" s="17">
        <v>0</v>
      </c>
      <c r="AR50" s="17">
        <f t="shared" si="17"/>
        <v>6881.7</v>
      </c>
      <c r="AS50" s="17">
        <v>200</v>
      </c>
      <c r="AT50" s="17">
        <v>0</v>
      </c>
      <c r="AU50" s="17">
        <v>0</v>
      </c>
      <c r="AV50" s="17">
        <f t="shared" si="18"/>
        <v>200</v>
      </c>
      <c r="AW50" s="17">
        <f t="shared" si="19"/>
        <v>1005.2</v>
      </c>
      <c r="AX50" s="17">
        <v>0</v>
      </c>
      <c r="AY50" s="17">
        <v>1711</v>
      </c>
      <c r="AZ50" s="17">
        <v>100</v>
      </c>
      <c r="BA50" s="17">
        <v>4616.22</v>
      </c>
      <c r="BB50" s="17">
        <v>0</v>
      </c>
      <c r="BC50" s="17">
        <v>0</v>
      </c>
      <c r="BD50" s="17">
        <f t="shared" si="20"/>
        <v>6427.22</v>
      </c>
      <c r="BE50" s="27">
        <f t="shared" si="21"/>
        <v>16799.27</v>
      </c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</row>
    <row r="51" spans="1:196" s="19" customFormat="1" ht="21" customHeight="1" x14ac:dyDescent="0.35">
      <c r="A51" s="13"/>
      <c r="B51" s="29"/>
      <c r="C51" s="15"/>
      <c r="D51" s="16"/>
      <c r="E51" s="17"/>
      <c r="F51" s="17">
        <f t="shared" si="0"/>
        <v>0</v>
      </c>
      <c r="G51" s="17"/>
      <c r="H51" s="17"/>
      <c r="I51" s="17"/>
      <c r="J51" s="17">
        <f t="shared" si="1"/>
        <v>0</v>
      </c>
      <c r="K51" s="18">
        <f t="shared" si="2"/>
        <v>0</v>
      </c>
      <c r="O51" s="20">
        <f t="shared" si="3"/>
        <v>0</v>
      </c>
      <c r="P51" s="14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20">
        <f t="shared" si="8"/>
        <v>0</v>
      </c>
      <c r="V51" s="21">
        <f t="shared" si="9"/>
        <v>0</v>
      </c>
      <c r="W51" s="21">
        <f t="shared" si="10"/>
        <v>0</v>
      </c>
      <c r="X51" s="22"/>
      <c r="Y51" s="23">
        <f t="shared" si="11"/>
        <v>0</v>
      </c>
      <c r="Z51" s="17"/>
      <c r="AA51" s="17"/>
      <c r="AB51" s="24">
        <f t="shared" si="12"/>
        <v>0</v>
      </c>
      <c r="AC51" s="128"/>
      <c r="AD51" s="25">
        <f t="shared" si="13"/>
        <v>0</v>
      </c>
      <c r="AE51" s="26">
        <f t="shared" si="14"/>
        <v>0</v>
      </c>
      <c r="AF51" s="13"/>
      <c r="AG51" s="29"/>
      <c r="AH51" s="15"/>
      <c r="AI51" s="17">
        <f t="shared" si="15"/>
        <v>0</v>
      </c>
      <c r="AJ51" s="17">
        <f t="shared" si="16"/>
        <v>0</v>
      </c>
      <c r="AK51" s="17"/>
      <c r="AL51" s="17"/>
      <c r="AM51" s="17"/>
      <c r="AN51" s="17"/>
      <c r="AO51" s="17"/>
      <c r="AP51" s="17"/>
      <c r="AQ51" s="17"/>
      <c r="AR51" s="17">
        <f t="shared" si="17"/>
        <v>0</v>
      </c>
      <c r="AS51" s="17"/>
      <c r="AT51" s="17"/>
      <c r="AU51" s="17"/>
      <c r="AV51" s="17">
        <f t="shared" si="18"/>
        <v>0</v>
      </c>
      <c r="AW51" s="17">
        <f t="shared" si="19"/>
        <v>0</v>
      </c>
      <c r="AX51" s="17"/>
      <c r="AY51" s="17"/>
      <c r="AZ51" s="17"/>
      <c r="BA51" s="17"/>
      <c r="BB51" s="17"/>
      <c r="BC51" s="17"/>
      <c r="BD51" s="17">
        <f t="shared" si="20"/>
        <v>0</v>
      </c>
      <c r="BE51" s="27">
        <f t="shared" si="21"/>
        <v>0</v>
      </c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</row>
    <row r="52" spans="1:196" s="19" customFormat="1" ht="21.75" customHeight="1" x14ac:dyDescent="0.35">
      <c r="A52" s="13">
        <v>23</v>
      </c>
      <c r="B52" s="29" t="s">
        <v>52</v>
      </c>
      <c r="C52" s="35" t="s">
        <v>54</v>
      </c>
      <c r="D52" s="16">
        <v>34187</v>
      </c>
      <c r="E52" s="17">
        <v>1607</v>
      </c>
      <c r="F52" s="17">
        <v>49015</v>
      </c>
      <c r="G52" s="17"/>
      <c r="H52" s="17"/>
      <c r="I52" s="17"/>
      <c r="J52" s="17">
        <f t="shared" si="1"/>
        <v>49015</v>
      </c>
      <c r="K52" s="18">
        <f t="shared" si="2"/>
        <v>0</v>
      </c>
      <c r="L52" s="19">
        <v>0</v>
      </c>
      <c r="M52" s="19">
        <v>0</v>
      </c>
      <c r="N52" s="19">
        <v>0</v>
      </c>
      <c r="O52" s="20">
        <f t="shared" si="3"/>
        <v>49015</v>
      </c>
      <c r="P52" s="142">
        <v>1807.73</v>
      </c>
      <c r="Q52" s="17">
        <f t="shared" si="4"/>
        <v>12067.49</v>
      </c>
      <c r="R52" s="17">
        <f t="shared" si="5"/>
        <v>1149.8</v>
      </c>
      <c r="S52" s="17">
        <f t="shared" si="6"/>
        <v>1225.3699999999999</v>
      </c>
      <c r="T52" s="17">
        <f t="shared" si="7"/>
        <v>100</v>
      </c>
      <c r="U52" s="20">
        <f t="shared" si="8"/>
        <v>16350.39</v>
      </c>
      <c r="V52" s="21">
        <f t="shared" si="9"/>
        <v>16332</v>
      </c>
      <c r="W52" s="21">
        <f t="shared" si="10"/>
        <v>16332.61</v>
      </c>
      <c r="X52" s="22">
        <v>9</v>
      </c>
      <c r="Y52" s="23">
        <f t="shared" si="11"/>
        <v>5881.8</v>
      </c>
      <c r="Z52" s="17">
        <v>0</v>
      </c>
      <c r="AA52" s="17">
        <v>100</v>
      </c>
      <c r="AB52" s="24">
        <f t="shared" si="12"/>
        <v>1225.3799999999999</v>
      </c>
      <c r="AC52" s="128">
        <v>200</v>
      </c>
      <c r="AD52" s="25">
        <f t="shared" si="13"/>
        <v>32664.61</v>
      </c>
      <c r="AE52" s="26">
        <f t="shared" si="14"/>
        <v>16332.305</v>
      </c>
      <c r="AF52" s="13">
        <v>23</v>
      </c>
      <c r="AG52" s="29" t="s">
        <v>52</v>
      </c>
      <c r="AH52" s="35" t="s">
        <v>54</v>
      </c>
      <c r="AI52" s="17">
        <f t="shared" si="15"/>
        <v>1807.73</v>
      </c>
      <c r="AJ52" s="17">
        <f t="shared" si="16"/>
        <v>4411.3499999999995</v>
      </c>
      <c r="AK52" s="17">
        <v>0</v>
      </c>
      <c r="AL52" s="17">
        <v>0</v>
      </c>
      <c r="AM52" s="17">
        <v>0</v>
      </c>
      <c r="AN52" s="17">
        <v>7000.58</v>
      </c>
      <c r="AO52" s="17">
        <v>0</v>
      </c>
      <c r="AP52" s="17">
        <v>0</v>
      </c>
      <c r="AQ52" s="17">
        <v>655.56</v>
      </c>
      <c r="AR52" s="17">
        <f t="shared" si="17"/>
        <v>12067.49</v>
      </c>
      <c r="AS52" s="17">
        <v>200</v>
      </c>
      <c r="AT52" s="19">
        <v>949.8</v>
      </c>
      <c r="AU52" s="17">
        <v>0</v>
      </c>
      <c r="AV52" s="17">
        <f t="shared" si="18"/>
        <v>1149.8</v>
      </c>
      <c r="AW52" s="17">
        <f t="shared" si="19"/>
        <v>1225.3699999999999</v>
      </c>
      <c r="AX52" s="17">
        <v>0</v>
      </c>
      <c r="AY52" s="17">
        <v>0</v>
      </c>
      <c r="AZ52" s="17">
        <v>100</v>
      </c>
      <c r="BC52" s="17">
        <v>0</v>
      </c>
      <c r="BD52" s="17">
        <f t="shared" si="20"/>
        <v>100</v>
      </c>
      <c r="BE52" s="27">
        <f t="shared" si="21"/>
        <v>16350.39</v>
      </c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</row>
    <row r="53" spans="1:196" s="19" customFormat="1" ht="21.75" customHeight="1" x14ac:dyDescent="0.35">
      <c r="A53" s="13"/>
      <c r="B53" s="29"/>
      <c r="C53" s="49"/>
      <c r="D53" s="16"/>
      <c r="F53" s="17"/>
      <c r="J53" s="17">
        <f t="shared" si="1"/>
        <v>0</v>
      </c>
      <c r="K53" s="18">
        <f t="shared" si="2"/>
        <v>0</v>
      </c>
      <c r="O53" s="20">
        <f t="shared" si="3"/>
        <v>0</v>
      </c>
      <c r="P53" s="145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20">
        <f t="shared" si="8"/>
        <v>0</v>
      </c>
      <c r="V53" s="21">
        <f t="shared" si="9"/>
        <v>0</v>
      </c>
      <c r="W53" s="21">
        <f t="shared" si="10"/>
        <v>0</v>
      </c>
      <c r="X53" s="22"/>
      <c r="Y53" s="23">
        <f t="shared" si="11"/>
        <v>0</v>
      </c>
      <c r="AA53" s="17"/>
      <c r="AB53" s="24">
        <f t="shared" si="12"/>
        <v>0</v>
      </c>
      <c r="AC53" s="128"/>
      <c r="AD53" s="25">
        <f t="shared" si="13"/>
        <v>0</v>
      </c>
      <c r="AE53" s="26">
        <f t="shared" si="14"/>
        <v>0</v>
      </c>
      <c r="AF53" s="13"/>
      <c r="AG53" s="29"/>
      <c r="AH53" s="49"/>
      <c r="AI53" s="17">
        <f t="shared" si="15"/>
        <v>0</v>
      </c>
      <c r="AJ53" s="17">
        <f t="shared" si="16"/>
        <v>0</v>
      </c>
      <c r="AK53" s="50"/>
      <c r="AP53" s="51"/>
      <c r="AR53" s="17">
        <f t="shared" si="17"/>
        <v>0</v>
      </c>
      <c r="AS53" s="136"/>
      <c r="AT53" s="122" t="s">
        <v>119</v>
      </c>
      <c r="AV53" s="17">
        <f t="shared" si="18"/>
        <v>0</v>
      </c>
      <c r="AW53" s="17">
        <f t="shared" si="19"/>
        <v>0</v>
      </c>
      <c r="AX53" s="17"/>
      <c r="AY53" s="52"/>
      <c r="BC53" s="17"/>
      <c r="BD53" s="17">
        <f t="shared" si="20"/>
        <v>0</v>
      </c>
      <c r="BE53" s="27">
        <f t="shared" si="21"/>
        <v>0</v>
      </c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</row>
    <row r="54" spans="1:196" s="19" customFormat="1" ht="25.5" x14ac:dyDescent="0.35">
      <c r="A54" s="13">
        <v>24</v>
      </c>
      <c r="B54" s="14" t="s">
        <v>53</v>
      </c>
      <c r="C54" s="44" t="s">
        <v>56</v>
      </c>
      <c r="D54" s="16">
        <v>47228</v>
      </c>
      <c r="E54" s="17">
        <v>2314</v>
      </c>
      <c r="F54" s="17">
        <v>74836</v>
      </c>
      <c r="G54" s="17"/>
      <c r="H54" s="17"/>
      <c r="I54" s="17"/>
      <c r="J54" s="17">
        <f t="shared" si="1"/>
        <v>74836</v>
      </c>
      <c r="K54" s="18">
        <f t="shared" si="2"/>
        <v>0</v>
      </c>
      <c r="L54" s="19">
        <v>0</v>
      </c>
      <c r="M54" s="19">
        <v>0</v>
      </c>
      <c r="N54" s="19">
        <v>0</v>
      </c>
      <c r="O54" s="20">
        <f t="shared" si="3"/>
        <v>74836</v>
      </c>
      <c r="P54" s="142">
        <v>4570.33</v>
      </c>
      <c r="Q54" s="17">
        <f t="shared" si="4"/>
        <v>6735.24</v>
      </c>
      <c r="R54" s="17">
        <f t="shared" si="5"/>
        <v>200</v>
      </c>
      <c r="S54" s="17">
        <f t="shared" si="6"/>
        <v>1870.9</v>
      </c>
      <c r="T54" s="17">
        <f t="shared" si="7"/>
        <v>100</v>
      </c>
      <c r="U54" s="20">
        <f t="shared" si="8"/>
        <v>13476.47</v>
      </c>
      <c r="V54" s="21">
        <f t="shared" si="9"/>
        <v>30680</v>
      </c>
      <c r="W54" s="21">
        <f t="shared" si="10"/>
        <v>30679.53</v>
      </c>
      <c r="X54" s="22">
        <f>+A54</f>
        <v>24</v>
      </c>
      <c r="Y54" s="23">
        <f t="shared" si="11"/>
        <v>8980.32</v>
      </c>
      <c r="Z54" s="17">
        <v>0</v>
      </c>
      <c r="AA54" s="17">
        <v>100</v>
      </c>
      <c r="AB54" s="24">
        <f t="shared" si="12"/>
        <v>1870.9</v>
      </c>
      <c r="AC54" s="128">
        <v>200</v>
      </c>
      <c r="AD54" s="25">
        <f t="shared" si="13"/>
        <v>61359.53</v>
      </c>
      <c r="AE54" s="26">
        <f t="shared" si="14"/>
        <v>30679.764999999999</v>
      </c>
      <c r="AF54" s="13">
        <v>24</v>
      </c>
      <c r="AG54" s="14" t="s">
        <v>53</v>
      </c>
      <c r="AH54" s="44" t="s">
        <v>56</v>
      </c>
      <c r="AI54" s="17">
        <f t="shared" si="15"/>
        <v>4570.33</v>
      </c>
      <c r="AJ54" s="17">
        <f t="shared" si="16"/>
        <v>6735.24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f t="shared" si="17"/>
        <v>6735.24</v>
      </c>
      <c r="AS54" s="17">
        <v>200</v>
      </c>
      <c r="AT54" s="17">
        <v>0</v>
      </c>
      <c r="AU54" s="17">
        <v>0</v>
      </c>
      <c r="AV54" s="17">
        <f t="shared" si="18"/>
        <v>200</v>
      </c>
      <c r="AW54" s="17">
        <f t="shared" si="19"/>
        <v>1870.9</v>
      </c>
      <c r="AX54" s="17">
        <v>0</v>
      </c>
      <c r="AY54" s="17">
        <v>0</v>
      </c>
      <c r="AZ54" s="17">
        <v>100</v>
      </c>
      <c r="BA54" s="17">
        <v>0</v>
      </c>
      <c r="BB54" s="17">
        <v>0</v>
      </c>
      <c r="BC54" s="17">
        <v>0</v>
      </c>
      <c r="BD54" s="17">
        <f t="shared" si="20"/>
        <v>100</v>
      </c>
      <c r="BE54" s="27">
        <f t="shared" si="21"/>
        <v>13476.47</v>
      </c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</row>
    <row r="55" spans="1:196" s="57" customFormat="1" ht="21.75" customHeight="1" x14ac:dyDescent="0.35">
      <c r="A55" s="13"/>
      <c r="B55" s="53"/>
      <c r="C55" s="54"/>
      <c r="D55" s="55"/>
      <c r="E55" s="56"/>
      <c r="F55" s="17">
        <f t="shared" si="0"/>
        <v>0</v>
      </c>
      <c r="G55" s="56"/>
      <c r="H55" s="56"/>
      <c r="I55" s="56"/>
      <c r="J55" s="17">
        <f t="shared" si="1"/>
        <v>0</v>
      </c>
      <c r="K55" s="18">
        <f t="shared" si="2"/>
        <v>0</v>
      </c>
      <c r="O55" s="20">
        <f t="shared" si="3"/>
        <v>0</v>
      </c>
      <c r="P55" s="146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20">
        <f t="shared" si="8"/>
        <v>0</v>
      </c>
      <c r="V55" s="21">
        <f t="shared" si="9"/>
        <v>0</v>
      </c>
      <c r="W55" s="21">
        <f t="shared" si="10"/>
        <v>0</v>
      </c>
      <c r="X55" s="34"/>
      <c r="Y55" s="23">
        <f t="shared" si="11"/>
        <v>0</v>
      </c>
      <c r="Z55" s="56"/>
      <c r="AA55" s="56"/>
      <c r="AB55" s="24">
        <f t="shared" si="12"/>
        <v>0</v>
      </c>
      <c r="AC55" s="130"/>
      <c r="AD55" s="25">
        <f t="shared" si="13"/>
        <v>0</v>
      </c>
      <c r="AE55" s="26">
        <f t="shared" si="14"/>
        <v>0</v>
      </c>
      <c r="AF55" s="13"/>
      <c r="AG55" s="53"/>
      <c r="AH55" s="54"/>
      <c r="AI55" s="17">
        <f t="shared" si="15"/>
        <v>0</v>
      </c>
      <c r="AJ55" s="17">
        <f t="shared" si="16"/>
        <v>0</v>
      </c>
      <c r="AK55" s="56"/>
      <c r="AL55" s="56"/>
      <c r="AM55" s="56"/>
      <c r="AN55" s="56"/>
      <c r="AO55" s="56"/>
      <c r="AP55" s="56"/>
      <c r="AQ55" s="56"/>
      <c r="AR55" s="17">
        <f t="shared" si="17"/>
        <v>0</v>
      </c>
      <c r="AS55" s="56"/>
      <c r="AT55" s="56"/>
      <c r="AU55" s="56"/>
      <c r="AV55" s="17">
        <f t="shared" si="18"/>
        <v>0</v>
      </c>
      <c r="AW55" s="17">
        <f t="shared" si="19"/>
        <v>0</v>
      </c>
      <c r="AX55" s="17"/>
      <c r="AY55" s="56"/>
      <c r="AZ55" s="56"/>
      <c r="BA55" s="56"/>
      <c r="BB55" s="56"/>
      <c r="BC55" s="17"/>
      <c r="BD55" s="17">
        <f t="shared" si="20"/>
        <v>0</v>
      </c>
      <c r="BE55" s="27">
        <f t="shared" si="21"/>
        <v>0</v>
      </c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</row>
    <row r="56" spans="1:196" s="38" customFormat="1" ht="21.75" customHeight="1" x14ac:dyDescent="0.35">
      <c r="A56" s="13">
        <v>25</v>
      </c>
      <c r="B56" s="58" t="s">
        <v>55</v>
      </c>
      <c r="C56" s="44" t="s">
        <v>56</v>
      </c>
      <c r="D56" s="59">
        <v>71511</v>
      </c>
      <c r="E56" s="40">
        <v>3325</v>
      </c>
      <c r="F56" s="17">
        <f t="shared" si="0"/>
        <v>74836</v>
      </c>
      <c r="G56" s="40">
        <v>3326</v>
      </c>
      <c r="H56" s="40"/>
      <c r="I56" s="40"/>
      <c r="J56" s="17">
        <f t="shared" si="1"/>
        <v>78162</v>
      </c>
      <c r="K56" s="18">
        <f t="shared" si="2"/>
        <v>0</v>
      </c>
      <c r="L56" s="38">
        <v>0</v>
      </c>
      <c r="M56" s="38">
        <v>0</v>
      </c>
      <c r="N56" s="38">
        <v>0</v>
      </c>
      <c r="O56" s="20">
        <f t="shared" si="3"/>
        <v>78162</v>
      </c>
      <c r="P56" s="144">
        <v>10500.09</v>
      </c>
      <c r="Q56" s="17">
        <f t="shared" si="4"/>
        <v>15939.76</v>
      </c>
      <c r="R56" s="17">
        <f t="shared" si="5"/>
        <v>200</v>
      </c>
      <c r="S56" s="17">
        <f t="shared" si="6"/>
        <v>1954.05</v>
      </c>
      <c r="T56" s="17">
        <f t="shared" si="7"/>
        <v>200</v>
      </c>
      <c r="U56" s="20">
        <f t="shared" si="8"/>
        <v>28793.899999999998</v>
      </c>
      <c r="V56" s="21">
        <f t="shared" si="9"/>
        <v>24684</v>
      </c>
      <c r="W56" s="21">
        <f t="shared" si="10"/>
        <v>24684.100000000006</v>
      </c>
      <c r="X56" s="22">
        <f>+A56</f>
        <v>25</v>
      </c>
      <c r="Y56" s="23">
        <f t="shared" si="11"/>
        <v>9379.44</v>
      </c>
      <c r="Z56" s="40">
        <v>0</v>
      </c>
      <c r="AA56" s="17">
        <v>100</v>
      </c>
      <c r="AB56" s="24">
        <f t="shared" si="12"/>
        <v>1954.05</v>
      </c>
      <c r="AC56" s="128">
        <v>200</v>
      </c>
      <c r="AD56" s="25">
        <f t="shared" si="13"/>
        <v>49368.100000000006</v>
      </c>
      <c r="AE56" s="26">
        <f t="shared" si="14"/>
        <v>24684.050000000003</v>
      </c>
      <c r="AF56" s="13">
        <v>25</v>
      </c>
      <c r="AG56" s="58" t="s">
        <v>55</v>
      </c>
      <c r="AH56" s="44" t="s">
        <v>56</v>
      </c>
      <c r="AI56" s="17">
        <f t="shared" si="15"/>
        <v>10500.09</v>
      </c>
      <c r="AJ56" s="17">
        <f t="shared" si="16"/>
        <v>7034.58</v>
      </c>
      <c r="AK56" s="40">
        <v>0</v>
      </c>
      <c r="AL56" s="40">
        <v>0</v>
      </c>
      <c r="AM56" s="40">
        <v>0</v>
      </c>
      <c r="AN56" s="40">
        <v>8905.18</v>
      </c>
      <c r="AO56" s="40">
        <v>0</v>
      </c>
      <c r="AP56" s="40">
        <v>0</v>
      </c>
      <c r="AQ56" s="40">
        <v>0</v>
      </c>
      <c r="AR56" s="17">
        <f t="shared" si="17"/>
        <v>15939.76</v>
      </c>
      <c r="AS56" s="17">
        <v>200</v>
      </c>
      <c r="AT56" s="40">
        <v>0</v>
      </c>
      <c r="AU56" s="40">
        <v>0</v>
      </c>
      <c r="AV56" s="17">
        <f t="shared" si="18"/>
        <v>200</v>
      </c>
      <c r="AW56" s="17">
        <f t="shared" si="19"/>
        <v>1954.05</v>
      </c>
      <c r="AX56" s="17">
        <v>0</v>
      </c>
      <c r="AY56" s="40">
        <v>100</v>
      </c>
      <c r="AZ56" s="17">
        <v>100</v>
      </c>
      <c r="BA56" s="40">
        <v>0</v>
      </c>
      <c r="BB56" s="40">
        <v>0</v>
      </c>
      <c r="BC56" s="17">
        <v>0</v>
      </c>
      <c r="BD56" s="17">
        <f t="shared" si="20"/>
        <v>200</v>
      </c>
      <c r="BE56" s="27">
        <f t="shared" si="21"/>
        <v>28793.899999999998</v>
      </c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</row>
    <row r="57" spans="1:196" s="19" customFormat="1" ht="21.75" customHeight="1" x14ac:dyDescent="0.35">
      <c r="A57" s="13"/>
      <c r="B57" s="29"/>
      <c r="C57" s="15"/>
      <c r="D57" s="16"/>
      <c r="E57" s="17"/>
      <c r="F57" s="17">
        <f t="shared" si="0"/>
        <v>0</v>
      </c>
      <c r="G57" s="17"/>
      <c r="H57" s="17"/>
      <c r="I57" s="17"/>
      <c r="J57" s="17">
        <f t="shared" si="1"/>
        <v>0</v>
      </c>
      <c r="K57" s="18">
        <f t="shared" si="2"/>
        <v>0</v>
      </c>
      <c r="O57" s="20">
        <f t="shared" si="3"/>
        <v>0</v>
      </c>
      <c r="P57" s="142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20">
        <f t="shared" si="8"/>
        <v>0</v>
      </c>
      <c r="V57" s="21">
        <f t="shared" si="9"/>
        <v>0</v>
      </c>
      <c r="W57" s="21">
        <f t="shared" si="10"/>
        <v>0</v>
      </c>
      <c r="X57" s="22"/>
      <c r="Y57" s="23">
        <f t="shared" si="11"/>
        <v>0</v>
      </c>
      <c r="Z57" s="17"/>
      <c r="AA57" s="17"/>
      <c r="AB57" s="24">
        <f t="shared" si="12"/>
        <v>0</v>
      </c>
      <c r="AC57" s="128"/>
      <c r="AD57" s="25">
        <f t="shared" si="13"/>
        <v>0</v>
      </c>
      <c r="AE57" s="26">
        <f t="shared" si="14"/>
        <v>0</v>
      </c>
      <c r="AF57" s="13"/>
      <c r="AG57" s="29"/>
      <c r="AH57" s="15"/>
      <c r="AI57" s="17">
        <f t="shared" si="15"/>
        <v>0</v>
      </c>
      <c r="AJ57" s="17">
        <f t="shared" si="16"/>
        <v>0</v>
      </c>
      <c r="AK57" s="17"/>
      <c r="AL57" s="17"/>
      <c r="AM57" s="17"/>
      <c r="AN57" s="17"/>
      <c r="AO57" s="17"/>
      <c r="AP57" s="17"/>
      <c r="AQ57" s="17"/>
      <c r="AR57" s="17">
        <f t="shared" si="17"/>
        <v>0</v>
      </c>
      <c r="AS57" s="17"/>
      <c r="AT57" s="17"/>
      <c r="AU57" s="17"/>
      <c r="AV57" s="17">
        <f t="shared" si="18"/>
        <v>0</v>
      </c>
      <c r="AW57" s="17">
        <f t="shared" si="19"/>
        <v>0</v>
      </c>
      <c r="AX57" s="17"/>
      <c r="AY57" s="17"/>
      <c r="AZ57" s="17"/>
      <c r="BA57" s="17"/>
      <c r="BB57" s="17"/>
      <c r="BC57" s="17"/>
      <c r="BD57" s="17">
        <f t="shared" si="20"/>
        <v>0</v>
      </c>
      <c r="BE57" s="27">
        <f t="shared" si="21"/>
        <v>0</v>
      </c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</row>
    <row r="58" spans="1:196" s="19" customFormat="1" ht="21.75" customHeight="1" x14ac:dyDescent="0.35">
      <c r="A58" s="13">
        <v>26</v>
      </c>
      <c r="B58" s="29" t="s">
        <v>57</v>
      </c>
      <c r="C58" s="15" t="s">
        <v>58</v>
      </c>
      <c r="D58" s="16">
        <v>36619</v>
      </c>
      <c r="E58" s="17">
        <v>1794</v>
      </c>
      <c r="F58" s="17">
        <f t="shared" si="0"/>
        <v>38413</v>
      </c>
      <c r="G58" s="17">
        <v>1795</v>
      </c>
      <c r="H58" s="17"/>
      <c r="I58" s="17"/>
      <c r="J58" s="17">
        <f t="shared" si="1"/>
        <v>40208</v>
      </c>
      <c r="K58" s="18">
        <f t="shared" si="2"/>
        <v>0</v>
      </c>
      <c r="L58" s="19">
        <v>0</v>
      </c>
      <c r="M58" s="19">
        <v>0</v>
      </c>
      <c r="N58" s="19">
        <v>0</v>
      </c>
      <c r="O58" s="20">
        <f t="shared" si="3"/>
        <v>40208</v>
      </c>
      <c r="P58" s="142">
        <v>2285.15</v>
      </c>
      <c r="Q58" s="17">
        <f t="shared" si="4"/>
        <v>9979.3499999999985</v>
      </c>
      <c r="R58" s="17">
        <f t="shared" si="5"/>
        <v>200</v>
      </c>
      <c r="S58" s="17">
        <f t="shared" si="6"/>
        <v>1005.2</v>
      </c>
      <c r="T58" s="17">
        <f t="shared" si="7"/>
        <v>20129.07</v>
      </c>
      <c r="U58" s="20">
        <f t="shared" si="8"/>
        <v>33598.769999999997</v>
      </c>
      <c r="V58" s="21">
        <f t="shared" si="9"/>
        <v>3305</v>
      </c>
      <c r="W58" s="21">
        <f t="shared" si="10"/>
        <v>3304.2300000000032</v>
      </c>
      <c r="X58" s="22">
        <v>10</v>
      </c>
      <c r="Y58" s="23">
        <f t="shared" si="11"/>
        <v>4824.96</v>
      </c>
      <c r="Z58" s="17">
        <v>0</v>
      </c>
      <c r="AA58" s="17">
        <v>100</v>
      </c>
      <c r="AB58" s="24">
        <f t="shared" si="12"/>
        <v>1005.2</v>
      </c>
      <c r="AC58" s="128">
        <v>200</v>
      </c>
      <c r="AD58" s="25">
        <f t="shared" si="13"/>
        <v>6609.2300000000032</v>
      </c>
      <c r="AE58" s="26">
        <f t="shared" si="14"/>
        <v>3304.6150000000016</v>
      </c>
      <c r="AF58" s="13">
        <v>26</v>
      </c>
      <c r="AG58" s="29" t="s">
        <v>57</v>
      </c>
      <c r="AH58" s="15" t="s">
        <v>58</v>
      </c>
      <c r="AI58" s="17">
        <f t="shared" si="15"/>
        <v>2285.15</v>
      </c>
      <c r="AJ58" s="17">
        <f t="shared" si="16"/>
        <v>3618.72</v>
      </c>
      <c r="AK58" s="17">
        <v>0</v>
      </c>
      <c r="AL58" s="17">
        <v>0</v>
      </c>
      <c r="AM58" s="17">
        <v>0</v>
      </c>
      <c r="AN58" s="17">
        <v>5705.07</v>
      </c>
      <c r="AO58" s="17">
        <v>0</v>
      </c>
      <c r="AP58" s="17">
        <v>0</v>
      </c>
      <c r="AQ58" s="17">
        <v>655.56</v>
      </c>
      <c r="AR58" s="17">
        <f t="shared" si="17"/>
        <v>9979.3499999999985</v>
      </c>
      <c r="AS58" s="17">
        <v>200</v>
      </c>
      <c r="AT58" s="17">
        <v>0</v>
      </c>
      <c r="AU58" s="17">
        <v>0</v>
      </c>
      <c r="AV58" s="17">
        <f t="shared" si="18"/>
        <v>200</v>
      </c>
      <c r="AW58" s="17">
        <f t="shared" si="19"/>
        <v>1005.2</v>
      </c>
      <c r="AX58" s="17">
        <v>0</v>
      </c>
      <c r="AY58" s="17">
        <v>6142</v>
      </c>
      <c r="AZ58" s="17">
        <v>100</v>
      </c>
      <c r="BA58" s="17">
        <v>8681.07</v>
      </c>
      <c r="BB58" s="17">
        <v>5206</v>
      </c>
      <c r="BC58" s="17">
        <v>0</v>
      </c>
      <c r="BD58" s="17">
        <f t="shared" si="20"/>
        <v>20129.07</v>
      </c>
      <c r="BE58" s="27">
        <f t="shared" si="21"/>
        <v>33598.769999999997</v>
      </c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</row>
    <row r="59" spans="1:196" s="57" customFormat="1" ht="23.25" customHeight="1" x14ac:dyDescent="0.35">
      <c r="A59" s="13"/>
      <c r="B59" s="14"/>
      <c r="C59" s="54"/>
      <c r="D59" s="42"/>
      <c r="E59" s="56"/>
      <c r="F59" s="17">
        <f t="shared" si="0"/>
        <v>0</v>
      </c>
      <c r="G59" s="56"/>
      <c r="H59" s="56"/>
      <c r="I59" s="56"/>
      <c r="J59" s="17">
        <f t="shared" si="1"/>
        <v>0</v>
      </c>
      <c r="K59" s="18">
        <f t="shared" si="2"/>
        <v>0</v>
      </c>
      <c r="O59" s="20">
        <f t="shared" si="3"/>
        <v>0</v>
      </c>
      <c r="P59" s="146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20">
        <f t="shared" si="8"/>
        <v>0</v>
      </c>
      <c r="V59" s="21">
        <f t="shared" si="9"/>
        <v>0</v>
      </c>
      <c r="W59" s="21">
        <f t="shared" si="10"/>
        <v>0</v>
      </c>
      <c r="X59" s="22"/>
      <c r="Y59" s="23">
        <f t="shared" si="11"/>
        <v>0</v>
      </c>
      <c r="Z59" s="56"/>
      <c r="AA59" s="56"/>
      <c r="AB59" s="24">
        <f t="shared" si="12"/>
        <v>0</v>
      </c>
      <c r="AC59" s="130"/>
      <c r="AD59" s="25">
        <f t="shared" si="13"/>
        <v>0</v>
      </c>
      <c r="AE59" s="26">
        <f t="shared" si="14"/>
        <v>0</v>
      </c>
      <c r="AF59" s="13"/>
      <c r="AG59" s="14"/>
      <c r="AH59" s="54"/>
      <c r="AI59" s="17">
        <f t="shared" si="15"/>
        <v>0</v>
      </c>
      <c r="AJ59" s="17">
        <f t="shared" si="16"/>
        <v>0</v>
      </c>
      <c r="AK59" s="56"/>
      <c r="AL59" s="56"/>
      <c r="AM59" s="56"/>
      <c r="AN59" s="56"/>
      <c r="AO59" s="56"/>
      <c r="AP59" s="56"/>
      <c r="AQ59" s="56"/>
      <c r="AR59" s="17">
        <f t="shared" si="17"/>
        <v>0</v>
      </c>
      <c r="AS59" s="56"/>
      <c r="AT59" s="56"/>
      <c r="AU59" s="56"/>
      <c r="AV59" s="17">
        <f t="shared" si="18"/>
        <v>0</v>
      </c>
      <c r="AW59" s="17">
        <f t="shared" si="19"/>
        <v>0</v>
      </c>
      <c r="AX59" s="17"/>
      <c r="AY59" s="56"/>
      <c r="AZ59" s="56"/>
      <c r="BA59" s="17" t="s">
        <v>115</v>
      </c>
      <c r="BB59" s="56"/>
      <c r="BC59" s="17"/>
      <c r="BD59" s="17">
        <f t="shared" si="20"/>
        <v>0</v>
      </c>
      <c r="BE59" s="27">
        <f t="shared" si="21"/>
        <v>0</v>
      </c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</row>
    <row r="60" spans="1:196" s="19" customFormat="1" ht="21.75" customHeight="1" x14ac:dyDescent="0.35">
      <c r="A60" s="13">
        <v>27</v>
      </c>
      <c r="B60" s="29" t="s">
        <v>59</v>
      </c>
      <c r="C60" s="15" t="s">
        <v>60</v>
      </c>
      <c r="D60" s="16">
        <v>52096</v>
      </c>
      <c r="E60" s="17">
        <v>2553</v>
      </c>
      <c r="F60" s="17">
        <f t="shared" si="0"/>
        <v>54649</v>
      </c>
      <c r="G60" s="17">
        <v>2516</v>
      </c>
      <c r="H60" s="17"/>
      <c r="I60" s="17"/>
      <c r="J60" s="17">
        <f t="shared" si="1"/>
        <v>57165</v>
      </c>
      <c r="K60" s="18">
        <f t="shared" si="2"/>
        <v>0</v>
      </c>
      <c r="L60" s="19">
        <v>0</v>
      </c>
      <c r="M60" s="19">
        <v>0</v>
      </c>
      <c r="N60" s="19">
        <v>0</v>
      </c>
      <c r="O60" s="20">
        <f t="shared" si="3"/>
        <v>57165</v>
      </c>
      <c r="P60" s="142">
        <v>5692.04</v>
      </c>
      <c r="Q60" s="17">
        <f t="shared" si="4"/>
        <v>16316.959999999997</v>
      </c>
      <c r="R60" s="17">
        <f t="shared" si="5"/>
        <v>200</v>
      </c>
      <c r="S60" s="17">
        <f t="shared" si="6"/>
        <v>1429.12</v>
      </c>
      <c r="T60" s="17">
        <f t="shared" si="7"/>
        <v>5466.48</v>
      </c>
      <c r="U60" s="20">
        <f t="shared" si="8"/>
        <v>29104.599999999995</v>
      </c>
      <c r="V60" s="21">
        <f t="shared" si="9"/>
        <v>14030</v>
      </c>
      <c r="W60" s="21">
        <f t="shared" si="10"/>
        <v>14030.400000000005</v>
      </c>
      <c r="X60" s="22">
        <f>+A60</f>
        <v>27</v>
      </c>
      <c r="Y60" s="23">
        <f t="shared" si="11"/>
        <v>6859.8</v>
      </c>
      <c r="Z60" s="17">
        <v>0</v>
      </c>
      <c r="AA60" s="17">
        <v>100</v>
      </c>
      <c r="AB60" s="24">
        <f t="shared" si="12"/>
        <v>1429.1299999999999</v>
      </c>
      <c r="AC60" s="128">
        <v>200</v>
      </c>
      <c r="AD60" s="25">
        <f t="shared" si="13"/>
        <v>28060.400000000005</v>
      </c>
      <c r="AE60" s="26">
        <f t="shared" si="14"/>
        <v>14030.200000000003</v>
      </c>
      <c r="AF60" s="13">
        <v>27</v>
      </c>
      <c r="AG60" s="29" t="s">
        <v>59</v>
      </c>
      <c r="AH60" s="15" t="s">
        <v>60</v>
      </c>
      <c r="AI60" s="17">
        <f t="shared" si="15"/>
        <v>5692.04</v>
      </c>
      <c r="AJ60" s="17">
        <f t="shared" si="16"/>
        <v>5144.8499999999995</v>
      </c>
      <c r="AK60" s="17">
        <v>0</v>
      </c>
      <c r="AL60" s="155">
        <v>0</v>
      </c>
      <c r="AM60" s="17">
        <v>0</v>
      </c>
      <c r="AN60" s="17">
        <v>10516.55</v>
      </c>
      <c r="AO60" s="17">
        <v>0</v>
      </c>
      <c r="AP60" s="17">
        <v>0</v>
      </c>
      <c r="AQ60" s="17">
        <v>655.56</v>
      </c>
      <c r="AR60" s="17">
        <f t="shared" si="17"/>
        <v>16316.959999999997</v>
      </c>
      <c r="AS60" s="17">
        <v>200</v>
      </c>
      <c r="AT60" s="17">
        <v>0</v>
      </c>
      <c r="AU60" s="17">
        <v>0</v>
      </c>
      <c r="AV60" s="17">
        <f t="shared" si="18"/>
        <v>200</v>
      </c>
      <c r="AW60" s="17">
        <f t="shared" si="19"/>
        <v>1429.12</v>
      </c>
      <c r="AX60" s="17">
        <v>0</v>
      </c>
      <c r="AY60" s="17">
        <v>0</v>
      </c>
      <c r="AZ60" s="17">
        <v>100</v>
      </c>
      <c r="BA60" s="17">
        <v>5366.48</v>
      </c>
      <c r="BB60" s="17">
        <v>0</v>
      </c>
      <c r="BC60" s="17">
        <v>0</v>
      </c>
      <c r="BD60" s="17">
        <f t="shared" si="20"/>
        <v>5466.48</v>
      </c>
      <c r="BE60" s="27">
        <f t="shared" si="21"/>
        <v>29104.599999999995</v>
      </c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</row>
    <row r="61" spans="1:196" s="28" customFormat="1" ht="21.75" customHeight="1" x14ac:dyDescent="0.35">
      <c r="A61" s="13"/>
      <c r="B61" s="30"/>
      <c r="C61" s="60"/>
      <c r="D61" s="42"/>
      <c r="E61" s="56"/>
      <c r="F61" s="17">
        <f t="shared" si="0"/>
        <v>0</v>
      </c>
      <c r="G61" s="56"/>
      <c r="H61" s="56"/>
      <c r="I61" s="56"/>
      <c r="J61" s="17">
        <f t="shared" si="1"/>
        <v>0</v>
      </c>
      <c r="K61" s="18">
        <f t="shared" si="2"/>
        <v>0</v>
      </c>
      <c r="L61" s="57"/>
      <c r="M61" s="57"/>
      <c r="N61" s="57"/>
      <c r="O61" s="20">
        <f t="shared" si="3"/>
        <v>0</v>
      </c>
      <c r="P61" s="146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20">
        <f t="shared" si="8"/>
        <v>0</v>
      </c>
      <c r="V61" s="21">
        <f t="shared" si="9"/>
        <v>0</v>
      </c>
      <c r="W61" s="21">
        <f t="shared" si="10"/>
        <v>0</v>
      </c>
      <c r="X61" s="34"/>
      <c r="Y61" s="23">
        <f t="shared" si="11"/>
        <v>0</v>
      </c>
      <c r="Z61" s="56"/>
      <c r="AA61" s="56"/>
      <c r="AB61" s="24">
        <f t="shared" si="12"/>
        <v>0</v>
      </c>
      <c r="AC61" s="130"/>
      <c r="AD61" s="25">
        <f t="shared" si="13"/>
        <v>0</v>
      </c>
      <c r="AE61" s="26">
        <f t="shared" si="14"/>
        <v>0</v>
      </c>
      <c r="AF61" s="13"/>
      <c r="AG61" s="30"/>
      <c r="AH61" s="60"/>
      <c r="AI61" s="17">
        <f t="shared" si="15"/>
        <v>0</v>
      </c>
      <c r="AJ61" s="17">
        <f t="shared" si="16"/>
        <v>0</v>
      </c>
      <c r="AK61" s="56"/>
      <c r="AL61" s="56"/>
      <c r="AM61" s="56"/>
      <c r="AN61" s="56"/>
      <c r="AO61" s="56"/>
      <c r="AP61" s="56"/>
      <c r="AQ61" s="56"/>
      <c r="AR61" s="17">
        <f t="shared" si="17"/>
        <v>0</v>
      </c>
      <c r="AS61" s="56"/>
      <c r="AT61" s="56"/>
      <c r="AU61" s="56"/>
      <c r="AV61" s="17">
        <f t="shared" si="18"/>
        <v>0</v>
      </c>
      <c r="AW61" s="17">
        <f t="shared" si="19"/>
        <v>0</v>
      </c>
      <c r="AX61" s="17"/>
      <c r="AY61" s="56"/>
      <c r="AZ61" s="56"/>
      <c r="BA61" s="56"/>
      <c r="BB61" s="56"/>
      <c r="BC61" s="17"/>
      <c r="BD61" s="17">
        <f t="shared" si="20"/>
        <v>0</v>
      </c>
      <c r="BE61" s="27">
        <f t="shared" si="21"/>
        <v>0</v>
      </c>
    </row>
    <row r="62" spans="1:196" s="19" customFormat="1" ht="21.75" customHeight="1" x14ac:dyDescent="0.35">
      <c r="A62" s="13">
        <v>28</v>
      </c>
      <c r="B62" s="14" t="s">
        <v>61</v>
      </c>
      <c r="C62" s="15" t="s">
        <v>28</v>
      </c>
      <c r="D62" s="16">
        <v>43030</v>
      </c>
      <c r="E62" s="17">
        <v>2108</v>
      </c>
      <c r="F62" s="17">
        <f t="shared" si="0"/>
        <v>45138</v>
      </c>
      <c r="G62" s="17">
        <v>2109</v>
      </c>
      <c r="H62" s="17"/>
      <c r="I62" s="17"/>
      <c r="J62" s="17">
        <f t="shared" si="1"/>
        <v>47247</v>
      </c>
      <c r="K62" s="18">
        <f t="shared" si="2"/>
        <v>0</v>
      </c>
      <c r="L62" s="19">
        <v>0</v>
      </c>
      <c r="M62" s="19">
        <v>0</v>
      </c>
      <c r="N62" s="19">
        <v>0</v>
      </c>
      <c r="O62" s="20">
        <f t="shared" si="3"/>
        <v>47247</v>
      </c>
      <c r="P62" s="142">
        <v>3605.95</v>
      </c>
      <c r="Q62" s="17">
        <f t="shared" si="4"/>
        <v>4252.2299999999996</v>
      </c>
      <c r="R62" s="17">
        <f t="shared" si="5"/>
        <v>200</v>
      </c>
      <c r="S62" s="17">
        <f t="shared" si="6"/>
        <v>1181.17</v>
      </c>
      <c r="T62" s="17">
        <f t="shared" si="7"/>
        <v>2200</v>
      </c>
      <c r="U62" s="20">
        <f t="shared" si="8"/>
        <v>11439.349999999999</v>
      </c>
      <c r="V62" s="21">
        <f t="shared" si="9"/>
        <v>17904</v>
      </c>
      <c r="W62" s="21">
        <f t="shared" si="10"/>
        <v>17903.650000000001</v>
      </c>
      <c r="X62" s="22">
        <f>+A62</f>
        <v>28</v>
      </c>
      <c r="Y62" s="23">
        <f t="shared" si="11"/>
        <v>5669.6399999999994</v>
      </c>
      <c r="Z62" s="17">
        <v>0</v>
      </c>
      <c r="AA62" s="17">
        <v>100</v>
      </c>
      <c r="AB62" s="24">
        <f t="shared" si="12"/>
        <v>1181.18</v>
      </c>
      <c r="AC62" s="128">
        <v>200</v>
      </c>
      <c r="AD62" s="25">
        <f t="shared" si="13"/>
        <v>35807.65</v>
      </c>
      <c r="AE62" s="26">
        <f t="shared" si="14"/>
        <v>17903.825000000001</v>
      </c>
      <c r="AF62" s="13">
        <v>28</v>
      </c>
      <c r="AG62" s="14" t="s">
        <v>61</v>
      </c>
      <c r="AH62" s="15" t="s">
        <v>28</v>
      </c>
      <c r="AI62" s="17">
        <f t="shared" si="15"/>
        <v>3605.95</v>
      </c>
      <c r="AJ62" s="17">
        <f t="shared" si="16"/>
        <v>4252.2299999999996</v>
      </c>
      <c r="AK62" s="17"/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f t="shared" si="17"/>
        <v>4252.2299999999996</v>
      </c>
      <c r="AS62" s="17">
        <v>200</v>
      </c>
      <c r="AT62" s="17">
        <v>0</v>
      </c>
      <c r="AU62" s="17">
        <v>0</v>
      </c>
      <c r="AV62" s="17">
        <f t="shared" si="18"/>
        <v>200</v>
      </c>
      <c r="AW62" s="17">
        <f t="shared" si="19"/>
        <v>1181.17</v>
      </c>
      <c r="AX62" s="17">
        <v>0</v>
      </c>
      <c r="AY62" s="17">
        <v>2100</v>
      </c>
      <c r="AZ62" s="17">
        <v>100</v>
      </c>
      <c r="BA62" s="17"/>
      <c r="BB62" s="17"/>
      <c r="BC62" s="17">
        <v>0</v>
      </c>
      <c r="BD62" s="17">
        <f t="shared" si="20"/>
        <v>2200</v>
      </c>
      <c r="BE62" s="27">
        <f t="shared" si="21"/>
        <v>11439.349999999999</v>
      </c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</row>
    <row r="63" spans="1:196" s="38" customFormat="1" ht="21.75" customHeight="1" x14ac:dyDescent="0.35">
      <c r="A63" s="13"/>
      <c r="B63" s="61"/>
      <c r="C63" s="44"/>
      <c r="D63" s="59"/>
      <c r="F63" s="17">
        <f t="shared" si="0"/>
        <v>0</v>
      </c>
      <c r="J63" s="17">
        <f t="shared" si="1"/>
        <v>0</v>
      </c>
      <c r="K63" s="18">
        <f t="shared" si="2"/>
        <v>0</v>
      </c>
      <c r="O63" s="20">
        <f t="shared" si="3"/>
        <v>0</v>
      </c>
      <c r="P63" s="147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20">
        <f t="shared" si="8"/>
        <v>0</v>
      </c>
      <c r="V63" s="21">
        <f t="shared" si="9"/>
        <v>0</v>
      </c>
      <c r="W63" s="21">
        <f t="shared" si="10"/>
        <v>0</v>
      </c>
      <c r="X63" s="22"/>
      <c r="Y63" s="23">
        <f t="shared" si="11"/>
        <v>0</v>
      </c>
      <c r="AA63" s="40"/>
      <c r="AB63" s="24">
        <f t="shared" si="12"/>
        <v>0</v>
      </c>
      <c r="AC63" s="129"/>
      <c r="AD63" s="25">
        <f t="shared" si="13"/>
        <v>0</v>
      </c>
      <c r="AE63" s="26">
        <f t="shared" si="14"/>
        <v>0</v>
      </c>
      <c r="AF63" s="13"/>
      <c r="AG63" s="61"/>
      <c r="AH63" s="44"/>
      <c r="AI63" s="17">
        <f t="shared" si="15"/>
        <v>0</v>
      </c>
      <c r="AJ63" s="17">
        <f t="shared" si="16"/>
        <v>0</v>
      </c>
      <c r="AK63" s="40"/>
      <c r="AR63" s="17">
        <f t="shared" si="17"/>
        <v>0</v>
      </c>
      <c r="AS63" s="40"/>
      <c r="AV63" s="17">
        <f t="shared" si="18"/>
        <v>0</v>
      </c>
      <c r="AW63" s="17">
        <f t="shared" si="19"/>
        <v>0</v>
      </c>
      <c r="AX63" s="17"/>
      <c r="BC63" s="17"/>
      <c r="BD63" s="17">
        <f t="shared" si="20"/>
        <v>0</v>
      </c>
      <c r="BE63" s="27">
        <f t="shared" si="21"/>
        <v>0</v>
      </c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</row>
    <row r="64" spans="1:196" s="19" customFormat="1" ht="21.75" customHeight="1" x14ac:dyDescent="0.35">
      <c r="A64" s="13">
        <v>29</v>
      </c>
      <c r="B64" s="14" t="s">
        <v>62</v>
      </c>
      <c r="C64" s="35" t="s">
        <v>32</v>
      </c>
      <c r="D64" s="16">
        <v>51357</v>
      </c>
      <c r="E64" s="17">
        <v>2516</v>
      </c>
      <c r="F64" s="17">
        <f t="shared" si="0"/>
        <v>53873</v>
      </c>
      <c r="G64" s="17">
        <v>2517</v>
      </c>
      <c r="H64" s="17"/>
      <c r="I64" s="17"/>
      <c r="J64" s="17">
        <f t="shared" si="1"/>
        <v>56390</v>
      </c>
      <c r="K64" s="18">
        <f t="shared" si="2"/>
        <v>0</v>
      </c>
      <c r="L64" s="19">
        <v>0</v>
      </c>
      <c r="M64" s="19">
        <v>0</v>
      </c>
      <c r="N64" s="19">
        <v>0</v>
      </c>
      <c r="O64" s="20">
        <f t="shared" si="3"/>
        <v>56390</v>
      </c>
      <c r="P64" s="142">
        <v>5529.03</v>
      </c>
      <c r="Q64" s="17">
        <f t="shared" si="4"/>
        <v>16129.76</v>
      </c>
      <c r="R64" s="17">
        <f t="shared" si="5"/>
        <v>200</v>
      </c>
      <c r="S64" s="17">
        <f t="shared" si="6"/>
        <v>1409.75</v>
      </c>
      <c r="T64" s="17">
        <f t="shared" si="7"/>
        <v>13117.11</v>
      </c>
      <c r="U64" s="20">
        <f t="shared" si="8"/>
        <v>36385.65</v>
      </c>
      <c r="V64" s="21">
        <f t="shared" si="9"/>
        <v>10002</v>
      </c>
      <c r="W64" s="21">
        <f t="shared" si="10"/>
        <v>10002.349999999999</v>
      </c>
      <c r="X64" s="22">
        <v>11</v>
      </c>
      <c r="Y64" s="23">
        <f t="shared" si="11"/>
        <v>6766.8</v>
      </c>
      <c r="Z64" s="17">
        <v>0</v>
      </c>
      <c r="AA64" s="17">
        <v>100</v>
      </c>
      <c r="AB64" s="24">
        <f t="shared" si="12"/>
        <v>1409.75</v>
      </c>
      <c r="AC64" s="128">
        <v>200</v>
      </c>
      <c r="AD64" s="25">
        <f t="shared" si="13"/>
        <v>20004.349999999999</v>
      </c>
      <c r="AE64" s="26">
        <f t="shared" si="14"/>
        <v>10002.174999999999</v>
      </c>
      <c r="AF64" s="13">
        <v>29</v>
      </c>
      <c r="AG64" s="14" t="s">
        <v>62</v>
      </c>
      <c r="AH64" s="35" t="s">
        <v>32</v>
      </c>
      <c r="AI64" s="17">
        <f t="shared" si="15"/>
        <v>5529.03</v>
      </c>
      <c r="AJ64" s="17">
        <f t="shared" si="16"/>
        <v>5075.0999999999995</v>
      </c>
      <c r="AK64" s="17">
        <v>0</v>
      </c>
      <c r="AL64" s="17">
        <v>0</v>
      </c>
      <c r="AM64" s="17">
        <v>0</v>
      </c>
      <c r="AN64" s="17">
        <v>10399.1</v>
      </c>
      <c r="AO64" s="17">
        <v>0</v>
      </c>
      <c r="AP64" s="17">
        <v>0</v>
      </c>
      <c r="AQ64" s="17">
        <v>655.56</v>
      </c>
      <c r="AR64" s="17">
        <f t="shared" si="17"/>
        <v>16129.76</v>
      </c>
      <c r="AS64" s="17">
        <v>200</v>
      </c>
      <c r="AT64" s="17">
        <v>0</v>
      </c>
      <c r="AU64" s="17">
        <v>0</v>
      </c>
      <c r="AV64" s="17">
        <f t="shared" si="18"/>
        <v>200</v>
      </c>
      <c r="AW64" s="17">
        <f t="shared" si="19"/>
        <v>1409.75</v>
      </c>
      <c r="AX64" s="17">
        <v>0</v>
      </c>
      <c r="AY64" s="17">
        <v>2400</v>
      </c>
      <c r="AZ64" s="17">
        <v>100</v>
      </c>
      <c r="BA64" s="17">
        <v>10617.11</v>
      </c>
      <c r="BB64" s="17">
        <v>0</v>
      </c>
      <c r="BC64" s="17">
        <v>0</v>
      </c>
      <c r="BD64" s="17">
        <f t="shared" si="20"/>
        <v>13117.11</v>
      </c>
      <c r="BE64" s="27">
        <f t="shared" si="21"/>
        <v>36385.65</v>
      </c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</row>
    <row r="65" spans="1:196" s="19" customFormat="1" ht="21.75" customHeight="1" x14ac:dyDescent="0.35">
      <c r="A65" s="13"/>
      <c r="B65" s="29"/>
      <c r="C65" s="15"/>
      <c r="D65" s="16"/>
      <c r="E65" s="17"/>
      <c r="F65" s="17">
        <f t="shared" si="0"/>
        <v>0</v>
      </c>
      <c r="G65" s="17"/>
      <c r="H65" s="17"/>
      <c r="I65" s="17"/>
      <c r="J65" s="17">
        <f t="shared" si="1"/>
        <v>0</v>
      </c>
      <c r="K65" s="18">
        <f t="shared" si="2"/>
        <v>0</v>
      </c>
      <c r="O65" s="20">
        <f t="shared" si="3"/>
        <v>0</v>
      </c>
      <c r="P65" s="142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20">
        <f t="shared" si="8"/>
        <v>0</v>
      </c>
      <c r="V65" s="21">
        <f t="shared" si="9"/>
        <v>0</v>
      </c>
      <c r="W65" s="21">
        <f t="shared" si="10"/>
        <v>0</v>
      </c>
      <c r="X65" s="22"/>
      <c r="Y65" s="23">
        <f t="shared" si="11"/>
        <v>0</v>
      </c>
      <c r="Z65" s="17"/>
      <c r="AA65" s="17"/>
      <c r="AB65" s="24">
        <f t="shared" si="12"/>
        <v>0</v>
      </c>
      <c r="AC65" s="128"/>
      <c r="AD65" s="25">
        <f t="shared" si="13"/>
        <v>0</v>
      </c>
      <c r="AE65" s="26">
        <f t="shared" si="14"/>
        <v>0</v>
      </c>
      <c r="AF65" s="13"/>
      <c r="AG65" s="29"/>
      <c r="AH65" s="15"/>
      <c r="AI65" s="17">
        <f t="shared" si="15"/>
        <v>0</v>
      </c>
      <c r="AJ65" s="17">
        <f t="shared" si="16"/>
        <v>0</v>
      </c>
      <c r="AK65" s="17"/>
      <c r="AL65" s="17"/>
      <c r="AM65" s="17"/>
      <c r="AN65" s="17"/>
      <c r="AO65" s="17"/>
      <c r="AP65" s="17"/>
      <c r="AQ65" s="17"/>
      <c r="AR65" s="17">
        <f t="shared" si="17"/>
        <v>0</v>
      </c>
      <c r="AS65" s="17"/>
      <c r="AT65" s="17"/>
      <c r="AU65" s="17"/>
      <c r="AV65" s="17">
        <f t="shared" si="18"/>
        <v>0</v>
      </c>
      <c r="AW65" s="17">
        <f t="shared" si="19"/>
        <v>0</v>
      </c>
      <c r="AX65" s="17"/>
      <c r="AY65" s="50"/>
      <c r="AZ65" s="17"/>
      <c r="BA65" s="17"/>
      <c r="BB65" s="17"/>
      <c r="BC65" s="17"/>
      <c r="BD65" s="17">
        <f t="shared" si="20"/>
        <v>0</v>
      </c>
      <c r="BE65" s="27">
        <f t="shared" si="21"/>
        <v>0</v>
      </c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</row>
    <row r="66" spans="1:196" s="19" customFormat="1" ht="21.75" customHeight="1" x14ac:dyDescent="0.35">
      <c r="A66" s="13">
        <v>30</v>
      </c>
      <c r="B66" s="14" t="s">
        <v>63</v>
      </c>
      <c r="C66" s="35" t="s">
        <v>25</v>
      </c>
      <c r="D66" s="16">
        <v>63997</v>
      </c>
      <c r="E66" s="17">
        <v>3008</v>
      </c>
      <c r="F66" s="17">
        <f t="shared" si="0"/>
        <v>67005</v>
      </c>
      <c r="G66" s="17">
        <v>3008</v>
      </c>
      <c r="H66" s="17"/>
      <c r="I66" s="17"/>
      <c r="J66" s="17">
        <f t="shared" si="1"/>
        <v>70013</v>
      </c>
      <c r="K66" s="18">
        <f t="shared" si="2"/>
        <v>0</v>
      </c>
      <c r="L66" s="19">
        <v>0</v>
      </c>
      <c r="M66" s="19">
        <v>0</v>
      </c>
      <c r="N66" s="19">
        <v>0</v>
      </c>
      <c r="O66" s="20">
        <f t="shared" si="3"/>
        <v>70013</v>
      </c>
      <c r="P66" s="142">
        <v>8394.4</v>
      </c>
      <c r="Q66" s="17">
        <f t="shared" si="4"/>
        <v>6301.17</v>
      </c>
      <c r="R66" s="17">
        <f t="shared" si="5"/>
        <v>200</v>
      </c>
      <c r="S66" s="17">
        <f t="shared" si="6"/>
        <v>1750.32</v>
      </c>
      <c r="T66" s="17">
        <f t="shared" si="7"/>
        <v>100</v>
      </c>
      <c r="U66" s="20">
        <f t="shared" si="8"/>
        <v>16745.89</v>
      </c>
      <c r="V66" s="21">
        <f t="shared" si="9"/>
        <v>26634</v>
      </c>
      <c r="W66" s="21">
        <f t="shared" si="10"/>
        <v>26633.11</v>
      </c>
      <c r="X66" s="22">
        <f>+A66</f>
        <v>30</v>
      </c>
      <c r="Y66" s="23">
        <f t="shared" si="11"/>
        <v>8401.56</v>
      </c>
      <c r="Z66" s="17">
        <v>0</v>
      </c>
      <c r="AA66" s="17">
        <v>100</v>
      </c>
      <c r="AB66" s="24">
        <f t="shared" si="12"/>
        <v>1750.33</v>
      </c>
      <c r="AC66" s="128">
        <v>200</v>
      </c>
      <c r="AD66" s="25">
        <f t="shared" si="13"/>
        <v>53267.11</v>
      </c>
      <c r="AE66" s="26">
        <f t="shared" si="14"/>
        <v>26633.555</v>
      </c>
      <c r="AF66" s="13">
        <v>30</v>
      </c>
      <c r="AG66" s="14" t="s">
        <v>63</v>
      </c>
      <c r="AH66" s="35" t="s">
        <v>25</v>
      </c>
      <c r="AI66" s="17">
        <f t="shared" si="15"/>
        <v>8394.4</v>
      </c>
      <c r="AJ66" s="17">
        <f t="shared" si="16"/>
        <v>6301.17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f t="shared" si="17"/>
        <v>6301.17</v>
      </c>
      <c r="AS66" s="17">
        <v>200</v>
      </c>
      <c r="AT66" s="17">
        <v>0</v>
      </c>
      <c r="AU66" s="17">
        <v>0</v>
      </c>
      <c r="AV66" s="17">
        <f t="shared" si="18"/>
        <v>200</v>
      </c>
      <c r="AW66" s="17">
        <f t="shared" si="19"/>
        <v>1750.32</v>
      </c>
      <c r="AX66" s="17">
        <v>0</v>
      </c>
      <c r="AY66" s="17">
        <v>0</v>
      </c>
      <c r="AZ66" s="17">
        <v>100</v>
      </c>
      <c r="BA66" s="17">
        <v>0</v>
      </c>
      <c r="BB66" s="17">
        <v>0</v>
      </c>
      <c r="BC66" s="17">
        <v>0</v>
      </c>
      <c r="BD66" s="17">
        <f t="shared" si="20"/>
        <v>100</v>
      </c>
      <c r="BE66" s="27">
        <f t="shared" si="21"/>
        <v>16745.89</v>
      </c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</row>
    <row r="67" spans="1:196" s="19" customFormat="1" ht="21.75" customHeight="1" x14ac:dyDescent="0.35">
      <c r="A67" s="13"/>
      <c r="B67" s="29"/>
      <c r="C67" s="15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2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20">
        <f t="shared" si="8"/>
        <v>0</v>
      </c>
      <c r="V67" s="21">
        <f t="shared" si="9"/>
        <v>0</v>
      </c>
      <c r="W67" s="21">
        <f t="shared" si="10"/>
        <v>0</v>
      </c>
      <c r="X67" s="34"/>
      <c r="Y67" s="23">
        <f t="shared" si="11"/>
        <v>0</v>
      </c>
      <c r="Z67" s="17"/>
      <c r="AA67" s="17"/>
      <c r="AB67" s="24">
        <f t="shared" si="12"/>
        <v>0</v>
      </c>
      <c r="AC67" s="128"/>
      <c r="AD67" s="25">
        <f t="shared" si="13"/>
        <v>0</v>
      </c>
      <c r="AE67" s="26">
        <f t="shared" si="14"/>
        <v>0</v>
      </c>
      <c r="AF67" s="13"/>
      <c r="AG67" s="29"/>
      <c r="AH67" s="15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>
        <f t="shared" si="17"/>
        <v>0</v>
      </c>
      <c r="AS67" s="17"/>
      <c r="AT67" s="17"/>
      <c r="AU67" s="17"/>
      <c r="AV67" s="17">
        <f t="shared" si="18"/>
        <v>0</v>
      </c>
      <c r="AW67" s="17">
        <f t="shared" si="19"/>
        <v>0</v>
      </c>
      <c r="AX67" s="17"/>
      <c r="AY67" s="17"/>
      <c r="AZ67" s="17"/>
      <c r="BA67" s="17"/>
      <c r="BB67" s="17"/>
      <c r="BC67" s="17"/>
      <c r="BD67" s="17">
        <f t="shared" si="20"/>
        <v>0</v>
      </c>
      <c r="BE67" s="27">
        <f t="shared" si="21"/>
        <v>0</v>
      </c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</row>
    <row r="68" spans="1:196" s="19" customFormat="1" ht="21.75" customHeight="1" x14ac:dyDescent="0.35">
      <c r="A68" s="13">
        <v>31</v>
      </c>
      <c r="B68" s="14" t="s">
        <v>64</v>
      </c>
      <c r="C68" s="62" t="s">
        <v>43</v>
      </c>
      <c r="D68" s="16">
        <v>39672</v>
      </c>
      <c r="E68" s="17">
        <v>1944</v>
      </c>
      <c r="F68" s="17">
        <f t="shared" si="0"/>
        <v>41616</v>
      </c>
      <c r="G68" s="17">
        <v>1944</v>
      </c>
      <c r="H68" s="17"/>
      <c r="I68" s="17"/>
      <c r="J68" s="17">
        <f t="shared" si="1"/>
        <v>43560</v>
      </c>
      <c r="K68" s="18">
        <f t="shared" si="2"/>
        <v>0</v>
      </c>
      <c r="L68" s="19">
        <v>0</v>
      </c>
      <c r="M68" s="19">
        <v>0</v>
      </c>
      <c r="N68" s="19">
        <v>0</v>
      </c>
      <c r="O68" s="20">
        <f t="shared" si="3"/>
        <v>43560</v>
      </c>
      <c r="P68" s="142">
        <v>2878.45</v>
      </c>
      <c r="Q68" s="17">
        <f t="shared" si="4"/>
        <v>8042.2</v>
      </c>
      <c r="R68" s="17">
        <f t="shared" si="5"/>
        <v>200</v>
      </c>
      <c r="S68" s="17">
        <f t="shared" si="6"/>
        <v>1089</v>
      </c>
      <c r="T68" s="17">
        <f t="shared" si="7"/>
        <v>8306.61</v>
      </c>
      <c r="U68" s="20">
        <f t="shared" si="8"/>
        <v>20516.260000000002</v>
      </c>
      <c r="V68" s="21">
        <f t="shared" si="9"/>
        <v>11522</v>
      </c>
      <c r="W68" s="21">
        <f t="shared" si="10"/>
        <v>11521.739999999998</v>
      </c>
      <c r="X68" s="22">
        <f>+A68</f>
        <v>31</v>
      </c>
      <c r="Y68" s="23">
        <f t="shared" si="11"/>
        <v>5227.2</v>
      </c>
      <c r="Z68" s="17">
        <v>0</v>
      </c>
      <c r="AA68" s="17">
        <v>100</v>
      </c>
      <c r="AB68" s="24">
        <f t="shared" si="12"/>
        <v>1089</v>
      </c>
      <c r="AC68" s="128">
        <v>200</v>
      </c>
      <c r="AD68" s="25">
        <f t="shared" si="13"/>
        <v>23043.739999999998</v>
      </c>
      <c r="AE68" s="26">
        <f t="shared" si="14"/>
        <v>11521.869999999999</v>
      </c>
      <c r="AF68" s="13">
        <v>31</v>
      </c>
      <c r="AG68" s="14" t="s">
        <v>64</v>
      </c>
      <c r="AH68" s="62" t="s">
        <v>43</v>
      </c>
      <c r="AI68" s="17">
        <f t="shared" si="15"/>
        <v>2878.45</v>
      </c>
      <c r="AJ68" s="17">
        <f t="shared" si="16"/>
        <v>3920.3999999999996</v>
      </c>
      <c r="AK68" s="17">
        <v>0</v>
      </c>
      <c r="AL68" s="17">
        <v>0</v>
      </c>
      <c r="AM68" s="17">
        <v>0</v>
      </c>
      <c r="AN68" s="17">
        <v>4121.8</v>
      </c>
      <c r="AO68" s="17">
        <v>0</v>
      </c>
      <c r="AP68" s="17">
        <v>0</v>
      </c>
      <c r="AQ68" s="17">
        <v>0</v>
      </c>
      <c r="AR68" s="17">
        <f t="shared" si="17"/>
        <v>8042.2</v>
      </c>
      <c r="AS68" s="17">
        <v>200</v>
      </c>
      <c r="AT68" s="17">
        <v>0</v>
      </c>
      <c r="AU68" s="17">
        <v>0</v>
      </c>
      <c r="AV68" s="17">
        <f t="shared" si="18"/>
        <v>200</v>
      </c>
      <c r="AW68" s="17">
        <f t="shared" si="19"/>
        <v>1089</v>
      </c>
      <c r="AX68" s="17">
        <v>0</v>
      </c>
      <c r="AY68" s="63">
        <v>0</v>
      </c>
      <c r="AZ68" s="17">
        <v>100</v>
      </c>
      <c r="BA68" s="17">
        <v>8206.61</v>
      </c>
      <c r="BB68" s="17">
        <v>0</v>
      </c>
      <c r="BC68" s="17">
        <v>0</v>
      </c>
      <c r="BD68" s="17">
        <f t="shared" si="20"/>
        <v>8306.61</v>
      </c>
      <c r="BE68" s="27">
        <f t="shared" si="21"/>
        <v>20516.260000000002</v>
      </c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</row>
    <row r="69" spans="1:196" s="19" customFormat="1" ht="21.75" customHeight="1" x14ac:dyDescent="0.35">
      <c r="A69" s="13"/>
      <c r="B69" s="29"/>
      <c r="C69" s="15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2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20">
        <f t="shared" si="8"/>
        <v>0</v>
      </c>
      <c r="V69" s="21">
        <f t="shared" si="9"/>
        <v>0</v>
      </c>
      <c r="W69" s="21">
        <f t="shared" si="10"/>
        <v>0</v>
      </c>
      <c r="X69" s="22"/>
      <c r="Y69" s="23">
        <f t="shared" si="11"/>
        <v>0</v>
      </c>
      <c r="Z69" s="17"/>
      <c r="AA69" s="17"/>
      <c r="AB69" s="24">
        <f t="shared" si="12"/>
        <v>0</v>
      </c>
      <c r="AC69" s="128"/>
      <c r="AD69" s="25">
        <f t="shared" si="13"/>
        <v>0</v>
      </c>
      <c r="AE69" s="26">
        <f t="shared" si="14"/>
        <v>0</v>
      </c>
      <c r="AF69" s="13"/>
      <c r="AG69" s="29"/>
      <c r="AH69" s="15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>
        <f t="shared" si="17"/>
        <v>0</v>
      </c>
      <c r="AS69" s="17"/>
      <c r="AT69" s="17"/>
      <c r="AU69" s="17"/>
      <c r="AV69" s="17">
        <f t="shared" si="18"/>
        <v>0</v>
      </c>
      <c r="AW69" s="17">
        <f t="shared" si="19"/>
        <v>0</v>
      </c>
      <c r="AX69" s="17"/>
      <c r="AY69" s="17"/>
      <c r="AZ69" s="17"/>
      <c r="BA69" s="17"/>
      <c r="BB69" s="17"/>
      <c r="BC69" s="17"/>
      <c r="BD69" s="17">
        <f t="shared" si="20"/>
        <v>0</v>
      </c>
      <c r="BE69" s="27">
        <f t="shared" si="21"/>
        <v>0</v>
      </c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</row>
    <row r="70" spans="1:196" s="19" customFormat="1" ht="21.75" customHeight="1" x14ac:dyDescent="0.35">
      <c r="A70" s="13">
        <v>32</v>
      </c>
      <c r="B70" s="14" t="s">
        <v>65</v>
      </c>
      <c r="C70" s="35" t="s">
        <v>43</v>
      </c>
      <c r="D70" s="16">
        <v>57347</v>
      </c>
      <c r="E70" s="17">
        <v>2810</v>
      </c>
      <c r="F70" s="17">
        <f t="shared" si="0"/>
        <v>60157</v>
      </c>
      <c r="G70" s="17">
        <v>2810</v>
      </c>
      <c r="H70" s="17"/>
      <c r="I70" s="17"/>
      <c r="J70" s="17">
        <f t="shared" si="1"/>
        <v>62967</v>
      </c>
      <c r="K70" s="18">
        <f t="shared" si="2"/>
        <v>0</v>
      </c>
      <c r="L70" s="19">
        <v>0</v>
      </c>
      <c r="M70" s="19">
        <v>0</v>
      </c>
      <c r="N70" s="19">
        <v>0</v>
      </c>
      <c r="O70" s="20">
        <f t="shared" si="3"/>
        <v>62967</v>
      </c>
      <c r="P70" s="142">
        <v>6912.39</v>
      </c>
      <c r="Q70" s="17">
        <f t="shared" si="4"/>
        <v>5667.03</v>
      </c>
      <c r="R70" s="17">
        <f t="shared" si="5"/>
        <v>200</v>
      </c>
      <c r="S70" s="17">
        <f t="shared" si="6"/>
        <v>1574.17</v>
      </c>
      <c r="T70" s="17">
        <f t="shared" si="7"/>
        <v>200</v>
      </c>
      <c r="U70" s="20">
        <f t="shared" si="8"/>
        <v>14553.59</v>
      </c>
      <c r="V70" s="21">
        <f t="shared" si="9"/>
        <v>24207</v>
      </c>
      <c r="W70" s="21">
        <f t="shared" si="10"/>
        <v>24206.410000000003</v>
      </c>
      <c r="X70" s="22">
        <v>12</v>
      </c>
      <c r="Y70" s="23">
        <f t="shared" si="11"/>
        <v>7556.04</v>
      </c>
      <c r="Z70" s="17">
        <v>0</v>
      </c>
      <c r="AA70" s="17">
        <v>100</v>
      </c>
      <c r="AB70" s="24">
        <f t="shared" si="12"/>
        <v>1574.18</v>
      </c>
      <c r="AC70" s="128">
        <v>200</v>
      </c>
      <c r="AD70" s="25">
        <f t="shared" si="13"/>
        <v>48413.41</v>
      </c>
      <c r="AE70" s="26">
        <f t="shared" si="14"/>
        <v>24206.705000000002</v>
      </c>
      <c r="AF70" s="13">
        <v>32</v>
      </c>
      <c r="AG70" s="14" t="s">
        <v>65</v>
      </c>
      <c r="AH70" s="35" t="s">
        <v>43</v>
      </c>
      <c r="AI70" s="17">
        <f t="shared" si="15"/>
        <v>6912.39</v>
      </c>
      <c r="AJ70" s="17">
        <f t="shared" si="16"/>
        <v>5667.03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f t="shared" si="17"/>
        <v>5667.03</v>
      </c>
      <c r="AS70" s="17">
        <v>200</v>
      </c>
      <c r="AT70" s="17">
        <v>0</v>
      </c>
      <c r="AU70" s="17">
        <v>0</v>
      </c>
      <c r="AV70" s="17">
        <f t="shared" si="18"/>
        <v>200</v>
      </c>
      <c r="AW70" s="17">
        <f t="shared" si="19"/>
        <v>1574.17</v>
      </c>
      <c r="AX70" s="17">
        <v>0</v>
      </c>
      <c r="AY70" s="17">
        <v>100</v>
      </c>
      <c r="AZ70" s="17">
        <v>100</v>
      </c>
      <c r="BA70" s="17">
        <v>0</v>
      </c>
      <c r="BB70" s="17">
        <v>0</v>
      </c>
      <c r="BC70" s="17">
        <v>0</v>
      </c>
      <c r="BD70" s="17">
        <f t="shared" si="20"/>
        <v>200</v>
      </c>
      <c r="BE70" s="27">
        <f t="shared" si="21"/>
        <v>14553.59</v>
      </c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</row>
    <row r="71" spans="1:196" s="19" customFormat="1" ht="21.75" customHeight="1" x14ac:dyDescent="0.35">
      <c r="A71" s="13"/>
      <c r="B71" s="29"/>
      <c r="C71" s="15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2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20">
        <f t="shared" si="8"/>
        <v>0</v>
      </c>
      <c r="V71" s="21">
        <f t="shared" si="9"/>
        <v>0</v>
      </c>
      <c r="W71" s="21">
        <f t="shared" si="10"/>
        <v>0</v>
      </c>
      <c r="X71" s="22"/>
      <c r="Y71" s="23">
        <f t="shared" si="11"/>
        <v>0</v>
      </c>
      <c r="Z71" s="17"/>
      <c r="AA71" s="17"/>
      <c r="AB71" s="24">
        <f t="shared" si="12"/>
        <v>0</v>
      </c>
      <c r="AC71" s="128"/>
      <c r="AD71" s="25">
        <f t="shared" si="13"/>
        <v>0</v>
      </c>
      <c r="AE71" s="26">
        <f t="shared" si="14"/>
        <v>0</v>
      </c>
      <c r="AF71" s="13"/>
      <c r="AG71" s="29"/>
      <c r="AH71" s="15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>
        <f t="shared" si="17"/>
        <v>0</v>
      </c>
      <c r="AS71" s="17"/>
      <c r="AT71" s="17"/>
      <c r="AU71" s="17"/>
      <c r="AV71" s="17">
        <f t="shared" si="18"/>
        <v>0</v>
      </c>
      <c r="AW71" s="17">
        <f t="shared" si="19"/>
        <v>0</v>
      </c>
      <c r="AX71" s="17"/>
      <c r="AY71" s="17"/>
      <c r="AZ71" s="17"/>
      <c r="BA71" s="17"/>
      <c r="BB71" s="17"/>
      <c r="BC71" s="17"/>
      <c r="BD71" s="17">
        <f t="shared" si="20"/>
        <v>0</v>
      </c>
      <c r="BE71" s="27">
        <f t="shared" si="21"/>
        <v>0</v>
      </c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</row>
    <row r="72" spans="1:196" s="19" customFormat="1" ht="21" customHeight="1" x14ac:dyDescent="0.35">
      <c r="A72" s="13">
        <v>33</v>
      </c>
      <c r="B72" s="14" t="s">
        <v>105</v>
      </c>
      <c r="C72" s="35" t="s">
        <v>106</v>
      </c>
      <c r="D72" s="16">
        <v>29165</v>
      </c>
      <c r="E72" s="17">
        <v>1540</v>
      </c>
      <c r="F72" s="17">
        <f t="shared" si="0"/>
        <v>30705</v>
      </c>
      <c r="G72" s="17">
        <v>1540</v>
      </c>
      <c r="H72" s="17"/>
      <c r="I72" s="17"/>
      <c r="J72" s="17">
        <f t="shared" si="1"/>
        <v>32245</v>
      </c>
      <c r="K72" s="18">
        <f t="shared" si="2"/>
        <v>0</v>
      </c>
      <c r="L72" s="19">
        <v>0</v>
      </c>
      <c r="M72" s="19">
        <v>0</v>
      </c>
      <c r="N72" s="19">
        <v>0</v>
      </c>
      <c r="O72" s="20">
        <f t="shared" si="3"/>
        <v>32245</v>
      </c>
      <c r="P72" s="142">
        <v>1125.52</v>
      </c>
      <c r="Q72" s="17">
        <f t="shared" si="4"/>
        <v>2902.0499999999997</v>
      </c>
      <c r="R72" s="17">
        <f t="shared" si="5"/>
        <v>300</v>
      </c>
      <c r="S72" s="17">
        <f t="shared" si="6"/>
        <v>806.12</v>
      </c>
      <c r="T72" s="17">
        <f t="shared" si="7"/>
        <v>100</v>
      </c>
      <c r="U72" s="20">
        <f t="shared" si="8"/>
        <v>5233.6899999999996</v>
      </c>
      <c r="V72" s="21">
        <f t="shared" si="9"/>
        <v>13506</v>
      </c>
      <c r="W72" s="21">
        <f t="shared" si="10"/>
        <v>13505.310000000001</v>
      </c>
      <c r="X72" s="22">
        <f>+A72</f>
        <v>33</v>
      </c>
      <c r="Y72" s="23">
        <f t="shared" si="11"/>
        <v>3869.3999999999996</v>
      </c>
      <c r="Z72" s="17">
        <v>0</v>
      </c>
      <c r="AA72" s="17">
        <v>100</v>
      </c>
      <c r="AB72" s="24">
        <f t="shared" si="12"/>
        <v>806.13</v>
      </c>
      <c r="AC72" s="128">
        <v>200</v>
      </c>
      <c r="AD72" s="25">
        <f t="shared" si="13"/>
        <v>27011.31</v>
      </c>
      <c r="AE72" s="26">
        <f t="shared" si="14"/>
        <v>13505.655000000001</v>
      </c>
      <c r="AF72" s="13">
        <v>33</v>
      </c>
      <c r="AG72" s="14" t="s">
        <v>105</v>
      </c>
      <c r="AH72" s="35" t="s">
        <v>106</v>
      </c>
      <c r="AI72" s="17">
        <f t="shared" si="15"/>
        <v>1125.52</v>
      </c>
      <c r="AJ72" s="17">
        <f t="shared" si="16"/>
        <v>2902.0499999999997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f t="shared" si="17"/>
        <v>2902.0499999999997</v>
      </c>
      <c r="AS72" s="17">
        <v>300</v>
      </c>
      <c r="AT72" s="17">
        <v>0</v>
      </c>
      <c r="AU72" s="17">
        <v>0</v>
      </c>
      <c r="AV72" s="17">
        <f t="shared" si="18"/>
        <v>300</v>
      </c>
      <c r="AW72" s="17">
        <f t="shared" si="19"/>
        <v>806.12</v>
      </c>
      <c r="AX72" s="17">
        <v>0</v>
      </c>
      <c r="AY72" s="17">
        <v>0</v>
      </c>
      <c r="AZ72" s="17">
        <v>100</v>
      </c>
      <c r="BA72" s="17">
        <v>0</v>
      </c>
      <c r="BB72" s="17">
        <v>0</v>
      </c>
      <c r="BC72" s="17">
        <v>0</v>
      </c>
      <c r="BD72" s="17">
        <f t="shared" si="20"/>
        <v>100</v>
      </c>
      <c r="BE72" s="27">
        <f t="shared" si="21"/>
        <v>5233.6899999999996</v>
      </c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</row>
    <row r="73" spans="1:196" s="19" customFormat="1" ht="21" customHeight="1" x14ac:dyDescent="0.35">
      <c r="A73" s="13"/>
      <c r="B73" s="29"/>
      <c r="C73" s="15"/>
      <c r="D73" s="16"/>
      <c r="E73" s="17"/>
      <c r="F73" s="17">
        <f t="shared" si="0"/>
        <v>0</v>
      </c>
      <c r="G73" s="17"/>
      <c r="H73" s="17"/>
      <c r="I73" s="17"/>
      <c r="J73" s="17">
        <f t="shared" si="1"/>
        <v>0</v>
      </c>
      <c r="K73" s="18">
        <f t="shared" si="2"/>
        <v>0</v>
      </c>
      <c r="O73" s="20">
        <f t="shared" si="3"/>
        <v>0</v>
      </c>
      <c r="P73" s="14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20">
        <f t="shared" si="8"/>
        <v>0</v>
      </c>
      <c r="V73" s="21">
        <f t="shared" si="9"/>
        <v>0</v>
      </c>
      <c r="W73" s="21">
        <f t="shared" si="10"/>
        <v>0</v>
      </c>
      <c r="X73" s="34"/>
      <c r="Y73" s="23">
        <f t="shared" si="11"/>
        <v>0</v>
      </c>
      <c r="Z73" s="17"/>
      <c r="AA73" s="17"/>
      <c r="AB73" s="24">
        <f t="shared" si="12"/>
        <v>0</v>
      </c>
      <c r="AC73" s="128"/>
      <c r="AD73" s="25">
        <f t="shared" si="13"/>
        <v>0</v>
      </c>
      <c r="AE73" s="26">
        <f t="shared" si="14"/>
        <v>0</v>
      </c>
      <c r="AF73" s="13"/>
      <c r="AG73" s="29"/>
      <c r="AH73" s="15"/>
      <c r="AI73" s="17">
        <f t="shared" si="15"/>
        <v>0</v>
      </c>
      <c r="AJ73" s="17">
        <f t="shared" si="16"/>
        <v>0</v>
      </c>
      <c r="AK73" s="17"/>
      <c r="AL73" s="17"/>
      <c r="AM73" s="17"/>
      <c r="AN73" s="17"/>
      <c r="AO73" s="17"/>
      <c r="AP73" s="17"/>
      <c r="AQ73" s="17"/>
      <c r="AR73" s="17">
        <f t="shared" si="17"/>
        <v>0</v>
      </c>
      <c r="AS73" s="17"/>
      <c r="AT73" s="17"/>
      <c r="AU73" s="17"/>
      <c r="AV73" s="17">
        <f t="shared" si="18"/>
        <v>0</v>
      </c>
      <c r="AW73" s="17">
        <f t="shared" si="19"/>
        <v>0</v>
      </c>
      <c r="AX73" s="17"/>
      <c r="AY73" s="17"/>
      <c r="AZ73" s="17"/>
      <c r="BA73" s="17"/>
      <c r="BB73" s="17"/>
      <c r="BC73" s="17"/>
      <c r="BD73" s="17">
        <f t="shared" si="20"/>
        <v>0</v>
      </c>
      <c r="BE73" s="27">
        <f t="shared" si="21"/>
        <v>0</v>
      </c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</row>
    <row r="74" spans="1:196" s="19" customFormat="1" ht="21.75" customHeight="1" x14ac:dyDescent="0.35">
      <c r="A74" s="13">
        <v>34</v>
      </c>
      <c r="B74" s="29" t="s">
        <v>66</v>
      </c>
      <c r="C74" s="35" t="s">
        <v>28</v>
      </c>
      <c r="D74" s="16">
        <v>43488</v>
      </c>
      <c r="E74" s="17">
        <v>2131</v>
      </c>
      <c r="F74" s="17">
        <f t="shared" si="0"/>
        <v>45619</v>
      </c>
      <c r="G74" s="17">
        <v>2108</v>
      </c>
      <c r="H74" s="17"/>
      <c r="I74" s="17"/>
      <c r="J74" s="17">
        <f t="shared" si="1"/>
        <v>47727</v>
      </c>
      <c r="K74" s="18">
        <f t="shared" si="2"/>
        <v>0</v>
      </c>
      <c r="L74" s="19">
        <v>0</v>
      </c>
      <c r="M74" s="19">
        <v>0</v>
      </c>
      <c r="N74" s="19">
        <v>0</v>
      </c>
      <c r="O74" s="20">
        <f t="shared" si="3"/>
        <v>47727</v>
      </c>
      <c r="P74" s="142">
        <v>3706.91</v>
      </c>
      <c r="Q74" s="17">
        <f t="shared" si="4"/>
        <v>9734.619999999999</v>
      </c>
      <c r="R74" s="17">
        <f t="shared" si="5"/>
        <v>200</v>
      </c>
      <c r="S74" s="17">
        <f t="shared" si="6"/>
        <v>1193.17</v>
      </c>
      <c r="T74" s="17">
        <f t="shared" si="7"/>
        <v>4200</v>
      </c>
      <c r="U74" s="20">
        <f t="shared" si="8"/>
        <v>19034.699999999997</v>
      </c>
      <c r="V74" s="21">
        <f t="shared" si="9"/>
        <v>14346</v>
      </c>
      <c r="W74" s="21">
        <f t="shared" si="10"/>
        <v>14346.300000000003</v>
      </c>
      <c r="X74" s="22">
        <f>+A74</f>
        <v>34</v>
      </c>
      <c r="Y74" s="23">
        <f t="shared" si="11"/>
        <v>5727.24</v>
      </c>
      <c r="Z74" s="17">
        <v>0</v>
      </c>
      <c r="AA74" s="17">
        <v>100</v>
      </c>
      <c r="AB74" s="24">
        <f t="shared" si="12"/>
        <v>1193.18</v>
      </c>
      <c r="AC74" s="128">
        <v>200</v>
      </c>
      <c r="AD74" s="25">
        <f t="shared" si="13"/>
        <v>28692.300000000003</v>
      </c>
      <c r="AE74" s="26">
        <f t="shared" si="14"/>
        <v>14346.150000000001</v>
      </c>
      <c r="AF74" s="13">
        <v>34</v>
      </c>
      <c r="AG74" s="29" t="s">
        <v>66</v>
      </c>
      <c r="AH74" s="35" t="s">
        <v>28</v>
      </c>
      <c r="AI74" s="17">
        <f t="shared" si="15"/>
        <v>3706.91</v>
      </c>
      <c r="AJ74" s="17">
        <f t="shared" si="16"/>
        <v>4295.43</v>
      </c>
      <c r="AK74" s="17">
        <v>5439.19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f t="shared" si="17"/>
        <v>9734.619999999999</v>
      </c>
      <c r="AS74" s="17">
        <v>200</v>
      </c>
      <c r="AT74" s="17">
        <v>0</v>
      </c>
      <c r="AU74" s="17">
        <v>0</v>
      </c>
      <c r="AV74" s="17">
        <f t="shared" si="18"/>
        <v>200</v>
      </c>
      <c r="AW74" s="17">
        <f t="shared" si="19"/>
        <v>1193.17</v>
      </c>
      <c r="AX74" s="17">
        <v>0</v>
      </c>
      <c r="AY74" s="63">
        <v>4100</v>
      </c>
      <c r="AZ74" s="17">
        <v>100</v>
      </c>
      <c r="BA74" s="17">
        <v>0</v>
      </c>
      <c r="BB74" s="17"/>
      <c r="BC74" s="17">
        <v>0</v>
      </c>
      <c r="BD74" s="17">
        <f t="shared" si="20"/>
        <v>4200</v>
      </c>
      <c r="BE74" s="27">
        <f t="shared" si="21"/>
        <v>19034.699999999997</v>
      </c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</row>
    <row r="75" spans="1:196" s="19" customFormat="1" ht="20.25" customHeight="1" x14ac:dyDescent="0.35">
      <c r="A75" s="13"/>
      <c r="B75" s="37"/>
      <c r="C75" s="49"/>
      <c r="D75" s="16"/>
      <c r="F75" s="17">
        <f t="shared" ref="F75:F92" si="22">SUM(D75:E75)</f>
        <v>0</v>
      </c>
      <c r="J75" s="17">
        <f t="shared" ref="J75:J92" si="23">SUM(F75:I75)</f>
        <v>0</v>
      </c>
      <c r="K75" s="18">
        <f t="shared" ref="K75:K92" si="24">ROUND(J75/6/31/60*(N75+M75*60+L75*6*60),2)</f>
        <v>0</v>
      </c>
      <c r="O75" s="20">
        <f t="shared" ref="O75:O92" si="25">J75-K75</f>
        <v>0</v>
      </c>
      <c r="P75" s="145"/>
      <c r="Q75" s="17">
        <f t="shared" ref="Q75:Q93" si="26">SUM(AJ75:AQ75)</f>
        <v>0</v>
      </c>
      <c r="R75" s="17">
        <f t="shared" ref="R75:R93" si="27">SUM(AS75:AT75)</f>
        <v>0</v>
      </c>
      <c r="S75" s="17">
        <f t="shared" ref="S75:S93" si="28">ROUNDDOWN(J75*5%/2,2)</f>
        <v>0</v>
      </c>
      <c r="T75" s="17">
        <f t="shared" ref="T75:T93" si="29">SUM(AX75:BC75)</f>
        <v>0</v>
      </c>
      <c r="U75" s="20">
        <f t="shared" ref="U75:U93" si="30">P75+Q75+R75+S75+T75</f>
        <v>0</v>
      </c>
      <c r="V75" s="21">
        <f t="shared" ref="V75:V93" si="31">ROUND(AE75,0)</f>
        <v>0</v>
      </c>
      <c r="W75" s="21">
        <f t="shared" ref="W75:W93" si="32">(AD75-V75)</f>
        <v>0</v>
      </c>
      <c r="X75" s="22"/>
      <c r="Y75" s="23">
        <f t="shared" ref="Y75:Y93" si="33">J75*12%</f>
        <v>0</v>
      </c>
      <c r="AA75" s="17"/>
      <c r="AB75" s="24">
        <f t="shared" ref="AB75:AB93" si="34">ROUNDUP(J75*5%/2,2)</f>
        <v>0</v>
      </c>
      <c r="AC75" s="128"/>
      <c r="AD75" s="25">
        <f t="shared" ref="AD75:AD93" si="35">+O75-U75</f>
        <v>0</v>
      </c>
      <c r="AE75" s="26">
        <f t="shared" ref="AE75:AE93" si="36">(+O75-U75)/2</f>
        <v>0</v>
      </c>
      <c r="AF75" s="13"/>
      <c r="AG75" s="37"/>
      <c r="AH75" s="49"/>
      <c r="AI75" s="17">
        <f t="shared" ref="AI75:AI93" si="37">P75</f>
        <v>0</v>
      </c>
      <c r="AJ75" s="17">
        <f t="shared" ref="AJ75:AJ93" si="38">J75*9%</f>
        <v>0</v>
      </c>
      <c r="AP75" s="17"/>
      <c r="AR75" s="17">
        <f t="shared" ref="AR75:AR93" si="39">SUM(AJ75:AQ75)</f>
        <v>0</v>
      </c>
      <c r="AS75" s="17"/>
      <c r="AV75" s="17">
        <f t="shared" ref="AV75:AV93" si="40">SUM(AS75:AT75)</f>
        <v>0</v>
      </c>
      <c r="AW75" s="17">
        <f t="shared" ref="AW75:AW93" si="41">ROUNDDOWN(J75*5%/2,2)</f>
        <v>0</v>
      </c>
      <c r="AX75" s="17"/>
      <c r="BC75" s="17"/>
      <c r="BD75" s="17">
        <f t="shared" ref="BD75:BD93" si="42">SUM(AX75:BC75)</f>
        <v>0</v>
      </c>
      <c r="BE75" s="27">
        <f t="shared" ref="BE75:BE93" si="43">AI75+AR75+AV75+AW75+BD75</f>
        <v>0</v>
      </c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</row>
    <row r="76" spans="1:196" s="19" customFormat="1" ht="20.25" customHeight="1" x14ac:dyDescent="0.35">
      <c r="A76" s="13">
        <v>35</v>
      </c>
      <c r="B76" s="37" t="s">
        <v>124</v>
      </c>
      <c r="C76" s="15" t="s">
        <v>127</v>
      </c>
      <c r="D76" s="16">
        <v>29165</v>
      </c>
      <c r="E76" s="17">
        <v>1540</v>
      </c>
      <c r="F76" s="17">
        <f t="shared" si="22"/>
        <v>30705</v>
      </c>
      <c r="G76" s="17">
        <v>1540</v>
      </c>
      <c r="J76" s="17">
        <f t="shared" si="23"/>
        <v>32245</v>
      </c>
      <c r="K76" s="18">
        <f t="shared" si="24"/>
        <v>0</v>
      </c>
      <c r="L76" s="19">
        <v>0</v>
      </c>
      <c r="M76" s="19">
        <v>0</v>
      </c>
      <c r="N76" s="19">
        <v>0</v>
      </c>
      <c r="O76" s="20">
        <f t="shared" si="25"/>
        <v>32245</v>
      </c>
      <c r="P76" s="142">
        <v>1125.52</v>
      </c>
      <c r="Q76" s="17">
        <f t="shared" si="26"/>
        <v>2902.0499999999997</v>
      </c>
      <c r="R76" s="17">
        <f t="shared" si="27"/>
        <v>200</v>
      </c>
      <c r="S76" s="17">
        <f t="shared" si="28"/>
        <v>806.12</v>
      </c>
      <c r="T76" s="17">
        <f t="shared" si="29"/>
        <v>100</v>
      </c>
      <c r="U76" s="20">
        <f t="shared" si="30"/>
        <v>5133.6899999999996</v>
      </c>
      <c r="V76" s="21">
        <f t="shared" si="31"/>
        <v>13556</v>
      </c>
      <c r="W76" s="21">
        <f t="shared" si="32"/>
        <v>13555.310000000001</v>
      </c>
      <c r="X76" s="22">
        <v>13</v>
      </c>
      <c r="Y76" s="23">
        <f t="shared" si="33"/>
        <v>3869.3999999999996</v>
      </c>
      <c r="AA76" s="17">
        <v>100</v>
      </c>
      <c r="AB76" s="24">
        <f t="shared" si="34"/>
        <v>806.13</v>
      </c>
      <c r="AC76" s="128">
        <v>200</v>
      </c>
      <c r="AD76" s="25">
        <f t="shared" si="35"/>
        <v>27111.31</v>
      </c>
      <c r="AE76" s="26">
        <f t="shared" si="36"/>
        <v>13555.655000000001</v>
      </c>
      <c r="AF76" s="13">
        <v>35</v>
      </c>
      <c r="AG76" s="37" t="s">
        <v>124</v>
      </c>
      <c r="AH76" s="15" t="s">
        <v>127</v>
      </c>
      <c r="AI76" s="17">
        <f t="shared" si="37"/>
        <v>1125.52</v>
      </c>
      <c r="AJ76" s="17">
        <f t="shared" si="38"/>
        <v>2902.0499999999997</v>
      </c>
      <c r="AP76" s="17"/>
      <c r="AR76" s="17">
        <f t="shared" si="39"/>
        <v>2902.0499999999997</v>
      </c>
      <c r="AS76" s="17">
        <v>200</v>
      </c>
      <c r="AV76" s="17">
        <f t="shared" si="40"/>
        <v>200</v>
      </c>
      <c r="AW76" s="17">
        <f t="shared" si="41"/>
        <v>806.12</v>
      </c>
      <c r="AX76" s="17"/>
      <c r="AZ76" s="17">
        <v>100</v>
      </c>
      <c r="BC76" s="17"/>
      <c r="BD76" s="17">
        <f t="shared" si="42"/>
        <v>100</v>
      </c>
      <c r="BE76" s="27">
        <f t="shared" si="43"/>
        <v>5133.6899999999996</v>
      </c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</row>
    <row r="77" spans="1:196" s="19" customFormat="1" ht="20.25" customHeight="1" x14ac:dyDescent="0.35">
      <c r="A77" s="13"/>
      <c r="B77" s="37"/>
      <c r="C77" s="49"/>
      <c r="D77" s="16"/>
      <c r="F77" s="17">
        <f t="shared" si="22"/>
        <v>0</v>
      </c>
      <c r="J77" s="17">
        <f t="shared" si="23"/>
        <v>0</v>
      </c>
      <c r="K77" s="18">
        <f t="shared" si="24"/>
        <v>0</v>
      </c>
      <c r="O77" s="20">
        <f t="shared" si="25"/>
        <v>0</v>
      </c>
      <c r="P77" s="145"/>
      <c r="Q77" s="17">
        <f t="shared" si="26"/>
        <v>0</v>
      </c>
      <c r="R77" s="17">
        <f t="shared" si="27"/>
        <v>0</v>
      </c>
      <c r="S77" s="17">
        <f t="shared" si="28"/>
        <v>0</v>
      </c>
      <c r="T77" s="17">
        <f t="shared" si="29"/>
        <v>0</v>
      </c>
      <c r="U77" s="20">
        <f t="shared" si="30"/>
        <v>0</v>
      </c>
      <c r="V77" s="21">
        <f t="shared" si="31"/>
        <v>0</v>
      </c>
      <c r="W77" s="21">
        <f t="shared" si="32"/>
        <v>0</v>
      </c>
      <c r="X77" s="22"/>
      <c r="Y77" s="23">
        <f t="shared" si="33"/>
        <v>0</v>
      </c>
      <c r="AA77" s="17"/>
      <c r="AB77" s="24">
        <f t="shared" si="34"/>
        <v>0</v>
      </c>
      <c r="AC77" s="128"/>
      <c r="AD77" s="25">
        <f t="shared" si="35"/>
        <v>0</v>
      </c>
      <c r="AE77" s="26">
        <f t="shared" si="36"/>
        <v>0</v>
      </c>
      <c r="AF77" s="13"/>
      <c r="AG77" s="37"/>
      <c r="AH77" s="49"/>
      <c r="AI77" s="17">
        <f t="shared" si="37"/>
        <v>0</v>
      </c>
      <c r="AJ77" s="17">
        <f t="shared" si="38"/>
        <v>0</v>
      </c>
      <c r="AP77" s="17"/>
      <c r="AR77" s="17">
        <f t="shared" si="39"/>
        <v>0</v>
      </c>
      <c r="AS77" s="17"/>
      <c r="AV77" s="17">
        <f t="shared" si="40"/>
        <v>0</v>
      </c>
      <c r="AW77" s="17">
        <f t="shared" si="41"/>
        <v>0</v>
      </c>
      <c r="AX77" s="17"/>
      <c r="BC77" s="17"/>
      <c r="BD77" s="17">
        <f t="shared" si="42"/>
        <v>0</v>
      </c>
      <c r="BE77" s="27">
        <f t="shared" si="43"/>
        <v>0</v>
      </c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</row>
    <row r="78" spans="1:196" s="19" customFormat="1" ht="21.75" customHeight="1" x14ac:dyDescent="0.35">
      <c r="A78" s="13">
        <v>36</v>
      </c>
      <c r="B78" s="29" t="s">
        <v>67</v>
      </c>
      <c r="C78" s="35" t="s">
        <v>43</v>
      </c>
      <c r="D78" s="16">
        <v>40509</v>
      </c>
      <c r="E78" s="17">
        <v>1985</v>
      </c>
      <c r="F78" s="17">
        <f t="shared" si="22"/>
        <v>42494</v>
      </c>
      <c r="G78" s="17">
        <v>1944</v>
      </c>
      <c r="H78" s="17"/>
      <c r="I78" s="17"/>
      <c r="J78" s="17">
        <f t="shared" si="23"/>
        <v>44438</v>
      </c>
      <c r="K78" s="18">
        <f t="shared" si="24"/>
        <v>0</v>
      </c>
      <c r="L78" s="19">
        <v>0</v>
      </c>
      <c r="M78" s="19">
        <v>0</v>
      </c>
      <c r="N78" s="19">
        <v>0</v>
      </c>
      <c r="O78" s="20">
        <f t="shared" si="25"/>
        <v>44438</v>
      </c>
      <c r="P78" s="142">
        <v>3033.86</v>
      </c>
      <c r="Q78" s="17">
        <f t="shared" si="26"/>
        <v>3999.42</v>
      </c>
      <c r="R78" s="17">
        <f t="shared" si="27"/>
        <v>200</v>
      </c>
      <c r="S78" s="17">
        <f t="shared" si="28"/>
        <v>1110.95</v>
      </c>
      <c r="T78" s="17">
        <f t="shared" si="29"/>
        <v>1100</v>
      </c>
      <c r="U78" s="20">
        <f t="shared" si="30"/>
        <v>9444.2300000000014</v>
      </c>
      <c r="V78" s="21">
        <f t="shared" si="31"/>
        <v>17497</v>
      </c>
      <c r="W78" s="21">
        <f t="shared" si="32"/>
        <v>17496.769999999997</v>
      </c>
      <c r="X78" s="22">
        <f>+A78</f>
        <v>36</v>
      </c>
      <c r="Y78" s="23">
        <f t="shared" si="33"/>
        <v>5332.5599999999995</v>
      </c>
      <c r="Z78" s="17">
        <v>0</v>
      </c>
      <c r="AA78" s="17">
        <v>100</v>
      </c>
      <c r="AB78" s="24">
        <f t="shared" si="34"/>
        <v>1110.95</v>
      </c>
      <c r="AC78" s="128">
        <v>200</v>
      </c>
      <c r="AD78" s="25">
        <f t="shared" si="35"/>
        <v>34993.769999999997</v>
      </c>
      <c r="AE78" s="26">
        <f t="shared" si="36"/>
        <v>17496.884999999998</v>
      </c>
      <c r="AF78" s="13">
        <v>36</v>
      </c>
      <c r="AG78" s="29" t="s">
        <v>67</v>
      </c>
      <c r="AH78" s="35" t="s">
        <v>43</v>
      </c>
      <c r="AI78" s="17">
        <f t="shared" si="37"/>
        <v>3033.86</v>
      </c>
      <c r="AJ78" s="17">
        <f t="shared" si="38"/>
        <v>3999.42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f t="shared" si="39"/>
        <v>3999.42</v>
      </c>
      <c r="AS78" s="17">
        <v>200</v>
      </c>
      <c r="AT78" s="17">
        <v>0</v>
      </c>
      <c r="AU78" s="17">
        <v>0</v>
      </c>
      <c r="AV78" s="17">
        <f t="shared" si="40"/>
        <v>200</v>
      </c>
      <c r="AW78" s="17">
        <f t="shared" si="41"/>
        <v>1110.95</v>
      </c>
      <c r="AX78" s="17">
        <v>0</v>
      </c>
      <c r="AY78" s="17">
        <v>1000</v>
      </c>
      <c r="AZ78" s="17">
        <v>100</v>
      </c>
      <c r="BA78" s="17">
        <v>0</v>
      </c>
      <c r="BB78" s="17">
        <v>0</v>
      </c>
      <c r="BC78" s="17">
        <v>0</v>
      </c>
      <c r="BD78" s="17">
        <f t="shared" si="42"/>
        <v>1100</v>
      </c>
      <c r="BE78" s="27">
        <f t="shared" si="43"/>
        <v>9444.2300000000014</v>
      </c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</row>
    <row r="79" spans="1:196" s="38" customFormat="1" ht="21.75" customHeight="1" x14ac:dyDescent="0.35">
      <c r="A79" s="13"/>
      <c r="B79" s="58"/>
      <c r="C79" s="44"/>
      <c r="D79" s="16"/>
      <c r="F79" s="17">
        <f t="shared" si="22"/>
        <v>0</v>
      </c>
      <c r="J79" s="17">
        <f t="shared" si="23"/>
        <v>0</v>
      </c>
      <c r="K79" s="18">
        <f t="shared" si="24"/>
        <v>0</v>
      </c>
      <c r="O79" s="20">
        <f t="shared" si="25"/>
        <v>0</v>
      </c>
      <c r="P79" s="147"/>
      <c r="Q79" s="17">
        <f t="shared" si="26"/>
        <v>0</v>
      </c>
      <c r="R79" s="17">
        <f t="shared" si="27"/>
        <v>0</v>
      </c>
      <c r="S79" s="17">
        <f t="shared" si="28"/>
        <v>0</v>
      </c>
      <c r="T79" s="17">
        <f t="shared" si="29"/>
        <v>0</v>
      </c>
      <c r="U79" s="20">
        <f t="shared" si="30"/>
        <v>0</v>
      </c>
      <c r="V79" s="21">
        <f t="shared" si="31"/>
        <v>0</v>
      </c>
      <c r="W79" s="21">
        <f t="shared" si="32"/>
        <v>0</v>
      </c>
      <c r="X79" s="34"/>
      <c r="Y79" s="23">
        <f t="shared" si="33"/>
        <v>0</v>
      </c>
      <c r="Z79" s="17"/>
      <c r="AA79" s="17"/>
      <c r="AB79" s="24">
        <f t="shared" si="34"/>
        <v>0</v>
      </c>
      <c r="AC79" s="128"/>
      <c r="AD79" s="25">
        <f t="shared" si="35"/>
        <v>0</v>
      </c>
      <c r="AE79" s="26">
        <f t="shared" si="36"/>
        <v>0</v>
      </c>
      <c r="AF79" s="13"/>
      <c r="AG79" s="58"/>
      <c r="AH79" s="44"/>
      <c r="AI79" s="17">
        <f t="shared" si="37"/>
        <v>0</v>
      </c>
      <c r="AJ79" s="17">
        <f t="shared" si="38"/>
        <v>0</v>
      </c>
      <c r="AK79" s="17"/>
      <c r="AM79" s="17"/>
      <c r="AP79" s="17"/>
      <c r="AQ79" s="17"/>
      <c r="AR79" s="17">
        <f t="shared" si="39"/>
        <v>0</v>
      </c>
      <c r="AS79" s="17"/>
      <c r="AT79" s="17"/>
      <c r="AU79" s="17"/>
      <c r="AV79" s="17">
        <f t="shared" si="40"/>
        <v>0</v>
      </c>
      <c r="AW79" s="17">
        <f t="shared" si="41"/>
        <v>0</v>
      </c>
      <c r="AX79" s="17"/>
      <c r="BC79" s="17"/>
      <c r="BD79" s="17">
        <f t="shared" si="42"/>
        <v>0</v>
      </c>
      <c r="BE79" s="27">
        <f t="shared" si="43"/>
        <v>0</v>
      </c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</row>
    <row r="80" spans="1:196" s="19" customFormat="1" ht="21.75" customHeight="1" x14ac:dyDescent="0.35">
      <c r="A80" s="13">
        <v>37</v>
      </c>
      <c r="B80" s="29" t="s">
        <v>68</v>
      </c>
      <c r="C80" s="35" t="s">
        <v>54</v>
      </c>
      <c r="D80" s="16">
        <v>47738</v>
      </c>
      <c r="E80" s="17">
        <v>2339</v>
      </c>
      <c r="F80" s="17">
        <f t="shared" si="22"/>
        <v>50077</v>
      </c>
      <c r="G80" s="17">
        <v>2290</v>
      </c>
      <c r="H80" s="17"/>
      <c r="I80" s="17"/>
      <c r="J80" s="17">
        <f t="shared" si="23"/>
        <v>52367</v>
      </c>
      <c r="K80" s="18">
        <f t="shared" si="24"/>
        <v>0</v>
      </c>
      <c r="L80" s="19">
        <v>0</v>
      </c>
      <c r="M80" s="19">
        <v>0</v>
      </c>
      <c r="N80" s="19">
        <v>0</v>
      </c>
      <c r="O80" s="20">
        <f t="shared" si="25"/>
        <v>52367</v>
      </c>
      <c r="P80" s="142">
        <v>4682.8599999999997</v>
      </c>
      <c r="Q80" s="17">
        <f t="shared" si="26"/>
        <v>12936.57</v>
      </c>
      <c r="R80" s="17">
        <f t="shared" si="27"/>
        <v>200</v>
      </c>
      <c r="S80" s="17">
        <f t="shared" si="28"/>
        <v>1309.17</v>
      </c>
      <c r="T80" s="17">
        <f t="shared" si="29"/>
        <v>15047.13</v>
      </c>
      <c r="U80" s="20">
        <f t="shared" si="30"/>
        <v>34175.729999999996</v>
      </c>
      <c r="V80" s="21">
        <f t="shared" si="31"/>
        <v>9096</v>
      </c>
      <c r="W80" s="21">
        <f t="shared" si="32"/>
        <v>9095.2700000000041</v>
      </c>
      <c r="X80" s="22">
        <f>+A80</f>
        <v>37</v>
      </c>
      <c r="Y80" s="23">
        <f t="shared" si="33"/>
        <v>6284.04</v>
      </c>
      <c r="Z80" s="17">
        <v>0</v>
      </c>
      <c r="AA80" s="17">
        <v>100</v>
      </c>
      <c r="AB80" s="24">
        <f t="shared" si="34"/>
        <v>1309.18</v>
      </c>
      <c r="AC80" s="128">
        <v>200</v>
      </c>
      <c r="AD80" s="25">
        <f t="shared" si="35"/>
        <v>18191.270000000004</v>
      </c>
      <c r="AE80" s="26">
        <f t="shared" si="36"/>
        <v>9095.635000000002</v>
      </c>
      <c r="AF80" s="13">
        <v>37</v>
      </c>
      <c r="AG80" s="29" t="s">
        <v>68</v>
      </c>
      <c r="AH80" s="35" t="s">
        <v>54</v>
      </c>
      <c r="AI80" s="17">
        <f t="shared" si="37"/>
        <v>4682.8599999999997</v>
      </c>
      <c r="AJ80" s="17">
        <f t="shared" si="38"/>
        <v>4713.03</v>
      </c>
      <c r="AK80" s="17">
        <v>8223.5400000000009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f t="shared" si="39"/>
        <v>12936.57</v>
      </c>
      <c r="AS80" s="17">
        <v>200</v>
      </c>
      <c r="AT80" s="17">
        <v>0</v>
      </c>
      <c r="AU80" s="17">
        <v>0</v>
      </c>
      <c r="AV80" s="17">
        <f t="shared" si="40"/>
        <v>200</v>
      </c>
      <c r="AW80" s="17">
        <f t="shared" si="41"/>
        <v>1309.17</v>
      </c>
      <c r="AX80" s="17">
        <v>0</v>
      </c>
      <c r="AY80" s="17">
        <v>100</v>
      </c>
      <c r="AZ80" s="17">
        <v>100</v>
      </c>
      <c r="BA80" s="17">
        <v>14847.13</v>
      </c>
      <c r="BB80" s="17">
        <v>0</v>
      </c>
      <c r="BC80" s="17">
        <v>0</v>
      </c>
      <c r="BD80" s="17">
        <f t="shared" si="42"/>
        <v>15047.13</v>
      </c>
      <c r="BE80" s="27">
        <f t="shared" si="43"/>
        <v>34175.729999999996</v>
      </c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</row>
    <row r="81" spans="1:196" s="19" customFormat="1" ht="25.5" x14ac:dyDescent="0.35">
      <c r="A81" s="13"/>
      <c r="B81" s="29"/>
      <c r="C81" s="35"/>
      <c r="D81" s="16"/>
      <c r="E81" s="17"/>
      <c r="F81" s="17">
        <f t="shared" si="22"/>
        <v>0</v>
      </c>
      <c r="G81" s="17"/>
      <c r="H81" s="17"/>
      <c r="I81" s="17"/>
      <c r="J81" s="17">
        <f t="shared" si="23"/>
        <v>0</v>
      </c>
      <c r="K81" s="18">
        <f t="shared" si="24"/>
        <v>0</v>
      </c>
      <c r="O81" s="20">
        <f t="shared" si="25"/>
        <v>0</v>
      </c>
      <c r="P81" s="142"/>
      <c r="Q81" s="17">
        <f t="shared" si="26"/>
        <v>0</v>
      </c>
      <c r="R81" s="17">
        <f t="shared" si="27"/>
        <v>0</v>
      </c>
      <c r="S81" s="17">
        <f t="shared" si="28"/>
        <v>0</v>
      </c>
      <c r="T81" s="17">
        <f t="shared" si="29"/>
        <v>0</v>
      </c>
      <c r="U81" s="20">
        <f t="shared" si="30"/>
        <v>0</v>
      </c>
      <c r="V81" s="21">
        <f t="shared" si="31"/>
        <v>0</v>
      </c>
      <c r="W81" s="21">
        <f t="shared" si="32"/>
        <v>0</v>
      </c>
      <c r="X81" s="22"/>
      <c r="Y81" s="23">
        <f t="shared" si="33"/>
        <v>0</v>
      </c>
      <c r="Z81" s="17"/>
      <c r="AA81" s="17"/>
      <c r="AB81" s="24">
        <f t="shared" si="34"/>
        <v>0</v>
      </c>
      <c r="AC81" s="128"/>
      <c r="AD81" s="25">
        <f t="shared" si="35"/>
        <v>0</v>
      </c>
      <c r="AE81" s="26">
        <f t="shared" si="36"/>
        <v>0</v>
      </c>
      <c r="AF81" s="13"/>
      <c r="AG81" s="29"/>
      <c r="AH81" s="35"/>
      <c r="AI81" s="17">
        <f t="shared" si="37"/>
        <v>0</v>
      </c>
      <c r="AJ81" s="17">
        <f t="shared" si="38"/>
        <v>0</v>
      </c>
      <c r="AK81" s="17"/>
      <c r="AL81" s="17"/>
      <c r="AM81" s="17"/>
      <c r="AN81" s="17"/>
      <c r="AO81" s="17"/>
      <c r="AP81" s="17"/>
      <c r="AQ81" s="17"/>
      <c r="AR81" s="17">
        <f t="shared" si="39"/>
        <v>0</v>
      </c>
      <c r="AS81" s="17"/>
      <c r="AT81" s="17"/>
      <c r="AU81" s="17"/>
      <c r="AV81" s="17">
        <f t="shared" si="40"/>
        <v>0</v>
      </c>
      <c r="AW81" s="17">
        <f t="shared" si="41"/>
        <v>0</v>
      </c>
      <c r="AX81" s="17"/>
      <c r="AY81" s="17"/>
      <c r="AZ81" s="17"/>
      <c r="BA81" s="17"/>
      <c r="BB81" s="17"/>
      <c r="BC81" s="17"/>
      <c r="BD81" s="17">
        <f t="shared" si="42"/>
        <v>0</v>
      </c>
      <c r="BE81" s="27">
        <f t="shared" si="43"/>
        <v>0</v>
      </c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</row>
    <row r="82" spans="1:196" s="19" customFormat="1" ht="25.5" x14ac:dyDescent="0.35">
      <c r="A82" s="13">
        <v>38</v>
      </c>
      <c r="B82" s="29" t="s">
        <v>125</v>
      </c>
      <c r="C82" s="15" t="s">
        <v>127</v>
      </c>
      <c r="D82" s="16">
        <v>29165</v>
      </c>
      <c r="E82" s="17">
        <v>1540</v>
      </c>
      <c r="F82" s="17">
        <f t="shared" si="22"/>
        <v>30705</v>
      </c>
      <c r="G82" s="17">
        <v>1540</v>
      </c>
      <c r="H82" s="17"/>
      <c r="I82" s="17"/>
      <c r="J82" s="17">
        <f t="shared" si="23"/>
        <v>32245</v>
      </c>
      <c r="K82" s="18">
        <f t="shared" si="24"/>
        <v>398.73</v>
      </c>
      <c r="L82" s="19">
        <v>0</v>
      </c>
      <c r="M82" s="19">
        <v>2</v>
      </c>
      <c r="N82" s="19">
        <v>18</v>
      </c>
      <c r="O82" s="20">
        <f t="shared" si="25"/>
        <v>31846.27</v>
      </c>
      <c r="P82" s="142">
        <v>1125.52</v>
      </c>
      <c r="Q82" s="17">
        <f t="shared" si="26"/>
        <v>2902.0499999999997</v>
      </c>
      <c r="R82" s="17">
        <f t="shared" si="27"/>
        <v>200</v>
      </c>
      <c r="S82" s="17">
        <f t="shared" si="28"/>
        <v>806.12</v>
      </c>
      <c r="T82" s="17">
        <f t="shared" si="29"/>
        <v>100</v>
      </c>
      <c r="U82" s="20">
        <f t="shared" si="30"/>
        <v>5133.6899999999996</v>
      </c>
      <c r="V82" s="21">
        <f t="shared" si="31"/>
        <v>13356</v>
      </c>
      <c r="W82" s="21">
        <f t="shared" si="32"/>
        <v>13356.580000000002</v>
      </c>
      <c r="X82" s="22">
        <v>14</v>
      </c>
      <c r="Y82" s="23">
        <f t="shared" si="33"/>
        <v>3869.3999999999996</v>
      </c>
      <c r="Z82" s="17"/>
      <c r="AA82" s="17">
        <v>100</v>
      </c>
      <c r="AB82" s="24">
        <f t="shared" si="34"/>
        <v>806.13</v>
      </c>
      <c r="AC82" s="128">
        <v>200</v>
      </c>
      <c r="AD82" s="25">
        <f t="shared" si="35"/>
        <v>26712.58</v>
      </c>
      <c r="AE82" s="26">
        <f t="shared" si="36"/>
        <v>13356.29</v>
      </c>
      <c r="AF82" s="13">
        <v>38</v>
      </c>
      <c r="AG82" s="29" t="s">
        <v>125</v>
      </c>
      <c r="AH82" s="15" t="s">
        <v>127</v>
      </c>
      <c r="AI82" s="17">
        <f t="shared" si="37"/>
        <v>1125.52</v>
      </c>
      <c r="AJ82" s="17">
        <f t="shared" si="38"/>
        <v>2902.0499999999997</v>
      </c>
      <c r="AK82" s="17"/>
      <c r="AL82" s="17"/>
      <c r="AM82" s="17"/>
      <c r="AN82" s="17"/>
      <c r="AO82" s="17"/>
      <c r="AP82" s="17"/>
      <c r="AQ82" s="17"/>
      <c r="AR82" s="17">
        <f t="shared" si="39"/>
        <v>2902.0499999999997</v>
      </c>
      <c r="AS82" s="17">
        <v>200</v>
      </c>
      <c r="AT82" s="17"/>
      <c r="AU82" s="17"/>
      <c r="AV82" s="17">
        <f t="shared" si="40"/>
        <v>200</v>
      </c>
      <c r="AW82" s="17">
        <f t="shared" si="41"/>
        <v>806.12</v>
      </c>
      <c r="AX82" s="17"/>
      <c r="AY82" s="17"/>
      <c r="AZ82" s="17">
        <v>100</v>
      </c>
      <c r="BA82" s="17"/>
      <c r="BB82" s="17"/>
      <c r="BC82" s="17"/>
      <c r="BD82" s="17">
        <f t="shared" si="42"/>
        <v>100</v>
      </c>
      <c r="BE82" s="27">
        <f t="shared" si="43"/>
        <v>5133.6899999999996</v>
      </c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</row>
    <row r="83" spans="1:196" s="19" customFormat="1" ht="25.5" x14ac:dyDescent="0.35">
      <c r="A83" s="13"/>
      <c r="B83" s="29"/>
      <c r="C83" s="35"/>
      <c r="D83" s="16"/>
      <c r="E83" s="17"/>
      <c r="F83" s="17">
        <f t="shared" si="22"/>
        <v>0</v>
      </c>
      <c r="G83" s="17"/>
      <c r="H83" s="17"/>
      <c r="I83" s="17"/>
      <c r="J83" s="17">
        <f t="shared" si="23"/>
        <v>0</v>
      </c>
      <c r="K83" s="18">
        <f t="shared" si="24"/>
        <v>0</v>
      </c>
      <c r="O83" s="20">
        <f t="shared" si="25"/>
        <v>0</v>
      </c>
      <c r="P83" s="142"/>
      <c r="Q83" s="17">
        <f t="shared" si="26"/>
        <v>0</v>
      </c>
      <c r="R83" s="17">
        <f t="shared" si="27"/>
        <v>0</v>
      </c>
      <c r="S83" s="17">
        <f t="shared" si="28"/>
        <v>0</v>
      </c>
      <c r="T83" s="17">
        <f t="shared" si="29"/>
        <v>0</v>
      </c>
      <c r="U83" s="20">
        <f t="shared" si="30"/>
        <v>0</v>
      </c>
      <c r="V83" s="21">
        <f t="shared" si="31"/>
        <v>0</v>
      </c>
      <c r="W83" s="21">
        <f t="shared" si="32"/>
        <v>0</v>
      </c>
      <c r="X83" s="22"/>
      <c r="Y83" s="23">
        <f t="shared" si="33"/>
        <v>0</v>
      </c>
      <c r="Z83" s="17"/>
      <c r="AA83" s="17"/>
      <c r="AB83" s="24">
        <f t="shared" si="34"/>
        <v>0</v>
      </c>
      <c r="AC83" s="128"/>
      <c r="AD83" s="25">
        <f t="shared" si="35"/>
        <v>0</v>
      </c>
      <c r="AE83" s="26">
        <f t="shared" si="36"/>
        <v>0</v>
      </c>
      <c r="AF83" s="13"/>
      <c r="AG83" s="29"/>
      <c r="AH83" s="35"/>
      <c r="AI83" s="17">
        <f t="shared" si="37"/>
        <v>0</v>
      </c>
      <c r="AJ83" s="17">
        <f t="shared" si="38"/>
        <v>0</v>
      </c>
      <c r="AK83" s="17"/>
      <c r="AL83" s="17"/>
      <c r="AM83" s="17"/>
      <c r="AN83" s="17"/>
      <c r="AO83" s="17"/>
      <c r="AP83" s="17"/>
      <c r="AQ83" s="17"/>
      <c r="AR83" s="17">
        <f t="shared" si="39"/>
        <v>0</v>
      </c>
      <c r="AS83" s="17"/>
      <c r="AT83" s="17"/>
      <c r="AU83" s="17"/>
      <c r="AV83" s="17">
        <f t="shared" si="40"/>
        <v>0</v>
      </c>
      <c r="AW83" s="17">
        <f t="shared" si="41"/>
        <v>0</v>
      </c>
      <c r="AX83" s="17"/>
      <c r="AY83" s="17"/>
      <c r="AZ83" s="17"/>
      <c r="BA83" s="17"/>
      <c r="BB83" s="17"/>
      <c r="BC83" s="17"/>
      <c r="BD83" s="17">
        <f t="shared" si="42"/>
        <v>0</v>
      </c>
      <c r="BE83" s="27">
        <f t="shared" si="43"/>
        <v>0</v>
      </c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</row>
    <row r="84" spans="1:196" s="19" customFormat="1" ht="21.75" customHeight="1" x14ac:dyDescent="0.35">
      <c r="A84" s="13">
        <v>39</v>
      </c>
      <c r="B84" s="14" t="s">
        <v>69</v>
      </c>
      <c r="C84" s="64" t="s">
        <v>43</v>
      </c>
      <c r="D84" s="16">
        <v>39672</v>
      </c>
      <c r="E84" s="17">
        <v>1944</v>
      </c>
      <c r="F84" s="17">
        <f t="shared" si="22"/>
        <v>41616</v>
      </c>
      <c r="G84" s="17">
        <v>1944</v>
      </c>
      <c r="H84" s="17"/>
      <c r="I84" s="17"/>
      <c r="J84" s="17">
        <f t="shared" si="23"/>
        <v>43560</v>
      </c>
      <c r="K84" s="18">
        <f t="shared" si="24"/>
        <v>0</v>
      </c>
      <c r="L84" s="19">
        <v>0</v>
      </c>
      <c r="M84" s="19">
        <v>0</v>
      </c>
      <c r="N84" s="19">
        <v>0</v>
      </c>
      <c r="O84" s="20">
        <f t="shared" si="25"/>
        <v>43560</v>
      </c>
      <c r="P84" s="142">
        <v>2878.45</v>
      </c>
      <c r="Q84" s="17">
        <f t="shared" si="26"/>
        <v>3920.3999999999996</v>
      </c>
      <c r="R84" s="17">
        <f t="shared" si="27"/>
        <v>200</v>
      </c>
      <c r="S84" s="17">
        <f t="shared" si="28"/>
        <v>1089</v>
      </c>
      <c r="T84" s="17">
        <f t="shared" si="29"/>
        <v>200</v>
      </c>
      <c r="U84" s="20">
        <f t="shared" si="30"/>
        <v>8287.8499999999985</v>
      </c>
      <c r="V84" s="21">
        <f t="shared" si="31"/>
        <v>17636</v>
      </c>
      <c r="W84" s="21">
        <f t="shared" si="32"/>
        <v>17636.150000000001</v>
      </c>
      <c r="X84" s="22">
        <f>+A84</f>
        <v>39</v>
      </c>
      <c r="Y84" s="23">
        <f t="shared" si="33"/>
        <v>5227.2</v>
      </c>
      <c r="Z84" s="17">
        <v>0</v>
      </c>
      <c r="AA84" s="17">
        <v>100</v>
      </c>
      <c r="AB84" s="24">
        <f t="shared" si="34"/>
        <v>1089</v>
      </c>
      <c r="AC84" s="128">
        <v>200</v>
      </c>
      <c r="AD84" s="25">
        <f t="shared" si="35"/>
        <v>35272.15</v>
      </c>
      <c r="AE84" s="26">
        <f t="shared" si="36"/>
        <v>17636.075000000001</v>
      </c>
      <c r="AF84" s="13">
        <v>39</v>
      </c>
      <c r="AG84" s="14" t="s">
        <v>69</v>
      </c>
      <c r="AH84" s="64" t="s">
        <v>43</v>
      </c>
      <c r="AI84" s="17">
        <f t="shared" si="37"/>
        <v>2878.45</v>
      </c>
      <c r="AJ84" s="17">
        <f t="shared" si="38"/>
        <v>3920.3999999999996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f t="shared" si="39"/>
        <v>3920.3999999999996</v>
      </c>
      <c r="AS84" s="17">
        <v>200</v>
      </c>
      <c r="AT84" s="17">
        <v>0</v>
      </c>
      <c r="AU84" s="17">
        <v>0</v>
      </c>
      <c r="AV84" s="17">
        <f t="shared" si="40"/>
        <v>200</v>
      </c>
      <c r="AW84" s="17">
        <f t="shared" si="41"/>
        <v>1089</v>
      </c>
      <c r="AX84" s="17">
        <v>0</v>
      </c>
      <c r="AY84" s="17">
        <v>100</v>
      </c>
      <c r="AZ84" s="17">
        <v>100</v>
      </c>
      <c r="BA84" s="17">
        <v>0</v>
      </c>
      <c r="BB84" s="17">
        <v>0</v>
      </c>
      <c r="BC84" s="17">
        <v>0</v>
      </c>
      <c r="BD84" s="17">
        <f t="shared" si="42"/>
        <v>200</v>
      </c>
      <c r="BE84" s="27">
        <f t="shared" si="43"/>
        <v>8287.8499999999985</v>
      </c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</row>
    <row r="85" spans="1:196" s="19" customFormat="1" ht="21.75" customHeight="1" x14ac:dyDescent="0.35">
      <c r="A85" s="13"/>
      <c r="B85" s="29"/>
      <c r="C85" s="15"/>
      <c r="D85" s="16"/>
      <c r="E85" s="17"/>
      <c r="F85" s="17">
        <f t="shared" si="22"/>
        <v>0</v>
      </c>
      <c r="G85" s="17"/>
      <c r="H85" s="17"/>
      <c r="I85" s="17"/>
      <c r="J85" s="17">
        <f t="shared" si="23"/>
        <v>0</v>
      </c>
      <c r="K85" s="18">
        <f t="shared" si="24"/>
        <v>0</v>
      </c>
      <c r="O85" s="20">
        <f t="shared" si="25"/>
        <v>0</v>
      </c>
      <c r="P85" s="142"/>
      <c r="Q85" s="17">
        <f t="shared" si="26"/>
        <v>0</v>
      </c>
      <c r="R85" s="17">
        <f t="shared" si="27"/>
        <v>0</v>
      </c>
      <c r="S85" s="17">
        <f t="shared" si="28"/>
        <v>0</v>
      </c>
      <c r="T85" s="17">
        <f t="shared" si="29"/>
        <v>0</v>
      </c>
      <c r="U85" s="20">
        <f t="shared" si="30"/>
        <v>0</v>
      </c>
      <c r="V85" s="21">
        <f t="shared" si="31"/>
        <v>0</v>
      </c>
      <c r="W85" s="21">
        <f t="shared" si="32"/>
        <v>0</v>
      </c>
      <c r="X85" s="34"/>
      <c r="Y85" s="23">
        <f t="shared" si="33"/>
        <v>0</v>
      </c>
      <c r="Z85" s="17"/>
      <c r="AA85" s="17"/>
      <c r="AB85" s="24">
        <f t="shared" si="34"/>
        <v>0</v>
      </c>
      <c r="AC85" s="128"/>
      <c r="AD85" s="25">
        <f t="shared" si="35"/>
        <v>0</v>
      </c>
      <c r="AE85" s="26">
        <f t="shared" si="36"/>
        <v>0</v>
      </c>
      <c r="AF85" s="13"/>
      <c r="AG85" s="29"/>
      <c r="AH85" s="15"/>
      <c r="AI85" s="17">
        <f t="shared" si="37"/>
        <v>0</v>
      </c>
      <c r="AJ85" s="17">
        <f t="shared" si="38"/>
        <v>0</v>
      </c>
      <c r="AK85" s="17"/>
      <c r="AL85" s="17"/>
      <c r="AM85" s="17"/>
      <c r="AN85" s="17"/>
      <c r="AO85" s="17"/>
      <c r="AP85" s="17"/>
      <c r="AQ85" s="17"/>
      <c r="AR85" s="17">
        <f t="shared" si="39"/>
        <v>0</v>
      </c>
      <c r="AS85" s="17"/>
      <c r="AT85" s="17"/>
      <c r="AU85" s="17"/>
      <c r="AV85" s="17">
        <f t="shared" si="40"/>
        <v>0</v>
      </c>
      <c r="AW85" s="17">
        <f t="shared" si="41"/>
        <v>0</v>
      </c>
      <c r="AX85" s="17"/>
      <c r="AY85" s="17"/>
      <c r="AZ85" s="17"/>
      <c r="BA85" s="17"/>
      <c r="BB85" s="17"/>
      <c r="BC85" s="17"/>
      <c r="BD85" s="17">
        <f t="shared" si="42"/>
        <v>0</v>
      </c>
      <c r="BE85" s="27">
        <f t="shared" si="43"/>
        <v>0</v>
      </c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</row>
    <row r="86" spans="1:196" s="19" customFormat="1" ht="21.75" customHeight="1" x14ac:dyDescent="0.35">
      <c r="A86" s="13">
        <v>40</v>
      </c>
      <c r="B86" s="14" t="s">
        <v>70</v>
      </c>
      <c r="C86" s="35" t="s">
        <v>43</v>
      </c>
      <c r="D86" s="16">
        <v>39672</v>
      </c>
      <c r="E86" s="17">
        <v>1944</v>
      </c>
      <c r="F86" s="17">
        <f t="shared" si="22"/>
        <v>41616</v>
      </c>
      <c r="G86" s="17">
        <v>1944</v>
      </c>
      <c r="H86" s="17"/>
      <c r="I86" s="17"/>
      <c r="J86" s="17">
        <f t="shared" si="23"/>
        <v>43560</v>
      </c>
      <c r="K86" s="18">
        <f t="shared" si="24"/>
        <v>0</v>
      </c>
      <c r="L86" s="19">
        <v>0</v>
      </c>
      <c r="M86" s="19">
        <v>0</v>
      </c>
      <c r="N86" s="19">
        <v>0</v>
      </c>
      <c r="O86" s="20">
        <f t="shared" si="25"/>
        <v>43560</v>
      </c>
      <c r="P86" s="142">
        <v>2878.45</v>
      </c>
      <c r="Q86" s="17">
        <f t="shared" si="26"/>
        <v>11070.369999999999</v>
      </c>
      <c r="R86" s="17">
        <f t="shared" si="27"/>
        <v>1681.94</v>
      </c>
      <c r="S86" s="17">
        <f t="shared" si="28"/>
        <v>1089</v>
      </c>
      <c r="T86" s="17">
        <f t="shared" si="29"/>
        <v>11499.51</v>
      </c>
      <c r="U86" s="20">
        <f t="shared" si="30"/>
        <v>28219.270000000004</v>
      </c>
      <c r="V86" s="21">
        <f t="shared" si="31"/>
        <v>7670</v>
      </c>
      <c r="W86" s="21">
        <f t="shared" si="32"/>
        <v>7670.7299999999959</v>
      </c>
      <c r="X86" s="22">
        <f>+A86</f>
        <v>40</v>
      </c>
      <c r="Y86" s="23">
        <f t="shared" si="33"/>
        <v>5227.2</v>
      </c>
      <c r="Z86" s="17">
        <v>0</v>
      </c>
      <c r="AA86" s="17">
        <v>100</v>
      </c>
      <c r="AB86" s="24">
        <f t="shared" si="34"/>
        <v>1089</v>
      </c>
      <c r="AC86" s="128">
        <v>200</v>
      </c>
      <c r="AD86" s="25">
        <f t="shared" si="35"/>
        <v>15340.729999999996</v>
      </c>
      <c r="AE86" s="26">
        <f t="shared" si="36"/>
        <v>7670.364999999998</v>
      </c>
      <c r="AF86" s="13">
        <v>40</v>
      </c>
      <c r="AG86" s="14" t="s">
        <v>70</v>
      </c>
      <c r="AH86" s="35" t="s">
        <v>43</v>
      </c>
      <c r="AI86" s="17">
        <f t="shared" si="37"/>
        <v>2878.45</v>
      </c>
      <c r="AJ86" s="17">
        <f t="shared" si="38"/>
        <v>3920.3999999999996</v>
      </c>
      <c r="AK86" s="17">
        <v>0</v>
      </c>
      <c r="AL86" s="17">
        <v>200</v>
      </c>
      <c r="AM86" s="17">
        <v>0</v>
      </c>
      <c r="AN86" s="17">
        <v>6294.41</v>
      </c>
      <c r="AO86" s="17">
        <v>0</v>
      </c>
      <c r="AP86" s="17">
        <v>0</v>
      </c>
      <c r="AQ86" s="17">
        <v>655.56</v>
      </c>
      <c r="AR86" s="17">
        <f t="shared" si="39"/>
        <v>11070.369999999999</v>
      </c>
      <c r="AS86" s="17">
        <v>200</v>
      </c>
      <c r="AT86" s="17">
        <v>1481.94</v>
      </c>
      <c r="AU86" s="17">
        <v>0</v>
      </c>
      <c r="AV86" s="17">
        <f t="shared" si="40"/>
        <v>1681.94</v>
      </c>
      <c r="AW86" s="17">
        <f t="shared" si="41"/>
        <v>1089</v>
      </c>
      <c r="AX86" s="17">
        <v>0</v>
      </c>
      <c r="AY86" s="63">
        <v>5086</v>
      </c>
      <c r="AZ86" s="17">
        <v>100</v>
      </c>
      <c r="BA86" s="17">
        <v>6313.51</v>
      </c>
      <c r="BB86" s="17">
        <v>0</v>
      </c>
      <c r="BC86" s="17">
        <v>0</v>
      </c>
      <c r="BD86" s="17">
        <f t="shared" si="42"/>
        <v>11499.51</v>
      </c>
      <c r="BE86" s="27">
        <f t="shared" si="43"/>
        <v>28219.270000000004</v>
      </c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</row>
    <row r="87" spans="1:196" s="19" customFormat="1" ht="21.75" customHeight="1" x14ac:dyDescent="0.35">
      <c r="A87" s="13"/>
      <c r="B87" s="29"/>
      <c r="C87" s="15"/>
      <c r="D87" s="16"/>
      <c r="E87" s="17"/>
      <c r="F87" s="17">
        <f t="shared" si="22"/>
        <v>0</v>
      </c>
      <c r="G87" s="17"/>
      <c r="H87" s="17"/>
      <c r="I87" s="17"/>
      <c r="J87" s="17">
        <f t="shared" si="23"/>
        <v>0</v>
      </c>
      <c r="K87" s="18">
        <f t="shared" si="24"/>
        <v>0</v>
      </c>
      <c r="O87" s="20">
        <f t="shared" si="25"/>
        <v>0</v>
      </c>
      <c r="P87" s="142"/>
      <c r="Q87" s="17">
        <f t="shared" si="26"/>
        <v>0</v>
      </c>
      <c r="R87" s="17">
        <f t="shared" si="27"/>
        <v>0</v>
      </c>
      <c r="S87" s="17">
        <f t="shared" si="28"/>
        <v>0</v>
      </c>
      <c r="T87" s="17">
        <f t="shared" si="29"/>
        <v>0</v>
      </c>
      <c r="U87" s="20">
        <f t="shared" si="30"/>
        <v>0</v>
      </c>
      <c r="V87" s="21">
        <f t="shared" si="31"/>
        <v>0</v>
      </c>
      <c r="W87" s="21">
        <f t="shared" si="32"/>
        <v>0</v>
      </c>
      <c r="X87" s="22"/>
      <c r="Y87" s="23">
        <f t="shared" si="33"/>
        <v>0</v>
      </c>
      <c r="Z87" s="17"/>
      <c r="AA87" s="17"/>
      <c r="AB87" s="24">
        <f t="shared" si="34"/>
        <v>0</v>
      </c>
      <c r="AC87" s="128"/>
      <c r="AD87" s="25">
        <f t="shared" si="35"/>
        <v>0</v>
      </c>
      <c r="AE87" s="26">
        <f t="shared" si="36"/>
        <v>0</v>
      </c>
      <c r="AF87" s="13"/>
      <c r="AG87" s="29"/>
      <c r="AH87" s="15"/>
      <c r="AI87" s="17">
        <f t="shared" si="37"/>
        <v>0</v>
      </c>
      <c r="AJ87" s="17">
        <f t="shared" si="38"/>
        <v>0</v>
      </c>
      <c r="AK87" s="17"/>
      <c r="AL87" s="17"/>
      <c r="AM87" s="17"/>
      <c r="AN87" s="17"/>
      <c r="AO87" s="17"/>
      <c r="AP87" s="17"/>
      <c r="AQ87" s="17"/>
      <c r="AR87" s="17">
        <f t="shared" si="39"/>
        <v>0</v>
      </c>
      <c r="AS87" s="17"/>
      <c r="AT87" s="65" t="s">
        <v>111</v>
      </c>
      <c r="AU87" s="65"/>
      <c r="AV87" s="17">
        <f t="shared" si="40"/>
        <v>0</v>
      </c>
      <c r="AW87" s="17">
        <f t="shared" si="41"/>
        <v>0</v>
      </c>
      <c r="AX87" s="17"/>
      <c r="AY87" s="17"/>
      <c r="AZ87" s="17"/>
      <c r="BA87" s="17"/>
      <c r="BB87" s="17"/>
      <c r="BC87" s="17"/>
      <c r="BD87" s="17">
        <f t="shared" si="42"/>
        <v>0</v>
      </c>
      <c r="BE87" s="27">
        <f t="shared" si="43"/>
        <v>0</v>
      </c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</row>
    <row r="88" spans="1:196" s="19" customFormat="1" ht="21.75" customHeight="1" x14ac:dyDescent="0.35">
      <c r="A88" s="13">
        <v>41</v>
      </c>
      <c r="B88" s="14" t="s">
        <v>71</v>
      </c>
      <c r="C88" s="64" t="s">
        <v>58</v>
      </c>
      <c r="D88" s="16">
        <v>36619</v>
      </c>
      <c r="E88" s="17">
        <v>1794</v>
      </c>
      <c r="F88" s="17">
        <f t="shared" si="22"/>
        <v>38413</v>
      </c>
      <c r="G88" s="17">
        <v>1795</v>
      </c>
      <c r="H88" s="17"/>
      <c r="I88" s="17"/>
      <c r="J88" s="17">
        <f t="shared" si="23"/>
        <v>40208</v>
      </c>
      <c r="K88" s="18">
        <f t="shared" si="24"/>
        <v>0</v>
      </c>
      <c r="L88" s="19">
        <v>0</v>
      </c>
      <c r="M88" s="19">
        <v>0</v>
      </c>
      <c r="N88" s="19">
        <v>0</v>
      </c>
      <c r="O88" s="20">
        <f t="shared" si="25"/>
        <v>40208</v>
      </c>
      <c r="P88" s="142">
        <v>2285.15</v>
      </c>
      <c r="Q88" s="17">
        <f t="shared" si="26"/>
        <v>8210.9699999999993</v>
      </c>
      <c r="R88" s="17">
        <f t="shared" si="27"/>
        <v>200</v>
      </c>
      <c r="S88" s="17">
        <f t="shared" si="28"/>
        <v>1005.2</v>
      </c>
      <c r="T88" s="17">
        <f t="shared" si="29"/>
        <v>4228</v>
      </c>
      <c r="U88" s="20">
        <f t="shared" si="30"/>
        <v>15929.32</v>
      </c>
      <c r="V88" s="21">
        <f t="shared" si="31"/>
        <v>12139</v>
      </c>
      <c r="W88" s="21">
        <f t="shared" si="32"/>
        <v>12139.68</v>
      </c>
      <c r="X88" s="22">
        <v>15</v>
      </c>
      <c r="Y88" s="23">
        <f t="shared" si="33"/>
        <v>4824.96</v>
      </c>
      <c r="Z88" s="17">
        <v>0</v>
      </c>
      <c r="AA88" s="17">
        <v>100</v>
      </c>
      <c r="AB88" s="24">
        <f t="shared" si="34"/>
        <v>1005.2</v>
      </c>
      <c r="AC88" s="128">
        <v>200</v>
      </c>
      <c r="AD88" s="25">
        <f t="shared" si="35"/>
        <v>24278.68</v>
      </c>
      <c r="AE88" s="26">
        <f t="shared" si="36"/>
        <v>12139.34</v>
      </c>
      <c r="AF88" s="13">
        <v>41</v>
      </c>
      <c r="AG88" s="14" t="s">
        <v>71</v>
      </c>
      <c r="AH88" s="64" t="s">
        <v>58</v>
      </c>
      <c r="AI88" s="17">
        <f t="shared" si="37"/>
        <v>2285.15</v>
      </c>
      <c r="AJ88" s="17">
        <f t="shared" si="38"/>
        <v>3618.72</v>
      </c>
      <c r="AK88" s="17">
        <v>0</v>
      </c>
      <c r="AL88" s="17">
        <v>0</v>
      </c>
      <c r="AM88" s="17">
        <v>0</v>
      </c>
      <c r="AN88" s="17">
        <v>4592.25</v>
      </c>
      <c r="AO88" s="17">
        <v>0</v>
      </c>
      <c r="AP88" s="17">
        <v>0</v>
      </c>
      <c r="AQ88" s="17">
        <v>0</v>
      </c>
      <c r="AR88" s="17">
        <f t="shared" si="39"/>
        <v>8210.9699999999993</v>
      </c>
      <c r="AS88" s="17">
        <v>200</v>
      </c>
      <c r="AT88" s="17">
        <v>0</v>
      </c>
      <c r="AU88" s="17">
        <v>0</v>
      </c>
      <c r="AV88" s="17">
        <f t="shared" si="40"/>
        <v>200</v>
      </c>
      <c r="AW88" s="17">
        <f t="shared" si="41"/>
        <v>1005.2</v>
      </c>
      <c r="AX88" s="17">
        <v>0</v>
      </c>
      <c r="AY88" s="17">
        <v>4128</v>
      </c>
      <c r="AZ88" s="17">
        <v>100</v>
      </c>
      <c r="BA88" s="17">
        <v>0</v>
      </c>
      <c r="BB88" s="17">
        <v>0</v>
      </c>
      <c r="BC88" s="17">
        <v>0</v>
      </c>
      <c r="BD88" s="17">
        <f t="shared" si="42"/>
        <v>4228</v>
      </c>
      <c r="BE88" s="27">
        <f t="shared" si="43"/>
        <v>15929.32</v>
      </c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</row>
    <row r="89" spans="1:196" s="19" customFormat="1" ht="21.75" customHeight="1" x14ac:dyDescent="0.35">
      <c r="A89" s="13"/>
      <c r="B89" s="29"/>
      <c r="C89" s="15"/>
      <c r="D89" s="16"/>
      <c r="E89" s="17"/>
      <c r="F89" s="17">
        <f t="shared" si="22"/>
        <v>0</v>
      </c>
      <c r="G89" s="17"/>
      <c r="H89" s="17"/>
      <c r="I89" s="17"/>
      <c r="J89" s="17">
        <f t="shared" si="23"/>
        <v>0</v>
      </c>
      <c r="K89" s="18">
        <f t="shared" si="24"/>
        <v>0</v>
      </c>
      <c r="O89" s="20">
        <f t="shared" si="25"/>
        <v>0</v>
      </c>
      <c r="P89" s="142"/>
      <c r="Q89" s="17">
        <f t="shared" si="26"/>
        <v>0</v>
      </c>
      <c r="R89" s="17">
        <f t="shared" si="27"/>
        <v>0</v>
      </c>
      <c r="S89" s="17">
        <f t="shared" si="28"/>
        <v>0</v>
      </c>
      <c r="T89" s="17">
        <f t="shared" si="29"/>
        <v>0</v>
      </c>
      <c r="U89" s="20">
        <f t="shared" si="30"/>
        <v>0</v>
      </c>
      <c r="V89" s="21">
        <f t="shared" si="31"/>
        <v>0</v>
      </c>
      <c r="W89" s="21">
        <f t="shared" si="32"/>
        <v>0</v>
      </c>
      <c r="X89" s="22"/>
      <c r="Y89" s="23">
        <f t="shared" si="33"/>
        <v>0</v>
      </c>
      <c r="Z89" s="17"/>
      <c r="AA89" s="17"/>
      <c r="AB89" s="24">
        <f t="shared" si="34"/>
        <v>0</v>
      </c>
      <c r="AC89" s="128"/>
      <c r="AD89" s="25">
        <f t="shared" si="35"/>
        <v>0</v>
      </c>
      <c r="AE89" s="26">
        <f t="shared" si="36"/>
        <v>0</v>
      </c>
      <c r="AF89" s="13"/>
      <c r="AG89" s="29"/>
      <c r="AH89" s="15"/>
      <c r="AI89" s="17">
        <f t="shared" si="37"/>
        <v>0</v>
      </c>
      <c r="AJ89" s="17">
        <f t="shared" si="38"/>
        <v>0</v>
      </c>
      <c r="AK89" s="17"/>
      <c r="AL89" s="17"/>
      <c r="AM89" s="17"/>
      <c r="AN89" s="17"/>
      <c r="AO89" s="17"/>
      <c r="AP89" s="17"/>
      <c r="AQ89" s="17"/>
      <c r="AR89" s="17">
        <f t="shared" si="39"/>
        <v>0</v>
      </c>
      <c r="AS89" s="17"/>
      <c r="AT89" s="17"/>
      <c r="AU89" s="17"/>
      <c r="AV89" s="17">
        <f t="shared" si="40"/>
        <v>0</v>
      </c>
      <c r="AW89" s="17">
        <f t="shared" si="41"/>
        <v>0</v>
      </c>
      <c r="AX89" s="17"/>
      <c r="AY89" s="17"/>
      <c r="AZ89" s="17"/>
      <c r="BA89" s="17"/>
      <c r="BB89" s="17"/>
      <c r="BC89" s="17"/>
      <c r="BD89" s="17">
        <f t="shared" si="42"/>
        <v>0</v>
      </c>
      <c r="BE89" s="27">
        <f t="shared" si="43"/>
        <v>0</v>
      </c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</row>
    <row r="90" spans="1:196" s="19" customFormat="1" ht="21.75" customHeight="1" x14ac:dyDescent="0.35">
      <c r="A90" s="13">
        <v>42</v>
      </c>
      <c r="B90" s="29" t="s">
        <v>123</v>
      </c>
      <c r="C90" s="15" t="s">
        <v>127</v>
      </c>
      <c r="D90" s="16">
        <v>29165</v>
      </c>
      <c r="E90" s="17">
        <v>1540</v>
      </c>
      <c r="F90" s="17">
        <f t="shared" si="22"/>
        <v>30705</v>
      </c>
      <c r="G90" s="17">
        <v>1540</v>
      </c>
      <c r="H90" s="17"/>
      <c r="I90" s="17"/>
      <c r="J90" s="17">
        <f t="shared" si="23"/>
        <v>32245</v>
      </c>
      <c r="K90" s="18">
        <f t="shared" si="24"/>
        <v>0</v>
      </c>
      <c r="L90" s="19">
        <v>0</v>
      </c>
      <c r="M90" s="19">
        <v>0</v>
      </c>
      <c r="N90" s="19">
        <v>0</v>
      </c>
      <c r="O90" s="20">
        <f t="shared" si="25"/>
        <v>32245</v>
      </c>
      <c r="P90" s="142">
        <v>1125.52</v>
      </c>
      <c r="Q90" s="17">
        <f t="shared" si="26"/>
        <v>5318.6399999999994</v>
      </c>
      <c r="R90" s="17">
        <f t="shared" si="27"/>
        <v>200</v>
      </c>
      <c r="S90" s="17">
        <f t="shared" si="28"/>
        <v>806.12</v>
      </c>
      <c r="T90" s="17">
        <f t="shared" si="29"/>
        <v>5617</v>
      </c>
      <c r="U90" s="20">
        <f t="shared" si="30"/>
        <v>13067.279999999999</v>
      </c>
      <c r="V90" s="21">
        <f t="shared" si="31"/>
        <v>9589</v>
      </c>
      <c r="W90" s="21">
        <f t="shared" si="32"/>
        <v>9588.7200000000012</v>
      </c>
      <c r="X90" s="22">
        <f>+A90</f>
        <v>42</v>
      </c>
      <c r="Y90" s="23">
        <f t="shared" si="33"/>
        <v>3869.3999999999996</v>
      </c>
      <c r="Z90" s="17"/>
      <c r="AA90" s="17">
        <v>100</v>
      </c>
      <c r="AB90" s="24">
        <f t="shared" si="34"/>
        <v>806.13</v>
      </c>
      <c r="AC90" s="128">
        <v>200</v>
      </c>
      <c r="AD90" s="25">
        <f t="shared" si="35"/>
        <v>19177.72</v>
      </c>
      <c r="AE90" s="26">
        <f t="shared" si="36"/>
        <v>9588.86</v>
      </c>
      <c r="AF90" s="13">
        <v>42</v>
      </c>
      <c r="AG90" s="29" t="s">
        <v>123</v>
      </c>
      <c r="AH90" s="15" t="s">
        <v>127</v>
      </c>
      <c r="AI90" s="17">
        <f t="shared" si="37"/>
        <v>1125.52</v>
      </c>
      <c r="AJ90" s="17">
        <f t="shared" si="38"/>
        <v>2902.0499999999997</v>
      </c>
      <c r="AK90" s="17">
        <v>2416.59</v>
      </c>
      <c r="AL90" s="17"/>
      <c r="AM90" s="17"/>
      <c r="AN90" s="17"/>
      <c r="AO90" s="17"/>
      <c r="AP90" s="17"/>
      <c r="AQ90" s="17"/>
      <c r="AR90" s="17">
        <f t="shared" si="39"/>
        <v>5318.6399999999994</v>
      </c>
      <c r="AS90" s="17">
        <v>200</v>
      </c>
      <c r="AT90" s="17"/>
      <c r="AU90" s="17"/>
      <c r="AV90" s="17">
        <f t="shared" si="40"/>
        <v>200</v>
      </c>
      <c r="AW90" s="17">
        <f t="shared" si="41"/>
        <v>806.12</v>
      </c>
      <c r="AX90" s="17"/>
      <c r="AY90" s="17">
        <v>5517</v>
      </c>
      <c r="AZ90" s="17">
        <v>100</v>
      </c>
      <c r="BA90" s="17"/>
      <c r="BB90" s="17"/>
      <c r="BC90" s="17"/>
      <c r="BD90" s="17">
        <f t="shared" si="42"/>
        <v>5617</v>
      </c>
      <c r="BE90" s="27">
        <f t="shared" si="43"/>
        <v>13067.279999999999</v>
      </c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</row>
    <row r="91" spans="1:196" s="19" customFormat="1" ht="21.75" customHeight="1" x14ac:dyDescent="0.35">
      <c r="A91" s="13"/>
      <c r="B91" s="29"/>
      <c r="C91" s="15"/>
      <c r="D91" s="16"/>
      <c r="E91" s="17"/>
      <c r="F91" s="17">
        <f t="shared" si="22"/>
        <v>0</v>
      </c>
      <c r="G91" s="17"/>
      <c r="H91" s="17"/>
      <c r="I91" s="17"/>
      <c r="J91" s="17">
        <f t="shared" si="23"/>
        <v>0</v>
      </c>
      <c r="K91" s="18">
        <f t="shared" si="24"/>
        <v>0</v>
      </c>
      <c r="O91" s="20">
        <f t="shared" si="25"/>
        <v>0</v>
      </c>
      <c r="P91" s="142"/>
      <c r="Q91" s="17">
        <f t="shared" si="26"/>
        <v>0</v>
      </c>
      <c r="R91" s="17">
        <f t="shared" si="27"/>
        <v>0</v>
      </c>
      <c r="S91" s="17">
        <f t="shared" si="28"/>
        <v>0</v>
      </c>
      <c r="T91" s="17">
        <f t="shared" si="29"/>
        <v>0</v>
      </c>
      <c r="U91" s="20">
        <f t="shared" si="30"/>
        <v>0</v>
      </c>
      <c r="V91" s="21">
        <f t="shared" si="31"/>
        <v>0</v>
      </c>
      <c r="W91" s="21">
        <f t="shared" si="32"/>
        <v>0</v>
      </c>
      <c r="X91" s="34"/>
      <c r="Y91" s="23">
        <f t="shared" si="33"/>
        <v>0</v>
      </c>
      <c r="Z91" s="17"/>
      <c r="AA91" s="17"/>
      <c r="AB91" s="24">
        <f t="shared" si="34"/>
        <v>0</v>
      </c>
      <c r="AC91" s="128"/>
      <c r="AD91" s="25">
        <f t="shared" si="35"/>
        <v>0</v>
      </c>
      <c r="AE91" s="26">
        <f t="shared" si="36"/>
        <v>0</v>
      </c>
      <c r="AF91" s="13"/>
      <c r="AG91" s="29"/>
      <c r="AH91" s="15"/>
      <c r="AI91" s="17">
        <f t="shared" si="37"/>
        <v>0</v>
      </c>
      <c r="AJ91" s="17">
        <f t="shared" si="38"/>
        <v>0</v>
      </c>
      <c r="AK91" s="17"/>
      <c r="AL91" s="17"/>
      <c r="AM91" s="17"/>
      <c r="AN91" s="17"/>
      <c r="AO91" s="17"/>
      <c r="AP91" s="17"/>
      <c r="AQ91" s="17"/>
      <c r="AR91" s="17">
        <f t="shared" si="39"/>
        <v>0</v>
      </c>
      <c r="AS91" s="17"/>
      <c r="AT91" s="17"/>
      <c r="AU91" s="17"/>
      <c r="AV91" s="17">
        <f t="shared" si="40"/>
        <v>0</v>
      </c>
      <c r="AW91" s="17">
        <f t="shared" si="41"/>
        <v>0</v>
      </c>
      <c r="AX91" s="17"/>
      <c r="AY91" s="17"/>
      <c r="AZ91" s="17"/>
      <c r="BA91" s="17"/>
      <c r="BB91" s="17"/>
      <c r="BC91" s="17"/>
      <c r="BD91" s="17">
        <f t="shared" si="42"/>
        <v>0</v>
      </c>
      <c r="BE91" s="27">
        <f t="shared" si="43"/>
        <v>0</v>
      </c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</row>
    <row r="92" spans="1:196" s="19" customFormat="1" ht="21.75" customHeight="1" x14ac:dyDescent="0.35">
      <c r="A92" s="13">
        <v>43</v>
      </c>
      <c r="B92" s="14" t="s">
        <v>72</v>
      </c>
      <c r="C92" s="35" t="s">
        <v>25</v>
      </c>
      <c r="D92" s="16">
        <v>63997</v>
      </c>
      <c r="E92" s="17">
        <v>3008</v>
      </c>
      <c r="F92" s="17">
        <f t="shared" si="22"/>
        <v>67005</v>
      </c>
      <c r="G92" s="17">
        <v>3008</v>
      </c>
      <c r="H92" s="17"/>
      <c r="I92" s="17"/>
      <c r="J92" s="17">
        <f t="shared" si="23"/>
        <v>70013</v>
      </c>
      <c r="K92" s="18">
        <f t="shared" si="24"/>
        <v>0</v>
      </c>
      <c r="L92" s="19">
        <v>0</v>
      </c>
      <c r="M92" s="19">
        <v>0</v>
      </c>
      <c r="N92" s="19">
        <v>0</v>
      </c>
      <c r="O92" s="20">
        <f t="shared" si="25"/>
        <v>70013</v>
      </c>
      <c r="P92" s="142">
        <v>8394.4</v>
      </c>
      <c r="Q92" s="17">
        <f t="shared" si="26"/>
        <v>10017.16</v>
      </c>
      <c r="R92" s="17">
        <f t="shared" si="27"/>
        <v>200</v>
      </c>
      <c r="S92" s="17">
        <f t="shared" si="28"/>
        <v>1750.32</v>
      </c>
      <c r="T92" s="17">
        <f t="shared" si="29"/>
        <v>200</v>
      </c>
      <c r="U92" s="20">
        <f t="shared" si="30"/>
        <v>20561.879999999997</v>
      </c>
      <c r="V92" s="21">
        <f t="shared" si="31"/>
        <v>24726</v>
      </c>
      <c r="W92" s="21">
        <f t="shared" si="32"/>
        <v>24725.120000000003</v>
      </c>
      <c r="X92" s="22">
        <f>+A92</f>
        <v>43</v>
      </c>
      <c r="Y92" s="23">
        <f t="shared" si="33"/>
        <v>8401.56</v>
      </c>
      <c r="Z92" s="17">
        <v>0</v>
      </c>
      <c r="AA92" s="17">
        <v>100</v>
      </c>
      <c r="AB92" s="24">
        <f t="shared" si="34"/>
        <v>1750.33</v>
      </c>
      <c r="AC92" s="128">
        <v>200</v>
      </c>
      <c r="AD92" s="25">
        <f t="shared" si="35"/>
        <v>49451.12</v>
      </c>
      <c r="AE92" s="26">
        <f t="shared" si="36"/>
        <v>24725.56</v>
      </c>
      <c r="AF92" s="13">
        <v>43</v>
      </c>
      <c r="AG92" s="14" t="s">
        <v>72</v>
      </c>
      <c r="AH92" s="35" t="s">
        <v>25</v>
      </c>
      <c r="AI92" s="17">
        <f t="shared" si="37"/>
        <v>8394.4</v>
      </c>
      <c r="AJ92" s="17">
        <f t="shared" si="38"/>
        <v>6301.17</v>
      </c>
      <c r="AK92" s="17">
        <v>0</v>
      </c>
      <c r="AL92" s="17">
        <v>0</v>
      </c>
      <c r="AM92" s="17">
        <v>0</v>
      </c>
      <c r="AN92" s="17">
        <v>3715.99</v>
      </c>
      <c r="AO92" s="17">
        <v>0</v>
      </c>
      <c r="AP92" s="17">
        <v>0</v>
      </c>
      <c r="AQ92" s="17">
        <v>0</v>
      </c>
      <c r="AR92" s="17">
        <f t="shared" si="39"/>
        <v>10017.16</v>
      </c>
      <c r="AS92" s="17">
        <v>200</v>
      </c>
      <c r="AT92" s="17">
        <v>0</v>
      </c>
      <c r="AU92" s="17">
        <v>0</v>
      </c>
      <c r="AV92" s="17">
        <f t="shared" si="40"/>
        <v>200</v>
      </c>
      <c r="AW92" s="17">
        <f t="shared" si="41"/>
        <v>1750.32</v>
      </c>
      <c r="AX92" s="17">
        <v>0</v>
      </c>
      <c r="AY92" s="17">
        <v>100</v>
      </c>
      <c r="AZ92" s="17">
        <v>100</v>
      </c>
      <c r="BA92" s="17">
        <v>0</v>
      </c>
      <c r="BB92" s="17">
        <v>0</v>
      </c>
      <c r="BC92" s="17">
        <v>0</v>
      </c>
      <c r="BD92" s="17">
        <f t="shared" si="42"/>
        <v>200</v>
      </c>
      <c r="BE92" s="27">
        <f t="shared" si="43"/>
        <v>20561.879999999997</v>
      </c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</row>
    <row r="93" spans="1:196" s="19" customFormat="1" ht="21.75" customHeight="1" thickBot="1" x14ac:dyDescent="0.4">
      <c r="A93" s="13"/>
      <c r="B93" s="84"/>
      <c r="C93" s="84"/>
      <c r="D93" s="59"/>
      <c r="E93" s="40"/>
      <c r="F93" s="40"/>
      <c r="G93" s="40"/>
      <c r="H93" s="40"/>
      <c r="I93" s="40"/>
      <c r="J93" s="39"/>
      <c r="K93" s="56"/>
      <c r="L93" s="38"/>
      <c r="M93" s="38"/>
      <c r="N93" s="38"/>
      <c r="O93" s="39"/>
      <c r="P93" s="144"/>
      <c r="Q93" s="17">
        <f t="shared" si="26"/>
        <v>0</v>
      </c>
      <c r="R93" s="17">
        <f t="shared" si="27"/>
        <v>0</v>
      </c>
      <c r="S93" s="17">
        <f t="shared" si="28"/>
        <v>0</v>
      </c>
      <c r="T93" s="17">
        <f t="shared" si="29"/>
        <v>0</v>
      </c>
      <c r="U93" s="20">
        <f t="shared" si="30"/>
        <v>0</v>
      </c>
      <c r="V93" s="21">
        <f t="shared" si="31"/>
        <v>0</v>
      </c>
      <c r="W93" s="21">
        <f t="shared" si="32"/>
        <v>0</v>
      </c>
      <c r="X93" s="45"/>
      <c r="Y93" s="23">
        <f t="shared" si="33"/>
        <v>0</v>
      </c>
      <c r="Z93" s="40"/>
      <c r="AA93" s="40"/>
      <c r="AB93" s="24">
        <f t="shared" si="34"/>
        <v>0</v>
      </c>
      <c r="AC93" s="129"/>
      <c r="AD93" s="25">
        <f t="shared" si="35"/>
        <v>0</v>
      </c>
      <c r="AE93" s="26">
        <f t="shared" si="36"/>
        <v>0</v>
      </c>
      <c r="AF93" s="13"/>
      <c r="AG93" s="86"/>
      <c r="AH93" s="84"/>
      <c r="AI93" s="17">
        <f t="shared" si="37"/>
        <v>0</v>
      </c>
      <c r="AJ93" s="17">
        <f t="shared" si="38"/>
        <v>0</v>
      </c>
      <c r="AK93" s="40"/>
      <c r="AL93" s="40"/>
      <c r="AM93" s="40"/>
      <c r="AN93" s="40"/>
      <c r="AO93" s="40"/>
      <c r="AP93" s="17"/>
      <c r="AQ93" s="40"/>
      <c r="AR93" s="17">
        <f t="shared" si="39"/>
        <v>0</v>
      </c>
      <c r="AS93" s="40"/>
      <c r="AT93" s="37"/>
      <c r="AU93" s="37"/>
      <c r="AV93" s="17">
        <f t="shared" si="40"/>
        <v>0</v>
      </c>
      <c r="AW93" s="17">
        <f t="shared" si="41"/>
        <v>0</v>
      </c>
      <c r="AX93" s="17"/>
      <c r="AY93" s="40"/>
      <c r="AZ93" s="40"/>
      <c r="BA93" s="40"/>
      <c r="BB93" s="40"/>
      <c r="BC93" s="17"/>
      <c r="BD93" s="17">
        <f t="shared" si="42"/>
        <v>0</v>
      </c>
      <c r="BE93" s="27">
        <f t="shared" si="43"/>
        <v>0</v>
      </c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</row>
    <row r="94" spans="1:196" s="19" customFormat="1" ht="21.75" customHeight="1" x14ac:dyDescent="0.35">
      <c r="A94" s="87"/>
      <c r="B94" s="88"/>
      <c r="C94" s="88"/>
      <c r="D94" s="89"/>
      <c r="E94" s="90"/>
      <c r="F94" s="90"/>
      <c r="G94" s="90"/>
      <c r="H94" s="90"/>
      <c r="I94" s="90"/>
      <c r="J94" s="91"/>
      <c r="K94" s="90"/>
      <c r="L94" s="91"/>
      <c r="M94" s="91"/>
      <c r="N94" s="91"/>
      <c r="O94" s="92"/>
      <c r="P94" s="148"/>
      <c r="Q94" s="90"/>
      <c r="R94" s="90"/>
      <c r="S94" s="90"/>
      <c r="T94" s="90"/>
      <c r="U94" s="92"/>
      <c r="V94" s="93"/>
      <c r="W94" s="93"/>
      <c r="X94" s="94"/>
      <c r="Y94" s="95"/>
      <c r="Z94" s="90"/>
      <c r="AA94" s="90"/>
      <c r="AB94" s="96"/>
      <c r="AC94" s="131"/>
      <c r="AD94" s="82"/>
      <c r="AE94" s="85"/>
      <c r="AF94" s="87"/>
      <c r="AG94" s="88"/>
      <c r="AH94" s="88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>
        <f>SUM(AS94:AT94)</f>
        <v>0</v>
      </c>
      <c r="AW94" s="90"/>
      <c r="AX94" s="90"/>
      <c r="AY94" s="90"/>
      <c r="AZ94" s="90"/>
      <c r="BA94" s="90"/>
      <c r="BB94" s="90"/>
      <c r="BC94" s="90"/>
      <c r="BD94" s="90"/>
      <c r="BE94" s="97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</row>
    <row r="95" spans="1:196" s="100" customFormat="1" ht="21.75" customHeight="1" x14ac:dyDescent="0.2">
      <c r="A95" s="98"/>
      <c r="B95" s="99" t="s">
        <v>73</v>
      </c>
      <c r="D95" s="101">
        <f t="shared" ref="D95:W95" si="44">SUM(D12:D92)</f>
        <v>1756970</v>
      </c>
      <c r="E95" s="101">
        <f t="shared" si="44"/>
        <v>85617</v>
      </c>
      <c r="F95" s="101">
        <f t="shared" si="44"/>
        <v>1886924</v>
      </c>
      <c r="G95" s="101">
        <f t="shared" si="44"/>
        <v>79851</v>
      </c>
      <c r="H95" s="101">
        <f t="shared" si="44"/>
        <v>0</v>
      </c>
      <c r="I95" s="101">
        <f t="shared" si="44"/>
        <v>0</v>
      </c>
      <c r="J95" s="101">
        <f t="shared" si="44"/>
        <v>1966775</v>
      </c>
      <c r="K95" s="101">
        <f t="shared" si="44"/>
        <v>3255.8</v>
      </c>
      <c r="L95" s="101">
        <f t="shared" si="44"/>
        <v>2</v>
      </c>
      <c r="M95" s="101">
        <f t="shared" si="44"/>
        <v>3</v>
      </c>
      <c r="N95" s="101">
        <f t="shared" si="44"/>
        <v>31</v>
      </c>
      <c r="O95" s="101">
        <f t="shared" si="44"/>
        <v>1963519.2000000002</v>
      </c>
      <c r="P95" s="101">
        <f t="shared" si="44"/>
        <v>155953.95299999995</v>
      </c>
      <c r="Q95" s="101">
        <f t="shared" si="44"/>
        <v>339614.11</v>
      </c>
      <c r="R95" s="101">
        <f t="shared" si="44"/>
        <v>18142.21</v>
      </c>
      <c r="S95" s="101">
        <f t="shared" si="44"/>
        <v>49169.25</v>
      </c>
      <c r="T95" s="101">
        <f t="shared" si="44"/>
        <v>209322.33000000002</v>
      </c>
      <c r="U95" s="101">
        <f t="shared" si="44"/>
        <v>772201.85299999965</v>
      </c>
      <c r="V95" s="101">
        <f t="shared" si="44"/>
        <v>595660</v>
      </c>
      <c r="W95" s="101">
        <f t="shared" si="44"/>
        <v>595657.34700000007</v>
      </c>
      <c r="X95" s="102"/>
      <c r="Y95" s="103">
        <f t="shared" ref="Y95:AE95" si="45">SUM(Y12:Y92)</f>
        <v>236012.99999999997</v>
      </c>
      <c r="Z95" s="101">
        <f t="shared" si="45"/>
        <v>0</v>
      </c>
      <c r="AA95" s="125">
        <f t="shared" si="45"/>
        <v>4100</v>
      </c>
      <c r="AB95" s="101">
        <f t="shared" si="45"/>
        <v>49169.499999999993</v>
      </c>
      <c r="AC95" s="132">
        <f t="shared" si="45"/>
        <v>8200</v>
      </c>
      <c r="AD95" s="104">
        <f t="shared" si="45"/>
        <v>1191317.3470000003</v>
      </c>
      <c r="AE95" s="104">
        <f t="shared" si="45"/>
        <v>595658.67350000015</v>
      </c>
      <c r="AF95" s="105"/>
      <c r="AG95" s="99" t="s">
        <v>73</v>
      </c>
      <c r="AI95" s="101">
        <f>SUM(AI12:AI92)</f>
        <v>155953.95299999995</v>
      </c>
      <c r="AJ95" s="101">
        <f t="shared" ref="AJ95:BE95" si="46">SUM(AJ12:AJ92)</f>
        <v>177009.74999999997</v>
      </c>
      <c r="AK95" s="101">
        <f t="shared" si="46"/>
        <v>21638.93</v>
      </c>
      <c r="AL95" s="101">
        <f t="shared" si="46"/>
        <v>1700</v>
      </c>
      <c r="AM95" s="101">
        <f t="shared" si="46"/>
        <v>9634.44</v>
      </c>
      <c r="AN95" s="101">
        <f>SUM(AN12:AN92)</f>
        <v>123860.37000000004</v>
      </c>
      <c r="AO95" s="101">
        <f t="shared" si="46"/>
        <v>0</v>
      </c>
      <c r="AP95" s="101">
        <f t="shared" si="46"/>
        <v>0</v>
      </c>
      <c r="AQ95" s="101">
        <f t="shared" si="46"/>
        <v>5770.619999999999</v>
      </c>
      <c r="AR95" s="101">
        <f t="shared" si="46"/>
        <v>339614.11</v>
      </c>
      <c r="AS95" s="101">
        <f t="shared" si="46"/>
        <v>9000</v>
      </c>
      <c r="AT95" s="101">
        <f t="shared" si="46"/>
        <v>9142.2099999999991</v>
      </c>
      <c r="AU95" s="101">
        <f t="shared" si="46"/>
        <v>0</v>
      </c>
      <c r="AV95" s="101">
        <f t="shared" si="46"/>
        <v>18142.21</v>
      </c>
      <c r="AW95" s="101">
        <f t="shared" si="46"/>
        <v>49169.25</v>
      </c>
      <c r="AX95" s="101">
        <f t="shared" si="46"/>
        <v>0</v>
      </c>
      <c r="AY95" s="101">
        <f t="shared" si="46"/>
        <v>69309.88</v>
      </c>
      <c r="AZ95" s="101">
        <f t="shared" si="46"/>
        <v>4220.9799999999996</v>
      </c>
      <c r="BA95" s="101">
        <f>SUM(BA12:BA92)</f>
        <v>121909.47</v>
      </c>
      <c r="BB95" s="101">
        <f t="shared" si="46"/>
        <v>13882</v>
      </c>
      <c r="BC95" s="101">
        <f t="shared" si="46"/>
        <v>0</v>
      </c>
      <c r="BD95" s="101">
        <f t="shared" si="46"/>
        <v>209322.33000000002</v>
      </c>
      <c r="BE95" s="101">
        <f t="shared" si="46"/>
        <v>772201.85299999965</v>
      </c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</row>
    <row r="96" spans="1:196" s="109" customFormat="1" ht="21.75" customHeight="1" thickBot="1" x14ac:dyDescent="0.4">
      <c r="A96" s="107"/>
      <c r="B96" s="108"/>
      <c r="D96" s="110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49"/>
      <c r="Q96" s="111"/>
      <c r="R96" s="111"/>
      <c r="S96" s="111"/>
      <c r="T96" s="111"/>
      <c r="U96" s="111"/>
      <c r="V96" s="112"/>
      <c r="W96" s="112" t="s">
        <v>3</v>
      </c>
      <c r="X96" s="113"/>
      <c r="Y96" s="114"/>
      <c r="Z96" s="111"/>
      <c r="AA96" s="126"/>
      <c r="AB96" s="115"/>
      <c r="AC96" s="133"/>
      <c r="AD96" s="116"/>
      <c r="AE96" s="117"/>
      <c r="AF96" s="118"/>
      <c r="AG96" s="108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26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3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</row>
    <row r="97" spans="1:69" s="66" customFormat="1" ht="21.75" customHeight="1" x14ac:dyDescent="0.35">
      <c r="B97" s="70"/>
      <c r="E97" s="119"/>
      <c r="F97" s="119"/>
      <c r="G97" s="119"/>
      <c r="H97" s="119"/>
      <c r="I97" s="119"/>
      <c r="K97" s="119"/>
      <c r="L97" s="119"/>
      <c r="M97" s="119"/>
      <c r="O97" s="119"/>
      <c r="P97" s="150"/>
      <c r="Q97" s="119"/>
      <c r="S97" s="119"/>
      <c r="T97" s="119"/>
      <c r="U97" s="119"/>
      <c r="V97" s="397"/>
      <c r="W97" s="397"/>
      <c r="X97" s="119"/>
      <c r="Y97" s="119"/>
      <c r="Z97" s="119"/>
      <c r="AA97" s="124"/>
      <c r="AB97" s="121"/>
      <c r="AC97" s="124"/>
      <c r="AD97" s="119"/>
      <c r="AE97" s="119"/>
      <c r="AG97" s="70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24"/>
      <c r="AT97" s="119"/>
      <c r="AU97" s="119"/>
      <c r="AW97" s="119"/>
      <c r="AX97" s="119"/>
      <c r="AY97" s="119"/>
      <c r="AZ97" s="119"/>
      <c r="BA97" s="119"/>
      <c r="BB97" s="119"/>
      <c r="BC97" s="119"/>
      <c r="BD97" s="119"/>
      <c r="BE97" s="119"/>
    </row>
    <row r="98" spans="1:69" s="66" customFormat="1" ht="21.75" customHeight="1" x14ac:dyDescent="0.35">
      <c r="B98" s="70"/>
      <c r="D98" s="119"/>
      <c r="E98" s="119"/>
      <c r="F98" s="119"/>
      <c r="G98" s="119"/>
      <c r="H98" s="119"/>
      <c r="I98" s="119"/>
      <c r="K98" s="119"/>
      <c r="L98" s="119"/>
      <c r="M98" s="119"/>
      <c r="N98" s="119"/>
      <c r="O98" s="119"/>
      <c r="P98" s="150"/>
      <c r="Q98" s="119"/>
      <c r="S98" s="119"/>
      <c r="T98" s="119"/>
      <c r="U98" s="119"/>
      <c r="V98" s="120"/>
      <c r="W98" s="120"/>
      <c r="X98" s="119"/>
      <c r="Y98" s="119"/>
      <c r="Z98" s="119"/>
      <c r="AA98" s="124"/>
      <c r="AB98" s="121"/>
      <c r="AC98" s="124"/>
      <c r="AD98" s="119"/>
      <c r="AE98" s="119"/>
      <c r="AG98" s="70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24"/>
      <c r="AT98" s="119"/>
      <c r="AU98" s="119"/>
      <c r="AW98" s="119"/>
      <c r="AX98" s="119"/>
      <c r="AY98" s="119"/>
      <c r="AZ98" s="119"/>
      <c r="BA98" s="119"/>
      <c r="BB98" s="119"/>
      <c r="BC98" s="119"/>
      <c r="BD98" s="119"/>
      <c r="BE98" s="119"/>
    </row>
    <row r="99" spans="1:69" ht="21.75" customHeight="1" x14ac:dyDescent="0.35">
      <c r="A99" s="2"/>
      <c r="B99" s="388" t="s">
        <v>74</v>
      </c>
      <c r="C99" s="388"/>
      <c r="D99" s="388"/>
      <c r="E99" s="3"/>
      <c r="F99" s="3"/>
      <c r="G99" s="3"/>
      <c r="H99" s="3"/>
      <c r="I99" s="3"/>
      <c r="J99" s="389" t="s">
        <v>75</v>
      </c>
      <c r="K99" s="389"/>
      <c r="L99" s="389"/>
      <c r="M99" s="389"/>
      <c r="N99" s="389"/>
      <c r="P99" s="150"/>
      <c r="Q99" s="3"/>
      <c r="R99" s="389" t="s">
        <v>76</v>
      </c>
      <c r="S99" s="389"/>
      <c r="T99" s="389"/>
      <c r="U99" s="3"/>
      <c r="V99" s="4"/>
      <c r="W99" s="390" t="s">
        <v>77</v>
      </c>
      <c r="X99" s="390"/>
      <c r="Y99" s="390"/>
      <c r="Z99" s="390"/>
      <c r="AA99" s="390"/>
      <c r="AB99" s="7"/>
      <c r="AD99" s="3"/>
      <c r="AE99" s="3"/>
      <c r="AF99" s="2"/>
      <c r="AG99" s="388" t="s">
        <v>74</v>
      </c>
      <c r="AH99" s="388"/>
      <c r="AI99" s="388"/>
      <c r="AJ99" s="3"/>
      <c r="AK99" s="119"/>
      <c r="AL99" s="119"/>
      <c r="AM99" s="119"/>
      <c r="AN99" s="119"/>
      <c r="AO99" s="119"/>
      <c r="AP99" s="119"/>
      <c r="AQ99" s="119"/>
      <c r="AR99" s="119"/>
      <c r="AT99" s="119"/>
      <c r="AU99" s="119"/>
      <c r="AV99" s="68"/>
      <c r="AW99" s="119"/>
      <c r="AX99" s="119"/>
      <c r="AY99" s="119"/>
      <c r="AZ99" s="119"/>
      <c r="BA99" s="119"/>
      <c r="BB99" s="119"/>
      <c r="BC99" s="119"/>
    </row>
    <row r="100" spans="1:69" ht="21.75" customHeight="1" x14ac:dyDescent="0.35">
      <c r="B100" s="6"/>
      <c r="D100" s="8"/>
      <c r="E100" s="3"/>
      <c r="F100" s="3"/>
      <c r="G100" s="3"/>
      <c r="H100" s="3"/>
      <c r="I100" s="3"/>
      <c r="K100" s="3"/>
      <c r="L100" s="3"/>
      <c r="M100" s="3"/>
      <c r="N100" s="8"/>
      <c r="O100" s="3"/>
      <c r="Q100" s="3"/>
      <c r="R100" s="9"/>
      <c r="S100" s="3"/>
      <c r="V100" s="4"/>
      <c r="W100" s="4"/>
      <c r="X100" s="3"/>
      <c r="Y100" s="3"/>
      <c r="Z100" s="3"/>
      <c r="AB100" s="7"/>
      <c r="AD100" s="3"/>
      <c r="AE100" s="3"/>
      <c r="AG100" s="6"/>
      <c r="AI100" s="152"/>
      <c r="AJ100" s="3"/>
      <c r="AK100" s="119"/>
      <c r="AL100" s="119"/>
      <c r="AM100" s="119"/>
      <c r="AN100" s="119"/>
      <c r="AO100" s="119"/>
      <c r="AP100" s="119"/>
      <c r="AQ100" s="119"/>
      <c r="AR100" s="119"/>
      <c r="AT100" s="119"/>
      <c r="AU100" s="119"/>
      <c r="AV100" s="156"/>
      <c r="AW100" s="119"/>
      <c r="AX100" s="119"/>
      <c r="AY100" s="119"/>
      <c r="AZ100" s="119"/>
      <c r="BA100" s="119"/>
      <c r="BB100" s="119"/>
      <c r="BC100" s="119"/>
    </row>
    <row r="101" spans="1:69" ht="21.75" customHeight="1" x14ac:dyDescent="0.35">
      <c r="B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V101" s="10"/>
      <c r="W101" s="10"/>
      <c r="X101" s="3"/>
      <c r="Y101" s="3"/>
      <c r="Z101" s="3"/>
      <c r="AB101" s="7"/>
      <c r="AD101" s="3"/>
      <c r="AE101" s="3"/>
      <c r="AG101" s="6"/>
      <c r="AJ101" s="3"/>
      <c r="AK101" s="119"/>
      <c r="AL101" s="119"/>
      <c r="AM101" s="119"/>
      <c r="AN101" s="119"/>
      <c r="AO101" s="119"/>
      <c r="AP101" s="119"/>
      <c r="AQ101" s="119"/>
      <c r="AR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</row>
    <row r="102" spans="1:69" s="2" customFormat="1" ht="21.75" customHeight="1" x14ac:dyDescent="0.35">
      <c r="B102" s="394" t="s">
        <v>117</v>
      </c>
      <c r="C102" s="394"/>
      <c r="D102" s="394"/>
      <c r="E102" s="4"/>
      <c r="F102" s="4"/>
      <c r="G102" s="4"/>
      <c r="H102" s="4"/>
      <c r="I102" s="4"/>
      <c r="J102" s="395" t="s">
        <v>78</v>
      </c>
      <c r="K102" s="395"/>
      <c r="L102" s="395"/>
      <c r="M102" s="395"/>
      <c r="N102" s="395"/>
      <c r="O102" s="4"/>
      <c r="P102" s="151"/>
      <c r="Q102" s="4"/>
      <c r="R102" s="395" t="s">
        <v>79</v>
      </c>
      <c r="S102" s="395"/>
      <c r="T102" s="395"/>
      <c r="V102" s="10"/>
      <c r="W102" s="395" t="s">
        <v>80</v>
      </c>
      <c r="X102" s="395"/>
      <c r="Y102" s="395"/>
      <c r="Z102" s="395"/>
      <c r="AA102" s="395"/>
      <c r="AB102" s="11"/>
      <c r="AC102" s="134"/>
      <c r="AD102" s="4"/>
      <c r="AE102" s="4"/>
      <c r="AG102" s="394" t="s">
        <v>117</v>
      </c>
      <c r="AH102" s="394"/>
      <c r="AI102" s="394"/>
      <c r="AJ102" s="4"/>
      <c r="AK102" s="153"/>
      <c r="AL102" s="153"/>
      <c r="AM102" s="153"/>
      <c r="AN102" s="153"/>
      <c r="AO102" s="153"/>
      <c r="AP102" s="153"/>
      <c r="AQ102" s="153"/>
      <c r="AR102" s="153"/>
      <c r="AS102" s="157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</row>
    <row r="103" spans="1:69" ht="21.75" customHeight="1" x14ac:dyDescent="0.35">
      <c r="B103" s="388" t="s">
        <v>118</v>
      </c>
      <c r="C103" s="388"/>
      <c r="D103" s="388"/>
      <c r="E103" s="3"/>
      <c r="F103" s="3"/>
      <c r="G103" s="3"/>
      <c r="H103" s="3"/>
      <c r="I103" s="3"/>
      <c r="J103" s="388" t="s">
        <v>102</v>
      </c>
      <c r="K103" s="388"/>
      <c r="L103" s="388"/>
      <c r="M103" s="388"/>
      <c r="N103" s="388"/>
      <c r="P103" s="150"/>
      <c r="R103" s="396" t="s">
        <v>103</v>
      </c>
      <c r="S103" s="396"/>
      <c r="T103" s="396"/>
      <c r="V103" s="10"/>
      <c r="W103" s="396" t="s">
        <v>81</v>
      </c>
      <c r="X103" s="396"/>
      <c r="Y103" s="396"/>
      <c r="Z103" s="396"/>
      <c r="AA103" s="396"/>
      <c r="AB103" s="7"/>
      <c r="AD103" s="3"/>
      <c r="AE103" s="3"/>
      <c r="AG103" s="388" t="s">
        <v>118</v>
      </c>
      <c r="AH103" s="388"/>
      <c r="AI103" s="388"/>
      <c r="AJ103" s="3"/>
      <c r="AK103" s="119"/>
      <c r="AL103" s="119"/>
      <c r="AM103" s="119"/>
      <c r="AN103" s="119"/>
      <c r="AO103" s="119"/>
      <c r="AP103" s="119"/>
      <c r="AQ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79">
    <mergeCell ref="O1:R1"/>
    <mergeCell ref="AQ1:AV1"/>
    <mergeCell ref="O2:R2"/>
    <mergeCell ref="AQ2:AV2"/>
    <mergeCell ref="O3:R3"/>
    <mergeCell ref="AQ3:AV3"/>
    <mergeCell ref="O4:R4"/>
    <mergeCell ref="AQ4:AV4"/>
    <mergeCell ref="O5:R5"/>
    <mergeCell ref="AQ5:AV5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AG8:AG10"/>
    <mergeCell ref="S8:S10"/>
    <mergeCell ref="T8:T10"/>
    <mergeCell ref="U8:U10"/>
    <mergeCell ref="X8:X10"/>
    <mergeCell ref="Y8:Y10"/>
    <mergeCell ref="AA8:AA10"/>
    <mergeCell ref="AY8:AY10"/>
    <mergeCell ref="AZ8:AZ10"/>
    <mergeCell ref="AN8:AN10"/>
    <mergeCell ref="AP8:AP10"/>
    <mergeCell ref="AQ8:AQ10"/>
    <mergeCell ref="AR8:AR10"/>
    <mergeCell ref="AS8:AS10"/>
    <mergeCell ref="AT8:AT10"/>
    <mergeCell ref="V97:W97"/>
    <mergeCell ref="AU8:AU10"/>
    <mergeCell ref="AV8:AV10"/>
    <mergeCell ref="AW8:AW10"/>
    <mergeCell ref="AX8:AX10"/>
    <mergeCell ref="AH8:AH10"/>
    <mergeCell ref="AI8:AI10"/>
    <mergeCell ref="AJ8:AJ10"/>
    <mergeCell ref="AK8:AK10"/>
    <mergeCell ref="AL8:AL10"/>
    <mergeCell ref="AM8:AM10"/>
    <mergeCell ref="AB8:AB10"/>
    <mergeCell ref="AC8:AC10"/>
    <mergeCell ref="AD8:AD10"/>
    <mergeCell ref="AE8:AE10"/>
    <mergeCell ref="AF8:AF10"/>
    <mergeCell ref="BA8:BA10"/>
    <mergeCell ref="BB8:BB10"/>
    <mergeCell ref="BC8:BC10"/>
    <mergeCell ref="BD8:BD10"/>
    <mergeCell ref="BE8:BE10"/>
    <mergeCell ref="B102:D102"/>
    <mergeCell ref="J102:N102"/>
    <mergeCell ref="R102:T102"/>
    <mergeCell ref="W102:AA102"/>
    <mergeCell ref="AG102:AI102"/>
    <mergeCell ref="B99:D99"/>
    <mergeCell ref="J99:N99"/>
    <mergeCell ref="R99:T99"/>
    <mergeCell ref="W99:AA99"/>
    <mergeCell ref="AG99:AI99"/>
    <mergeCell ref="B103:D103"/>
    <mergeCell ref="J103:N103"/>
    <mergeCell ref="R103:T103"/>
    <mergeCell ref="W103:AA103"/>
    <mergeCell ref="AG103:AI103"/>
  </mergeCells>
  <printOptions horizontalCentered="1"/>
  <pageMargins left="0.24" right="0.17" top="0.59055118110236227" bottom="0.59055118110236227" header="0.15748031496062992" footer="0.15748031496062992"/>
  <pageSetup paperSize="258" scale="1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9D11-18AF-4897-B575-639010FDD1A8}">
  <sheetPr>
    <pageSetUpPr fitToPage="1"/>
  </sheetPr>
  <dimension ref="A1:GN105"/>
  <sheetViews>
    <sheetView view="pageBreakPreview" topLeftCell="A34" zoomScale="86" zoomScaleNormal="60" zoomScaleSheetLayoutView="86" workbookViewId="0">
      <selection activeCell="AB58" sqref="A58:XFD58"/>
    </sheetView>
  </sheetViews>
  <sheetFormatPr defaultColWidth="9.140625" defaultRowHeight="21.75" customHeight="1" x14ac:dyDescent="0.35"/>
  <cols>
    <col min="1" max="1" width="5.42578125" style="1" customWidth="1"/>
    <col min="2" max="2" width="38.7109375" style="1" customWidth="1"/>
    <col min="3" max="3" width="16.140625" style="1" customWidth="1"/>
    <col min="4" max="4" width="18.5703125" style="1" hidden="1" customWidth="1"/>
    <col min="5" max="5" width="16.28515625" style="1" hidden="1" customWidth="1"/>
    <col min="6" max="6" width="18.7109375" style="1" customWidth="1"/>
    <col min="7" max="7" width="16.28515625" style="1" customWidth="1"/>
    <col min="8" max="8" width="11" style="1" customWidth="1"/>
    <col min="9" max="9" width="10.28515625" style="1" customWidth="1"/>
    <col min="10" max="10" width="19.28515625" style="1" customWidth="1"/>
    <col min="11" max="11" width="16.140625" style="1" customWidth="1"/>
    <col min="12" max="12" width="4.42578125" style="1" customWidth="1"/>
    <col min="13" max="13" width="4.5703125" style="1" customWidth="1"/>
    <col min="14" max="14" width="4.7109375" style="1" customWidth="1"/>
    <col min="15" max="15" width="20.5703125" style="1" customWidth="1"/>
    <col min="16" max="16" width="20.7109375" style="140" customWidth="1"/>
    <col min="17" max="17" width="17.42578125" style="1" customWidth="1"/>
    <col min="18" max="18" width="17" style="1" customWidth="1"/>
    <col min="19" max="19" width="16.28515625" style="1" customWidth="1"/>
    <col min="20" max="21" width="17.7109375" style="1" customWidth="1"/>
    <col min="22" max="22" width="21.140625" style="12" customWidth="1"/>
    <col min="23" max="23" width="20.42578125" style="12" customWidth="1"/>
    <col min="24" max="24" width="6.140625" style="1" customWidth="1"/>
    <col min="25" max="25" width="18.85546875" style="1" customWidth="1"/>
    <col min="26" max="26" width="16.85546875" style="1" hidden="1" customWidth="1"/>
    <col min="27" max="27" width="13.85546875" style="123" customWidth="1"/>
    <col min="28" max="28" width="15.42578125" style="5" customWidth="1"/>
    <col min="29" max="29" width="14" style="123" customWidth="1"/>
    <col min="30" max="30" width="16.85546875" style="1" customWidth="1"/>
    <col min="31" max="31" width="19" style="1" customWidth="1"/>
    <col min="32" max="32" width="6.140625" style="1" customWidth="1"/>
    <col min="33" max="33" width="38" style="1" customWidth="1"/>
    <col min="34" max="34" width="15.28515625" style="1" customWidth="1"/>
    <col min="35" max="35" width="18.7109375" style="66" customWidth="1"/>
    <col min="36" max="36" width="18.5703125" style="1" customWidth="1"/>
    <col min="37" max="37" width="18.28515625" style="1" customWidth="1"/>
    <col min="38" max="38" width="16" style="1" customWidth="1"/>
    <col min="39" max="39" width="17.140625" style="1" customWidth="1"/>
    <col min="40" max="40" width="19" style="1" customWidth="1"/>
    <col min="41" max="41" width="12.85546875" style="1" hidden="1" customWidth="1"/>
    <col min="42" max="42" width="16" style="1" customWidth="1"/>
    <col min="43" max="43" width="15" style="1" customWidth="1"/>
    <col min="44" max="44" width="17.42578125" style="1" customWidth="1"/>
    <col min="45" max="45" width="18.28515625" style="123" customWidth="1"/>
    <col min="46" max="47" width="15.7109375" style="1" customWidth="1"/>
    <col min="48" max="48" width="17" style="1" customWidth="1"/>
    <col min="49" max="50" width="16.28515625" style="1" customWidth="1"/>
    <col min="51" max="51" width="20" style="1" customWidth="1"/>
    <col min="52" max="52" width="16.28515625" style="66" customWidth="1"/>
    <col min="53" max="53" width="18.42578125" style="1" customWidth="1"/>
    <col min="54" max="55" width="16.28515625" style="1" customWidth="1"/>
    <col min="56" max="56" width="19.5703125" style="1" customWidth="1"/>
    <col min="57" max="57" width="17.7109375" style="1" customWidth="1"/>
    <col min="58" max="16384" width="9.140625" style="1"/>
  </cols>
  <sheetData>
    <row r="1" spans="1:196" s="66" customFormat="1" ht="21.75" customHeight="1" x14ac:dyDescent="0.35">
      <c r="O1" s="334" t="s">
        <v>1</v>
      </c>
      <c r="P1" s="334"/>
      <c r="Q1" s="334"/>
      <c r="R1" s="334"/>
      <c r="V1" s="68"/>
      <c r="W1" s="68"/>
      <c r="AA1" s="124"/>
      <c r="AB1" s="69"/>
      <c r="AC1" s="124"/>
      <c r="AQ1" s="335" t="s">
        <v>1</v>
      </c>
      <c r="AR1" s="335"/>
      <c r="AS1" s="335"/>
      <c r="AT1" s="335"/>
      <c r="AU1" s="335"/>
      <c r="AV1" s="335"/>
    </row>
    <row r="2" spans="1:196" s="66" customFormat="1" ht="21.75" customHeight="1" x14ac:dyDescent="0.35">
      <c r="M2" s="70"/>
      <c r="O2" s="334" t="s">
        <v>0</v>
      </c>
      <c r="P2" s="334"/>
      <c r="Q2" s="334"/>
      <c r="R2" s="334"/>
      <c r="S2" s="66" t="s">
        <v>3</v>
      </c>
      <c r="V2" s="68"/>
      <c r="W2" s="68"/>
      <c r="Y2" s="66" t="s">
        <v>3</v>
      </c>
      <c r="AA2" s="124"/>
      <c r="AB2" s="69"/>
      <c r="AC2" s="124"/>
      <c r="AP2" s="68"/>
      <c r="AQ2" s="335" t="s">
        <v>0</v>
      </c>
      <c r="AR2" s="335"/>
      <c r="AS2" s="335"/>
      <c r="AT2" s="335"/>
      <c r="AU2" s="335"/>
      <c r="AV2" s="335"/>
      <c r="AW2" s="66" t="s">
        <v>3</v>
      </c>
      <c r="AX2" s="137"/>
      <c r="AY2" s="137"/>
      <c r="AZ2" s="137"/>
    </row>
    <row r="3" spans="1:196" s="66" customFormat="1" ht="21.75" customHeight="1" x14ac:dyDescent="0.35">
      <c r="M3" s="70"/>
      <c r="N3" s="70"/>
      <c r="O3" s="336" t="s">
        <v>4</v>
      </c>
      <c r="P3" s="336"/>
      <c r="Q3" s="336"/>
      <c r="R3" s="336"/>
      <c r="V3" s="68"/>
      <c r="W3" s="68"/>
      <c r="AA3" s="124"/>
      <c r="AB3" s="69"/>
      <c r="AC3" s="124"/>
      <c r="AN3" s="68"/>
      <c r="AP3" s="68"/>
      <c r="AQ3" s="335" t="s">
        <v>104</v>
      </c>
      <c r="AR3" s="335"/>
      <c r="AS3" s="335"/>
      <c r="AT3" s="335"/>
      <c r="AU3" s="335"/>
      <c r="AV3" s="335"/>
      <c r="AX3" s="137"/>
      <c r="AY3" s="137"/>
      <c r="AZ3" s="137"/>
    </row>
    <row r="4" spans="1:196" s="66" customFormat="1" ht="21.75" customHeight="1" x14ac:dyDescent="0.35">
      <c r="E4" s="138"/>
      <c r="F4" s="138"/>
      <c r="G4" s="138"/>
      <c r="H4" s="138"/>
      <c r="I4" s="138"/>
      <c r="O4" s="349" t="s">
        <v>129</v>
      </c>
      <c r="P4" s="349"/>
      <c r="Q4" s="349"/>
      <c r="R4" s="349"/>
      <c r="S4" s="66" t="s">
        <v>3</v>
      </c>
      <c r="V4" s="68"/>
      <c r="W4" s="68"/>
      <c r="AA4" s="124"/>
      <c r="AB4" s="69"/>
      <c r="AC4" s="124"/>
      <c r="AN4" s="139"/>
      <c r="AO4" s="139"/>
      <c r="AP4" s="139"/>
      <c r="AQ4" s="350" t="s">
        <v>130</v>
      </c>
      <c r="AR4" s="350"/>
      <c r="AS4" s="350"/>
      <c r="AT4" s="350"/>
      <c r="AU4" s="350"/>
      <c r="AV4" s="350"/>
      <c r="AW4" s="66" t="s">
        <v>3</v>
      </c>
    </row>
    <row r="5" spans="1:196" s="66" customFormat="1" ht="21.75" customHeight="1" x14ac:dyDescent="0.35">
      <c r="O5" s="351" t="s">
        <v>2</v>
      </c>
      <c r="P5" s="351"/>
      <c r="Q5" s="351"/>
      <c r="R5" s="351"/>
      <c r="T5" s="67" t="s">
        <v>3</v>
      </c>
      <c r="V5" s="68"/>
      <c r="W5" s="68"/>
      <c r="AA5" s="124"/>
      <c r="AB5" s="69"/>
      <c r="AC5" s="124"/>
      <c r="AN5" s="68"/>
      <c r="AQ5" s="350" t="s">
        <v>2</v>
      </c>
      <c r="AR5" s="350"/>
      <c r="AS5" s="350"/>
      <c r="AT5" s="350"/>
      <c r="AU5" s="350"/>
      <c r="AV5" s="350"/>
      <c r="BD5" s="67" t="s">
        <v>3</v>
      </c>
    </row>
    <row r="6" spans="1:196" s="66" customFormat="1" ht="21.75" customHeight="1" x14ac:dyDescent="0.35">
      <c r="A6" s="66" t="s">
        <v>3</v>
      </c>
      <c r="J6" s="70"/>
      <c r="P6" s="140"/>
      <c r="V6" s="68"/>
      <c r="W6" s="68"/>
      <c r="AA6" s="124"/>
      <c r="AB6" s="69"/>
      <c r="AC6" s="124"/>
      <c r="AF6" s="66" t="s">
        <v>3</v>
      </c>
      <c r="AS6" s="124"/>
    </row>
    <row r="7" spans="1:196" s="71" customFormat="1" ht="21.75" customHeight="1" thickBot="1" x14ac:dyDescent="0.4">
      <c r="P7" s="141"/>
      <c r="V7" s="72"/>
      <c r="W7" s="72"/>
      <c r="Y7" s="66"/>
      <c r="Z7" s="66"/>
      <c r="AA7" s="124"/>
      <c r="AB7" s="69"/>
      <c r="AC7" s="124"/>
      <c r="AD7" s="66" t="s">
        <v>3</v>
      </c>
      <c r="AE7" s="66"/>
      <c r="AS7" s="135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</row>
    <row r="8" spans="1:196" s="75" customFormat="1" ht="21.75" customHeight="1" x14ac:dyDescent="0.35">
      <c r="A8" s="361" t="s">
        <v>101</v>
      </c>
      <c r="B8" s="331" t="s">
        <v>12</v>
      </c>
      <c r="C8" s="343" t="s">
        <v>13</v>
      </c>
      <c r="D8" s="346" t="s">
        <v>84</v>
      </c>
      <c r="E8" s="331" t="s">
        <v>116</v>
      </c>
      <c r="F8" s="331" t="s">
        <v>132</v>
      </c>
      <c r="G8" s="331" t="s">
        <v>133</v>
      </c>
      <c r="H8" s="331" t="s">
        <v>114</v>
      </c>
      <c r="I8" s="331" t="s">
        <v>5</v>
      </c>
      <c r="J8" s="346" t="s">
        <v>83</v>
      </c>
      <c r="K8" s="346" t="s">
        <v>14</v>
      </c>
      <c r="L8" s="331" t="s">
        <v>15</v>
      </c>
      <c r="M8" s="331" t="s">
        <v>16</v>
      </c>
      <c r="N8" s="331" t="s">
        <v>17</v>
      </c>
      <c r="O8" s="346" t="s">
        <v>85</v>
      </c>
      <c r="P8" s="483" t="s">
        <v>86</v>
      </c>
      <c r="Q8" s="331" t="s">
        <v>87</v>
      </c>
      <c r="R8" s="331" t="s">
        <v>88</v>
      </c>
      <c r="S8" s="358" t="s">
        <v>146</v>
      </c>
      <c r="T8" s="331" t="s">
        <v>90</v>
      </c>
      <c r="U8" s="331" t="s">
        <v>91</v>
      </c>
      <c r="V8" s="73" t="s">
        <v>7</v>
      </c>
      <c r="W8" s="73" t="s">
        <v>7</v>
      </c>
      <c r="X8" s="480" t="s">
        <v>11</v>
      </c>
      <c r="Y8" s="361" t="s">
        <v>8</v>
      </c>
      <c r="Z8" s="74" t="s">
        <v>6</v>
      </c>
      <c r="AA8" s="352" t="s">
        <v>9</v>
      </c>
      <c r="AB8" s="364" t="s">
        <v>89</v>
      </c>
      <c r="AC8" s="367" t="s">
        <v>10</v>
      </c>
      <c r="AD8" s="490"/>
      <c r="AE8" s="370"/>
      <c r="AF8" s="477" t="s">
        <v>11</v>
      </c>
      <c r="AG8" s="331" t="s">
        <v>12</v>
      </c>
      <c r="AH8" s="379" t="s">
        <v>13</v>
      </c>
      <c r="AI8" s="355" t="s">
        <v>86</v>
      </c>
      <c r="AJ8" s="487" t="s">
        <v>147</v>
      </c>
      <c r="AK8" s="471" t="s">
        <v>92</v>
      </c>
      <c r="AL8" s="471" t="s">
        <v>93</v>
      </c>
      <c r="AM8" s="471" t="s">
        <v>110</v>
      </c>
      <c r="AN8" s="471" t="s">
        <v>18</v>
      </c>
      <c r="AO8" s="74" t="s">
        <v>6</v>
      </c>
      <c r="AP8" s="471" t="s">
        <v>20</v>
      </c>
      <c r="AQ8" s="471" t="s">
        <v>148</v>
      </c>
      <c r="AR8" s="331" t="s">
        <v>87</v>
      </c>
      <c r="AS8" s="444" t="s">
        <v>94</v>
      </c>
      <c r="AT8" s="471" t="s">
        <v>95</v>
      </c>
      <c r="AU8" s="471" t="s">
        <v>112</v>
      </c>
      <c r="AV8" s="331" t="s">
        <v>88</v>
      </c>
      <c r="AW8" s="358" t="s">
        <v>89</v>
      </c>
      <c r="AX8" s="474" t="s">
        <v>96</v>
      </c>
      <c r="AY8" s="471" t="s">
        <v>97</v>
      </c>
      <c r="AZ8" s="471" t="s">
        <v>21</v>
      </c>
      <c r="BA8" s="465" t="s">
        <v>98</v>
      </c>
      <c r="BB8" s="468" t="s">
        <v>99</v>
      </c>
      <c r="BC8" s="468" t="s">
        <v>100</v>
      </c>
      <c r="BD8" s="331" t="s">
        <v>90</v>
      </c>
      <c r="BE8" s="385" t="s">
        <v>91</v>
      </c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</row>
    <row r="9" spans="1:196" s="76" customFormat="1" ht="21.75" customHeight="1" x14ac:dyDescent="0.35">
      <c r="A9" s="362"/>
      <c r="B9" s="332"/>
      <c r="C9" s="344"/>
      <c r="D9" s="347"/>
      <c r="E9" s="332"/>
      <c r="F9" s="332"/>
      <c r="G9" s="332"/>
      <c r="H9" s="332"/>
      <c r="I9" s="332"/>
      <c r="J9" s="347"/>
      <c r="K9" s="347"/>
      <c r="L9" s="332"/>
      <c r="M9" s="332"/>
      <c r="N9" s="332"/>
      <c r="O9" s="347"/>
      <c r="P9" s="484"/>
      <c r="Q9" s="332"/>
      <c r="R9" s="332"/>
      <c r="S9" s="359"/>
      <c r="T9" s="332"/>
      <c r="U9" s="332"/>
      <c r="V9" s="76" t="s">
        <v>22</v>
      </c>
      <c r="W9" s="76" t="s">
        <v>23</v>
      </c>
      <c r="X9" s="481"/>
      <c r="Y9" s="362"/>
      <c r="Z9" s="77" t="s">
        <v>19</v>
      </c>
      <c r="AA9" s="353"/>
      <c r="AB9" s="365"/>
      <c r="AC9" s="368"/>
      <c r="AD9" s="491"/>
      <c r="AE9" s="371"/>
      <c r="AF9" s="478"/>
      <c r="AG9" s="332"/>
      <c r="AH9" s="380"/>
      <c r="AI9" s="356"/>
      <c r="AJ9" s="488"/>
      <c r="AK9" s="472"/>
      <c r="AL9" s="472"/>
      <c r="AM9" s="472"/>
      <c r="AN9" s="472"/>
      <c r="AO9" s="77" t="s">
        <v>19</v>
      </c>
      <c r="AP9" s="472"/>
      <c r="AQ9" s="472"/>
      <c r="AR9" s="332"/>
      <c r="AS9" s="445"/>
      <c r="AT9" s="472"/>
      <c r="AU9" s="472"/>
      <c r="AV9" s="332"/>
      <c r="AW9" s="359"/>
      <c r="AX9" s="475"/>
      <c r="AY9" s="472"/>
      <c r="AZ9" s="472"/>
      <c r="BA9" s="466"/>
      <c r="BB9" s="469"/>
      <c r="BC9" s="469"/>
      <c r="BD9" s="332"/>
      <c r="BE9" s="386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</row>
    <row r="10" spans="1:196" s="78" customFormat="1" ht="21.75" customHeight="1" thickBot="1" x14ac:dyDescent="0.4">
      <c r="A10" s="486"/>
      <c r="B10" s="333"/>
      <c r="C10" s="345"/>
      <c r="D10" s="348"/>
      <c r="E10" s="333"/>
      <c r="F10" s="333"/>
      <c r="G10" s="333"/>
      <c r="H10" s="333"/>
      <c r="I10" s="333"/>
      <c r="J10" s="348"/>
      <c r="K10" s="348"/>
      <c r="L10" s="333"/>
      <c r="M10" s="333"/>
      <c r="N10" s="333"/>
      <c r="O10" s="348"/>
      <c r="P10" s="485"/>
      <c r="Q10" s="333"/>
      <c r="R10" s="333"/>
      <c r="S10" s="360"/>
      <c r="T10" s="333"/>
      <c r="U10" s="333"/>
      <c r="X10" s="482"/>
      <c r="Y10" s="363"/>
      <c r="Z10" s="76"/>
      <c r="AA10" s="354"/>
      <c r="AB10" s="366"/>
      <c r="AC10" s="369"/>
      <c r="AD10" s="491"/>
      <c r="AE10" s="372"/>
      <c r="AF10" s="479"/>
      <c r="AG10" s="333"/>
      <c r="AH10" s="381"/>
      <c r="AI10" s="357"/>
      <c r="AJ10" s="489"/>
      <c r="AK10" s="473"/>
      <c r="AL10" s="473"/>
      <c r="AM10" s="473"/>
      <c r="AN10" s="473"/>
      <c r="AO10" s="79"/>
      <c r="AP10" s="473"/>
      <c r="AQ10" s="473"/>
      <c r="AR10" s="333"/>
      <c r="AS10" s="446"/>
      <c r="AT10" s="473"/>
      <c r="AU10" s="473"/>
      <c r="AV10" s="333"/>
      <c r="AW10" s="360"/>
      <c r="AX10" s="476"/>
      <c r="AY10" s="473"/>
      <c r="AZ10" s="473"/>
      <c r="BA10" s="467"/>
      <c r="BB10" s="470"/>
      <c r="BC10" s="470"/>
      <c r="BD10" s="333"/>
      <c r="BE10" s="38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</row>
    <row r="11" spans="1:196" s="28" customFormat="1" ht="21" customHeight="1" x14ac:dyDescent="0.35">
      <c r="A11" s="13" t="s">
        <v>3</v>
      </c>
      <c r="B11" s="29"/>
      <c r="C11" s="15"/>
      <c r="D11" s="17"/>
      <c r="E11" s="17"/>
      <c r="F11" s="17"/>
      <c r="G11" s="17"/>
      <c r="H11" s="17"/>
      <c r="I11" s="17"/>
      <c r="J11" s="20"/>
      <c r="K11" s="17"/>
      <c r="L11" s="19"/>
      <c r="M11" s="19"/>
      <c r="N11" s="19"/>
      <c r="O11" s="20"/>
      <c r="P11" s="142"/>
      <c r="Q11" s="17"/>
      <c r="R11" s="17"/>
      <c r="S11" s="17"/>
      <c r="T11" s="17"/>
      <c r="U11" s="20"/>
      <c r="V11" s="21"/>
      <c r="W11" s="21"/>
      <c r="X11" s="22"/>
      <c r="Y11" s="80"/>
      <c r="Z11" s="32"/>
      <c r="AA11" s="32"/>
      <c r="AB11" s="81"/>
      <c r="AC11" s="127"/>
      <c r="AD11" s="82"/>
      <c r="AE11" s="83"/>
      <c r="AF11" s="13" t="s">
        <v>3</v>
      </c>
      <c r="AG11" s="29"/>
      <c r="AH11" s="15"/>
      <c r="AI11" s="17"/>
      <c r="AJ11" s="17"/>
      <c r="AK11" s="24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7"/>
    </row>
    <row r="12" spans="1:196" s="19" customFormat="1" ht="21" customHeight="1" x14ac:dyDescent="0.35">
      <c r="A12" s="13">
        <v>1</v>
      </c>
      <c r="B12" s="14" t="s">
        <v>24</v>
      </c>
      <c r="C12" s="15" t="s">
        <v>82</v>
      </c>
      <c r="D12" s="16">
        <v>90078</v>
      </c>
      <c r="E12" s="17">
        <v>4054</v>
      </c>
      <c r="F12" s="17">
        <f>SUM(D12:E12)</f>
        <v>94132</v>
      </c>
      <c r="G12" s="17">
        <v>4053</v>
      </c>
      <c r="H12" s="17"/>
      <c r="I12" s="17"/>
      <c r="J12" s="17">
        <f>SUM(F12:I12)</f>
        <v>98185</v>
      </c>
      <c r="K12" s="18">
        <f>ROUND(J12/6/31/60*(N12+M12*60+L12*6*60),2)</f>
        <v>0</v>
      </c>
      <c r="L12" s="19">
        <v>0</v>
      </c>
      <c r="M12" s="19">
        <v>0</v>
      </c>
      <c r="N12" s="19">
        <v>0</v>
      </c>
      <c r="O12" s="20">
        <f>J12-K12</f>
        <v>98185</v>
      </c>
      <c r="P12" s="142">
        <v>15764.473</v>
      </c>
      <c r="Q12" s="17">
        <f>SUM(AJ12:AQ12)</f>
        <v>14396.259999999998</v>
      </c>
      <c r="R12" s="17">
        <f>SUM(AS12:AT12)</f>
        <v>900</v>
      </c>
      <c r="S12" s="17">
        <f>ROUNDDOWN(J12*5%/2,2)</f>
        <v>2454.62</v>
      </c>
      <c r="T12" s="17">
        <f>SUM(AX12:BC12)</f>
        <v>100</v>
      </c>
      <c r="U12" s="20">
        <f>P12+Q12+R12+S12+T12</f>
        <v>33615.353000000003</v>
      </c>
      <c r="V12" s="21">
        <f>ROUND(AE12,0)</f>
        <v>32285</v>
      </c>
      <c r="W12" s="21">
        <f>(AD12-V12)</f>
        <v>32284.646999999997</v>
      </c>
      <c r="X12" s="22">
        <f>+A12</f>
        <v>1</v>
      </c>
      <c r="Y12" s="23">
        <f>J12*12%</f>
        <v>11782.199999999999</v>
      </c>
      <c r="Z12" s="17">
        <v>0</v>
      </c>
      <c r="AA12" s="17">
        <v>100</v>
      </c>
      <c r="AB12" s="24">
        <f>ROUNDUP(J12*5%/2,2)</f>
        <v>2454.63</v>
      </c>
      <c r="AC12" s="128">
        <v>200</v>
      </c>
      <c r="AD12" s="25">
        <f>+O12-U12</f>
        <v>64569.646999999997</v>
      </c>
      <c r="AE12" s="26">
        <f>(+O12-U12)/2</f>
        <v>32284.823499999999</v>
      </c>
      <c r="AF12" s="13">
        <v>1</v>
      </c>
      <c r="AG12" s="14" t="s">
        <v>24</v>
      </c>
      <c r="AH12" s="15" t="s">
        <v>82</v>
      </c>
      <c r="AI12" s="17">
        <f>P12</f>
        <v>15764.473</v>
      </c>
      <c r="AJ12" s="17">
        <f>J12*9%</f>
        <v>8836.65</v>
      </c>
      <c r="AK12" s="17">
        <v>5559.61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f>SUM(AJ12:AQ12)</f>
        <v>14396.259999999998</v>
      </c>
      <c r="AS12" s="17">
        <v>900</v>
      </c>
      <c r="AT12" s="17">
        <v>0</v>
      </c>
      <c r="AU12" s="17">
        <v>0</v>
      </c>
      <c r="AV12" s="17">
        <f>SUM(AS12:AT12)</f>
        <v>900</v>
      </c>
      <c r="AW12" s="17">
        <f>ROUNDDOWN(J12*5%/2,2)</f>
        <v>2454.62</v>
      </c>
      <c r="AX12" s="17">
        <v>0</v>
      </c>
      <c r="AY12" s="17">
        <v>0</v>
      </c>
      <c r="AZ12" s="17">
        <v>100</v>
      </c>
      <c r="BA12" s="17"/>
      <c r="BB12" s="17">
        <v>0</v>
      </c>
      <c r="BC12" s="17">
        <v>0</v>
      </c>
      <c r="BD12" s="17">
        <f>SUM(AX12:BC12)</f>
        <v>100</v>
      </c>
      <c r="BE12" s="27">
        <f>AI12+AR12+AV12+AW12+BD12</f>
        <v>33615.353000000003</v>
      </c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</row>
    <row r="13" spans="1:196" s="19" customFormat="1" ht="21" customHeight="1" x14ac:dyDescent="0.35">
      <c r="A13" s="13"/>
      <c r="B13" s="29"/>
      <c r="C13" s="15"/>
      <c r="D13" s="16"/>
      <c r="E13" s="17"/>
      <c r="F13" s="17">
        <f t="shared" ref="F13:F76" si="0">SUM(D13:E13)</f>
        <v>0</v>
      </c>
      <c r="G13" s="17"/>
      <c r="H13" s="17"/>
      <c r="I13" s="17"/>
      <c r="J13" s="17">
        <f t="shared" ref="J13:J76" si="1">SUM(F13:I13)</f>
        <v>0</v>
      </c>
      <c r="K13" s="18">
        <f t="shared" ref="K13:K74" si="2">ROUND(J13/6/31/60*(N13+M13*60+L13*6*60),2)</f>
        <v>0</v>
      </c>
      <c r="O13" s="20">
        <f t="shared" ref="O13:O74" si="3">J13-K13</f>
        <v>0</v>
      </c>
      <c r="P13" s="142"/>
      <c r="Q13" s="17">
        <f t="shared" ref="Q13:Q74" si="4">SUM(AJ13:AQ13)</f>
        <v>0</v>
      </c>
      <c r="R13" s="17">
        <f t="shared" ref="R13:R74" si="5">SUM(AS13:AT13)</f>
        <v>0</v>
      </c>
      <c r="S13" s="17">
        <f t="shared" ref="S13:S74" si="6">ROUNDDOWN(J13*5%/2,2)</f>
        <v>0</v>
      </c>
      <c r="T13" s="17">
        <f t="shared" ref="T13:T74" si="7">SUM(AX13:BC13)</f>
        <v>0</v>
      </c>
      <c r="U13" s="20">
        <f t="shared" ref="U13:U74" si="8">P13+Q13+R13+S13+T13</f>
        <v>0</v>
      </c>
      <c r="V13" s="21">
        <f t="shared" ref="V13:V74" si="9">ROUND(AE13,0)</f>
        <v>0</v>
      </c>
      <c r="W13" s="21">
        <f t="shared" ref="W13:W74" si="10">(AD13-V13)</f>
        <v>0</v>
      </c>
      <c r="X13" s="22"/>
      <c r="Y13" s="23">
        <f t="shared" ref="Y13:Y74" si="11">J13*12%</f>
        <v>0</v>
      </c>
      <c r="Z13" s="17"/>
      <c r="AA13" s="17"/>
      <c r="AB13" s="24">
        <f t="shared" ref="AB13:AB74" si="12">ROUNDUP(J13*5%/2,2)</f>
        <v>0</v>
      </c>
      <c r="AC13" s="128"/>
      <c r="AD13" s="25">
        <f t="shared" ref="AD13:AD74" si="13">+O13-U13</f>
        <v>0</v>
      </c>
      <c r="AE13" s="26">
        <f t="shared" ref="AE13:AE74" si="14">(+O13-U13)/2</f>
        <v>0</v>
      </c>
      <c r="AF13" s="13"/>
      <c r="AG13" s="29"/>
      <c r="AH13" s="15"/>
      <c r="AI13" s="17">
        <f t="shared" ref="AI13:AI74" si="15">P13</f>
        <v>0</v>
      </c>
      <c r="AJ13" s="17">
        <f t="shared" ref="AJ13:AJ74" si="16">J13*9%</f>
        <v>0</v>
      </c>
      <c r="AK13" s="17"/>
      <c r="AL13" s="17"/>
      <c r="AM13" s="17"/>
      <c r="AN13" s="17"/>
      <c r="AO13" s="17"/>
      <c r="AP13" s="17"/>
      <c r="AQ13" s="17"/>
      <c r="AR13" s="17">
        <f t="shared" ref="AR13:AR74" si="17">SUM(AJ13:AQ13)</f>
        <v>0</v>
      </c>
      <c r="AS13" s="17"/>
      <c r="AT13" s="17"/>
      <c r="AU13" s="17"/>
      <c r="AV13" s="17">
        <f t="shared" ref="AV13:AV74" si="18">SUM(AS13:AT13)</f>
        <v>0</v>
      </c>
      <c r="AW13" s="17">
        <f t="shared" ref="AW13:AW74" si="19">ROUNDDOWN(J13*5%/2,2)</f>
        <v>0</v>
      </c>
      <c r="AX13" s="17"/>
      <c r="AY13" s="17"/>
      <c r="AZ13" s="17"/>
      <c r="BA13" s="17"/>
      <c r="BB13" s="17"/>
      <c r="BC13" s="17"/>
      <c r="BD13" s="17">
        <f t="shared" ref="BD13:BD74" si="20">SUM(AX13:BC13)</f>
        <v>0</v>
      </c>
      <c r="BE13" s="27">
        <f t="shared" ref="BE13:BE74" si="21">AI13+AR13+AV13+AW13+BD13</f>
        <v>0</v>
      </c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</row>
    <row r="14" spans="1:196" s="28" customFormat="1" ht="21" customHeight="1" x14ac:dyDescent="0.35">
      <c r="A14" s="13">
        <v>2</v>
      </c>
      <c r="B14" s="29" t="s">
        <v>120</v>
      </c>
      <c r="C14" s="15" t="s">
        <v>126</v>
      </c>
      <c r="D14" s="16">
        <v>29165</v>
      </c>
      <c r="E14" s="17">
        <v>1540</v>
      </c>
      <c r="F14" s="17">
        <f t="shared" si="0"/>
        <v>30705</v>
      </c>
      <c r="G14" s="17">
        <v>1540</v>
      </c>
      <c r="H14" s="17"/>
      <c r="I14" s="17"/>
      <c r="J14" s="17">
        <f t="shared" si="1"/>
        <v>32245</v>
      </c>
      <c r="K14" s="18">
        <f t="shared" si="2"/>
        <v>5434.84</v>
      </c>
      <c r="L14" s="19">
        <v>5</v>
      </c>
      <c r="M14" s="19">
        <v>1</v>
      </c>
      <c r="N14" s="19">
        <v>21</v>
      </c>
      <c r="O14" s="20">
        <f t="shared" si="3"/>
        <v>26810.16</v>
      </c>
      <c r="P14" s="142">
        <v>1125.52</v>
      </c>
      <c r="Q14" s="17">
        <f t="shared" si="4"/>
        <v>2902.0499999999997</v>
      </c>
      <c r="R14" s="17">
        <f t="shared" si="5"/>
        <v>200</v>
      </c>
      <c r="S14" s="17">
        <f t="shared" si="6"/>
        <v>806.12</v>
      </c>
      <c r="T14" s="17">
        <f t="shared" si="7"/>
        <v>100</v>
      </c>
      <c r="U14" s="20">
        <f t="shared" si="8"/>
        <v>5133.6899999999996</v>
      </c>
      <c r="V14" s="21">
        <f t="shared" si="9"/>
        <v>10838</v>
      </c>
      <c r="W14" s="21">
        <f t="shared" si="10"/>
        <v>10838.470000000001</v>
      </c>
      <c r="X14" s="22">
        <v>2</v>
      </c>
      <c r="Y14" s="23">
        <f t="shared" si="11"/>
        <v>3869.3999999999996</v>
      </c>
      <c r="Z14" s="17"/>
      <c r="AA14" s="17">
        <v>100</v>
      </c>
      <c r="AB14" s="24">
        <f t="shared" si="12"/>
        <v>806.13</v>
      </c>
      <c r="AC14" s="128">
        <v>200</v>
      </c>
      <c r="AD14" s="25">
        <f t="shared" si="13"/>
        <v>21676.47</v>
      </c>
      <c r="AE14" s="26">
        <f t="shared" si="14"/>
        <v>10838.235000000001</v>
      </c>
      <c r="AF14" s="13">
        <v>2</v>
      </c>
      <c r="AG14" s="29" t="s">
        <v>120</v>
      </c>
      <c r="AH14" s="15" t="s">
        <v>126</v>
      </c>
      <c r="AI14" s="17">
        <f t="shared" si="15"/>
        <v>1125.52</v>
      </c>
      <c r="AJ14" s="17">
        <f t="shared" si="16"/>
        <v>2902.0499999999997</v>
      </c>
      <c r="AK14" s="17"/>
      <c r="AL14" s="17"/>
      <c r="AM14" s="17"/>
      <c r="AN14" s="17"/>
      <c r="AO14" s="17"/>
      <c r="AP14" s="17"/>
      <c r="AQ14" s="17"/>
      <c r="AR14" s="17">
        <f t="shared" si="17"/>
        <v>2902.0499999999997</v>
      </c>
      <c r="AS14" s="17">
        <v>200</v>
      </c>
      <c r="AT14" s="17"/>
      <c r="AU14" s="17"/>
      <c r="AV14" s="17">
        <f t="shared" si="18"/>
        <v>200</v>
      </c>
      <c r="AW14" s="17">
        <f t="shared" si="19"/>
        <v>806.12</v>
      </c>
      <c r="AX14" s="17"/>
      <c r="AY14" s="17"/>
      <c r="AZ14" s="17">
        <v>100</v>
      </c>
      <c r="BA14" s="17"/>
      <c r="BB14" s="17"/>
      <c r="BC14" s="17"/>
      <c r="BD14" s="17">
        <f t="shared" si="20"/>
        <v>100</v>
      </c>
      <c r="BE14" s="27">
        <f t="shared" si="21"/>
        <v>5133.6899999999996</v>
      </c>
    </row>
    <row r="15" spans="1:196" s="28" customFormat="1" ht="21" customHeight="1" x14ac:dyDescent="0.35">
      <c r="A15" s="13"/>
      <c r="B15" s="29"/>
      <c r="C15" s="15"/>
      <c r="D15" s="16"/>
      <c r="E15" s="17"/>
      <c r="F15" s="17">
        <f t="shared" si="0"/>
        <v>0</v>
      </c>
      <c r="G15" s="17"/>
      <c r="H15" s="17"/>
      <c r="I15" s="17"/>
      <c r="J15" s="17">
        <f t="shared" si="1"/>
        <v>0</v>
      </c>
      <c r="K15" s="18">
        <f t="shared" si="2"/>
        <v>0</v>
      </c>
      <c r="L15" s="19"/>
      <c r="M15" s="19"/>
      <c r="N15" s="19"/>
      <c r="O15" s="20">
        <f t="shared" si="3"/>
        <v>0</v>
      </c>
      <c r="P15" s="142"/>
      <c r="Q15" s="17">
        <f t="shared" si="4"/>
        <v>0</v>
      </c>
      <c r="R15" s="17">
        <f t="shared" si="5"/>
        <v>0</v>
      </c>
      <c r="S15" s="17">
        <f t="shared" si="6"/>
        <v>0</v>
      </c>
      <c r="T15" s="17">
        <f t="shared" si="7"/>
        <v>0</v>
      </c>
      <c r="U15" s="20">
        <f t="shared" si="8"/>
        <v>0</v>
      </c>
      <c r="V15" s="21">
        <f t="shared" si="9"/>
        <v>0</v>
      </c>
      <c r="W15" s="21">
        <f t="shared" si="10"/>
        <v>0</v>
      </c>
      <c r="X15" s="22"/>
      <c r="Y15" s="23">
        <f t="shared" si="11"/>
        <v>0</v>
      </c>
      <c r="Z15" s="17"/>
      <c r="AA15" s="17"/>
      <c r="AB15" s="24">
        <f t="shared" si="12"/>
        <v>0</v>
      </c>
      <c r="AC15" s="128"/>
      <c r="AD15" s="25">
        <f t="shared" si="13"/>
        <v>0</v>
      </c>
      <c r="AE15" s="26">
        <f t="shared" si="14"/>
        <v>0</v>
      </c>
      <c r="AF15" s="13"/>
      <c r="AG15" s="29"/>
      <c r="AH15" s="15"/>
      <c r="AI15" s="17">
        <f t="shared" si="15"/>
        <v>0</v>
      </c>
      <c r="AJ15" s="17">
        <f t="shared" si="16"/>
        <v>0</v>
      </c>
      <c r="AK15" s="17"/>
      <c r="AL15" s="17"/>
      <c r="AM15" s="17"/>
      <c r="AN15" s="17"/>
      <c r="AO15" s="17"/>
      <c r="AP15" s="17"/>
      <c r="AQ15" s="17"/>
      <c r="AR15" s="17">
        <f t="shared" si="17"/>
        <v>0</v>
      </c>
      <c r="AS15" s="17"/>
      <c r="AT15" s="17"/>
      <c r="AU15" s="17"/>
      <c r="AV15" s="17">
        <f t="shared" si="18"/>
        <v>0</v>
      </c>
      <c r="AW15" s="17">
        <f t="shared" si="19"/>
        <v>0</v>
      </c>
      <c r="AX15" s="17"/>
      <c r="AY15" s="17"/>
      <c r="AZ15" s="17"/>
      <c r="BA15" s="17"/>
      <c r="BB15" s="17"/>
      <c r="BC15" s="17"/>
      <c r="BD15" s="17">
        <f t="shared" si="20"/>
        <v>0</v>
      </c>
      <c r="BE15" s="27">
        <f t="shared" si="21"/>
        <v>0</v>
      </c>
    </row>
    <row r="16" spans="1:196" s="28" customFormat="1" ht="21" customHeight="1" x14ac:dyDescent="0.35">
      <c r="A16" s="13">
        <v>3</v>
      </c>
      <c r="B16" s="14" t="s">
        <v>27</v>
      </c>
      <c r="C16" s="15" t="s">
        <v>28</v>
      </c>
      <c r="D16" s="16">
        <v>43951</v>
      </c>
      <c r="E16" s="17">
        <v>2154</v>
      </c>
      <c r="F16" s="17">
        <f t="shared" si="0"/>
        <v>46105</v>
      </c>
      <c r="G16" s="17">
        <v>2108</v>
      </c>
      <c r="H16" s="17"/>
      <c r="I16" s="17"/>
      <c r="J16" s="17">
        <f t="shared" si="1"/>
        <v>48213</v>
      </c>
      <c r="K16" s="18">
        <f t="shared" si="2"/>
        <v>0</v>
      </c>
      <c r="L16" s="19">
        <v>0</v>
      </c>
      <c r="M16" s="19">
        <v>0</v>
      </c>
      <c r="N16" s="19">
        <v>0</v>
      </c>
      <c r="O16" s="20">
        <f t="shared" si="3"/>
        <v>48213</v>
      </c>
      <c r="P16" s="142">
        <v>3809.14</v>
      </c>
      <c r="Q16" s="17">
        <f t="shared" si="4"/>
        <v>4339.17</v>
      </c>
      <c r="R16" s="17">
        <f t="shared" si="5"/>
        <v>200</v>
      </c>
      <c r="S16" s="17">
        <f t="shared" si="6"/>
        <v>1205.32</v>
      </c>
      <c r="T16" s="17">
        <f t="shared" si="7"/>
        <v>10959.23</v>
      </c>
      <c r="U16" s="20">
        <f t="shared" si="8"/>
        <v>20512.86</v>
      </c>
      <c r="V16" s="21">
        <f t="shared" si="9"/>
        <v>13850</v>
      </c>
      <c r="W16" s="21">
        <f t="shared" si="10"/>
        <v>13850.14</v>
      </c>
      <c r="X16" s="22">
        <f>+A16</f>
        <v>3</v>
      </c>
      <c r="Y16" s="23">
        <f t="shared" si="11"/>
        <v>5785.5599999999995</v>
      </c>
      <c r="Z16" s="17">
        <v>0</v>
      </c>
      <c r="AA16" s="17">
        <v>100</v>
      </c>
      <c r="AB16" s="24">
        <f t="shared" si="12"/>
        <v>1205.33</v>
      </c>
      <c r="AC16" s="128">
        <v>200</v>
      </c>
      <c r="AD16" s="25">
        <f t="shared" si="13"/>
        <v>27700.14</v>
      </c>
      <c r="AE16" s="26">
        <f t="shared" si="14"/>
        <v>13850.07</v>
      </c>
      <c r="AF16" s="13">
        <v>3</v>
      </c>
      <c r="AG16" s="14" t="s">
        <v>27</v>
      </c>
      <c r="AH16" s="15" t="s">
        <v>28</v>
      </c>
      <c r="AI16" s="17">
        <f t="shared" si="15"/>
        <v>3809.14</v>
      </c>
      <c r="AJ16" s="17">
        <f t="shared" si="16"/>
        <v>4339.17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f t="shared" si="17"/>
        <v>4339.17</v>
      </c>
      <c r="AS16" s="17">
        <v>200</v>
      </c>
      <c r="AT16" s="17">
        <v>0</v>
      </c>
      <c r="AU16" s="17">
        <v>0</v>
      </c>
      <c r="AV16" s="17">
        <f t="shared" si="18"/>
        <v>200</v>
      </c>
      <c r="AW16" s="17">
        <f t="shared" si="19"/>
        <v>1205.32</v>
      </c>
      <c r="AX16" s="17">
        <v>0</v>
      </c>
      <c r="AY16" s="17">
        <v>0</v>
      </c>
      <c r="AZ16" s="17">
        <v>100</v>
      </c>
      <c r="BA16" s="17">
        <v>10859.23</v>
      </c>
      <c r="BB16" s="17"/>
      <c r="BC16" s="17">
        <v>0</v>
      </c>
      <c r="BD16" s="17">
        <f t="shared" si="20"/>
        <v>10959.23</v>
      </c>
      <c r="BE16" s="27">
        <f t="shared" si="21"/>
        <v>20512.86</v>
      </c>
    </row>
    <row r="17" spans="1:196" s="33" customFormat="1" ht="21" customHeight="1" x14ac:dyDescent="0.35">
      <c r="A17" s="13"/>
      <c r="B17" s="30"/>
      <c r="C17" s="31"/>
      <c r="D17" s="16"/>
      <c r="E17" s="32"/>
      <c r="F17" s="17">
        <f t="shared" si="0"/>
        <v>0</v>
      </c>
      <c r="G17" s="32"/>
      <c r="H17" s="32"/>
      <c r="I17" s="32"/>
      <c r="J17" s="17">
        <f t="shared" si="1"/>
        <v>0</v>
      </c>
      <c r="K17" s="18">
        <f t="shared" si="2"/>
        <v>0</v>
      </c>
      <c r="O17" s="20">
        <f t="shared" si="3"/>
        <v>0</v>
      </c>
      <c r="P17" s="143"/>
      <c r="Q17" s="17">
        <f t="shared" si="4"/>
        <v>0</v>
      </c>
      <c r="R17" s="17">
        <f t="shared" si="5"/>
        <v>0</v>
      </c>
      <c r="S17" s="17">
        <f t="shared" si="6"/>
        <v>0</v>
      </c>
      <c r="T17" s="17">
        <f t="shared" si="7"/>
        <v>0</v>
      </c>
      <c r="U17" s="20">
        <f t="shared" si="8"/>
        <v>0</v>
      </c>
      <c r="V17" s="21">
        <f t="shared" si="9"/>
        <v>0</v>
      </c>
      <c r="W17" s="21">
        <f t="shared" si="10"/>
        <v>0</v>
      </c>
      <c r="X17" s="34"/>
      <c r="Y17" s="23">
        <f t="shared" si="11"/>
        <v>0</v>
      </c>
      <c r="Z17" s="32"/>
      <c r="AA17" s="32"/>
      <c r="AB17" s="24">
        <f t="shared" si="12"/>
        <v>0</v>
      </c>
      <c r="AC17" s="127"/>
      <c r="AD17" s="25">
        <f t="shared" si="13"/>
        <v>0</v>
      </c>
      <c r="AE17" s="26">
        <f t="shared" si="14"/>
        <v>0</v>
      </c>
      <c r="AF17" s="13"/>
      <c r="AG17" s="30"/>
      <c r="AH17" s="31"/>
      <c r="AI17" s="17">
        <f t="shared" si="15"/>
        <v>0</v>
      </c>
      <c r="AJ17" s="17">
        <f t="shared" si="16"/>
        <v>0</v>
      </c>
      <c r="AK17" s="32"/>
      <c r="AL17" s="32"/>
      <c r="AM17" s="32"/>
      <c r="AN17" s="32"/>
      <c r="AO17" s="32"/>
      <c r="AP17" s="17"/>
      <c r="AQ17" s="17"/>
      <c r="AR17" s="17">
        <f t="shared" si="17"/>
        <v>0</v>
      </c>
      <c r="AS17" s="32"/>
      <c r="AT17" s="32"/>
      <c r="AU17" s="32"/>
      <c r="AV17" s="17">
        <f t="shared" si="18"/>
        <v>0</v>
      </c>
      <c r="AW17" s="17">
        <f t="shared" si="19"/>
        <v>0</v>
      </c>
      <c r="AX17" s="17"/>
      <c r="AY17" s="32"/>
      <c r="AZ17" s="32"/>
      <c r="BA17" s="32"/>
      <c r="BB17" s="32"/>
      <c r="BC17" s="17"/>
      <c r="BD17" s="17">
        <f t="shared" si="20"/>
        <v>0</v>
      </c>
      <c r="BE17" s="27">
        <f t="shared" si="21"/>
        <v>0</v>
      </c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</row>
    <row r="18" spans="1:196" s="33" customFormat="1" ht="21" customHeight="1" x14ac:dyDescent="0.35">
      <c r="A18" s="13">
        <v>4</v>
      </c>
      <c r="B18" s="30" t="s">
        <v>121</v>
      </c>
      <c r="C18" s="31" t="s">
        <v>128</v>
      </c>
      <c r="D18" s="16">
        <v>29165</v>
      </c>
      <c r="E18" s="32">
        <v>1540</v>
      </c>
      <c r="F18" s="17">
        <f t="shared" si="0"/>
        <v>30705</v>
      </c>
      <c r="G18" s="32">
        <v>1540</v>
      </c>
      <c r="H18" s="32"/>
      <c r="I18" s="32"/>
      <c r="J18" s="17">
        <f t="shared" si="1"/>
        <v>32245</v>
      </c>
      <c r="K18" s="18">
        <f t="shared" si="2"/>
        <v>0</v>
      </c>
      <c r="L18" s="33">
        <v>0</v>
      </c>
      <c r="M18" s="33">
        <v>0</v>
      </c>
      <c r="N18" s="33">
        <v>0</v>
      </c>
      <c r="O18" s="20">
        <f t="shared" si="3"/>
        <v>32245</v>
      </c>
      <c r="P18" s="143">
        <v>1125.52</v>
      </c>
      <c r="Q18" s="17">
        <f t="shared" si="4"/>
        <v>2902.0499999999997</v>
      </c>
      <c r="R18" s="17">
        <f t="shared" si="5"/>
        <v>200</v>
      </c>
      <c r="S18" s="17">
        <f t="shared" si="6"/>
        <v>806.12</v>
      </c>
      <c r="T18" s="17">
        <f t="shared" si="7"/>
        <v>220.98</v>
      </c>
      <c r="U18" s="20">
        <f t="shared" si="8"/>
        <v>5254.6699999999992</v>
      </c>
      <c r="V18" s="21">
        <f t="shared" si="9"/>
        <v>13495</v>
      </c>
      <c r="W18" s="21">
        <f t="shared" si="10"/>
        <v>13495.330000000002</v>
      </c>
      <c r="X18" s="22">
        <f>+A18</f>
        <v>4</v>
      </c>
      <c r="Y18" s="23">
        <f t="shared" si="11"/>
        <v>3869.3999999999996</v>
      </c>
      <c r="Z18" s="32"/>
      <c r="AA18" s="32">
        <v>100</v>
      </c>
      <c r="AB18" s="24">
        <f t="shared" si="12"/>
        <v>806.13</v>
      </c>
      <c r="AC18" s="127">
        <v>200</v>
      </c>
      <c r="AD18" s="25">
        <f t="shared" si="13"/>
        <v>26990.33</v>
      </c>
      <c r="AE18" s="26">
        <f t="shared" si="14"/>
        <v>13495.165000000001</v>
      </c>
      <c r="AF18" s="13">
        <v>4</v>
      </c>
      <c r="AG18" s="30" t="s">
        <v>121</v>
      </c>
      <c r="AH18" s="31"/>
      <c r="AI18" s="17">
        <f t="shared" si="15"/>
        <v>1125.52</v>
      </c>
      <c r="AJ18" s="17">
        <f t="shared" si="16"/>
        <v>2902.0499999999997</v>
      </c>
      <c r="AK18" s="32"/>
      <c r="AL18" s="32"/>
      <c r="AM18" s="32"/>
      <c r="AN18" s="32"/>
      <c r="AO18" s="32"/>
      <c r="AP18" s="17"/>
      <c r="AQ18" s="17"/>
      <c r="AR18" s="17">
        <f t="shared" si="17"/>
        <v>2902.0499999999997</v>
      </c>
      <c r="AS18" s="32">
        <v>200</v>
      </c>
      <c r="AT18" s="32"/>
      <c r="AU18" s="32"/>
      <c r="AV18" s="17">
        <f t="shared" si="18"/>
        <v>200</v>
      </c>
      <c r="AW18" s="17">
        <f t="shared" si="19"/>
        <v>806.12</v>
      </c>
      <c r="AX18" s="17"/>
      <c r="AY18" s="32"/>
      <c r="AZ18" s="32">
        <v>220.98</v>
      </c>
      <c r="BA18" s="32"/>
      <c r="BB18" s="32"/>
      <c r="BC18" s="17"/>
      <c r="BD18" s="17">
        <f t="shared" si="20"/>
        <v>220.98</v>
      </c>
      <c r="BE18" s="27">
        <f t="shared" si="21"/>
        <v>5254.6699999999992</v>
      </c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</row>
    <row r="19" spans="1:196" s="33" customFormat="1" ht="21" customHeight="1" x14ac:dyDescent="0.35">
      <c r="A19" s="13"/>
      <c r="B19" s="30"/>
      <c r="C19" s="31"/>
      <c r="D19" s="16"/>
      <c r="E19" s="32"/>
      <c r="F19" s="17">
        <f t="shared" si="0"/>
        <v>0</v>
      </c>
      <c r="G19" s="32"/>
      <c r="H19" s="32"/>
      <c r="I19" s="32"/>
      <c r="J19" s="17">
        <f t="shared" si="1"/>
        <v>0</v>
      </c>
      <c r="K19" s="18">
        <f t="shared" si="2"/>
        <v>0</v>
      </c>
      <c r="O19" s="20">
        <f t="shared" si="3"/>
        <v>0</v>
      </c>
      <c r="P19" s="143"/>
      <c r="Q19" s="17">
        <f t="shared" si="4"/>
        <v>0</v>
      </c>
      <c r="R19" s="17">
        <f t="shared" si="5"/>
        <v>0</v>
      </c>
      <c r="S19" s="17">
        <f t="shared" si="6"/>
        <v>0</v>
      </c>
      <c r="T19" s="17">
        <f t="shared" si="7"/>
        <v>0</v>
      </c>
      <c r="U19" s="20">
        <f t="shared" si="8"/>
        <v>0</v>
      </c>
      <c r="V19" s="21">
        <f t="shared" si="9"/>
        <v>0</v>
      </c>
      <c r="W19" s="21">
        <f t="shared" si="10"/>
        <v>0</v>
      </c>
      <c r="X19" s="22"/>
      <c r="Y19" s="23">
        <f t="shared" si="11"/>
        <v>0</v>
      </c>
      <c r="Z19" s="32"/>
      <c r="AA19" s="32"/>
      <c r="AB19" s="24">
        <f t="shared" si="12"/>
        <v>0</v>
      </c>
      <c r="AC19" s="127"/>
      <c r="AD19" s="25">
        <f t="shared" si="13"/>
        <v>0</v>
      </c>
      <c r="AE19" s="26">
        <f t="shared" si="14"/>
        <v>0</v>
      </c>
      <c r="AF19" s="13"/>
      <c r="AG19" s="30"/>
      <c r="AH19" s="31"/>
      <c r="AI19" s="17">
        <f t="shared" si="15"/>
        <v>0</v>
      </c>
      <c r="AJ19" s="17">
        <f t="shared" si="16"/>
        <v>0</v>
      </c>
      <c r="AK19" s="32"/>
      <c r="AL19" s="32"/>
      <c r="AM19" s="32"/>
      <c r="AN19" s="32"/>
      <c r="AO19" s="32"/>
      <c r="AP19" s="17"/>
      <c r="AQ19" s="17"/>
      <c r="AR19" s="17">
        <f t="shared" si="17"/>
        <v>0</v>
      </c>
      <c r="AS19" s="32"/>
      <c r="AT19" s="32"/>
      <c r="AU19" s="32"/>
      <c r="AV19" s="17">
        <f t="shared" si="18"/>
        <v>0</v>
      </c>
      <c r="AW19" s="17">
        <f t="shared" si="19"/>
        <v>0</v>
      </c>
      <c r="AX19" s="17"/>
      <c r="AY19" s="32"/>
      <c r="AZ19" s="32"/>
      <c r="BA19" s="32"/>
      <c r="BB19" s="32"/>
      <c r="BC19" s="17"/>
      <c r="BD19" s="17">
        <f t="shared" si="20"/>
        <v>0</v>
      </c>
      <c r="BE19" s="27">
        <f t="shared" si="21"/>
        <v>0</v>
      </c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</row>
    <row r="20" spans="1:196" s="19" customFormat="1" ht="21" customHeight="1" x14ac:dyDescent="0.35">
      <c r="A20" s="13">
        <v>5</v>
      </c>
      <c r="B20" s="29" t="s">
        <v>29</v>
      </c>
      <c r="C20" s="15" t="s">
        <v>30</v>
      </c>
      <c r="D20" s="16">
        <v>81207</v>
      </c>
      <c r="E20" s="17">
        <v>3711</v>
      </c>
      <c r="F20" s="17">
        <f t="shared" si="0"/>
        <v>84918</v>
      </c>
      <c r="G20" s="17">
        <v>3656</v>
      </c>
      <c r="H20" s="17"/>
      <c r="I20" s="17"/>
      <c r="J20" s="17">
        <f t="shared" si="1"/>
        <v>88574</v>
      </c>
      <c r="K20" s="18">
        <f t="shared" si="2"/>
        <v>0</v>
      </c>
      <c r="L20" s="19">
        <v>0</v>
      </c>
      <c r="M20" s="19">
        <v>0</v>
      </c>
      <c r="N20" s="19">
        <v>0</v>
      </c>
      <c r="O20" s="20">
        <f t="shared" si="3"/>
        <v>88574</v>
      </c>
      <c r="P20" s="142"/>
      <c r="Q20" s="17">
        <f t="shared" si="4"/>
        <v>19853.98</v>
      </c>
      <c r="R20" s="17">
        <f t="shared" si="5"/>
        <v>1700</v>
      </c>
      <c r="S20" s="17">
        <f t="shared" si="6"/>
        <v>2214.35</v>
      </c>
      <c r="T20" s="17">
        <f t="shared" si="7"/>
        <v>7342</v>
      </c>
      <c r="U20" s="20">
        <f t="shared" si="8"/>
        <v>31110.329999999998</v>
      </c>
      <c r="V20" s="21">
        <f t="shared" si="9"/>
        <v>28732</v>
      </c>
      <c r="W20" s="21">
        <f t="shared" si="10"/>
        <v>28731.67</v>
      </c>
      <c r="X20" s="22">
        <v>3</v>
      </c>
      <c r="Y20" s="23">
        <f t="shared" si="11"/>
        <v>10628.88</v>
      </c>
      <c r="Z20" s="17">
        <v>0</v>
      </c>
      <c r="AA20" s="17">
        <v>100</v>
      </c>
      <c r="AB20" s="24">
        <f t="shared" si="12"/>
        <v>2214.35</v>
      </c>
      <c r="AC20" s="128">
        <v>200</v>
      </c>
      <c r="AD20" s="25">
        <f t="shared" si="13"/>
        <v>57463.67</v>
      </c>
      <c r="AE20" s="26">
        <f t="shared" si="14"/>
        <v>28731.834999999999</v>
      </c>
      <c r="AF20" s="13">
        <v>5</v>
      </c>
      <c r="AG20" s="29" t="s">
        <v>29</v>
      </c>
      <c r="AH20" s="15" t="s">
        <v>30</v>
      </c>
      <c r="AI20" s="17">
        <f t="shared" si="15"/>
        <v>0</v>
      </c>
      <c r="AJ20" s="17">
        <f t="shared" si="16"/>
        <v>7971.66</v>
      </c>
      <c r="AK20" s="17">
        <v>11882.32</v>
      </c>
      <c r="AL20" s="17">
        <v>0</v>
      </c>
      <c r="AM20" s="17" t="s">
        <v>26</v>
      </c>
      <c r="AN20" s="17">
        <v>0</v>
      </c>
      <c r="AO20" s="17">
        <v>0</v>
      </c>
      <c r="AP20" s="17">
        <v>0</v>
      </c>
      <c r="AQ20" s="17">
        <v>0</v>
      </c>
      <c r="AR20" s="17">
        <f t="shared" si="17"/>
        <v>19853.98</v>
      </c>
      <c r="AS20" s="17">
        <v>200</v>
      </c>
      <c r="AT20" s="17">
        <v>1500</v>
      </c>
      <c r="AU20" s="17">
        <v>0</v>
      </c>
      <c r="AV20" s="17">
        <f t="shared" si="18"/>
        <v>1700</v>
      </c>
      <c r="AW20" s="17">
        <f t="shared" si="19"/>
        <v>2214.35</v>
      </c>
      <c r="AX20" s="17">
        <v>0</v>
      </c>
      <c r="AY20" s="17">
        <v>7242</v>
      </c>
      <c r="AZ20" s="17">
        <v>100</v>
      </c>
      <c r="BA20" s="17">
        <v>0</v>
      </c>
      <c r="BB20" s="17"/>
      <c r="BC20" s="17">
        <v>0</v>
      </c>
      <c r="BD20" s="17">
        <f t="shared" si="20"/>
        <v>7342</v>
      </c>
      <c r="BE20" s="27">
        <f t="shared" si="21"/>
        <v>31110.329999999998</v>
      </c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</row>
    <row r="21" spans="1:196" s="33" customFormat="1" ht="21" customHeight="1" x14ac:dyDescent="0.35">
      <c r="A21" s="13"/>
      <c r="B21" s="30"/>
      <c r="C21" s="31"/>
      <c r="D21" s="16"/>
      <c r="E21" s="32"/>
      <c r="F21" s="17">
        <f t="shared" si="0"/>
        <v>0</v>
      </c>
      <c r="G21" s="32"/>
      <c r="H21" s="32"/>
      <c r="I21" s="32"/>
      <c r="J21" s="17">
        <f t="shared" si="1"/>
        <v>0</v>
      </c>
      <c r="K21" s="18">
        <f t="shared" si="2"/>
        <v>0</v>
      </c>
      <c r="O21" s="20">
        <f t="shared" si="3"/>
        <v>0</v>
      </c>
      <c r="P21" s="143"/>
      <c r="Q21" s="17">
        <f t="shared" si="4"/>
        <v>0</v>
      </c>
      <c r="R21" s="17">
        <f t="shared" si="5"/>
        <v>0</v>
      </c>
      <c r="S21" s="17">
        <f t="shared" si="6"/>
        <v>0</v>
      </c>
      <c r="T21" s="17">
        <f t="shared" si="7"/>
        <v>0</v>
      </c>
      <c r="U21" s="20">
        <f t="shared" si="8"/>
        <v>0</v>
      </c>
      <c r="V21" s="21">
        <f t="shared" si="9"/>
        <v>0</v>
      </c>
      <c r="W21" s="21">
        <f t="shared" si="10"/>
        <v>0</v>
      </c>
      <c r="X21" s="22"/>
      <c r="Y21" s="23">
        <f t="shared" si="11"/>
        <v>0</v>
      </c>
      <c r="Z21" s="32"/>
      <c r="AA21" s="32"/>
      <c r="AB21" s="24">
        <f t="shared" si="12"/>
        <v>0</v>
      </c>
      <c r="AC21" s="127"/>
      <c r="AD21" s="25">
        <f t="shared" si="13"/>
        <v>0</v>
      </c>
      <c r="AE21" s="26">
        <f t="shared" si="14"/>
        <v>0</v>
      </c>
      <c r="AF21" s="13"/>
      <c r="AG21" s="30"/>
      <c r="AH21" s="31"/>
      <c r="AI21" s="17">
        <f t="shared" si="15"/>
        <v>0</v>
      </c>
      <c r="AJ21" s="17">
        <f t="shared" si="16"/>
        <v>0</v>
      </c>
      <c r="AK21" s="32"/>
      <c r="AL21" s="32"/>
      <c r="AM21" s="32"/>
      <c r="AN21" s="32"/>
      <c r="AO21" s="32"/>
      <c r="AP21" s="17"/>
      <c r="AQ21" s="17"/>
      <c r="AR21" s="17">
        <f t="shared" si="17"/>
        <v>0</v>
      </c>
      <c r="AS21" s="32"/>
      <c r="AT21" s="17"/>
      <c r="AU21" s="17"/>
      <c r="AV21" s="17">
        <f t="shared" si="18"/>
        <v>0</v>
      </c>
      <c r="AW21" s="17">
        <f t="shared" si="19"/>
        <v>0</v>
      </c>
      <c r="AX21" s="17"/>
      <c r="AY21" s="32"/>
      <c r="AZ21" s="32"/>
      <c r="BA21" s="32"/>
      <c r="BB21" s="32"/>
      <c r="BC21" s="17"/>
      <c r="BD21" s="17">
        <f t="shared" si="20"/>
        <v>0</v>
      </c>
      <c r="BE21" s="27">
        <f t="shared" si="21"/>
        <v>0</v>
      </c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</row>
    <row r="22" spans="1:196" s="19" customFormat="1" ht="21" customHeight="1" x14ac:dyDescent="0.35">
      <c r="A22" s="13">
        <v>6</v>
      </c>
      <c r="B22" s="29" t="s">
        <v>31</v>
      </c>
      <c r="C22" s="35" t="s">
        <v>32</v>
      </c>
      <c r="D22" s="16">
        <v>51357</v>
      </c>
      <c r="E22" s="17">
        <v>2516</v>
      </c>
      <c r="F22" s="17">
        <f t="shared" si="0"/>
        <v>53873</v>
      </c>
      <c r="G22" s="17">
        <v>2517</v>
      </c>
      <c r="H22" s="17"/>
      <c r="I22" s="17"/>
      <c r="J22" s="17">
        <f t="shared" si="1"/>
        <v>56390</v>
      </c>
      <c r="K22" s="18">
        <f t="shared" si="2"/>
        <v>0</v>
      </c>
      <c r="L22" s="19">
        <v>0</v>
      </c>
      <c r="M22" s="19">
        <v>0</v>
      </c>
      <c r="N22" s="19">
        <v>0</v>
      </c>
      <c r="O22" s="20">
        <f t="shared" si="3"/>
        <v>56390</v>
      </c>
      <c r="P22" s="142">
        <v>5529.03</v>
      </c>
      <c r="Q22" s="17">
        <f t="shared" si="4"/>
        <v>5075.0999999999995</v>
      </c>
      <c r="R22" s="17">
        <f t="shared" si="5"/>
        <v>200</v>
      </c>
      <c r="S22" s="17">
        <f t="shared" si="6"/>
        <v>1409.75</v>
      </c>
      <c r="T22" s="17">
        <f t="shared" si="7"/>
        <v>28049.64</v>
      </c>
      <c r="U22" s="20">
        <f t="shared" si="8"/>
        <v>40263.519999999997</v>
      </c>
      <c r="V22" s="21">
        <f t="shared" si="9"/>
        <v>8063</v>
      </c>
      <c r="W22" s="21">
        <f t="shared" si="10"/>
        <v>8063.4800000000032</v>
      </c>
      <c r="X22" s="22">
        <f>+A22</f>
        <v>6</v>
      </c>
      <c r="Y22" s="23">
        <f t="shared" si="11"/>
        <v>6766.8</v>
      </c>
      <c r="Z22" s="17">
        <v>0</v>
      </c>
      <c r="AA22" s="17">
        <v>100</v>
      </c>
      <c r="AB22" s="24">
        <f t="shared" si="12"/>
        <v>1409.75</v>
      </c>
      <c r="AC22" s="128">
        <v>200</v>
      </c>
      <c r="AD22" s="25">
        <f t="shared" si="13"/>
        <v>16126.480000000003</v>
      </c>
      <c r="AE22" s="26">
        <f t="shared" si="14"/>
        <v>8063.2400000000016</v>
      </c>
      <c r="AF22" s="13">
        <v>6</v>
      </c>
      <c r="AG22" s="29" t="s">
        <v>31</v>
      </c>
      <c r="AH22" s="35" t="s">
        <v>32</v>
      </c>
      <c r="AI22" s="17">
        <f t="shared" si="15"/>
        <v>5529.03</v>
      </c>
      <c r="AJ22" s="17">
        <f t="shared" si="16"/>
        <v>5075.0999999999995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f t="shared" si="17"/>
        <v>5075.0999999999995</v>
      </c>
      <c r="AS22" s="17">
        <v>200</v>
      </c>
      <c r="AT22" s="17">
        <v>0</v>
      </c>
      <c r="AU22" s="17">
        <v>0</v>
      </c>
      <c r="AV22" s="17">
        <f t="shared" si="18"/>
        <v>200</v>
      </c>
      <c r="AW22" s="17">
        <f t="shared" si="19"/>
        <v>1409.75</v>
      </c>
      <c r="AX22" s="17">
        <v>0</v>
      </c>
      <c r="AY22" s="17">
        <v>8225</v>
      </c>
      <c r="AZ22" s="17">
        <v>100</v>
      </c>
      <c r="BA22" s="17">
        <v>11048.64</v>
      </c>
      <c r="BB22" s="17">
        <v>8676</v>
      </c>
      <c r="BC22" s="17">
        <v>0</v>
      </c>
      <c r="BD22" s="17">
        <f t="shared" si="20"/>
        <v>28049.64</v>
      </c>
      <c r="BE22" s="27">
        <f t="shared" si="21"/>
        <v>40263.519999999997</v>
      </c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</row>
    <row r="23" spans="1:196" s="33" customFormat="1" ht="21" customHeight="1" x14ac:dyDescent="0.35">
      <c r="A23" s="13"/>
      <c r="B23" s="30"/>
      <c r="C23" s="31"/>
      <c r="D23" s="16"/>
      <c r="E23" s="32"/>
      <c r="F23" s="17">
        <f t="shared" si="0"/>
        <v>0</v>
      </c>
      <c r="G23" s="32"/>
      <c r="H23" s="32"/>
      <c r="I23" s="32"/>
      <c r="J23" s="17">
        <f t="shared" si="1"/>
        <v>0</v>
      </c>
      <c r="K23" s="18">
        <f t="shared" si="2"/>
        <v>0</v>
      </c>
      <c r="O23" s="20">
        <f t="shared" si="3"/>
        <v>0</v>
      </c>
      <c r="P23" s="143"/>
      <c r="Q23" s="17">
        <f t="shared" si="4"/>
        <v>0</v>
      </c>
      <c r="R23" s="17">
        <f t="shared" si="5"/>
        <v>0</v>
      </c>
      <c r="S23" s="17">
        <f t="shared" si="6"/>
        <v>0</v>
      </c>
      <c r="T23" s="17">
        <f t="shared" si="7"/>
        <v>0</v>
      </c>
      <c r="U23" s="20">
        <f t="shared" si="8"/>
        <v>0</v>
      </c>
      <c r="V23" s="21">
        <f t="shared" si="9"/>
        <v>0</v>
      </c>
      <c r="W23" s="21">
        <f t="shared" si="10"/>
        <v>0</v>
      </c>
      <c r="X23" s="34"/>
      <c r="Y23" s="23">
        <f t="shared" si="11"/>
        <v>0</v>
      </c>
      <c r="Z23" s="32"/>
      <c r="AA23" s="32"/>
      <c r="AB23" s="24">
        <f t="shared" si="12"/>
        <v>0</v>
      </c>
      <c r="AC23" s="127"/>
      <c r="AD23" s="25">
        <f t="shared" si="13"/>
        <v>0</v>
      </c>
      <c r="AE23" s="26">
        <f t="shared" si="14"/>
        <v>0</v>
      </c>
      <c r="AF23" s="13"/>
      <c r="AG23" s="30"/>
      <c r="AH23" s="31"/>
      <c r="AI23" s="17">
        <f t="shared" si="15"/>
        <v>0</v>
      </c>
      <c r="AJ23" s="17">
        <f t="shared" si="16"/>
        <v>0</v>
      </c>
      <c r="AK23" s="32"/>
      <c r="AL23" s="32"/>
      <c r="AM23" s="32"/>
      <c r="AN23" s="32"/>
      <c r="AO23" s="32"/>
      <c r="AP23" s="17"/>
      <c r="AQ23" s="17"/>
      <c r="AR23" s="17">
        <f t="shared" si="17"/>
        <v>0</v>
      </c>
      <c r="AS23" s="32"/>
      <c r="AT23" s="32"/>
      <c r="AU23" s="32"/>
      <c r="AV23" s="17">
        <f t="shared" si="18"/>
        <v>0</v>
      </c>
      <c r="AW23" s="17">
        <f t="shared" si="19"/>
        <v>0</v>
      </c>
      <c r="AX23" s="17"/>
      <c r="AY23" s="36"/>
      <c r="AZ23" s="32"/>
      <c r="BA23" s="32"/>
      <c r="BB23" s="32"/>
      <c r="BC23" s="17"/>
      <c r="BD23" s="17">
        <f t="shared" si="20"/>
        <v>0</v>
      </c>
      <c r="BE23" s="27">
        <f t="shared" si="21"/>
        <v>0</v>
      </c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</row>
    <row r="24" spans="1:196" s="19" customFormat="1" ht="21" customHeight="1" x14ac:dyDescent="0.35">
      <c r="A24" s="13">
        <v>7</v>
      </c>
      <c r="B24" s="29" t="s">
        <v>33</v>
      </c>
      <c r="C24" s="35" t="s">
        <v>25</v>
      </c>
      <c r="D24" s="16">
        <v>63997</v>
      </c>
      <c r="E24" s="17">
        <v>3008</v>
      </c>
      <c r="F24" s="17">
        <f t="shared" si="0"/>
        <v>67005</v>
      </c>
      <c r="G24" s="17">
        <v>3008</v>
      </c>
      <c r="H24" s="17"/>
      <c r="I24" s="17"/>
      <c r="J24" s="17">
        <f t="shared" si="1"/>
        <v>70013</v>
      </c>
      <c r="K24" s="18">
        <f t="shared" si="2"/>
        <v>0</v>
      </c>
      <c r="L24" s="19">
        <v>0</v>
      </c>
      <c r="M24" s="19">
        <v>0</v>
      </c>
      <c r="N24" s="19">
        <v>0</v>
      </c>
      <c r="O24" s="20">
        <f t="shared" si="3"/>
        <v>70013</v>
      </c>
      <c r="P24" s="142">
        <v>8394.4</v>
      </c>
      <c r="Q24" s="17">
        <f t="shared" si="4"/>
        <v>13193.65</v>
      </c>
      <c r="R24" s="17">
        <f t="shared" si="5"/>
        <v>1929.68</v>
      </c>
      <c r="S24" s="17">
        <f t="shared" si="6"/>
        <v>1750.32</v>
      </c>
      <c r="T24" s="17">
        <f t="shared" si="7"/>
        <v>13508.880000000001</v>
      </c>
      <c r="U24" s="20">
        <f t="shared" si="8"/>
        <v>38776.93</v>
      </c>
      <c r="V24" s="21">
        <f t="shared" si="9"/>
        <v>15618</v>
      </c>
      <c r="W24" s="21">
        <f t="shared" si="10"/>
        <v>15618.07</v>
      </c>
      <c r="X24" s="22">
        <f>+A24</f>
        <v>7</v>
      </c>
      <c r="Y24" s="23">
        <f t="shared" si="11"/>
        <v>8401.56</v>
      </c>
      <c r="Z24" s="17">
        <v>0</v>
      </c>
      <c r="AA24" s="17">
        <v>100</v>
      </c>
      <c r="AB24" s="24">
        <f t="shared" si="12"/>
        <v>1750.33</v>
      </c>
      <c r="AC24" s="128">
        <v>200</v>
      </c>
      <c r="AD24" s="25">
        <f t="shared" si="13"/>
        <v>31236.07</v>
      </c>
      <c r="AE24" s="26">
        <f t="shared" si="14"/>
        <v>15618.035</v>
      </c>
      <c r="AF24" s="13">
        <v>7</v>
      </c>
      <c r="AG24" s="29" t="s">
        <v>33</v>
      </c>
      <c r="AH24" s="35" t="s">
        <v>25</v>
      </c>
      <c r="AI24" s="17">
        <f t="shared" si="15"/>
        <v>8394.4</v>
      </c>
      <c r="AJ24" s="17">
        <f t="shared" si="16"/>
        <v>6301.17</v>
      </c>
      <c r="AK24" s="17">
        <v>0</v>
      </c>
      <c r="AL24" s="17">
        <v>0</v>
      </c>
      <c r="AM24" s="17">
        <v>0</v>
      </c>
      <c r="AN24" s="17">
        <v>6892.48</v>
      </c>
      <c r="AO24" s="17">
        <v>0</v>
      </c>
      <c r="AP24" s="17">
        <v>0</v>
      </c>
      <c r="AQ24" s="17">
        <v>0</v>
      </c>
      <c r="AR24" s="17">
        <f t="shared" si="17"/>
        <v>13193.65</v>
      </c>
      <c r="AS24" s="17">
        <v>200</v>
      </c>
      <c r="AT24" s="17">
        <v>1729.68</v>
      </c>
      <c r="AU24" s="17">
        <v>0</v>
      </c>
      <c r="AV24" s="17">
        <f t="shared" si="18"/>
        <v>1929.68</v>
      </c>
      <c r="AW24" s="17">
        <f t="shared" si="19"/>
        <v>1750.32</v>
      </c>
      <c r="AX24" s="17">
        <v>0</v>
      </c>
      <c r="AY24" s="17">
        <v>5517</v>
      </c>
      <c r="AZ24" s="17">
        <v>100</v>
      </c>
      <c r="BA24" s="17">
        <v>7891.88</v>
      </c>
      <c r="BB24" s="17">
        <v>0</v>
      </c>
      <c r="BC24" s="17">
        <v>0</v>
      </c>
      <c r="BD24" s="17">
        <f t="shared" si="20"/>
        <v>13508.880000000001</v>
      </c>
      <c r="BE24" s="27">
        <f t="shared" si="21"/>
        <v>38776.93</v>
      </c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</row>
    <row r="25" spans="1:196" s="19" customFormat="1" ht="21" customHeight="1" x14ac:dyDescent="0.35">
      <c r="A25" s="13"/>
      <c r="B25" s="37"/>
      <c r="C25" s="35"/>
      <c r="D25" s="16"/>
      <c r="E25" s="17"/>
      <c r="F25" s="17">
        <f t="shared" si="0"/>
        <v>0</v>
      </c>
      <c r="G25" s="17"/>
      <c r="H25" s="17"/>
      <c r="I25" s="17"/>
      <c r="J25" s="17">
        <f t="shared" si="1"/>
        <v>0</v>
      </c>
      <c r="K25" s="18">
        <f t="shared" si="2"/>
        <v>0</v>
      </c>
      <c r="O25" s="20">
        <f t="shared" si="3"/>
        <v>0</v>
      </c>
      <c r="P25" s="142"/>
      <c r="Q25" s="17">
        <f t="shared" si="4"/>
        <v>0</v>
      </c>
      <c r="R25" s="17">
        <f t="shared" si="5"/>
        <v>0</v>
      </c>
      <c r="S25" s="17">
        <f t="shared" si="6"/>
        <v>0</v>
      </c>
      <c r="T25" s="17">
        <f t="shared" si="7"/>
        <v>0</v>
      </c>
      <c r="U25" s="20">
        <f t="shared" si="8"/>
        <v>0</v>
      </c>
      <c r="V25" s="21">
        <f t="shared" si="9"/>
        <v>0</v>
      </c>
      <c r="W25" s="21">
        <f t="shared" si="10"/>
        <v>0</v>
      </c>
      <c r="X25" s="22"/>
      <c r="Y25" s="23">
        <f t="shared" si="11"/>
        <v>0</v>
      </c>
      <c r="Z25" s="17"/>
      <c r="AA25" s="17"/>
      <c r="AB25" s="24">
        <f t="shared" si="12"/>
        <v>0</v>
      </c>
      <c r="AC25" s="128"/>
      <c r="AD25" s="25">
        <f t="shared" si="13"/>
        <v>0</v>
      </c>
      <c r="AE25" s="26">
        <f t="shared" si="14"/>
        <v>0</v>
      </c>
      <c r="AF25" s="13"/>
      <c r="AG25" s="37"/>
      <c r="AH25" s="35"/>
      <c r="AI25" s="17">
        <f t="shared" si="15"/>
        <v>0</v>
      </c>
      <c r="AJ25" s="17">
        <f t="shared" si="16"/>
        <v>0</v>
      </c>
      <c r="AK25" s="17"/>
      <c r="AL25" s="17"/>
      <c r="AM25" s="17"/>
      <c r="AN25" s="17"/>
      <c r="AO25" s="17"/>
      <c r="AP25" s="17"/>
      <c r="AQ25" s="17"/>
      <c r="AR25" s="17">
        <f t="shared" si="17"/>
        <v>0</v>
      </c>
      <c r="AS25" s="17"/>
      <c r="AT25" s="62" t="s">
        <v>134</v>
      </c>
      <c r="AU25" s="37"/>
      <c r="AV25" s="17">
        <f t="shared" si="18"/>
        <v>0</v>
      </c>
      <c r="AW25" s="17">
        <f t="shared" si="19"/>
        <v>0</v>
      </c>
      <c r="AX25" s="17"/>
      <c r="AY25" s="17"/>
      <c r="AZ25" s="17"/>
      <c r="BA25" s="17"/>
      <c r="BB25" s="17"/>
      <c r="BC25" s="17"/>
      <c r="BD25" s="17">
        <f t="shared" si="20"/>
        <v>0</v>
      </c>
      <c r="BE25" s="27">
        <f t="shared" si="21"/>
        <v>0</v>
      </c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</row>
    <row r="26" spans="1:196" s="19" customFormat="1" ht="21" customHeight="1" x14ac:dyDescent="0.35">
      <c r="A26" s="13">
        <v>8</v>
      </c>
      <c r="B26" s="14" t="s">
        <v>34</v>
      </c>
      <c r="C26" s="35" t="s">
        <v>35</v>
      </c>
      <c r="D26" s="16">
        <v>29737</v>
      </c>
      <c r="E26" s="17">
        <v>1540</v>
      </c>
      <c r="F26" s="17">
        <f t="shared" si="0"/>
        <v>31277</v>
      </c>
      <c r="G26" s="17">
        <v>1540</v>
      </c>
      <c r="H26" s="17"/>
      <c r="I26" s="17"/>
      <c r="J26" s="17">
        <f t="shared" si="1"/>
        <v>32817</v>
      </c>
      <c r="K26" s="18">
        <f t="shared" si="2"/>
        <v>0</v>
      </c>
      <c r="L26" s="19">
        <v>0</v>
      </c>
      <c r="M26" s="19">
        <v>0</v>
      </c>
      <c r="N26" s="19">
        <v>0</v>
      </c>
      <c r="O26" s="20">
        <f t="shared" si="3"/>
        <v>32817</v>
      </c>
      <c r="P26" s="142">
        <v>1201.46</v>
      </c>
      <c r="Q26" s="17">
        <f t="shared" si="4"/>
        <v>9641.119999999999</v>
      </c>
      <c r="R26" s="17">
        <f t="shared" si="5"/>
        <v>200</v>
      </c>
      <c r="S26" s="17">
        <f t="shared" si="6"/>
        <v>820.42</v>
      </c>
      <c r="T26" s="17">
        <f t="shared" si="7"/>
        <v>100</v>
      </c>
      <c r="U26" s="20">
        <f t="shared" si="8"/>
        <v>11962.999999999998</v>
      </c>
      <c r="V26" s="21">
        <f t="shared" si="9"/>
        <v>10427</v>
      </c>
      <c r="W26" s="21">
        <f t="shared" si="10"/>
        <v>10427</v>
      </c>
      <c r="X26" s="22">
        <v>4</v>
      </c>
      <c r="Y26" s="23">
        <f t="shared" si="11"/>
        <v>3938.04</v>
      </c>
      <c r="Z26" s="17">
        <v>0</v>
      </c>
      <c r="AA26" s="17">
        <v>100</v>
      </c>
      <c r="AB26" s="24">
        <f t="shared" si="12"/>
        <v>820.43</v>
      </c>
      <c r="AC26" s="128">
        <v>200</v>
      </c>
      <c r="AD26" s="25">
        <f t="shared" si="13"/>
        <v>20854</v>
      </c>
      <c r="AE26" s="26">
        <f t="shared" si="14"/>
        <v>10427</v>
      </c>
      <c r="AF26" s="13">
        <v>8</v>
      </c>
      <c r="AG26" s="14" t="s">
        <v>34</v>
      </c>
      <c r="AH26" s="35" t="s">
        <v>35</v>
      </c>
      <c r="AI26" s="17">
        <f t="shared" si="15"/>
        <v>1201.46</v>
      </c>
      <c r="AJ26" s="17">
        <f t="shared" si="16"/>
        <v>2953.5299999999997</v>
      </c>
      <c r="AK26" s="17">
        <v>0</v>
      </c>
      <c r="AL26" s="17">
        <v>0</v>
      </c>
      <c r="AM26" s="17">
        <v>0</v>
      </c>
      <c r="AN26" s="17">
        <v>6687.59</v>
      </c>
      <c r="AO26" s="17">
        <v>0</v>
      </c>
      <c r="AP26" s="17">
        <v>0</v>
      </c>
      <c r="AQ26" s="17">
        <v>0</v>
      </c>
      <c r="AR26" s="17">
        <f t="shared" si="17"/>
        <v>9641.119999999999</v>
      </c>
      <c r="AS26" s="17">
        <v>200</v>
      </c>
      <c r="AT26" s="17">
        <v>0</v>
      </c>
      <c r="AU26" s="17">
        <v>0</v>
      </c>
      <c r="AV26" s="17">
        <f t="shared" si="18"/>
        <v>200</v>
      </c>
      <c r="AW26" s="17">
        <f t="shared" si="19"/>
        <v>820.42</v>
      </c>
      <c r="AX26" s="17">
        <v>0</v>
      </c>
      <c r="AY26" s="17">
        <v>0</v>
      </c>
      <c r="AZ26" s="17">
        <v>100</v>
      </c>
      <c r="BA26" s="17">
        <v>0</v>
      </c>
      <c r="BB26" s="17">
        <v>0</v>
      </c>
      <c r="BC26" s="17">
        <v>0</v>
      </c>
      <c r="BD26" s="17">
        <f t="shared" si="20"/>
        <v>100</v>
      </c>
      <c r="BE26" s="27">
        <f t="shared" si="21"/>
        <v>11962.999999999998</v>
      </c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</row>
    <row r="27" spans="1:196" s="19" customFormat="1" ht="21" customHeight="1" x14ac:dyDescent="0.35">
      <c r="A27" s="13"/>
      <c r="B27" s="29"/>
      <c r="C27" s="15"/>
      <c r="D27" s="16"/>
      <c r="E27" s="17"/>
      <c r="F27" s="17">
        <f t="shared" si="0"/>
        <v>0</v>
      </c>
      <c r="G27" s="17"/>
      <c r="H27" s="17"/>
      <c r="I27" s="17"/>
      <c r="J27" s="17">
        <f t="shared" si="1"/>
        <v>0</v>
      </c>
      <c r="K27" s="18">
        <f t="shared" si="2"/>
        <v>0</v>
      </c>
      <c r="O27" s="20">
        <f t="shared" si="3"/>
        <v>0</v>
      </c>
      <c r="P27" s="142"/>
      <c r="Q27" s="17">
        <f t="shared" si="4"/>
        <v>0</v>
      </c>
      <c r="R27" s="17">
        <f t="shared" si="5"/>
        <v>0</v>
      </c>
      <c r="S27" s="17">
        <f t="shared" si="6"/>
        <v>0</v>
      </c>
      <c r="T27" s="17">
        <f t="shared" si="7"/>
        <v>0</v>
      </c>
      <c r="U27" s="20">
        <f t="shared" si="8"/>
        <v>0</v>
      </c>
      <c r="V27" s="21">
        <f t="shared" si="9"/>
        <v>0</v>
      </c>
      <c r="W27" s="21">
        <f t="shared" si="10"/>
        <v>0</v>
      </c>
      <c r="X27" s="22"/>
      <c r="Y27" s="23">
        <f t="shared" si="11"/>
        <v>0</v>
      </c>
      <c r="Z27" s="17"/>
      <c r="AA27" s="17"/>
      <c r="AB27" s="24">
        <f t="shared" si="12"/>
        <v>0</v>
      </c>
      <c r="AC27" s="128"/>
      <c r="AD27" s="25">
        <f t="shared" si="13"/>
        <v>0</v>
      </c>
      <c r="AE27" s="26">
        <f t="shared" si="14"/>
        <v>0</v>
      </c>
      <c r="AF27" s="13"/>
      <c r="AG27" s="29"/>
      <c r="AH27" s="15"/>
      <c r="AI27" s="17">
        <f t="shared" si="15"/>
        <v>0</v>
      </c>
      <c r="AJ27" s="17">
        <f t="shared" si="16"/>
        <v>0</v>
      </c>
      <c r="AK27" s="17"/>
      <c r="AL27" s="17"/>
      <c r="AM27" s="17"/>
      <c r="AN27" s="17"/>
      <c r="AO27" s="17"/>
      <c r="AP27" s="17"/>
      <c r="AQ27" s="17"/>
      <c r="AR27" s="17">
        <f t="shared" si="17"/>
        <v>0</v>
      </c>
      <c r="AS27" s="17"/>
      <c r="AT27" s="17"/>
      <c r="AU27" s="17"/>
      <c r="AV27" s="17">
        <f t="shared" si="18"/>
        <v>0</v>
      </c>
      <c r="AW27" s="17">
        <f t="shared" si="19"/>
        <v>0</v>
      </c>
      <c r="AX27" s="17"/>
      <c r="AY27" s="17"/>
      <c r="AZ27" s="17"/>
      <c r="BA27" s="17"/>
      <c r="BB27" s="17"/>
      <c r="BC27" s="17"/>
      <c r="BD27" s="17">
        <f t="shared" si="20"/>
        <v>0</v>
      </c>
      <c r="BE27" s="27">
        <f t="shared" si="21"/>
        <v>0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</row>
    <row r="28" spans="1:196" s="19" customFormat="1" ht="21" customHeight="1" x14ac:dyDescent="0.35">
      <c r="A28" s="13">
        <v>9</v>
      </c>
      <c r="B28" s="14" t="s">
        <v>107</v>
      </c>
      <c r="C28" s="15" t="s">
        <v>38</v>
      </c>
      <c r="D28" s="16">
        <v>33843</v>
      </c>
      <c r="E28" s="17">
        <v>1591</v>
      </c>
      <c r="F28" s="17">
        <f t="shared" si="0"/>
        <v>35434</v>
      </c>
      <c r="G28" s="17">
        <v>1590</v>
      </c>
      <c r="H28" s="17"/>
      <c r="I28" s="17"/>
      <c r="J28" s="17">
        <f t="shared" si="1"/>
        <v>37024</v>
      </c>
      <c r="K28" s="18">
        <f t="shared" si="2"/>
        <v>0</v>
      </c>
      <c r="L28" s="38">
        <v>0</v>
      </c>
      <c r="M28" s="38">
        <v>0</v>
      </c>
      <c r="N28" s="38">
        <v>0</v>
      </c>
      <c r="O28" s="20">
        <f t="shared" si="3"/>
        <v>37024</v>
      </c>
      <c r="P28" s="144">
        <v>1759.94</v>
      </c>
      <c r="Q28" s="17">
        <f t="shared" si="4"/>
        <v>11068.32</v>
      </c>
      <c r="R28" s="17">
        <f t="shared" si="5"/>
        <v>1365.81</v>
      </c>
      <c r="S28" s="17">
        <f t="shared" si="6"/>
        <v>925.6</v>
      </c>
      <c r="T28" s="17">
        <f t="shared" si="7"/>
        <v>12106.07</v>
      </c>
      <c r="U28" s="20">
        <f t="shared" si="8"/>
        <v>27225.739999999998</v>
      </c>
      <c r="V28" s="21">
        <f t="shared" si="9"/>
        <v>4899</v>
      </c>
      <c r="W28" s="21">
        <f t="shared" si="10"/>
        <v>4899.260000000002</v>
      </c>
      <c r="X28" s="22">
        <f>+A28</f>
        <v>9</v>
      </c>
      <c r="Y28" s="23">
        <f t="shared" si="11"/>
        <v>4442.88</v>
      </c>
      <c r="Z28" s="17">
        <v>0</v>
      </c>
      <c r="AA28" s="17">
        <v>100</v>
      </c>
      <c r="AB28" s="24">
        <f t="shared" si="12"/>
        <v>925.6</v>
      </c>
      <c r="AC28" s="128">
        <v>200</v>
      </c>
      <c r="AD28" s="25">
        <f t="shared" si="13"/>
        <v>9798.260000000002</v>
      </c>
      <c r="AE28" s="26">
        <f t="shared" si="14"/>
        <v>4899.130000000001</v>
      </c>
      <c r="AF28" s="13">
        <v>9</v>
      </c>
      <c r="AG28" s="14" t="s">
        <v>107</v>
      </c>
      <c r="AH28" s="15" t="s">
        <v>38</v>
      </c>
      <c r="AI28" s="17">
        <f t="shared" si="15"/>
        <v>1759.94</v>
      </c>
      <c r="AJ28" s="17">
        <f t="shared" si="16"/>
        <v>3332.16</v>
      </c>
      <c r="AK28" s="40">
        <v>0</v>
      </c>
      <c r="AL28" s="40">
        <v>1000</v>
      </c>
      <c r="AM28" s="40">
        <v>0</v>
      </c>
      <c r="AN28" s="40">
        <v>6051.05</v>
      </c>
      <c r="AO28" s="40">
        <v>0</v>
      </c>
      <c r="AP28" s="17">
        <v>0</v>
      </c>
      <c r="AQ28" s="17">
        <v>685.11</v>
      </c>
      <c r="AR28" s="17">
        <f t="shared" si="17"/>
        <v>11068.32</v>
      </c>
      <c r="AS28" s="17">
        <v>200</v>
      </c>
      <c r="AT28" s="17">
        <v>1165.81</v>
      </c>
      <c r="AU28" s="17">
        <v>0</v>
      </c>
      <c r="AV28" s="17">
        <f t="shared" si="18"/>
        <v>1365.81</v>
      </c>
      <c r="AW28" s="17">
        <f t="shared" si="19"/>
        <v>925.6</v>
      </c>
      <c r="AX28" s="17">
        <v>0</v>
      </c>
      <c r="AY28" s="17">
        <v>3325</v>
      </c>
      <c r="AZ28" s="17">
        <v>100</v>
      </c>
      <c r="BA28" s="17">
        <v>8681.07</v>
      </c>
      <c r="BB28" s="17">
        <v>0</v>
      </c>
      <c r="BC28" s="17">
        <v>0</v>
      </c>
      <c r="BD28" s="17">
        <f t="shared" si="20"/>
        <v>12106.07</v>
      </c>
      <c r="BE28" s="27">
        <f t="shared" si="21"/>
        <v>27225.739999999998</v>
      </c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</row>
    <row r="29" spans="1:196" s="19" customFormat="1" ht="21" customHeight="1" x14ac:dyDescent="0.35">
      <c r="A29" s="13"/>
      <c r="B29" s="29"/>
      <c r="C29" s="15"/>
      <c r="D29" s="16"/>
      <c r="E29" s="17"/>
      <c r="F29" s="17">
        <f t="shared" si="0"/>
        <v>0</v>
      </c>
      <c r="G29" s="17"/>
      <c r="H29" s="17"/>
      <c r="I29" s="17"/>
      <c r="J29" s="17">
        <f t="shared" si="1"/>
        <v>0</v>
      </c>
      <c r="K29" s="18">
        <f t="shared" si="2"/>
        <v>0</v>
      </c>
      <c r="O29" s="20">
        <f t="shared" si="3"/>
        <v>0</v>
      </c>
      <c r="P29" s="142"/>
      <c r="Q29" s="17">
        <f t="shared" si="4"/>
        <v>0</v>
      </c>
      <c r="R29" s="17">
        <f t="shared" si="5"/>
        <v>0</v>
      </c>
      <c r="S29" s="17">
        <f t="shared" si="6"/>
        <v>0</v>
      </c>
      <c r="T29" s="17">
        <f t="shared" si="7"/>
        <v>0</v>
      </c>
      <c r="U29" s="20">
        <f t="shared" si="8"/>
        <v>0</v>
      </c>
      <c r="V29" s="21">
        <f t="shared" si="9"/>
        <v>0</v>
      </c>
      <c r="W29" s="21">
        <f t="shared" si="10"/>
        <v>0</v>
      </c>
      <c r="X29" s="34"/>
      <c r="Y29" s="23">
        <f t="shared" si="11"/>
        <v>0</v>
      </c>
      <c r="Z29" s="17"/>
      <c r="AA29" s="17"/>
      <c r="AB29" s="24">
        <f t="shared" si="12"/>
        <v>0</v>
      </c>
      <c r="AC29" s="128"/>
      <c r="AD29" s="25">
        <f t="shared" si="13"/>
        <v>0</v>
      </c>
      <c r="AE29" s="26">
        <f t="shared" si="14"/>
        <v>0</v>
      </c>
      <c r="AF29" s="13"/>
      <c r="AG29" s="29"/>
      <c r="AH29" s="15"/>
      <c r="AI29" s="17">
        <f t="shared" si="15"/>
        <v>0</v>
      </c>
      <c r="AJ29" s="17">
        <f t="shared" si="16"/>
        <v>0</v>
      </c>
      <c r="AK29" s="17"/>
      <c r="AL29" s="17"/>
      <c r="AM29" s="17"/>
      <c r="AN29" s="17"/>
      <c r="AO29" s="17"/>
      <c r="AP29" s="17"/>
      <c r="AQ29" s="17"/>
      <c r="AR29" s="17">
        <f t="shared" si="17"/>
        <v>0</v>
      </c>
      <c r="AS29" s="17"/>
      <c r="AT29" s="41" t="s">
        <v>113</v>
      </c>
      <c r="AU29" s="17"/>
      <c r="AV29" s="17">
        <f t="shared" si="18"/>
        <v>0</v>
      </c>
      <c r="AW29" s="17">
        <f t="shared" si="19"/>
        <v>0</v>
      </c>
      <c r="AX29" s="17"/>
      <c r="AY29" s="17"/>
      <c r="AZ29" s="17"/>
      <c r="BA29" s="17"/>
      <c r="BB29" s="17"/>
      <c r="BC29" s="17"/>
      <c r="BD29" s="17">
        <f t="shared" si="20"/>
        <v>0</v>
      </c>
      <c r="BE29" s="27">
        <f t="shared" si="21"/>
        <v>0</v>
      </c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</row>
    <row r="30" spans="1:196" s="19" customFormat="1" ht="21" customHeight="1" x14ac:dyDescent="0.35">
      <c r="A30" s="13">
        <v>10</v>
      </c>
      <c r="B30" s="29" t="s">
        <v>36</v>
      </c>
      <c r="C30" s="35" t="s">
        <v>28</v>
      </c>
      <c r="D30" s="16">
        <v>43030</v>
      </c>
      <c r="E30" s="17">
        <v>2108</v>
      </c>
      <c r="F30" s="17">
        <f t="shared" si="0"/>
        <v>45138</v>
      </c>
      <c r="G30" s="17">
        <v>2109</v>
      </c>
      <c r="H30" s="17"/>
      <c r="I30" s="17"/>
      <c r="J30" s="17">
        <f t="shared" si="1"/>
        <v>47247</v>
      </c>
      <c r="K30" s="18">
        <f t="shared" si="2"/>
        <v>0</v>
      </c>
      <c r="L30" s="19">
        <v>0</v>
      </c>
      <c r="M30" s="19">
        <v>0</v>
      </c>
      <c r="N30" s="19">
        <v>0</v>
      </c>
      <c r="O30" s="20">
        <f t="shared" si="3"/>
        <v>47247</v>
      </c>
      <c r="P30" s="142">
        <v>3605.95</v>
      </c>
      <c r="Q30" s="17">
        <f t="shared" si="4"/>
        <v>4252.2299999999996</v>
      </c>
      <c r="R30" s="17">
        <f t="shared" si="5"/>
        <v>200</v>
      </c>
      <c r="S30" s="17">
        <f t="shared" si="6"/>
        <v>1181.17</v>
      </c>
      <c r="T30" s="17">
        <f t="shared" si="7"/>
        <v>7144.86</v>
      </c>
      <c r="U30" s="20">
        <f t="shared" si="8"/>
        <v>16384.21</v>
      </c>
      <c r="V30" s="21">
        <f t="shared" si="9"/>
        <v>15431</v>
      </c>
      <c r="W30" s="21">
        <f t="shared" si="10"/>
        <v>15431.79</v>
      </c>
      <c r="X30" s="22">
        <f>+A30</f>
        <v>10</v>
      </c>
      <c r="Y30" s="23">
        <f t="shared" si="11"/>
        <v>5669.6399999999994</v>
      </c>
      <c r="Z30" s="17">
        <v>0</v>
      </c>
      <c r="AA30" s="17">
        <v>100</v>
      </c>
      <c r="AB30" s="24">
        <f t="shared" si="12"/>
        <v>1181.18</v>
      </c>
      <c r="AC30" s="128">
        <v>200</v>
      </c>
      <c r="AD30" s="25">
        <f t="shared" si="13"/>
        <v>30862.79</v>
      </c>
      <c r="AE30" s="26">
        <f t="shared" si="14"/>
        <v>15431.395</v>
      </c>
      <c r="AF30" s="13">
        <v>10</v>
      </c>
      <c r="AG30" s="29" t="s">
        <v>36</v>
      </c>
      <c r="AH30" s="35" t="s">
        <v>28</v>
      </c>
      <c r="AI30" s="17">
        <f t="shared" si="15"/>
        <v>3605.95</v>
      </c>
      <c r="AJ30" s="17">
        <f t="shared" si="16"/>
        <v>4252.2299999999996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f t="shared" si="17"/>
        <v>4252.2299999999996</v>
      </c>
      <c r="AS30" s="17">
        <v>200</v>
      </c>
      <c r="AT30" s="17">
        <v>0</v>
      </c>
      <c r="AU30" s="17">
        <v>0</v>
      </c>
      <c r="AV30" s="17">
        <f t="shared" si="18"/>
        <v>200</v>
      </c>
      <c r="AW30" s="17">
        <f t="shared" si="19"/>
        <v>1181.17</v>
      </c>
      <c r="AX30" s="17">
        <v>0</v>
      </c>
      <c r="AY30" s="17">
        <v>100</v>
      </c>
      <c r="AZ30" s="17">
        <v>100</v>
      </c>
      <c r="BA30" s="17">
        <v>6944.86</v>
      </c>
      <c r="BB30" s="17">
        <v>0</v>
      </c>
      <c r="BC30" s="17">
        <v>0</v>
      </c>
      <c r="BD30" s="17">
        <f t="shared" si="20"/>
        <v>7144.86</v>
      </c>
      <c r="BE30" s="27">
        <f t="shared" si="21"/>
        <v>16384.21</v>
      </c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</row>
    <row r="31" spans="1:196" s="19" customFormat="1" ht="21" customHeight="1" x14ac:dyDescent="0.35">
      <c r="A31" s="13"/>
      <c r="B31" s="29"/>
      <c r="C31" s="15"/>
      <c r="D31" s="16"/>
      <c r="E31" s="17"/>
      <c r="F31" s="17">
        <f t="shared" si="0"/>
        <v>0</v>
      </c>
      <c r="G31" s="17"/>
      <c r="H31" s="17"/>
      <c r="I31" s="17"/>
      <c r="J31" s="17">
        <f t="shared" si="1"/>
        <v>0</v>
      </c>
      <c r="K31" s="18">
        <f t="shared" si="2"/>
        <v>0</v>
      </c>
      <c r="O31" s="20">
        <f t="shared" si="3"/>
        <v>0</v>
      </c>
      <c r="P31" s="142"/>
      <c r="Q31" s="17">
        <f t="shared" si="4"/>
        <v>0</v>
      </c>
      <c r="R31" s="17">
        <f t="shared" si="5"/>
        <v>0</v>
      </c>
      <c r="S31" s="17">
        <f t="shared" si="6"/>
        <v>0</v>
      </c>
      <c r="T31" s="17">
        <f t="shared" si="7"/>
        <v>0</v>
      </c>
      <c r="U31" s="20">
        <f t="shared" si="8"/>
        <v>0</v>
      </c>
      <c r="V31" s="21">
        <f t="shared" si="9"/>
        <v>0</v>
      </c>
      <c r="W31" s="21">
        <f t="shared" si="10"/>
        <v>0</v>
      </c>
      <c r="X31" s="22"/>
      <c r="Y31" s="23">
        <f t="shared" si="11"/>
        <v>0</v>
      </c>
      <c r="Z31" s="17"/>
      <c r="AA31" s="17"/>
      <c r="AB31" s="24">
        <f t="shared" si="12"/>
        <v>0</v>
      </c>
      <c r="AC31" s="128"/>
      <c r="AD31" s="25">
        <f t="shared" si="13"/>
        <v>0</v>
      </c>
      <c r="AE31" s="26">
        <f t="shared" si="14"/>
        <v>0</v>
      </c>
      <c r="AF31" s="13"/>
      <c r="AG31" s="29"/>
      <c r="AH31" s="15"/>
      <c r="AI31" s="17">
        <f t="shared" si="15"/>
        <v>0</v>
      </c>
      <c r="AJ31" s="17">
        <f t="shared" si="16"/>
        <v>0</v>
      </c>
      <c r="AK31" s="17"/>
      <c r="AL31" s="17"/>
      <c r="AM31" s="17"/>
      <c r="AN31" s="17"/>
      <c r="AO31" s="17"/>
      <c r="AP31" s="17"/>
      <c r="AQ31" s="17"/>
      <c r="AR31" s="17">
        <f t="shared" si="17"/>
        <v>0</v>
      </c>
      <c r="AS31" s="17"/>
      <c r="AT31" s="17"/>
      <c r="AU31" s="17"/>
      <c r="AV31" s="17">
        <f t="shared" si="18"/>
        <v>0</v>
      </c>
      <c r="AW31" s="17">
        <f t="shared" si="19"/>
        <v>0</v>
      </c>
      <c r="AX31" s="17"/>
      <c r="AY31" s="17"/>
      <c r="AZ31" s="17"/>
      <c r="BA31" s="17"/>
      <c r="BB31" s="17"/>
      <c r="BC31" s="17"/>
      <c r="BD31" s="17">
        <f t="shared" si="20"/>
        <v>0</v>
      </c>
      <c r="BE31" s="27">
        <f t="shared" si="21"/>
        <v>0</v>
      </c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</row>
    <row r="32" spans="1:196" s="19" customFormat="1" ht="21" customHeight="1" x14ac:dyDescent="0.35">
      <c r="A32" s="13">
        <v>12</v>
      </c>
      <c r="B32" s="14" t="s">
        <v>37</v>
      </c>
      <c r="C32" s="15" t="s">
        <v>38</v>
      </c>
      <c r="D32" s="16">
        <v>34187</v>
      </c>
      <c r="E32" s="17">
        <v>1607</v>
      </c>
      <c r="F32" s="17">
        <f t="shared" si="0"/>
        <v>35794</v>
      </c>
      <c r="G32" s="17">
        <v>1590</v>
      </c>
      <c r="H32" s="17"/>
      <c r="I32" s="17"/>
      <c r="J32" s="17">
        <f t="shared" si="1"/>
        <v>37384</v>
      </c>
      <c r="K32" s="18">
        <f t="shared" si="2"/>
        <v>0</v>
      </c>
      <c r="L32" s="38">
        <v>0</v>
      </c>
      <c r="M32" s="38">
        <v>0</v>
      </c>
      <c r="N32" s="38">
        <v>0</v>
      </c>
      <c r="O32" s="20">
        <f t="shared" si="3"/>
        <v>37384</v>
      </c>
      <c r="P32" s="144">
        <v>1807.73</v>
      </c>
      <c r="Q32" s="17">
        <f t="shared" si="4"/>
        <v>11705.63</v>
      </c>
      <c r="R32" s="17">
        <f t="shared" si="5"/>
        <v>1086.4000000000001</v>
      </c>
      <c r="S32" s="17">
        <f t="shared" si="6"/>
        <v>934.6</v>
      </c>
      <c r="T32" s="17">
        <f t="shared" si="7"/>
        <v>17018.87</v>
      </c>
      <c r="U32" s="20">
        <f t="shared" si="8"/>
        <v>32553.229999999996</v>
      </c>
      <c r="V32" s="21">
        <f t="shared" si="9"/>
        <v>2415</v>
      </c>
      <c r="W32" s="21">
        <f t="shared" si="10"/>
        <v>2415.7700000000041</v>
      </c>
      <c r="X32" s="22">
        <f>+A32</f>
        <v>12</v>
      </c>
      <c r="Y32" s="23">
        <f t="shared" si="11"/>
        <v>4486.08</v>
      </c>
      <c r="Z32" s="17">
        <v>0</v>
      </c>
      <c r="AA32" s="17">
        <v>100</v>
      </c>
      <c r="AB32" s="24">
        <f t="shared" si="12"/>
        <v>934.6</v>
      </c>
      <c r="AC32" s="128">
        <v>200</v>
      </c>
      <c r="AD32" s="25">
        <f t="shared" si="13"/>
        <v>4830.7700000000041</v>
      </c>
      <c r="AE32" s="26">
        <f t="shared" si="14"/>
        <v>2415.385000000002</v>
      </c>
      <c r="AF32" s="13">
        <v>12</v>
      </c>
      <c r="AG32" s="14" t="s">
        <v>37</v>
      </c>
      <c r="AH32" s="15" t="s">
        <v>38</v>
      </c>
      <c r="AI32" s="17">
        <f t="shared" si="15"/>
        <v>1807.73</v>
      </c>
      <c r="AJ32" s="17">
        <f t="shared" si="16"/>
        <v>3364.56</v>
      </c>
      <c r="AK32" s="40">
        <v>0</v>
      </c>
      <c r="AL32" s="40">
        <v>500</v>
      </c>
      <c r="AM32" s="40">
        <v>0</v>
      </c>
      <c r="AN32" s="40">
        <v>6688.92</v>
      </c>
      <c r="AO32" s="40">
        <v>0</v>
      </c>
      <c r="AP32" s="17">
        <v>0</v>
      </c>
      <c r="AQ32" s="40">
        <v>1152.1500000000001</v>
      </c>
      <c r="AR32" s="17">
        <f t="shared" si="17"/>
        <v>11705.63</v>
      </c>
      <c r="AS32" s="17">
        <v>200</v>
      </c>
      <c r="AT32" s="17">
        <v>886.4</v>
      </c>
      <c r="AU32" s="17">
        <v>0</v>
      </c>
      <c r="AV32" s="17">
        <f t="shared" si="18"/>
        <v>1086.4000000000001</v>
      </c>
      <c r="AW32" s="17">
        <f t="shared" si="19"/>
        <v>934.6</v>
      </c>
      <c r="AX32" s="17">
        <v>0</v>
      </c>
      <c r="AY32" s="17">
        <v>7448.61</v>
      </c>
      <c r="AZ32" s="17">
        <v>100</v>
      </c>
      <c r="BA32" s="17">
        <v>9470.26</v>
      </c>
      <c r="BB32" s="17">
        <v>0</v>
      </c>
      <c r="BC32" s="17">
        <v>0</v>
      </c>
      <c r="BD32" s="17">
        <f t="shared" si="20"/>
        <v>17018.87</v>
      </c>
      <c r="BE32" s="27">
        <f t="shared" si="21"/>
        <v>32553.229999999996</v>
      </c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</row>
    <row r="33" spans="1:196" s="19" customFormat="1" ht="21" customHeight="1" x14ac:dyDescent="0.35">
      <c r="A33" s="13"/>
      <c r="B33" s="29"/>
      <c r="C33" s="15"/>
      <c r="D33" s="16"/>
      <c r="E33" s="17"/>
      <c r="F33" s="17">
        <f t="shared" si="0"/>
        <v>0</v>
      </c>
      <c r="G33" s="17"/>
      <c r="H33" s="17"/>
      <c r="I33" s="17"/>
      <c r="J33" s="17">
        <f t="shared" si="1"/>
        <v>0</v>
      </c>
      <c r="K33" s="18">
        <f t="shared" si="2"/>
        <v>0</v>
      </c>
      <c r="O33" s="20">
        <f t="shared" si="3"/>
        <v>0</v>
      </c>
      <c r="P33" s="142"/>
      <c r="Q33" s="17">
        <f t="shared" si="4"/>
        <v>0</v>
      </c>
      <c r="R33" s="17">
        <f t="shared" si="5"/>
        <v>0</v>
      </c>
      <c r="S33" s="17">
        <f t="shared" si="6"/>
        <v>0</v>
      </c>
      <c r="T33" s="17">
        <f t="shared" si="7"/>
        <v>0</v>
      </c>
      <c r="U33" s="20">
        <f t="shared" si="8"/>
        <v>0</v>
      </c>
      <c r="V33" s="21">
        <f t="shared" si="9"/>
        <v>0</v>
      </c>
      <c r="W33" s="21">
        <f t="shared" si="10"/>
        <v>0</v>
      </c>
      <c r="X33" s="34"/>
      <c r="Y33" s="23">
        <f t="shared" si="11"/>
        <v>0</v>
      </c>
      <c r="Z33" s="17"/>
      <c r="AA33" s="17"/>
      <c r="AB33" s="24">
        <f t="shared" si="12"/>
        <v>0</v>
      </c>
      <c r="AC33" s="128"/>
      <c r="AD33" s="25">
        <f t="shared" si="13"/>
        <v>0</v>
      </c>
      <c r="AE33" s="26">
        <f t="shared" si="14"/>
        <v>0</v>
      </c>
      <c r="AF33" s="13"/>
      <c r="AG33" s="29"/>
      <c r="AH33" s="15"/>
      <c r="AI33" s="17">
        <f t="shared" si="15"/>
        <v>0</v>
      </c>
      <c r="AJ33" s="17">
        <f t="shared" si="16"/>
        <v>0</v>
      </c>
      <c r="AK33" s="17"/>
      <c r="AL33" s="17"/>
      <c r="AM33" s="17"/>
      <c r="AN33" s="17"/>
      <c r="AO33" s="17"/>
      <c r="AP33" s="17"/>
      <c r="AQ33" s="17"/>
      <c r="AR33" s="17">
        <f t="shared" si="17"/>
        <v>0</v>
      </c>
      <c r="AS33" s="17"/>
      <c r="AT33" s="17"/>
      <c r="AU33" s="17">
        <v>0</v>
      </c>
      <c r="AV33" s="17">
        <f t="shared" si="18"/>
        <v>0</v>
      </c>
      <c r="AW33" s="17">
        <f t="shared" si="19"/>
        <v>0</v>
      </c>
      <c r="AX33" s="17"/>
      <c r="AY33" s="17"/>
      <c r="AZ33" s="17"/>
      <c r="BA33" s="17"/>
      <c r="BB33" s="17"/>
      <c r="BC33" s="17"/>
      <c r="BD33" s="17">
        <f t="shared" si="20"/>
        <v>0</v>
      </c>
      <c r="BE33" s="27">
        <f t="shared" si="21"/>
        <v>0</v>
      </c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</row>
    <row r="34" spans="1:196" s="33" customFormat="1" ht="21" customHeight="1" x14ac:dyDescent="0.35">
      <c r="A34" s="13">
        <v>13</v>
      </c>
      <c r="B34" s="30" t="s">
        <v>40</v>
      </c>
      <c r="C34" s="31" t="s">
        <v>41</v>
      </c>
      <c r="D34" s="42">
        <v>31633</v>
      </c>
      <c r="E34" s="32">
        <v>1550</v>
      </c>
      <c r="F34" s="17">
        <f t="shared" si="0"/>
        <v>33183</v>
      </c>
      <c r="G34" s="32">
        <v>1550</v>
      </c>
      <c r="H34" s="32"/>
      <c r="I34" s="32"/>
      <c r="J34" s="17">
        <f t="shared" si="1"/>
        <v>34733</v>
      </c>
      <c r="K34" s="18">
        <f t="shared" si="2"/>
        <v>0</v>
      </c>
      <c r="L34" s="33">
        <v>0</v>
      </c>
      <c r="M34" s="33">
        <v>0</v>
      </c>
      <c r="N34" s="33">
        <v>0</v>
      </c>
      <c r="O34" s="20">
        <f t="shared" si="3"/>
        <v>34733</v>
      </c>
      <c r="P34" s="143">
        <v>1455.81</v>
      </c>
      <c r="Q34" s="17">
        <f t="shared" si="4"/>
        <v>3125.97</v>
      </c>
      <c r="R34" s="17">
        <f t="shared" si="5"/>
        <v>200</v>
      </c>
      <c r="S34" s="17">
        <f t="shared" si="6"/>
        <v>868.32</v>
      </c>
      <c r="T34" s="17">
        <f t="shared" si="7"/>
        <v>100</v>
      </c>
      <c r="U34" s="20">
        <f t="shared" si="8"/>
        <v>5750.0999999999995</v>
      </c>
      <c r="V34" s="21">
        <f t="shared" si="9"/>
        <v>14491</v>
      </c>
      <c r="W34" s="21">
        <f t="shared" si="10"/>
        <v>14491.900000000001</v>
      </c>
      <c r="X34" s="22">
        <f>+A34</f>
        <v>13</v>
      </c>
      <c r="Y34" s="23">
        <f t="shared" si="11"/>
        <v>4167.96</v>
      </c>
      <c r="Z34" s="32">
        <v>0</v>
      </c>
      <c r="AA34" s="17">
        <v>100</v>
      </c>
      <c r="AB34" s="24">
        <f t="shared" si="12"/>
        <v>868.33</v>
      </c>
      <c r="AC34" s="128">
        <v>200</v>
      </c>
      <c r="AD34" s="25">
        <f t="shared" si="13"/>
        <v>28982.9</v>
      </c>
      <c r="AE34" s="26">
        <f t="shared" si="14"/>
        <v>14491.45</v>
      </c>
      <c r="AF34" s="13">
        <v>13</v>
      </c>
      <c r="AG34" s="30" t="s">
        <v>40</v>
      </c>
      <c r="AH34" s="31" t="s">
        <v>41</v>
      </c>
      <c r="AI34" s="17">
        <f t="shared" si="15"/>
        <v>1455.81</v>
      </c>
      <c r="AJ34" s="17">
        <f t="shared" si="16"/>
        <v>3125.97</v>
      </c>
      <c r="AK34" s="32">
        <v>0</v>
      </c>
      <c r="AL34" s="32">
        <v>0</v>
      </c>
      <c r="AM34" s="32">
        <v>0</v>
      </c>
      <c r="AN34" s="17">
        <v>0</v>
      </c>
      <c r="AO34" s="32">
        <v>0</v>
      </c>
      <c r="AP34" s="17">
        <v>0</v>
      </c>
      <c r="AQ34" s="32">
        <v>0</v>
      </c>
      <c r="AR34" s="17">
        <f t="shared" si="17"/>
        <v>3125.97</v>
      </c>
      <c r="AS34" s="17">
        <v>200</v>
      </c>
      <c r="AT34" s="32">
        <v>0</v>
      </c>
      <c r="AU34" s="32">
        <v>0</v>
      </c>
      <c r="AV34" s="17">
        <f t="shared" si="18"/>
        <v>200</v>
      </c>
      <c r="AW34" s="17">
        <f t="shared" si="19"/>
        <v>868.32</v>
      </c>
      <c r="AX34" s="17">
        <v>0</v>
      </c>
      <c r="AY34" s="32">
        <v>0</v>
      </c>
      <c r="AZ34" s="17">
        <v>100</v>
      </c>
      <c r="BA34" s="32"/>
      <c r="BB34" s="32"/>
      <c r="BC34" s="17">
        <v>0</v>
      </c>
      <c r="BD34" s="17">
        <f t="shared" si="20"/>
        <v>100</v>
      </c>
      <c r="BE34" s="27">
        <f t="shared" si="21"/>
        <v>5750.0999999999995</v>
      </c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</row>
    <row r="35" spans="1:196" s="19" customFormat="1" ht="21" customHeight="1" x14ac:dyDescent="0.35">
      <c r="A35" s="13"/>
      <c r="B35" s="37"/>
      <c r="C35" s="35"/>
      <c r="D35" s="16"/>
      <c r="E35" s="17"/>
      <c r="F35" s="17">
        <f t="shared" si="0"/>
        <v>0</v>
      </c>
      <c r="G35" s="17"/>
      <c r="H35" s="17"/>
      <c r="I35" s="17"/>
      <c r="J35" s="17">
        <f t="shared" si="1"/>
        <v>0</v>
      </c>
      <c r="K35" s="18">
        <f t="shared" si="2"/>
        <v>0</v>
      </c>
      <c r="O35" s="20">
        <f t="shared" si="3"/>
        <v>0</v>
      </c>
      <c r="P35" s="142"/>
      <c r="Q35" s="17">
        <f t="shared" si="4"/>
        <v>0</v>
      </c>
      <c r="R35" s="17">
        <f t="shared" si="5"/>
        <v>0</v>
      </c>
      <c r="S35" s="17">
        <f t="shared" si="6"/>
        <v>0</v>
      </c>
      <c r="T35" s="17">
        <f t="shared" si="7"/>
        <v>0</v>
      </c>
      <c r="U35" s="20">
        <f t="shared" si="8"/>
        <v>0</v>
      </c>
      <c r="V35" s="21">
        <f t="shared" si="9"/>
        <v>0</v>
      </c>
      <c r="W35" s="21">
        <f t="shared" si="10"/>
        <v>0</v>
      </c>
      <c r="X35" s="22"/>
      <c r="Y35" s="23">
        <f t="shared" si="11"/>
        <v>0</v>
      </c>
      <c r="Z35" s="17"/>
      <c r="AA35" s="17"/>
      <c r="AB35" s="24">
        <f t="shared" si="12"/>
        <v>0</v>
      </c>
      <c r="AC35" s="128"/>
      <c r="AD35" s="25">
        <f t="shared" si="13"/>
        <v>0</v>
      </c>
      <c r="AE35" s="26">
        <f t="shared" si="14"/>
        <v>0</v>
      </c>
      <c r="AF35" s="13"/>
      <c r="AG35" s="37"/>
      <c r="AH35" s="35"/>
      <c r="AI35" s="17">
        <f t="shared" si="15"/>
        <v>0</v>
      </c>
      <c r="AJ35" s="17">
        <f t="shared" si="16"/>
        <v>0</v>
      </c>
      <c r="AK35" s="17"/>
      <c r="AL35" s="17"/>
      <c r="AM35" s="17"/>
      <c r="AN35" s="17"/>
      <c r="AO35" s="17"/>
      <c r="AP35" s="17"/>
      <c r="AQ35" s="17"/>
      <c r="AR35" s="17">
        <f t="shared" si="17"/>
        <v>0</v>
      </c>
      <c r="AS35" s="17"/>
      <c r="AT35" s="17"/>
      <c r="AU35" s="17"/>
      <c r="AV35" s="17">
        <f t="shared" si="18"/>
        <v>0</v>
      </c>
      <c r="AW35" s="17">
        <f t="shared" si="19"/>
        <v>0</v>
      </c>
      <c r="AX35" s="17"/>
      <c r="AY35" s="17"/>
      <c r="AZ35" s="17"/>
      <c r="BA35" s="17"/>
      <c r="BB35" s="17"/>
      <c r="BC35" s="17"/>
      <c r="BD35" s="17">
        <f t="shared" si="20"/>
        <v>0</v>
      </c>
      <c r="BE35" s="27">
        <f t="shared" si="21"/>
        <v>0</v>
      </c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</row>
    <row r="36" spans="1:196" s="19" customFormat="1" ht="21" customHeight="1" x14ac:dyDescent="0.35">
      <c r="A36" s="13">
        <v>14</v>
      </c>
      <c r="B36" s="14" t="s">
        <v>42</v>
      </c>
      <c r="C36" s="43" t="s">
        <v>43</v>
      </c>
      <c r="D36" s="16">
        <v>39672</v>
      </c>
      <c r="E36" s="17">
        <v>1944</v>
      </c>
      <c r="F36" s="17">
        <f t="shared" si="0"/>
        <v>41616</v>
      </c>
      <c r="G36" s="17">
        <v>1944</v>
      </c>
      <c r="H36" s="17"/>
      <c r="I36" s="17"/>
      <c r="J36" s="17">
        <f t="shared" si="1"/>
        <v>43560</v>
      </c>
      <c r="K36" s="18">
        <f t="shared" si="2"/>
        <v>0</v>
      </c>
      <c r="L36" s="19">
        <v>0</v>
      </c>
      <c r="M36" s="19">
        <v>0</v>
      </c>
      <c r="N36" s="19">
        <v>0</v>
      </c>
      <c r="O36" s="20">
        <f t="shared" si="3"/>
        <v>43560</v>
      </c>
      <c r="P36" s="142">
        <v>2878.45</v>
      </c>
      <c r="Q36" s="17">
        <f t="shared" si="4"/>
        <v>3920.3999999999996</v>
      </c>
      <c r="R36" s="17">
        <f t="shared" si="5"/>
        <v>200</v>
      </c>
      <c r="S36" s="17">
        <f t="shared" si="6"/>
        <v>1089</v>
      </c>
      <c r="T36" s="17">
        <f t="shared" si="7"/>
        <v>200</v>
      </c>
      <c r="U36" s="20">
        <f t="shared" si="8"/>
        <v>8287.8499999999985</v>
      </c>
      <c r="V36" s="21">
        <f t="shared" si="9"/>
        <v>17636</v>
      </c>
      <c r="W36" s="21">
        <f t="shared" si="10"/>
        <v>17636.150000000001</v>
      </c>
      <c r="X36" s="22">
        <v>6</v>
      </c>
      <c r="Y36" s="23">
        <f t="shared" si="11"/>
        <v>5227.2</v>
      </c>
      <c r="Z36" s="17">
        <v>0</v>
      </c>
      <c r="AA36" s="17">
        <v>100</v>
      </c>
      <c r="AB36" s="24">
        <f t="shared" si="12"/>
        <v>1089</v>
      </c>
      <c r="AC36" s="128">
        <v>200</v>
      </c>
      <c r="AD36" s="25">
        <f t="shared" si="13"/>
        <v>35272.15</v>
      </c>
      <c r="AE36" s="26">
        <f t="shared" si="14"/>
        <v>17636.075000000001</v>
      </c>
      <c r="AF36" s="13">
        <v>14</v>
      </c>
      <c r="AG36" s="14" t="s">
        <v>42</v>
      </c>
      <c r="AH36" s="43" t="s">
        <v>43</v>
      </c>
      <c r="AI36" s="17">
        <f t="shared" si="15"/>
        <v>2878.45</v>
      </c>
      <c r="AJ36" s="17">
        <f t="shared" si="16"/>
        <v>3920.3999999999996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f t="shared" si="17"/>
        <v>3920.3999999999996</v>
      </c>
      <c r="AS36" s="17">
        <v>200</v>
      </c>
      <c r="AT36" s="17">
        <v>0</v>
      </c>
      <c r="AU36" s="17">
        <v>0</v>
      </c>
      <c r="AV36" s="17">
        <f t="shared" si="18"/>
        <v>200</v>
      </c>
      <c r="AW36" s="17">
        <f t="shared" si="19"/>
        <v>1089</v>
      </c>
      <c r="AX36" s="17">
        <v>0</v>
      </c>
      <c r="AY36" s="17">
        <v>100</v>
      </c>
      <c r="AZ36" s="17">
        <v>100</v>
      </c>
      <c r="BA36" s="17">
        <v>0</v>
      </c>
      <c r="BB36" s="17">
        <v>0</v>
      </c>
      <c r="BC36" s="17">
        <v>0</v>
      </c>
      <c r="BD36" s="17">
        <f t="shared" si="20"/>
        <v>200</v>
      </c>
      <c r="BE36" s="27">
        <f t="shared" si="21"/>
        <v>8287.8499999999985</v>
      </c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</row>
    <row r="37" spans="1:196" s="19" customFormat="1" ht="21" customHeight="1" x14ac:dyDescent="0.35">
      <c r="A37" s="13"/>
      <c r="B37" s="29"/>
      <c r="C37" s="15"/>
      <c r="D37" s="16"/>
      <c r="E37" s="17"/>
      <c r="F37" s="17">
        <f t="shared" si="0"/>
        <v>0</v>
      </c>
      <c r="G37" s="17"/>
      <c r="H37" s="17"/>
      <c r="I37" s="17"/>
      <c r="J37" s="17">
        <f t="shared" si="1"/>
        <v>0</v>
      </c>
      <c r="K37" s="18">
        <f t="shared" si="2"/>
        <v>0</v>
      </c>
      <c r="O37" s="20">
        <f t="shared" si="3"/>
        <v>0</v>
      </c>
      <c r="P37" s="142"/>
      <c r="Q37" s="17">
        <f t="shared" si="4"/>
        <v>0</v>
      </c>
      <c r="R37" s="17">
        <f t="shared" si="5"/>
        <v>0</v>
      </c>
      <c r="S37" s="17">
        <f t="shared" si="6"/>
        <v>0</v>
      </c>
      <c r="T37" s="17">
        <f t="shared" si="7"/>
        <v>0</v>
      </c>
      <c r="U37" s="20">
        <f t="shared" si="8"/>
        <v>0</v>
      </c>
      <c r="V37" s="21">
        <f t="shared" si="9"/>
        <v>0</v>
      </c>
      <c r="W37" s="21">
        <f t="shared" si="10"/>
        <v>0</v>
      </c>
      <c r="X37" s="22"/>
      <c r="Y37" s="23">
        <f t="shared" si="11"/>
        <v>0</v>
      </c>
      <c r="Z37" s="17"/>
      <c r="AA37" s="17"/>
      <c r="AB37" s="24">
        <f t="shared" si="12"/>
        <v>0</v>
      </c>
      <c r="AC37" s="128"/>
      <c r="AD37" s="25">
        <f t="shared" si="13"/>
        <v>0</v>
      </c>
      <c r="AE37" s="26">
        <f t="shared" si="14"/>
        <v>0</v>
      </c>
      <c r="AF37" s="13"/>
      <c r="AG37" s="29"/>
      <c r="AH37" s="15"/>
      <c r="AI37" s="17">
        <f t="shared" si="15"/>
        <v>0</v>
      </c>
      <c r="AJ37" s="17">
        <f t="shared" si="16"/>
        <v>0</v>
      </c>
      <c r="AK37" s="17"/>
      <c r="AL37" s="17"/>
      <c r="AM37" s="17"/>
      <c r="AN37" s="17"/>
      <c r="AO37" s="17"/>
      <c r="AP37" s="17"/>
      <c r="AQ37" s="17"/>
      <c r="AR37" s="17">
        <f t="shared" si="17"/>
        <v>0</v>
      </c>
      <c r="AS37" s="17"/>
      <c r="AT37" s="17"/>
      <c r="AU37" s="17"/>
      <c r="AV37" s="17">
        <f t="shared" si="18"/>
        <v>0</v>
      </c>
      <c r="AW37" s="17">
        <f t="shared" si="19"/>
        <v>0</v>
      </c>
      <c r="AX37" s="17"/>
      <c r="AY37" s="17"/>
      <c r="AZ37" s="17"/>
      <c r="BA37" s="17"/>
      <c r="BB37" s="17"/>
      <c r="BC37" s="17"/>
      <c r="BD37" s="17">
        <f t="shared" si="20"/>
        <v>0</v>
      </c>
      <c r="BE37" s="27">
        <f t="shared" si="21"/>
        <v>0</v>
      </c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</row>
    <row r="38" spans="1:196" s="28" customFormat="1" ht="21" customHeight="1" x14ac:dyDescent="0.35">
      <c r="A38" s="13">
        <v>15</v>
      </c>
      <c r="B38" s="29" t="s">
        <v>44</v>
      </c>
      <c r="C38" s="15" t="s">
        <v>28</v>
      </c>
      <c r="D38" s="16">
        <v>43030</v>
      </c>
      <c r="E38" s="17">
        <v>2108</v>
      </c>
      <c r="F38" s="17">
        <f t="shared" si="0"/>
        <v>45138</v>
      </c>
      <c r="G38" s="17">
        <v>2109</v>
      </c>
      <c r="H38" s="17"/>
      <c r="I38" s="17"/>
      <c r="J38" s="17">
        <f t="shared" si="1"/>
        <v>47247</v>
      </c>
      <c r="K38" s="18">
        <f t="shared" si="2"/>
        <v>0</v>
      </c>
      <c r="L38" s="19">
        <v>0</v>
      </c>
      <c r="M38" s="19">
        <v>0</v>
      </c>
      <c r="N38" s="19">
        <v>0</v>
      </c>
      <c r="O38" s="20">
        <f t="shared" si="3"/>
        <v>47247</v>
      </c>
      <c r="P38" s="142">
        <v>3605.95</v>
      </c>
      <c r="Q38" s="17">
        <f t="shared" si="4"/>
        <v>4252.2299999999996</v>
      </c>
      <c r="R38" s="17">
        <f t="shared" si="5"/>
        <v>200</v>
      </c>
      <c r="S38" s="17">
        <f t="shared" si="6"/>
        <v>1181.17</v>
      </c>
      <c r="T38" s="17">
        <f t="shared" si="7"/>
        <v>600</v>
      </c>
      <c r="U38" s="20">
        <f t="shared" si="8"/>
        <v>9839.3499999999985</v>
      </c>
      <c r="V38" s="21">
        <f t="shared" si="9"/>
        <v>18704</v>
      </c>
      <c r="W38" s="21">
        <f t="shared" si="10"/>
        <v>18703.650000000001</v>
      </c>
      <c r="X38" s="22">
        <f>+A38</f>
        <v>15</v>
      </c>
      <c r="Y38" s="23">
        <f t="shared" si="11"/>
        <v>5669.6399999999994</v>
      </c>
      <c r="Z38" s="17">
        <v>0</v>
      </c>
      <c r="AA38" s="17">
        <v>100</v>
      </c>
      <c r="AB38" s="24">
        <f t="shared" si="12"/>
        <v>1181.18</v>
      </c>
      <c r="AC38" s="128">
        <v>200</v>
      </c>
      <c r="AD38" s="25">
        <f t="shared" si="13"/>
        <v>37407.65</v>
      </c>
      <c r="AE38" s="26">
        <f t="shared" si="14"/>
        <v>18703.825000000001</v>
      </c>
      <c r="AF38" s="13">
        <v>15</v>
      </c>
      <c r="AG38" s="29" t="s">
        <v>44</v>
      </c>
      <c r="AH38" s="15" t="s">
        <v>28</v>
      </c>
      <c r="AI38" s="17">
        <f t="shared" si="15"/>
        <v>3605.95</v>
      </c>
      <c r="AJ38" s="17">
        <f t="shared" si="16"/>
        <v>4252.2299999999996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f t="shared" si="17"/>
        <v>4252.2299999999996</v>
      </c>
      <c r="AS38" s="17">
        <v>200</v>
      </c>
      <c r="AT38" s="17">
        <v>0</v>
      </c>
      <c r="AU38" s="17">
        <v>0</v>
      </c>
      <c r="AV38" s="17">
        <f t="shared" si="18"/>
        <v>200</v>
      </c>
      <c r="AW38" s="17">
        <f t="shared" si="19"/>
        <v>1181.17</v>
      </c>
      <c r="AX38" s="17">
        <v>0</v>
      </c>
      <c r="AY38" s="17">
        <v>500</v>
      </c>
      <c r="AZ38" s="17">
        <v>100</v>
      </c>
      <c r="BA38" s="17">
        <v>0</v>
      </c>
      <c r="BB38" s="17"/>
      <c r="BC38" s="17">
        <v>0</v>
      </c>
      <c r="BD38" s="17">
        <f t="shared" si="20"/>
        <v>600</v>
      </c>
      <c r="BE38" s="27">
        <f t="shared" si="21"/>
        <v>9839.3499999999985</v>
      </c>
    </row>
    <row r="39" spans="1:196" s="28" customFormat="1" ht="21" customHeight="1" x14ac:dyDescent="0.35">
      <c r="A39" s="13"/>
      <c r="B39" s="29"/>
      <c r="C39" s="44"/>
      <c r="D39" s="16"/>
      <c r="E39" s="40"/>
      <c r="F39" s="17">
        <f t="shared" si="0"/>
        <v>0</v>
      </c>
      <c r="G39" s="40"/>
      <c r="H39" s="40"/>
      <c r="I39" s="40"/>
      <c r="J39" s="17">
        <f t="shared" si="1"/>
        <v>0</v>
      </c>
      <c r="K39" s="18">
        <f t="shared" si="2"/>
        <v>0</v>
      </c>
      <c r="L39" s="38"/>
      <c r="M39" s="38"/>
      <c r="N39" s="38"/>
      <c r="O39" s="20">
        <f t="shared" si="3"/>
        <v>0</v>
      </c>
      <c r="P39" s="144"/>
      <c r="Q39" s="17">
        <f t="shared" si="4"/>
        <v>0</v>
      </c>
      <c r="R39" s="17">
        <f t="shared" si="5"/>
        <v>0</v>
      </c>
      <c r="S39" s="17">
        <f t="shared" si="6"/>
        <v>0</v>
      </c>
      <c r="T39" s="17">
        <f t="shared" si="7"/>
        <v>0</v>
      </c>
      <c r="U39" s="20">
        <f t="shared" si="8"/>
        <v>0</v>
      </c>
      <c r="V39" s="21">
        <f t="shared" si="9"/>
        <v>0</v>
      </c>
      <c r="W39" s="21">
        <f t="shared" si="10"/>
        <v>0</v>
      </c>
      <c r="X39" s="34"/>
      <c r="Y39" s="23">
        <f t="shared" si="11"/>
        <v>0</v>
      </c>
      <c r="Z39" s="40"/>
      <c r="AA39" s="40"/>
      <c r="AB39" s="24">
        <f t="shared" si="12"/>
        <v>0</v>
      </c>
      <c r="AC39" s="129"/>
      <c r="AD39" s="25">
        <f t="shared" si="13"/>
        <v>0</v>
      </c>
      <c r="AE39" s="26">
        <f t="shared" si="14"/>
        <v>0</v>
      </c>
      <c r="AF39" s="13"/>
      <c r="AG39" s="29"/>
      <c r="AH39" s="44"/>
      <c r="AI39" s="17">
        <f t="shared" si="15"/>
        <v>0</v>
      </c>
      <c r="AJ39" s="17">
        <f t="shared" si="16"/>
        <v>0</v>
      </c>
      <c r="AK39" s="40"/>
      <c r="AL39" s="40"/>
      <c r="AM39" s="17"/>
      <c r="AN39" s="17"/>
      <c r="AO39" s="40"/>
      <c r="AP39" s="17"/>
      <c r="AQ39" s="17"/>
      <c r="AR39" s="17">
        <f t="shared" si="17"/>
        <v>0</v>
      </c>
      <c r="AS39" s="40"/>
      <c r="AT39" s="46"/>
      <c r="AU39" s="46"/>
      <c r="AV39" s="17">
        <f t="shared" si="18"/>
        <v>0</v>
      </c>
      <c r="AW39" s="17">
        <f t="shared" si="19"/>
        <v>0</v>
      </c>
      <c r="AX39" s="17"/>
      <c r="AY39" s="40"/>
      <c r="AZ39" s="40"/>
      <c r="BA39" s="40"/>
      <c r="BB39" s="40"/>
      <c r="BC39" s="17"/>
      <c r="BD39" s="17">
        <f t="shared" si="20"/>
        <v>0</v>
      </c>
      <c r="BE39" s="27">
        <f t="shared" si="21"/>
        <v>0</v>
      </c>
    </row>
    <row r="40" spans="1:196" s="19" customFormat="1" ht="21" customHeight="1" x14ac:dyDescent="0.35">
      <c r="A40" s="13">
        <v>16</v>
      </c>
      <c r="B40" s="47" t="s">
        <v>45</v>
      </c>
      <c r="C40" s="15" t="s">
        <v>39</v>
      </c>
      <c r="D40" s="16">
        <v>57347</v>
      </c>
      <c r="E40" s="17">
        <v>2810</v>
      </c>
      <c r="F40" s="17">
        <f t="shared" si="0"/>
        <v>60157</v>
      </c>
      <c r="G40" s="17">
        <v>2810</v>
      </c>
      <c r="H40" s="17"/>
      <c r="I40" s="17"/>
      <c r="J40" s="17">
        <f t="shared" si="1"/>
        <v>62967</v>
      </c>
      <c r="K40" s="18">
        <f t="shared" si="2"/>
        <v>0</v>
      </c>
      <c r="L40" s="19">
        <v>0</v>
      </c>
      <c r="M40" s="19">
        <v>0</v>
      </c>
      <c r="N40" s="19">
        <v>0</v>
      </c>
      <c r="O40" s="20">
        <f t="shared" si="3"/>
        <v>62967</v>
      </c>
      <c r="P40" s="142">
        <v>6912.39</v>
      </c>
      <c r="Q40" s="17">
        <f t="shared" si="4"/>
        <v>13519.79</v>
      </c>
      <c r="R40" s="17">
        <f t="shared" si="5"/>
        <v>200</v>
      </c>
      <c r="S40" s="17">
        <f t="shared" si="6"/>
        <v>1574.17</v>
      </c>
      <c r="T40" s="17">
        <f t="shared" si="7"/>
        <v>100</v>
      </c>
      <c r="U40" s="20">
        <f t="shared" si="8"/>
        <v>22306.35</v>
      </c>
      <c r="V40" s="21">
        <f t="shared" si="9"/>
        <v>20330</v>
      </c>
      <c r="W40" s="21">
        <f t="shared" si="10"/>
        <v>20330.650000000001</v>
      </c>
      <c r="X40" s="22">
        <f>+A40</f>
        <v>16</v>
      </c>
      <c r="Y40" s="23">
        <f t="shared" si="11"/>
        <v>7556.04</v>
      </c>
      <c r="Z40" s="17">
        <v>0</v>
      </c>
      <c r="AA40" s="17">
        <v>100</v>
      </c>
      <c r="AB40" s="24">
        <f t="shared" si="12"/>
        <v>1574.18</v>
      </c>
      <c r="AC40" s="128">
        <v>200</v>
      </c>
      <c r="AD40" s="25">
        <f t="shared" si="13"/>
        <v>40660.65</v>
      </c>
      <c r="AE40" s="26">
        <f t="shared" si="14"/>
        <v>20330.325000000001</v>
      </c>
      <c r="AF40" s="13">
        <v>16</v>
      </c>
      <c r="AG40" s="47" t="s">
        <v>45</v>
      </c>
      <c r="AH40" s="15" t="s">
        <v>39</v>
      </c>
      <c r="AI40" s="17">
        <f t="shared" si="15"/>
        <v>6912.39</v>
      </c>
      <c r="AJ40" s="17">
        <f t="shared" si="16"/>
        <v>5667.03</v>
      </c>
      <c r="AK40" s="17">
        <v>0</v>
      </c>
      <c r="AL40" s="17">
        <v>0</v>
      </c>
      <c r="AM40" s="17">
        <v>0</v>
      </c>
      <c r="AN40" s="17">
        <v>7852.76</v>
      </c>
      <c r="AO40" s="17">
        <v>0</v>
      </c>
      <c r="AP40" s="17">
        <v>0</v>
      </c>
      <c r="AQ40" s="17">
        <v>0</v>
      </c>
      <c r="AR40" s="17">
        <f t="shared" si="17"/>
        <v>13519.79</v>
      </c>
      <c r="AS40" s="17">
        <v>200</v>
      </c>
      <c r="AT40" s="17">
        <v>0</v>
      </c>
      <c r="AU40" s="17">
        <v>0</v>
      </c>
      <c r="AV40" s="17">
        <f t="shared" si="18"/>
        <v>200</v>
      </c>
      <c r="AW40" s="17">
        <f t="shared" si="19"/>
        <v>1574.17</v>
      </c>
      <c r="AX40" s="17">
        <v>0</v>
      </c>
      <c r="AY40" s="17">
        <v>0</v>
      </c>
      <c r="AZ40" s="17">
        <v>100</v>
      </c>
      <c r="BA40" s="17"/>
      <c r="BB40" s="17">
        <v>0</v>
      </c>
      <c r="BC40" s="17">
        <v>0</v>
      </c>
      <c r="BD40" s="17">
        <f t="shared" si="20"/>
        <v>100</v>
      </c>
      <c r="BE40" s="27">
        <f t="shared" si="21"/>
        <v>22306.35</v>
      </c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</row>
    <row r="41" spans="1:196" s="19" customFormat="1" ht="21" customHeight="1" x14ac:dyDescent="0.35">
      <c r="A41" s="13"/>
      <c r="B41" s="37"/>
      <c r="D41" s="16"/>
      <c r="E41" s="17"/>
      <c r="F41" s="17">
        <f t="shared" si="0"/>
        <v>0</v>
      </c>
      <c r="G41" s="17"/>
      <c r="H41" s="17"/>
      <c r="I41" s="17"/>
      <c r="J41" s="17">
        <f t="shared" si="1"/>
        <v>0</v>
      </c>
      <c r="K41" s="18">
        <f t="shared" si="2"/>
        <v>0</v>
      </c>
      <c r="O41" s="20">
        <f t="shared" si="3"/>
        <v>0</v>
      </c>
      <c r="P41" s="142"/>
      <c r="Q41" s="17">
        <f t="shared" si="4"/>
        <v>0</v>
      </c>
      <c r="R41" s="17">
        <f t="shared" si="5"/>
        <v>0</v>
      </c>
      <c r="S41" s="17">
        <f t="shared" si="6"/>
        <v>0</v>
      </c>
      <c r="T41" s="17">
        <f t="shared" si="7"/>
        <v>0</v>
      </c>
      <c r="U41" s="20">
        <f t="shared" si="8"/>
        <v>0</v>
      </c>
      <c r="V41" s="21">
        <f t="shared" si="9"/>
        <v>0</v>
      </c>
      <c r="W41" s="21">
        <f t="shared" si="10"/>
        <v>0</v>
      </c>
      <c r="X41" s="22"/>
      <c r="Y41" s="23">
        <f t="shared" si="11"/>
        <v>0</v>
      </c>
      <c r="Z41" s="17"/>
      <c r="AA41" s="17"/>
      <c r="AB41" s="24">
        <f t="shared" si="12"/>
        <v>0</v>
      </c>
      <c r="AC41" s="128"/>
      <c r="AD41" s="25">
        <f t="shared" si="13"/>
        <v>0</v>
      </c>
      <c r="AE41" s="26">
        <f t="shared" si="14"/>
        <v>0</v>
      </c>
      <c r="AF41" s="13"/>
      <c r="AG41" s="37"/>
      <c r="AI41" s="17">
        <f t="shared" si="15"/>
        <v>0</v>
      </c>
      <c r="AJ41" s="17">
        <f t="shared" si="16"/>
        <v>0</v>
      </c>
      <c r="AK41" s="17"/>
      <c r="AL41" s="17"/>
      <c r="AM41" s="17"/>
      <c r="AN41" s="17"/>
      <c r="AO41" s="17"/>
      <c r="AP41" s="17"/>
      <c r="AQ41" s="17"/>
      <c r="AR41" s="17">
        <f t="shared" si="17"/>
        <v>0</v>
      </c>
      <c r="AS41" s="17"/>
      <c r="AT41" s="37"/>
      <c r="AU41" s="37"/>
      <c r="AV41" s="17">
        <f t="shared" si="18"/>
        <v>0</v>
      </c>
      <c r="AW41" s="17">
        <f t="shared" si="19"/>
        <v>0</v>
      </c>
      <c r="AX41" s="17"/>
      <c r="AY41" s="17"/>
      <c r="AZ41" s="17"/>
      <c r="BA41" s="17"/>
      <c r="BB41" s="17"/>
      <c r="BC41" s="17"/>
      <c r="BD41" s="17">
        <f t="shared" si="20"/>
        <v>0</v>
      </c>
      <c r="BE41" s="27">
        <f t="shared" si="21"/>
        <v>0</v>
      </c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</row>
    <row r="42" spans="1:196" s="19" customFormat="1" ht="21" customHeight="1" x14ac:dyDescent="0.35">
      <c r="A42" s="13">
        <v>17</v>
      </c>
      <c r="B42" s="14" t="s">
        <v>46</v>
      </c>
      <c r="C42" s="15" t="s">
        <v>38</v>
      </c>
      <c r="D42" s="16">
        <v>34187</v>
      </c>
      <c r="E42" s="17">
        <v>1607</v>
      </c>
      <c r="F42" s="17">
        <f t="shared" si="0"/>
        <v>35794</v>
      </c>
      <c r="G42" s="17">
        <v>1590</v>
      </c>
      <c r="H42" s="17"/>
      <c r="I42" s="17"/>
      <c r="J42" s="17">
        <f t="shared" si="1"/>
        <v>37384</v>
      </c>
      <c r="K42" s="18">
        <f t="shared" si="2"/>
        <v>0</v>
      </c>
      <c r="L42" s="19">
        <v>0</v>
      </c>
      <c r="M42" s="19">
        <v>0</v>
      </c>
      <c r="N42" s="19">
        <v>0</v>
      </c>
      <c r="O42" s="20">
        <f t="shared" si="3"/>
        <v>37384</v>
      </c>
      <c r="P42" s="142">
        <v>1807.73</v>
      </c>
      <c r="Q42" s="17">
        <f t="shared" si="4"/>
        <v>3364.56</v>
      </c>
      <c r="R42" s="17">
        <f t="shared" si="5"/>
        <v>200</v>
      </c>
      <c r="S42" s="17">
        <f t="shared" si="6"/>
        <v>934.6</v>
      </c>
      <c r="T42" s="17">
        <f t="shared" si="7"/>
        <v>100</v>
      </c>
      <c r="U42" s="20">
        <f t="shared" si="8"/>
        <v>6406.89</v>
      </c>
      <c r="V42" s="21">
        <f t="shared" si="9"/>
        <v>15489</v>
      </c>
      <c r="W42" s="21">
        <f t="shared" si="10"/>
        <v>15488.11</v>
      </c>
      <c r="X42" s="22">
        <v>7</v>
      </c>
      <c r="Y42" s="23">
        <f t="shared" si="11"/>
        <v>4486.08</v>
      </c>
      <c r="Z42" s="17">
        <v>0</v>
      </c>
      <c r="AA42" s="17">
        <v>100</v>
      </c>
      <c r="AB42" s="24">
        <f t="shared" si="12"/>
        <v>934.6</v>
      </c>
      <c r="AC42" s="128">
        <v>200</v>
      </c>
      <c r="AD42" s="25">
        <f t="shared" si="13"/>
        <v>30977.11</v>
      </c>
      <c r="AE42" s="26">
        <f t="shared" si="14"/>
        <v>15488.555</v>
      </c>
      <c r="AF42" s="13">
        <v>17</v>
      </c>
      <c r="AG42" s="14" t="s">
        <v>46</v>
      </c>
      <c r="AH42" s="15" t="s">
        <v>38</v>
      </c>
      <c r="AI42" s="17">
        <f t="shared" si="15"/>
        <v>1807.73</v>
      </c>
      <c r="AJ42" s="17">
        <f t="shared" si="16"/>
        <v>3364.56</v>
      </c>
      <c r="AK42" s="17">
        <v>0</v>
      </c>
      <c r="AL42" s="17" t="s">
        <v>26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f t="shared" si="17"/>
        <v>3364.56</v>
      </c>
      <c r="AS42" s="17">
        <v>200</v>
      </c>
      <c r="AT42" s="17">
        <v>0</v>
      </c>
      <c r="AU42" s="17">
        <v>0</v>
      </c>
      <c r="AV42" s="17">
        <f t="shared" si="18"/>
        <v>200</v>
      </c>
      <c r="AW42" s="17">
        <f t="shared" si="19"/>
        <v>934.6</v>
      </c>
      <c r="AX42" s="17">
        <v>0</v>
      </c>
      <c r="AY42" s="17">
        <v>0</v>
      </c>
      <c r="AZ42" s="17">
        <v>100</v>
      </c>
      <c r="BA42" s="17">
        <v>0</v>
      </c>
      <c r="BB42" s="17">
        <v>0</v>
      </c>
      <c r="BC42" s="17">
        <v>0</v>
      </c>
      <c r="BD42" s="17">
        <f t="shared" si="20"/>
        <v>100</v>
      </c>
      <c r="BE42" s="27">
        <f t="shared" si="21"/>
        <v>6406.89</v>
      </c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</row>
    <row r="43" spans="1:196" s="19" customFormat="1" ht="21" customHeight="1" x14ac:dyDescent="0.35">
      <c r="A43" s="13"/>
      <c r="B43" s="14"/>
      <c r="C43" s="15"/>
      <c r="D43" s="16"/>
      <c r="E43" s="17"/>
      <c r="F43" s="17">
        <f t="shared" si="0"/>
        <v>0</v>
      </c>
      <c r="G43" s="17"/>
      <c r="H43" s="17"/>
      <c r="I43" s="17"/>
      <c r="J43" s="17">
        <f t="shared" si="1"/>
        <v>0</v>
      </c>
      <c r="K43" s="18">
        <f t="shared" si="2"/>
        <v>0</v>
      </c>
      <c r="O43" s="20">
        <f t="shared" si="3"/>
        <v>0</v>
      </c>
      <c r="P43" s="142"/>
      <c r="Q43" s="17">
        <f t="shared" si="4"/>
        <v>0</v>
      </c>
      <c r="R43" s="17">
        <f t="shared" si="5"/>
        <v>0</v>
      </c>
      <c r="S43" s="17">
        <f t="shared" si="6"/>
        <v>0</v>
      </c>
      <c r="T43" s="17">
        <f t="shared" si="7"/>
        <v>0</v>
      </c>
      <c r="U43" s="20">
        <f t="shared" si="8"/>
        <v>0</v>
      </c>
      <c r="V43" s="21">
        <f t="shared" si="9"/>
        <v>0</v>
      </c>
      <c r="W43" s="21">
        <f t="shared" si="10"/>
        <v>0</v>
      </c>
      <c r="X43" s="22"/>
      <c r="Y43" s="23">
        <f t="shared" si="11"/>
        <v>0</v>
      </c>
      <c r="Z43" s="17"/>
      <c r="AA43" s="17"/>
      <c r="AB43" s="24">
        <f t="shared" si="12"/>
        <v>0</v>
      </c>
      <c r="AC43" s="128"/>
      <c r="AD43" s="25">
        <f t="shared" si="13"/>
        <v>0</v>
      </c>
      <c r="AE43" s="26">
        <f t="shared" si="14"/>
        <v>0</v>
      </c>
      <c r="AF43" s="13"/>
      <c r="AG43" s="14"/>
      <c r="AH43" s="15"/>
      <c r="AI43" s="17">
        <f t="shared" si="15"/>
        <v>0</v>
      </c>
      <c r="AJ43" s="17">
        <f t="shared" si="16"/>
        <v>0</v>
      </c>
      <c r="AK43" s="17"/>
      <c r="AL43" s="17"/>
      <c r="AM43" s="17"/>
      <c r="AN43" s="17"/>
      <c r="AO43" s="17"/>
      <c r="AP43" s="17"/>
      <c r="AQ43" s="17"/>
      <c r="AR43" s="17">
        <f t="shared" si="17"/>
        <v>0</v>
      </c>
      <c r="AS43" s="17"/>
      <c r="AT43" s="17"/>
      <c r="AU43" s="17"/>
      <c r="AV43" s="17">
        <f t="shared" si="18"/>
        <v>0</v>
      </c>
      <c r="AW43" s="17">
        <f t="shared" si="19"/>
        <v>0</v>
      </c>
      <c r="AX43" s="17"/>
      <c r="AY43" s="17"/>
      <c r="AZ43" s="17"/>
      <c r="BA43" s="17"/>
      <c r="BB43" s="17"/>
      <c r="BC43" s="17"/>
      <c r="BD43" s="17">
        <f t="shared" si="20"/>
        <v>0</v>
      </c>
      <c r="BE43" s="27">
        <f t="shared" si="21"/>
        <v>0</v>
      </c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</row>
    <row r="44" spans="1:196" s="19" customFormat="1" ht="21" customHeight="1" x14ac:dyDescent="0.35">
      <c r="A44" s="13">
        <v>18</v>
      </c>
      <c r="B44" s="14" t="s">
        <v>47</v>
      </c>
      <c r="C44" s="35" t="s">
        <v>38</v>
      </c>
      <c r="D44" s="16">
        <v>34535</v>
      </c>
      <c r="E44" s="17">
        <v>1623</v>
      </c>
      <c r="F44" s="17">
        <f t="shared" si="0"/>
        <v>36158</v>
      </c>
      <c r="G44" s="17">
        <v>1591</v>
      </c>
      <c r="H44" s="17"/>
      <c r="I44" s="48"/>
      <c r="J44" s="17">
        <f t="shared" si="1"/>
        <v>37749</v>
      </c>
      <c r="K44" s="18">
        <f t="shared" si="2"/>
        <v>0</v>
      </c>
      <c r="L44" s="19">
        <v>0</v>
      </c>
      <c r="M44" s="19">
        <v>0</v>
      </c>
      <c r="N44" s="19">
        <v>0</v>
      </c>
      <c r="O44" s="20">
        <f t="shared" si="3"/>
        <v>37749</v>
      </c>
      <c r="P44" s="142">
        <v>1862.15</v>
      </c>
      <c r="Q44" s="17">
        <f t="shared" si="4"/>
        <v>19403.43</v>
      </c>
      <c r="R44" s="17">
        <f t="shared" si="5"/>
        <v>200</v>
      </c>
      <c r="S44" s="17">
        <f t="shared" si="6"/>
        <v>943.72</v>
      </c>
      <c r="T44" s="17">
        <f t="shared" si="7"/>
        <v>100</v>
      </c>
      <c r="U44" s="20">
        <f t="shared" si="8"/>
        <v>22509.300000000003</v>
      </c>
      <c r="V44" s="21">
        <f t="shared" si="9"/>
        <v>7620</v>
      </c>
      <c r="W44" s="21">
        <f t="shared" si="10"/>
        <v>7619.6999999999971</v>
      </c>
      <c r="X44" s="22">
        <f>+A44</f>
        <v>18</v>
      </c>
      <c r="Y44" s="23">
        <f t="shared" si="11"/>
        <v>4529.88</v>
      </c>
      <c r="Z44" s="17">
        <v>0</v>
      </c>
      <c r="AA44" s="17">
        <v>100</v>
      </c>
      <c r="AB44" s="24">
        <f t="shared" si="12"/>
        <v>943.73</v>
      </c>
      <c r="AC44" s="128">
        <v>200</v>
      </c>
      <c r="AD44" s="25">
        <f t="shared" si="13"/>
        <v>15239.699999999997</v>
      </c>
      <c r="AE44" s="26">
        <f t="shared" si="14"/>
        <v>7619.8499999999985</v>
      </c>
      <c r="AF44" s="13">
        <v>18</v>
      </c>
      <c r="AG44" s="14" t="s">
        <v>47</v>
      </c>
      <c r="AH44" s="35" t="s">
        <v>38</v>
      </c>
      <c r="AI44" s="17">
        <f t="shared" si="15"/>
        <v>1862.15</v>
      </c>
      <c r="AJ44" s="17">
        <f t="shared" si="16"/>
        <v>3397.41</v>
      </c>
      <c r="AK44" s="17">
        <v>0</v>
      </c>
      <c r="AL44" s="17">
        <v>0</v>
      </c>
      <c r="AM44" s="17">
        <v>0</v>
      </c>
      <c r="AN44" s="17">
        <v>16006.02</v>
      </c>
      <c r="AO44" s="17">
        <v>0</v>
      </c>
      <c r="AP44" s="17">
        <v>0</v>
      </c>
      <c r="AQ44" s="17">
        <v>0</v>
      </c>
      <c r="AR44" s="17">
        <f t="shared" si="17"/>
        <v>19403.43</v>
      </c>
      <c r="AS44" s="17">
        <v>200</v>
      </c>
      <c r="AT44" s="17">
        <v>0</v>
      </c>
      <c r="AU44" s="17">
        <v>0</v>
      </c>
      <c r="AV44" s="17">
        <f t="shared" si="18"/>
        <v>200</v>
      </c>
      <c r="AW44" s="17">
        <f t="shared" si="19"/>
        <v>943.72</v>
      </c>
      <c r="AX44" s="17">
        <v>0</v>
      </c>
      <c r="AY44" s="17">
        <v>0</v>
      </c>
      <c r="AZ44" s="17">
        <v>100</v>
      </c>
      <c r="BA44" s="17">
        <v>0</v>
      </c>
      <c r="BB44" s="17">
        <v>0</v>
      </c>
      <c r="BC44" s="17">
        <v>0</v>
      </c>
      <c r="BD44" s="17">
        <f t="shared" si="20"/>
        <v>100</v>
      </c>
      <c r="BE44" s="27">
        <f t="shared" si="21"/>
        <v>22509.300000000003</v>
      </c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</row>
    <row r="45" spans="1:196" s="19" customFormat="1" ht="21" customHeight="1" x14ac:dyDescent="0.35">
      <c r="A45" s="13"/>
      <c r="B45" s="29"/>
      <c r="C45" s="15"/>
      <c r="D45" s="16"/>
      <c r="E45" s="17"/>
      <c r="F45" s="17">
        <f t="shared" si="0"/>
        <v>0</v>
      </c>
      <c r="G45" s="17"/>
      <c r="H45" s="17"/>
      <c r="I45" s="17"/>
      <c r="J45" s="17">
        <f t="shared" si="1"/>
        <v>0</v>
      </c>
      <c r="K45" s="18">
        <f t="shared" si="2"/>
        <v>0</v>
      </c>
      <c r="O45" s="20">
        <f t="shared" si="3"/>
        <v>0</v>
      </c>
      <c r="P45" s="142"/>
      <c r="Q45" s="17">
        <f t="shared" si="4"/>
        <v>0</v>
      </c>
      <c r="R45" s="17">
        <f t="shared" si="5"/>
        <v>0</v>
      </c>
      <c r="S45" s="17">
        <f t="shared" si="6"/>
        <v>0</v>
      </c>
      <c r="T45" s="17">
        <f t="shared" si="7"/>
        <v>0</v>
      </c>
      <c r="U45" s="20">
        <f t="shared" si="8"/>
        <v>0</v>
      </c>
      <c r="V45" s="21">
        <f t="shared" si="9"/>
        <v>0</v>
      </c>
      <c r="W45" s="21">
        <f t="shared" si="10"/>
        <v>0</v>
      </c>
      <c r="X45" s="34"/>
      <c r="Y45" s="23">
        <f t="shared" si="11"/>
        <v>0</v>
      </c>
      <c r="Z45" s="17"/>
      <c r="AA45" s="17"/>
      <c r="AB45" s="24">
        <f t="shared" si="12"/>
        <v>0</v>
      </c>
      <c r="AC45" s="128"/>
      <c r="AD45" s="25">
        <f t="shared" si="13"/>
        <v>0</v>
      </c>
      <c r="AE45" s="26">
        <f t="shared" si="14"/>
        <v>0</v>
      </c>
      <c r="AF45" s="13"/>
      <c r="AG45" s="29"/>
      <c r="AH45" s="15"/>
      <c r="AI45" s="17">
        <f t="shared" si="15"/>
        <v>0</v>
      </c>
      <c r="AJ45" s="17">
        <f t="shared" si="16"/>
        <v>0</v>
      </c>
      <c r="AK45" s="17"/>
      <c r="AL45" s="17"/>
      <c r="AM45" s="17"/>
      <c r="AN45" s="17"/>
      <c r="AO45" s="17"/>
      <c r="AP45" s="17"/>
      <c r="AQ45" s="17"/>
      <c r="AR45" s="17">
        <f t="shared" si="17"/>
        <v>0</v>
      </c>
      <c r="AS45" s="17"/>
      <c r="AT45" s="17"/>
      <c r="AU45" s="17"/>
      <c r="AV45" s="17">
        <f t="shared" si="18"/>
        <v>0</v>
      </c>
      <c r="AW45" s="17">
        <f t="shared" si="19"/>
        <v>0</v>
      </c>
      <c r="AX45" s="17"/>
      <c r="AY45" s="17"/>
      <c r="AZ45" s="17"/>
      <c r="BA45" s="17"/>
      <c r="BB45" s="17"/>
      <c r="BC45" s="17"/>
      <c r="BD45" s="17">
        <f t="shared" si="20"/>
        <v>0</v>
      </c>
      <c r="BE45" s="27">
        <f t="shared" si="21"/>
        <v>0</v>
      </c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</row>
    <row r="46" spans="1:196" s="19" customFormat="1" ht="21" customHeight="1" x14ac:dyDescent="0.35">
      <c r="A46" s="13">
        <v>19</v>
      </c>
      <c r="B46" s="14" t="s">
        <v>48</v>
      </c>
      <c r="C46" s="35" t="s">
        <v>49</v>
      </c>
      <c r="D46" s="16">
        <v>43030</v>
      </c>
      <c r="E46" s="17">
        <v>2108</v>
      </c>
      <c r="F46" s="17">
        <f t="shared" si="0"/>
        <v>45138</v>
      </c>
      <c r="G46" s="17">
        <v>2109</v>
      </c>
      <c r="H46" s="17"/>
      <c r="I46" s="17"/>
      <c r="J46" s="17">
        <f t="shared" si="1"/>
        <v>47247</v>
      </c>
      <c r="K46" s="18">
        <f t="shared" si="2"/>
        <v>0</v>
      </c>
      <c r="L46" s="19">
        <v>0</v>
      </c>
      <c r="M46" s="19">
        <v>0</v>
      </c>
      <c r="N46" s="19">
        <v>0</v>
      </c>
      <c r="O46" s="20">
        <f t="shared" si="3"/>
        <v>47247</v>
      </c>
      <c r="P46" s="142">
        <v>3605.95</v>
      </c>
      <c r="Q46" s="17">
        <f t="shared" si="4"/>
        <v>9753.2499999999982</v>
      </c>
      <c r="R46" s="17">
        <f t="shared" si="5"/>
        <v>3128.58</v>
      </c>
      <c r="S46" s="17">
        <f t="shared" si="6"/>
        <v>1181.17</v>
      </c>
      <c r="T46" s="17">
        <f t="shared" si="7"/>
        <v>10232.4</v>
      </c>
      <c r="U46" s="20">
        <f t="shared" si="8"/>
        <v>27901.35</v>
      </c>
      <c r="V46" s="21">
        <f t="shared" si="9"/>
        <v>9673</v>
      </c>
      <c r="W46" s="21">
        <f t="shared" si="10"/>
        <v>9672.6500000000015</v>
      </c>
      <c r="X46" s="22">
        <f>+A46</f>
        <v>19</v>
      </c>
      <c r="Y46" s="23">
        <f t="shared" si="11"/>
        <v>5669.6399999999994</v>
      </c>
      <c r="Z46" s="17">
        <v>0</v>
      </c>
      <c r="AA46" s="17">
        <v>100</v>
      </c>
      <c r="AB46" s="24">
        <f t="shared" si="12"/>
        <v>1181.18</v>
      </c>
      <c r="AC46" s="128">
        <v>200</v>
      </c>
      <c r="AD46" s="25">
        <f t="shared" si="13"/>
        <v>19345.650000000001</v>
      </c>
      <c r="AE46" s="26">
        <f t="shared" si="14"/>
        <v>9672.8250000000007</v>
      </c>
      <c r="AF46" s="13">
        <v>19</v>
      </c>
      <c r="AG46" s="14" t="s">
        <v>48</v>
      </c>
      <c r="AH46" s="35" t="s">
        <v>49</v>
      </c>
      <c r="AI46" s="17">
        <f t="shared" si="15"/>
        <v>3605.95</v>
      </c>
      <c r="AJ46" s="17">
        <f t="shared" si="16"/>
        <v>4252.2299999999996</v>
      </c>
      <c r="AK46" s="17">
        <v>0</v>
      </c>
      <c r="AL46" s="17">
        <v>0</v>
      </c>
      <c r="AM46" s="17">
        <v>0</v>
      </c>
      <c r="AN46" s="17">
        <v>4845.46</v>
      </c>
      <c r="AO46" s="17">
        <v>0</v>
      </c>
      <c r="AP46" s="17">
        <v>0</v>
      </c>
      <c r="AQ46" s="17">
        <v>655.56</v>
      </c>
      <c r="AR46" s="17">
        <f t="shared" si="17"/>
        <v>9753.2499999999982</v>
      </c>
      <c r="AS46" s="17">
        <v>200</v>
      </c>
      <c r="AT46" s="17">
        <v>2928.58</v>
      </c>
      <c r="AU46" s="17">
        <v>0</v>
      </c>
      <c r="AV46" s="17">
        <f t="shared" si="18"/>
        <v>3128.58</v>
      </c>
      <c r="AW46" s="17">
        <f t="shared" si="19"/>
        <v>1181.17</v>
      </c>
      <c r="AX46" s="17">
        <v>0</v>
      </c>
      <c r="AY46" s="17">
        <v>1767</v>
      </c>
      <c r="AZ46" s="17">
        <v>100</v>
      </c>
      <c r="BA46" s="17">
        <v>8365.4</v>
      </c>
      <c r="BB46" s="17">
        <v>0</v>
      </c>
      <c r="BC46" s="17">
        <v>0</v>
      </c>
      <c r="BD46" s="17">
        <f t="shared" si="20"/>
        <v>10232.4</v>
      </c>
      <c r="BE46" s="27">
        <f t="shared" si="21"/>
        <v>27901.35</v>
      </c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</row>
    <row r="47" spans="1:196" s="19" customFormat="1" ht="21" customHeight="1" x14ac:dyDescent="0.35">
      <c r="A47" s="13"/>
      <c r="B47" s="29"/>
      <c r="C47" s="15"/>
      <c r="D47" s="16"/>
      <c r="E47" s="17"/>
      <c r="F47" s="17">
        <f t="shared" si="0"/>
        <v>0</v>
      </c>
      <c r="G47" s="17"/>
      <c r="H47" s="17"/>
      <c r="I47" s="17"/>
      <c r="J47" s="17">
        <f t="shared" si="1"/>
        <v>0</v>
      </c>
      <c r="K47" s="18">
        <f t="shared" si="2"/>
        <v>0</v>
      </c>
      <c r="O47" s="20">
        <f t="shared" si="3"/>
        <v>0</v>
      </c>
      <c r="P47" s="142"/>
      <c r="Q47" s="17">
        <f t="shared" si="4"/>
        <v>0</v>
      </c>
      <c r="R47" s="17">
        <f t="shared" si="5"/>
        <v>0</v>
      </c>
      <c r="S47" s="17">
        <f t="shared" si="6"/>
        <v>0</v>
      </c>
      <c r="T47" s="17">
        <f t="shared" si="7"/>
        <v>0</v>
      </c>
      <c r="U47" s="20">
        <f t="shared" si="8"/>
        <v>0</v>
      </c>
      <c r="V47" s="21">
        <f t="shared" si="9"/>
        <v>0</v>
      </c>
      <c r="W47" s="21">
        <f t="shared" si="10"/>
        <v>0</v>
      </c>
      <c r="X47" s="22"/>
      <c r="Y47" s="23">
        <f t="shared" si="11"/>
        <v>0</v>
      </c>
      <c r="Z47" s="17"/>
      <c r="AA47" s="17"/>
      <c r="AB47" s="24">
        <f t="shared" si="12"/>
        <v>0</v>
      </c>
      <c r="AC47" s="128"/>
      <c r="AD47" s="25">
        <f t="shared" si="13"/>
        <v>0</v>
      </c>
      <c r="AE47" s="26">
        <f t="shared" si="14"/>
        <v>0</v>
      </c>
      <c r="AF47" s="13"/>
      <c r="AG47" s="29"/>
      <c r="AH47" s="15"/>
      <c r="AI47" s="17">
        <f t="shared" si="15"/>
        <v>0</v>
      </c>
      <c r="AJ47" s="17">
        <f t="shared" si="16"/>
        <v>0</v>
      </c>
      <c r="AK47" s="17"/>
      <c r="AL47" s="17"/>
      <c r="AM47" s="17"/>
      <c r="AN47" s="17"/>
      <c r="AO47" s="17"/>
      <c r="AP47" s="17"/>
      <c r="AQ47" s="17"/>
      <c r="AR47" s="17">
        <f t="shared" si="17"/>
        <v>0</v>
      </c>
      <c r="AS47" s="17"/>
      <c r="AT47" s="154" t="s">
        <v>131</v>
      </c>
      <c r="AU47" s="17"/>
      <c r="AV47" s="17">
        <f t="shared" si="18"/>
        <v>0</v>
      </c>
      <c r="AW47" s="17">
        <f t="shared" si="19"/>
        <v>0</v>
      </c>
      <c r="AX47" s="17"/>
      <c r="AY47" s="17"/>
      <c r="AZ47" s="17"/>
      <c r="BA47" s="17"/>
      <c r="BB47" s="17"/>
      <c r="BC47" s="17"/>
      <c r="BD47" s="17">
        <f t="shared" si="20"/>
        <v>0</v>
      </c>
      <c r="BE47" s="27">
        <f t="shared" si="21"/>
        <v>0</v>
      </c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</row>
    <row r="48" spans="1:196" s="19" customFormat="1" ht="21" customHeight="1" x14ac:dyDescent="0.35">
      <c r="A48" s="13">
        <v>20</v>
      </c>
      <c r="B48" s="29" t="s">
        <v>122</v>
      </c>
      <c r="C48" s="15" t="s">
        <v>127</v>
      </c>
      <c r="D48" s="16">
        <v>29165</v>
      </c>
      <c r="E48" s="17">
        <v>1540</v>
      </c>
      <c r="F48" s="17">
        <f t="shared" si="0"/>
        <v>30705</v>
      </c>
      <c r="G48" s="17">
        <v>1540</v>
      </c>
      <c r="H48" s="17"/>
      <c r="I48" s="17"/>
      <c r="J48" s="17">
        <f t="shared" si="1"/>
        <v>32245</v>
      </c>
      <c r="K48" s="18">
        <f t="shared" si="2"/>
        <v>173.36</v>
      </c>
      <c r="L48" s="19">
        <v>0</v>
      </c>
      <c r="M48" s="19">
        <v>1</v>
      </c>
      <c r="N48" s="19">
        <v>0</v>
      </c>
      <c r="O48" s="20">
        <f t="shared" si="3"/>
        <v>32071.64</v>
      </c>
      <c r="P48" s="142">
        <v>1125.52</v>
      </c>
      <c r="Q48" s="17">
        <f t="shared" si="4"/>
        <v>2902.0499999999997</v>
      </c>
      <c r="R48" s="17">
        <f t="shared" si="5"/>
        <v>200</v>
      </c>
      <c r="S48" s="17">
        <f t="shared" si="6"/>
        <v>806.12</v>
      </c>
      <c r="T48" s="17">
        <f t="shared" si="7"/>
        <v>100</v>
      </c>
      <c r="U48" s="20">
        <f t="shared" si="8"/>
        <v>5133.6899999999996</v>
      </c>
      <c r="V48" s="21">
        <f t="shared" si="9"/>
        <v>13469</v>
      </c>
      <c r="W48" s="21">
        <f t="shared" si="10"/>
        <v>13468.95</v>
      </c>
      <c r="X48" s="22">
        <v>8</v>
      </c>
      <c r="Y48" s="23">
        <f t="shared" si="11"/>
        <v>3869.3999999999996</v>
      </c>
      <c r="Z48" s="17"/>
      <c r="AA48" s="17">
        <v>100</v>
      </c>
      <c r="AB48" s="24">
        <f t="shared" si="12"/>
        <v>806.13</v>
      </c>
      <c r="AC48" s="128">
        <v>200</v>
      </c>
      <c r="AD48" s="25">
        <f t="shared" si="13"/>
        <v>26937.95</v>
      </c>
      <c r="AE48" s="26">
        <f t="shared" si="14"/>
        <v>13468.975</v>
      </c>
      <c r="AF48" s="13">
        <v>20</v>
      </c>
      <c r="AG48" s="29" t="s">
        <v>122</v>
      </c>
      <c r="AH48" s="15" t="s">
        <v>127</v>
      </c>
      <c r="AI48" s="17">
        <f t="shared" si="15"/>
        <v>1125.52</v>
      </c>
      <c r="AJ48" s="17">
        <f t="shared" si="16"/>
        <v>2902.0499999999997</v>
      </c>
      <c r="AK48" s="17"/>
      <c r="AL48" s="17"/>
      <c r="AM48" s="17"/>
      <c r="AN48" s="17"/>
      <c r="AO48" s="17"/>
      <c r="AP48" s="17"/>
      <c r="AQ48" s="17"/>
      <c r="AR48" s="17">
        <f t="shared" si="17"/>
        <v>2902.0499999999997</v>
      </c>
      <c r="AS48" s="17">
        <v>200</v>
      </c>
      <c r="AT48" s="17"/>
      <c r="AU48" s="17"/>
      <c r="AV48" s="17">
        <f t="shared" si="18"/>
        <v>200</v>
      </c>
      <c r="AW48" s="17">
        <f t="shared" si="19"/>
        <v>806.12</v>
      </c>
      <c r="AX48" s="17"/>
      <c r="AY48" s="17"/>
      <c r="AZ48" s="17">
        <v>100</v>
      </c>
      <c r="BA48" s="17"/>
      <c r="BB48" s="17"/>
      <c r="BC48" s="17"/>
      <c r="BD48" s="17">
        <f t="shared" si="20"/>
        <v>100</v>
      </c>
      <c r="BE48" s="27">
        <f t="shared" si="21"/>
        <v>5133.6899999999996</v>
      </c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</row>
    <row r="49" spans="1:196" s="19" customFormat="1" ht="21" customHeight="1" x14ac:dyDescent="0.35">
      <c r="A49" s="13"/>
      <c r="B49" s="29"/>
      <c r="C49" s="15"/>
      <c r="D49" s="16"/>
      <c r="E49" s="17"/>
      <c r="F49" s="17">
        <f t="shared" si="0"/>
        <v>0</v>
      </c>
      <c r="G49" s="17"/>
      <c r="H49" s="17"/>
      <c r="I49" s="17"/>
      <c r="J49" s="17">
        <f t="shared" si="1"/>
        <v>0</v>
      </c>
      <c r="K49" s="18">
        <f t="shared" si="2"/>
        <v>0</v>
      </c>
      <c r="O49" s="20">
        <f t="shared" si="3"/>
        <v>0</v>
      </c>
      <c r="P49" s="142"/>
      <c r="Q49" s="17">
        <f t="shared" si="4"/>
        <v>0</v>
      </c>
      <c r="R49" s="17">
        <f t="shared" si="5"/>
        <v>0</v>
      </c>
      <c r="S49" s="17">
        <f t="shared" si="6"/>
        <v>0</v>
      </c>
      <c r="T49" s="17">
        <f t="shared" si="7"/>
        <v>0</v>
      </c>
      <c r="U49" s="20">
        <f t="shared" si="8"/>
        <v>0</v>
      </c>
      <c r="V49" s="21">
        <f t="shared" si="9"/>
        <v>0</v>
      </c>
      <c r="W49" s="21">
        <f t="shared" si="10"/>
        <v>0</v>
      </c>
      <c r="X49" s="22"/>
      <c r="Y49" s="23">
        <f t="shared" si="11"/>
        <v>0</v>
      </c>
      <c r="Z49" s="17"/>
      <c r="AA49" s="17"/>
      <c r="AB49" s="24">
        <f t="shared" si="12"/>
        <v>0</v>
      </c>
      <c r="AC49" s="128"/>
      <c r="AD49" s="25">
        <f t="shared" si="13"/>
        <v>0</v>
      </c>
      <c r="AE49" s="26">
        <f t="shared" si="14"/>
        <v>0</v>
      </c>
      <c r="AF49" s="13"/>
      <c r="AG49" s="29"/>
      <c r="AH49" s="15"/>
      <c r="AI49" s="17">
        <f t="shared" si="15"/>
        <v>0</v>
      </c>
      <c r="AJ49" s="17">
        <f t="shared" si="16"/>
        <v>0</v>
      </c>
      <c r="AK49" s="17"/>
      <c r="AL49" s="17"/>
      <c r="AM49" s="17"/>
      <c r="AN49" s="17"/>
      <c r="AO49" s="17"/>
      <c r="AP49" s="17"/>
      <c r="AQ49" s="17"/>
      <c r="AR49" s="17">
        <f t="shared" si="17"/>
        <v>0</v>
      </c>
      <c r="AS49" s="17"/>
      <c r="AT49" s="17"/>
      <c r="AU49" s="17"/>
      <c r="AV49" s="17">
        <f t="shared" si="18"/>
        <v>0</v>
      </c>
      <c r="AW49" s="17">
        <f t="shared" si="19"/>
        <v>0</v>
      </c>
      <c r="AX49" s="17"/>
      <c r="AY49" s="17"/>
      <c r="AZ49" s="17"/>
      <c r="BA49" s="17"/>
      <c r="BB49" s="17"/>
      <c r="BC49" s="17"/>
      <c r="BD49" s="17">
        <f t="shared" si="20"/>
        <v>0</v>
      </c>
      <c r="BE49" s="27">
        <f t="shared" si="21"/>
        <v>0</v>
      </c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</row>
    <row r="50" spans="1:196" s="19" customFormat="1" ht="21" customHeight="1" x14ac:dyDescent="0.35">
      <c r="A50" s="13">
        <v>21</v>
      </c>
      <c r="B50" s="14" t="s">
        <v>108</v>
      </c>
      <c r="C50" s="35" t="s">
        <v>109</v>
      </c>
      <c r="D50" s="16">
        <v>33843</v>
      </c>
      <c r="E50" s="17">
        <v>1591</v>
      </c>
      <c r="F50" s="17">
        <f t="shared" si="0"/>
        <v>35434</v>
      </c>
      <c r="G50" s="17">
        <v>1590</v>
      </c>
      <c r="H50" s="17"/>
      <c r="I50" s="17"/>
      <c r="J50" s="17">
        <f t="shared" si="1"/>
        <v>37024</v>
      </c>
      <c r="K50" s="18">
        <f t="shared" si="2"/>
        <v>0</v>
      </c>
      <c r="L50" s="19">
        <v>0</v>
      </c>
      <c r="M50" s="19">
        <v>0</v>
      </c>
      <c r="N50" s="19">
        <v>0</v>
      </c>
      <c r="O50" s="20">
        <f t="shared" si="3"/>
        <v>37024</v>
      </c>
      <c r="P50" s="142">
        <v>1759.94</v>
      </c>
      <c r="Q50" s="17">
        <f t="shared" si="4"/>
        <v>17288.78</v>
      </c>
      <c r="R50" s="17">
        <f t="shared" si="5"/>
        <v>200</v>
      </c>
      <c r="S50" s="17">
        <f t="shared" si="6"/>
        <v>925.6</v>
      </c>
      <c r="T50" s="17">
        <f t="shared" si="7"/>
        <v>8016</v>
      </c>
      <c r="U50" s="20">
        <f t="shared" si="8"/>
        <v>28190.319999999996</v>
      </c>
      <c r="V50" s="21">
        <f t="shared" si="9"/>
        <v>4417</v>
      </c>
      <c r="W50" s="21">
        <f t="shared" si="10"/>
        <v>4416.6800000000039</v>
      </c>
      <c r="X50" s="22">
        <f>+A50</f>
        <v>21</v>
      </c>
      <c r="Y50" s="23">
        <f t="shared" si="11"/>
        <v>4442.88</v>
      </c>
      <c r="Z50" s="17">
        <v>0</v>
      </c>
      <c r="AA50" s="17">
        <v>100</v>
      </c>
      <c r="AB50" s="24">
        <f t="shared" si="12"/>
        <v>925.6</v>
      </c>
      <c r="AC50" s="128">
        <v>200</v>
      </c>
      <c r="AD50" s="25">
        <f t="shared" si="13"/>
        <v>8833.6800000000039</v>
      </c>
      <c r="AE50" s="26">
        <f t="shared" si="14"/>
        <v>4416.840000000002</v>
      </c>
      <c r="AF50" s="13">
        <v>21</v>
      </c>
      <c r="AG50" s="14" t="s">
        <v>108</v>
      </c>
      <c r="AH50" s="35" t="s">
        <v>109</v>
      </c>
      <c r="AI50" s="17">
        <f t="shared" si="15"/>
        <v>1759.94</v>
      </c>
      <c r="AJ50" s="17">
        <f t="shared" si="16"/>
        <v>3332.16</v>
      </c>
      <c r="AK50" s="17">
        <v>0</v>
      </c>
      <c r="AL50" s="17">
        <v>0</v>
      </c>
      <c r="AM50" s="17">
        <v>9634.44</v>
      </c>
      <c r="AN50" s="17">
        <v>4322.18</v>
      </c>
      <c r="AO50" s="17">
        <v>0</v>
      </c>
      <c r="AP50" s="17">
        <v>0</v>
      </c>
      <c r="AQ50" s="17">
        <v>0</v>
      </c>
      <c r="AR50" s="17">
        <f t="shared" si="17"/>
        <v>17288.78</v>
      </c>
      <c r="AS50" s="17">
        <v>200</v>
      </c>
      <c r="AT50" s="17">
        <v>0</v>
      </c>
      <c r="AU50" s="17">
        <v>0</v>
      </c>
      <c r="AV50" s="17">
        <f t="shared" si="18"/>
        <v>200</v>
      </c>
      <c r="AW50" s="17">
        <f t="shared" si="19"/>
        <v>925.6</v>
      </c>
      <c r="AX50" s="17">
        <v>0</v>
      </c>
      <c r="AY50" s="17">
        <v>7916</v>
      </c>
      <c r="AZ50" s="17">
        <v>100</v>
      </c>
      <c r="BA50" s="17">
        <v>0</v>
      </c>
      <c r="BB50" s="17">
        <v>0</v>
      </c>
      <c r="BC50" s="17">
        <v>0</v>
      </c>
      <c r="BD50" s="17">
        <f t="shared" si="20"/>
        <v>8016</v>
      </c>
      <c r="BE50" s="27">
        <f t="shared" si="21"/>
        <v>28190.319999999996</v>
      </c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</row>
    <row r="51" spans="1:196" s="19" customFormat="1" ht="21" customHeight="1" x14ac:dyDescent="0.35">
      <c r="A51" s="13"/>
      <c r="B51" s="29"/>
      <c r="C51" s="15"/>
      <c r="D51" s="16"/>
      <c r="E51" s="17"/>
      <c r="F51" s="17">
        <f t="shared" si="0"/>
        <v>0</v>
      </c>
      <c r="G51" s="17"/>
      <c r="H51" s="17"/>
      <c r="I51" s="17"/>
      <c r="J51" s="17">
        <f t="shared" si="1"/>
        <v>0</v>
      </c>
      <c r="K51" s="18">
        <f t="shared" si="2"/>
        <v>0</v>
      </c>
      <c r="O51" s="20">
        <f t="shared" si="3"/>
        <v>0</v>
      </c>
      <c r="P51" s="142"/>
      <c r="Q51" s="17">
        <f t="shared" si="4"/>
        <v>0</v>
      </c>
      <c r="R51" s="17">
        <f t="shared" si="5"/>
        <v>0</v>
      </c>
      <c r="S51" s="17">
        <f t="shared" si="6"/>
        <v>0</v>
      </c>
      <c r="T51" s="17">
        <f t="shared" si="7"/>
        <v>0</v>
      </c>
      <c r="U51" s="20">
        <f t="shared" si="8"/>
        <v>0</v>
      </c>
      <c r="V51" s="21">
        <f t="shared" si="9"/>
        <v>0</v>
      </c>
      <c r="W51" s="21">
        <f t="shared" si="10"/>
        <v>0</v>
      </c>
      <c r="X51" s="34"/>
      <c r="Y51" s="23">
        <f t="shared" si="11"/>
        <v>0</v>
      </c>
      <c r="Z51" s="17"/>
      <c r="AA51" s="17"/>
      <c r="AB51" s="24">
        <f t="shared" si="12"/>
        <v>0</v>
      </c>
      <c r="AC51" s="128"/>
      <c r="AD51" s="25">
        <f t="shared" si="13"/>
        <v>0</v>
      </c>
      <c r="AE51" s="26">
        <f t="shared" si="14"/>
        <v>0</v>
      </c>
      <c r="AF51" s="13"/>
      <c r="AG51" s="29"/>
      <c r="AH51" s="15"/>
      <c r="AI51" s="17">
        <f t="shared" si="15"/>
        <v>0</v>
      </c>
      <c r="AJ51" s="17">
        <f t="shared" si="16"/>
        <v>0</v>
      </c>
      <c r="AK51" s="17"/>
      <c r="AL51" s="17"/>
      <c r="AM51" s="17"/>
      <c r="AN51" s="17"/>
      <c r="AO51" s="17"/>
      <c r="AP51" s="17"/>
      <c r="AQ51" s="17"/>
      <c r="AR51" s="17">
        <f t="shared" si="17"/>
        <v>0</v>
      </c>
      <c r="AS51" s="17"/>
      <c r="AT51" s="17"/>
      <c r="AU51" s="17"/>
      <c r="AV51" s="17">
        <f t="shared" si="18"/>
        <v>0</v>
      </c>
      <c r="AW51" s="17">
        <f t="shared" si="19"/>
        <v>0</v>
      </c>
      <c r="AX51" s="17"/>
      <c r="AY51" s="17"/>
      <c r="AZ51" s="17"/>
      <c r="BA51" s="17"/>
      <c r="BB51" s="17"/>
      <c r="BC51" s="17"/>
      <c r="BD51" s="17">
        <f t="shared" si="20"/>
        <v>0</v>
      </c>
      <c r="BE51" s="27">
        <f t="shared" si="21"/>
        <v>0</v>
      </c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</row>
    <row r="52" spans="1:196" s="19" customFormat="1" ht="21" customHeight="1" x14ac:dyDescent="0.35">
      <c r="A52" s="13">
        <v>22</v>
      </c>
      <c r="B52" s="14" t="s">
        <v>50</v>
      </c>
      <c r="C52" s="35" t="s">
        <v>51</v>
      </c>
      <c r="D52" s="16">
        <v>36619</v>
      </c>
      <c r="E52" s="17">
        <v>1794</v>
      </c>
      <c r="F52" s="17">
        <f t="shared" si="0"/>
        <v>38413</v>
      </c>
      <c r="G52" s="17">
        <v>1795</v>
      </c>
      <c r="H52" s="17"/>
      <c r="I52" s="17"/>
      <c r="J52" s="17">
        <f t="shared" si="1"/>
        <v>40208</v>
      </c>
      <c r="K52" s="18">
        <f t="shared" si="2"/>
        <v>3919.92</v>
      </c>
      <c r="L52" s="19">
        <v>3</v>
      </c>
      <c r="M52" s="19">
        <v>0</v>
      </c>
      <c r="N52" s="19">
        <v>8</v>
      </c>
      <c r="O52" s="20">
        <f t="shared" si="3"/>
        <v>36288.080000000002</v>
      </c>
      <c r="P52" s="142">
        <v>2285.15</v>
      </c>
      <c r="Q52" s="17">
        <f t="shared" si="4"/>
        <v>6881.7</v>
      </c>
      <c r="R52" s="17">
        <f t="shared" si="5"/>
        <v>200</v>
      </c>
      <c r="S52" s="17">
        <f t="shared" si="6"/>
        <v>1005.2</v>
      </c>
      <c r="T52" s="17">
        <f t="shared" si="7"/>
        <v>6427.22</v>
      </c>
      <c r="U52" s="20">
        <f t="shared" si="8"/>
        <v>16799.27</v>
      </c>
      <c r="V52" s="21">
        <f t="shared" si="9"/>
        <v>9744</v>
      </c>
      <c r="W52" s="21">
        <f t="shared" si="10"/>
        <v>9744.8100000000013</v>
      </c>
      <c r="X52" s="22">
        <f>+A52</f>
        <v>22</v>
      </c>
      <c r="Y52" s="23">
        <f t="shared" si="11"/>
        <v>4824.96</v>
      </c>
      <c r="Z52" s="17">
        <v>0</v>
      </c>
      <c r="AA52" s="17">
        <v>100</v>
      </c>
      <c r="AB52" s="24">
        <f t="shared" si="12"/>
        <v>1005.2</v>
      </c>
      <c r="AC52" s="128">
        <v>200</v>
      </c>
      <c r="AD52" s="25">
        <f t="shared" si="13"/>
        <v>19488.810000000001</v>
      </c>
      <c r="AE52" s="26">
        <f t="shared" si="14"/>
        <v>9744.4050000000007</v>
      </c>
      <c r="AF52" s="13">
        <v>22</v>
      </c>
      <c r="AG52" s="14" t="s">
        <v>50</v>
      </c>
      <c r="AH52" s="35" t="s">
        <v>51</v>
      </c>
      <c r="AI52" s="17">
        <f t="shared" si="15"/>
        <v>2285.15</v>
      </c>
      <c r="AJ52" s="17">
        <f t="shared" si="16"/>
        <v>3618.72</v>
      </c>
      <c r="AK52" s="17">
        <v>0</v>
      </c>
      <c r="AL52" s="17">
        <v>0</v>
      </c>
      <c r="AM52" s="17">
        <v>0</v>
      </c>
      <c r="AN52" s="17">
        <v>3262.98</v>
      </c>
      <c r="AO52" s="17">
        <v>0</v>
      </c>
      <c r="AP52" s="17">
        <v>0</v>
      </c>
      <c r="AQ52" s="17">
        <v>0</v>
      </c>
      <c r="AR52" s="17">
        <f t="shared" si="17"/>
        <v>6881.7</v>
      </c>
      <c r="AS52" s="17">
        <v>200</v>
      </c>
      <c r="AT52" s="17">
        <v>0</v>
      </c>
      <c r="AU52" s="17">
        <v>0</v>
      </c>
      <c r="AV52" s="17">
        <f t="shared" si="18"/>
        <v>200</v>
      </c>
      <c r="AW52" s="17">
        <f t="shared" si="19"/>
        <v>1005.2</v>
      </c>
      <c r="AX52" s="17">
        <v>0</v>
      </c>
      <c r="AY52" s="17">
        <v>1711</v>
      </c>
      <c r="AZ52" s="17">
        <v>100</v>
      </c>
      <c r="BA52" s="17">
        <v>4616.22</v>
      </c>
      <c r="BB52" s="17">
        <v>0</v>
      </c>
      <c r="BC52" s="17">
        <v>0</v>
      </c>
      <c r="BD52" s="17">
        <f t="shared" si="20"/>
        <v>6427.22</v>
      </c>
      <c r="BE52" s="27">
        <f t="shared" si="21"/>
        <v>16799.27</v>
      </c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</row>
    <row r="53" spans="1:196" s="19" customFormat="1" ht="21" customHeight="1" x14ac:dyDescent="0.35">
      <c r="A53" s="13"/>
      <c r="B53" s="29"/>
      <c r="C53" s="15"/>
      <c r="D53" s="16"/>
      <c r="E53" s="17"/>
      <c r="F53" s="17">
        <f t="shared" si="0"/>
        <v>0</v>
      </c>
      <c r="G53" s="17"/>
      <c r="H53" s="17"/>
      <c r="I53" s="17"/>
      <c r="J53" s="17">
        <f t="shared" si="1"/>
        <v>0</v>
      </c>
      <c r="K53" s="18">
        <f t="shared" si="2"/>
        <v>0</v>
      </c>
      <c r="O53" s="20">
        <f t="shared" si="3"/>
        <v>0</v>
      </c>
      <c r="P53" s="142"/>
      <c r="Q53" s="17">
        <f t="shared" si="4"/>
        <v>0</v>
      </c>
      <c r="R53" s="17">
        <f t="shared" si="5"/>
        <v>0</v>
      </c>
      <c r="S53" s="17">
        <f t="shared" si="6"/>
        <v>0</v>
      </c>
      <c r="T53" s="17">
        <f t="shared" si="7"/>
        <v>0</v>
      </c>
      <c r="U53" s="20">
        <f t="shared" si="8"/>
        <v>0</v>
      </c>
      <c r="V53" s="21">
        <f t="shared" si="9"/>
        <v>0</v>
      </c>
      <c r="W53" s="21">
        <f t="shared" si="10"/>
        <v>0</v>
      </c>
      <c r="X53" s="22"/>
      <c r="Y53" s="23">
        <f t="shared" si="11"/>
        <v>0</v>
      </c>
      <c r="Z53" s="17"/>
      <c r="AA53" s="17"/>
      <c r="AB53" s="24">
        <f t="shared" si="12"/>
        <v>0</v>
      </c>
      <c r="AC53" s="128"/>
      <c r="AD53" s="25">
        <f t="shared" si="13"/>
        <v>0</v>
      </c>
      <c r="AE53" s="26">
        <f t="shared" si="14"/>
        <v>0</v>
      </c>
      <c r="AF53" s="13"/>
      <c r="AG53" s="29"/>
      <c r="AH53" s="15"/>
      <c r="AI53" s="17">
        <f t="shared" si="15"/>
        <v>0</v>
      </c>
      <c r="AJ53" s="17">
        <f t="shared" si="16"/>
        <v>0</v>
      </c>
      <c r="AK53" s="17"/>
      <c r="AL53" s="17"/>
      <c r="AM53" s="17"/>
      <c r="AN53" s="17"/>
      <c r="AO53" s="17"/>
      <c r="AP53" s="17"/>
      <c r="AQ53" s="17"/>
      <c r="AR53" s="17">
        <f t="shared" si="17"/>
        <v>0</v>
      </c>
      <c r="AS53" s="17"/>
      <c r="AT53" s="17"/>
      <c r="AU53" s="17"/>
      <c r="AV53" s="17">
        <f t="shared" si="18"/>
        <v>0</v>
      </c>
      <c r="AW53" s="17">
        <f t="shared" si="19"/>
        <v>0</v>
      </c>
      <c r="AX53" s="17"/>
      <c r="AY53" s="17"/>
      <c r="AZ53" s="17"/>
      <c r="BA53" s="17"/>
      <c r="BB53" s="17"/>
      <c r="BC53" s="17"/>
      <c r="BD53" s="17">
        <f t="shared" si="20"/>
        <v>0</v>
      </c>
      <c r="BE53" s="27">
        <f t="shared" si="21"/>
        <v>0</v>
      </c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</row>
    <row r="54" spans="1:196" s="19" customFormat="1" ht="21.75" customHeight="1" x14ac:dyDescent="0.35">
      <c r="A54" s="13">
        <v>23</v>
      </c>
      <c r="B54" s="29" t="s">
        <v>52</v>
      </c>
      <c r="C54" s="19" t="s">
        <v>38</v>
      </c>
      <c r="D54" s="16">
        <v>34187</v>
      </c>
      <c r="E54" s="17">
        <v>1607</v>
      </c>
      <c r="F54" s="17">
        <f t="shared" si="0"/>
        <v>35794</v>
      </c>
      <c r="G54" s="17">
        <v>1590</v>
      </c>
      <c r="H54" s="17"/>
      <c r="I54" s="17"/>
      <c r="J54" s="17">
        <f t="shared" si="1"/>
        <v>37384</v>
      </c>
      <c r="K54" s="18">
        <f t="shared" si="2"/>
        <v>0</v>
      </c>
      <c r="L54" s="19">
        <v>0</v>
      </c>
      <c r="M54" s="19">
        <v>0</v>
      </c>
      <c r="N54" s="19">
        <v>0</v>
      </c>
      <c r="O54" s="20">
        <f t="shared" si="3"/>
        <v>37384</v>
      </c>
      <c r="P54" s="142">
        <v>1807.73</v>
      </c>
      <c r="Q54" s="17">
        <f t="shared" si="4"/>
        <v>11020.699999999999</v>
      </c>
      <c r="R54" s="17">
        <f t="shared" si="5"/>
        <v>1149.8</v>
      </c>
      <c r="S54" s="17">
        <f t="shared" si="6"/>
        <v>934.6</v>
      </c>
      <c r="T54" s="17">
        <f t="shared" si="7"/>
        <v>100</v>
      </c>
      <c r="U54" s="20">
        <f t="shared" si="8"/>
        <v>15012.829999999998</v>
      </c>
      <c r="V54" s="21">
        <f t="shared" si="9"/>
        <v>11186</v>
      </c>
      <c r="W54" s="21">
        <f t="shared" si="10"/>
        <v>11185.170000000002</v>
      </c>
      <c r="X54" s="22">
        <v>9</v>
      </c>
      <c r="Y54" s="23">
        <f t="shared" si="11"/>
        <v>4486.08</v>
      </c>
      <c r="Z54" s="17">
        <v>0</v>
      </c>
      <c r="AA54" s="17">
        <v>100</v>
      </c>
      <c r="AB54" s="24">
        <f t="shared" si="12"/>
        <v>934.6</v>
      </c>
      <c r="AC54" s="128">
        <v>200</v>
      </c>
      <c r="AD54" s="25">
        <f t="shared" si="13"/>
        <v>22371.170000000002</v>
      </c>
      <c r="AE54" s="26">
        <f t="shared" si="14"/>
        <v>11185.585000000001</v>
      </c>
      <c r="AF54" s="13">
        <v>23</v>
      </c>
      <c r="AG54" s="29" t="s">
        <v>52</v>
      </c>
      <c r="AH54" s="19" t="s">
        <v>38</v>
      </c>
      <c r="AI54" s="17">
        <f t="shared" si="15"/>
        <v>1807.73</v>
      </c>
      <c r="AJ54" s="17">
        <f t="shared" si="16"/>
        <v>3364.56</v>
      </c>
      <c r="AK54" s="17">
        <v>0</v>
      </c>
      <c r="AL54" s="17">
        <v>0</v>
      </c>
      <c r="AM54" s="17">
        <v>0</v>
      </c>
      <c r="AN54" s="17">
        <v>7000.58</v>
      </c>
      <c r="AO54" s="17">
        <v>0</v>
      </c>
      <c r="AP54" s="17">
        <v>0</v>
      </c>
      <c r="AQ54" s="17">
        <v>655.56</v>
      </c>
      <c r="AR54" s="17">
        <f t="shared" si="17"/>
        <v>11020.699999999999</v>
      </c>
      <c r="AS54" s="17">
        <v>200</v>
      </c>
      <c r="AT54" s="19">
        <v>949.8</v>
      </c>
      <c r="AU54" s="17">
        <v>0</v>
      </c>
      <c r="AV54" s="17">
        <f t="shared" si="18"/>
        <v>1149.8</v>
      </c>
      <c r="AW54" s="17">
        <f t="shared" si="19"/>
        <v>934.6</v>
      </c>
      <c r="AX54" s="17">
        <v>0</v>
      </c>
      <c r="AY54" s="17">
        <v>0</v>
      </c>
      <c r="AZ54" s="17">
        <v>100</v>
      </c>
      <c r="BC54" s="17">
        <v>0</v>
      </c>
      <c r="BD54" s="17">
        <f t="shared" si="20"/>
        <v>100</v>
      </c>
      <c r="BE54" s="27">
        <f t="shared" si="21"/>
        <v>15012.829999999998</v>
      </c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</row>
    <row r="55" spans="1:196" s="19" customFormat="1" ht="21.75" customHeight="1" x14ac:dyDescent="0.35">
      <c r="A55" s="13"/>
      <c r="B55" s="29"/>
      <c r="C55" s="49"/>
      <c r="D55" s="16"/>
      <c r="F55" s="17">
        <f t="shared" si="0"/>
        <v>0</v>
      </c>
      <c r="J55" s="17">
        <f t="shared" si="1"/>
        <v>0</v>
      </c>
      <c r="K55" s="18">
        <f t="shared" si="2"/>
        <v>0</v>
      </c>
      <c r="O55" s="20">
        <f t="shared" si="3"/>
        <v>0</v>
      </c>
      <c r="P55" s="145"/>
      <c r="Q55" s="17">
        <f t="shared" si="4"/>
        <v>0</v>
      </c>
      <c r="R55" s="17">
        <f t="shared" si="5"/>
        <v>0</v>
      </c>
      <c r="S55" s="17">
        <f t="shared" si="6"/>
        <v>0</v>
      </c>
      <c r="T55" s="17">
        <f t="shared" si="7"/>
        <v>0</v>
      </c>
      <c r="U55" s="20">
        <f t="shared" si="8"/>
        <v>0</v>
      </c>
      <c r="V55" s="21">
        <f t="shared" si="9"/>
        <v>0</v>
      </c>
      <c r="W55" s="21">
        <f t="shared" si="10"/>
        <v>0</v>
      </c>
      <c r="X55" s="22"/>
      <c r="Y55" s="23">
        <f t="shared" si="11"/>
        <v>0</v>
      </c>
      <c r="AA55" s="17"/>
      <c r="AB55" s="24">
        <f t="shared" si="12"/>
        <v>0</v>
      </c>
      <c r="AC55" s="128"/>
      <c r="AD55" s="25">
        <f t="shared" si="13"/>
        <v>0</v>
      </c>
      <c r="AE55" s="26">
        <f t="shared" si="14"/>
        <v>0</v>
      </c>
      <c r="AF55" s="13"/>
      <c r="AG55" s="29"/>
      <c r="AH55" s="49"/>
      <c r="AI55" s="17">
        <f t="shared" si="15"/>
        <v>0</v>
      </c>
      <c r="AJ55" s="17">
        <f t="shared" si="16"/>
        <v>0</v>
      </c>
      <c r="AK55" s="50"/>
      <c r="AP55" s="51"/>
      <c r="AR55" s="17">
        <f t="shared" si="17"/>
        <v>0</v>
      </c>
      <c r="AS55" s="136"/>
      <c r="AT55" s="122" t="s">
        <v>119</v>
      </c>
      <c r="AV55" s="17">
        <f t="shared" si="18"/>
        <v>0</v>
      </c>
      <c r="AW55" s="17">
        <f t="shared" si="19"/>
        <v>0</v>
      </c>
      <c r="AX55" s="17"/>
      <c r="AY55" s="52"/>
      <c r="BC55" s="17"/>
      <c r="BD55" s="17">
        <f t="shared" si="20"/>
        <v>0</v>
      </c>
      <c r="BE55" s="27">
        <f t="shared" si="21"/>
        <v>0</v>
      </c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</row>
    <row r="56" spans="1:196" s="19" customFormat="1" ht="25.5" x14ac:dyDescent="0.35">
      <c r="A56" s="13">
        <v>24</v>
      </c>
      <c r="B56" s="14" t="s">
        <v>53</v>
      </c>
      <c r="C56" s="35" t="s">
        <v>54</v>
      </c>
      <c r="D56" s="16">
        <v>47228</v>
      </c>
      <c r="E56" s="17">
        <v>2314</v>
      </c>
      <c r="F56" s="17">
        <f t="shared" si="0"/>
        <v>49542</v>
      </c>
      <c r="G56" s="17">
        <v>2290</v>
      </c>
      <c r="H56" s="17"/>
      <c r="I56" s="17"/>
      <c r="J56" s="17">
        <f t="shared" si="1"/>
        <v>51832</v>
      </c>
      <c r="K56" s="18">
        <f t="shared" si="2"/>
        <v>0</v>
      </c>
      <c r="L56" s="19">
        <v>0</v>
      </c>
      <c r="M56" s="19">
        <v>0</v>
      </c>
      <c r="N56" s="19">
        <v>0</v>
      </c>
      <c r="O56" s="20">
        <f t="shared" si="3"/>
        <v>51832</v>
      </c>
      <c r="P56" s="142">
        <v>4570.33</v>
      </c>
      <c r="Q56" s="17">
        <f t="shared" si="4"/>
        <v>4664.88</v>
      </c>
      <c r="R56" s="17">
        <f t="shared" si="5"/>
        <v>200</v>
      </c>
      <c r="S56" s="17">
        <f t="shared" si="6"/>
        <v>1295.8</v>
      </c>
      <c r="T56" s="17">
        <f t="shared" si="7"/>
        <v>100</v>
      </c>
      <c r="U56" s="20">
        <f t="shared" si="8"/>
        <v>10831.009999999998</v>
      </c>
      <c r="V56" s="21">
        <f t="shared" si="9"/>
        <v>20500</v>
      </c>
      <c r="W56" s="21">
        <f t="shared" si="10"/>
        <v>20500.990000000005</v>
      </c>
      <c r="X56" s="22">
        <f>+A56</f>
        <v>24</v>
      </c>
      <c r="Y56" s="23">
        <f t="shared" si="11"/>
        <v>6219.84</v>
      </c>
      <c r="Z56" s="17">
        <v>0</v>
      </c>
      <c r="AA56" s="17">
        <v>100</v>
      </c>
      <c r="AB56" s="24">
        <f t="shared" si="12"/>
        <v>1295.8</v>
      </c>
      <c r="AC56" s="128">
        <v>200</v>
      </c>
      <c r="AD56" s="25">
        <f t="shared" si="13"/>
        <v>41000.990000000005</v>
      </c>
      <c r="AE56" s="26">
        <f t="shared" si="14"/>
        <v>20500.495000000003</v>
      </c>
      <c r="AF56" s="13">
        <v>24</v>
      </c>
      <c r="AG56" s="14" t="s">
        <v>53</v>
      </c>
      <c r="AH56" s="35" t="s">
        <v>54</v>
      </c>
      <c r="AI56" s="17">
        <f t="shared" si="15"/>
        <v>4570.33</v>
      </c>
      <c r="AJ56" s="17">
        <f t="shared" si="16"/>
        <v>4664.88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f t="shared" si="17"/>
        <v>4664.88</v>
      </c>
      <c r="AS56" s="17">
        <v>200</v>
      </c>
      <c r="AT56" s="17">
        <v>0</v>
      </c>
      <c r="AU56" s="17">
        <v>0</v>
      </c>
      <c r="AV56" s="17">
        <f t="shared" si="18"/>
        <v>200</v>
      </c>
      <c r="AW56" s="17">
        <f t="shared" si="19"/>
        <v>1295.8</v>
      </c>
      <c r="AX56" s="17">
        <v>0</v>
      </c>
      <c r="AY56" s="17">
        <v>0</v>
      </c>
      <c r="AZ56" s="17">
        <v>100</v>
      </c>
      <c r="BA56" s="17">
        <v>0</v>
      </c>
      <c r="BB56" s="17">
        <v>0</v>
      </c>
      <c r="BC56" s="17">
        <v>0</v>
      </c>
      <c r="BD56" s="17">
        <f t="shared" si="20"/>
        <v>100</v>
      </c>
      <c r="BE56" s="27">
        <f t="shared" si="21"/>
        <v>10831.009999999998</v>
      </c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</row>
    <row r="57" spans="1:196" s="57" customFormat="1" ht="21.75" customHeight="1" x14ac:dyDescent="0.35">
      <c r="A57" s="13"/>
      <c r="B57" s="53"/>
      <c r="C57" s="54"/>
      <c r="D57" s="55"/>
      <c r="E57" s="56"/>
      <c r="F57" s="17">
        <f t="shared" si="0"/>
        <v>0</v>
      </c>
      <c r="G57" s="56"/>
      <c r="H57" s="56"/>
      <c r="I57" s="56"/>
      <c r="J57" s="17">
        <f t="shared" si="1"/>
        <v>0</v>
      </c>
      <c r="K57" s="18">
        <f t="shared" si="2"/>
        <v>0</v>
      </c>
      <c r="O57" s="20">
        <f t="shared" si="3"/>
        <v>0</v>
      </c>
      <c r="P57" s="146"/>
      <c r="Q57" s="17">
        <f t="shared" si="4"/>
        <v>0</v>
      </c>
      <c r="R57" s="17">
        <f t="shared" si="5"/>
        <v>0</v>
      </c>
      <c r="S57" s="17">
        <f t="shared" si="6"/>
        <v>0</v>
      </c>
      <c r="T57" s="17">
        <f t="shared" si="7"/>
        <v>0</v>
      </c>
      <c r="U57" s="20">
        <f t="shared" si="8"/>
        <v>0</v>
      </c>
      <c r="V57" s="21">
        <f t="shared" si="9"/>
        <v>0</v>
      </c>
      <c r="W57" s="21">
        <f t="shared" si="10"/>
        <v>0</v>
      </c>
      <c r="X57" s="34"/>
      <c r="Y57" s="23">
        <f t="shared" si="11"/>
        <v>0</v>
      </c>
      <c r="Z57" s="56"/>
      <c r="AA57" s="56"/>
      <c r="AB57" s="24">
        <f t="shared" si="12"/>
        <v>0</v>
      </c>
      <c r="AC57" s="130"/>
      <c r="AD57" s="25">
        <f t="shared" si="13"/>
        <v>0</v>
      </c>
      <c r="AE57" s="26">
        <f t="shared" si="14"/>
        <v>0</v>
      </c>
      <c r="AF57" s="13"/>
      <c r="AG57" s="53"/>
      <c r="AH57" s="54"/>
      <c r="AI57" s="17">
        <f t="shared" si="15"/>
        <v>0</v>
      </c>
      <c r="AJ57" s="17">
        <f t="shared" si="16"/>
        <v>0</v>
      </c>
      <c r="AK57" s="56"/>
      <c r="AL57" s="56"/>
      <c r="AM57" s="56"/>
      <c r="AN57" s="56"/>
      <c r="AO57" s="56"/>
      <c r="AP57" s="56"/>
      <c r="AQ57" s="56"/>
      <c r="AR57" s="17">
        <f t="shared" si="17"/>
        <v>0</v>
      </c>
      <c r="AS57" s="56"/>
      <c r="AT57" s="56"/>
      <c r="AU57" s="56"/>
      <c r="AV57" s="17">
        <f t="shared" si="18"/>
        <v>0</v>
      </c>
      <c r="AW57" s="17">
        <f t="shared" si="19"/>
        <v>0</v>
      </c>
      <c r="AX57" s="17"/>
      <c r="AY57" s="56"/>
      <c r="AZ57" s="56"/>
      <c r="BA57" s="56"/>
      <c r="BB57" s="56"/>
      <c r="BC57" s="17"/>
      <c r="BD57" s="17">
        <f t="shared" si="20"/>
        <v>0</v>
      </c>
      <c r="BE57" s="27">
        <f t="shared" si="21"/>
        <v>0</v>
      </c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</row>
    <row r="58" spans="1:196" s="38" customFormat="1" ht="21.75" customHeight="1" x14ac:dyDescent="0.35">
      <c r="A58" s="13">
        <v>25</v>
      </c>
      <c r="B58" s="58" t="s">
        <v>55</v>
      </c>
      <c r="C58" s="44" t="s">
        <v>56</v>
      </c>
      <c r="D58" s="59">
        <v>71511</v>
      </c>
      <c r="E58" s="40">
        <v>3325</v>
      </c>
      <c r="F58" s="17">
        <f t="shared" si="0"/>
        <v>74836</v>
      </c>
      <c r="G58" s="40">
        <v>3326</v>
      </c>
      <c r="H58" s="40"/>
      <c r="I58" s="40"/>
      <c r="J58" s="17">
        <f t="shared" si="1"/>
        <v>78162</v>
      </c>
      <c r="K58" s="18">
        <f t="shared" si="2"/>
        <v>0</v>
      </c>
      <c r="L58" s="38">
        <v>0</v>
      </c>
      <c r="M58" s="38">
        <v>0</v>
      </c>
      <c r="N58" s="38">
        <v>0</v>
      </c>
      <c r="O58" s="20">
        <f t="shared" si="3"/>
        <v>78162</v>
      </c>
      <c r="P58" s="144">
        <v>10500.09</v>
      </c>
      <c r="Q58" s="17">
        <f t="shared" si="4"/>
        <v>15939.76</v>
      </c>
      <c r="R58" s="17">
        <f t="shared" si="5"/>
        <v>200</v>
      </c>
      <c r="S58" s="17">
        <f t="shared" si="6"/>
        <v>1954.05</v>
      </c>
      <c r="T58" s="17">
        <f t="shared" si="7"/>
        <v>200</v>
      </c>
      <c r="U58" s="20">
        <f t="shared" si="8"/>
        <v>28793.899999999998</v>
      </c>
      <c r="V58" s="21">
        <f t="shared" si="9"/>
        <v>24684</v>
      </c>
      <c r="W58" s="21">
        <f t="shared" si="10"/>
        <v>24684.100000000006</v>
      </c>
      <c r="X58" s="22">
        <f>+A58</f>
        <v>25</v>
      </c>
      <c r="Y58" s="23">
        <f t="shared" si="11"/>
        <v>9379.44</v>
      </c>
      <c r="Z58" s="40">
        <v>0</v>
      </c>
      <c r="AA58" s="17">
        <v>100</v>
      </c>
      <c r="AB58" s="24">
        <f t="shared" si="12"/>
        <v>1954.05</v>
      </c>
      <c r="AC58" s="128">
        <v>200</v>
      </c>
      <c r="AD58" s="25">
        <f t="shared" si="13"/>
        <v>49368.100000000006</v>
      </c>
      <c r="AE58" s="26">
        <f t="shared" si="14"/>
        <v>24684.050000000003</v>
      </c>
      <c r="AF58" s="13">
        <v>25</v>
      </c>
      <c r="AG58" s="58" t="s">
        <v>55</v>
      </c>
      <c r="AH58" s="44" t="s">
        <v>56</v>
      </c>
      <c r="AI58" s="17">
        <f t="shared" si="15"/>
        <v>10500.09</v>
      </c>
      <c r="AJ58" s="17">
        <f t="shared" si="16"/>
        <v>7034.58</v>
      </c>
      <c r="AK58" s="40">
        <v>0</v>
      </c>
      <c r="AL58" s="40">
        <v>0</v>
      </c>
      <c r="AM58" s="40">
        <v>0</v>
      </c>
      <c r="AN58" s="40">
        <v>8905.18</v>
      </c>
      <c r="AO58" s="40">
        <v>0</v>
      </c>
      <c r="AP58" s="40">
        <v>0</v>
      </c>
      <c r="AQ58" s="40">
        <v>0</v>
      </c>
      <c r="AR58" s="17">
        <f t="shared" si="17"/>
        <v>15939.76</v>
      </c>
      <c r="AS58" s="17">
        <v>200</v>
      </c>
      <c r="AT58" s="40">
        <v>0</v>
      </c>
      <c r="AU58" s="40">
        <v>0</v>
      </c>
      <c r="AV58" s="17">
        <f t="shared" si="18"/>
        <v>200</v>
      </c>
      <c r="AW58" s="17">
        <f t="shared" si="19"/>
        <v>1954.05</v>
      </c>
      <c r="AX58" s="17">
        <v>0</v>
      </c>
      <c r="AY58" s="40">
        <v>100</v>
      </c>
      <c r="AZ58" s="17">
        <v>100</v>
      </c>
      <c r="BA58" s="40">
        <v>0</v>
      </c>
      <c r="BB58" s="40">
        <v>0</v>
      </c>
      <c r="BC58" s="17">
        <v>0</v>
      </c>
      <c r="BD58" s="17">
        <f t="shared" si="20"/>
        <v>200</v>
      </c>
      <c r="BE58" s="27">
        <f t="shared" si="21"/>
        <v>28793.899999999998</v>
      </c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</row>
    <row r="59" spans="1:196" s="19" customFormat="1" ht="21.75" customHeight="1" x14ac:dyDescent="0.35">
      <c r="A59" s="13"/>
      <c r="B59" s="29"/>
      <c r="C59" s="15"/>
      <c r="D59" s="16"/>
      <c r="E59" s="17"/>
      <c r="F59" s="17">
        <f t="shared" si="0"/>
        <v>0</v>
      </c>
      <c r="G59" s="17"/>
      <c r="H59" s="17"/>
      <c r="I59" s="17"/>
      <c r="J59" s="17">
        <f t="shared" si="1"/>
        <v>0</v>
      </c>
      <c r="K59" s="18">
        <f t="shared" si="2"/>
        <v>0</v>
      </c>
      <c r="O59" s="20">
        <f t="shared" si="3"/>
        <v>0</v>
      </c>
      <c r="P59" s="142"/>
      <c r="Q59" s="17">
        <f t="shared" si="4"/>
        <v>0</v>
      </c>
      <c r="R59" s="17">
        <f t="shared" si="5"/>
        <v>0</v>
      </c>
      <c r="S59" s="17">
        <f t="shared" si="6"/>
        <v>0</v>
      </c>
      <c r="T59" s="17">
        <f t="shared" si="7"/>
        <v>0</v>
      </c>
      <c r="U59" s="20">
        <f t="shared" si="8"/>
        <v>0</v>
      </c>
      <c r="V59" s="21">
        <f t="shared" si="9"/>
        <v>0</v>
      </c>
      <c r="W59" s="21">
        <f t="shared" si="10"/>
        <v>0</v>
      </c>
      <c r="X59" s="22"/>
      <c r="Y59" s="23">
        <f t="shared" si="11"/>
        <v>0</v>
      </c>
      <c r="Z59" s="17"/>
      <c r="AA59" s="17"/>
      <c r="AB59" s="24">
        <f t="shared" si="12"/>
        <v>0</v>
      </c>
      <c r="AC59" s="128"/>
      <c r="AD59" s="25">
        <f t="shared" si="13"/>
        <v>0</v>
      </c>
      <c r="AE59" s="26">
        <f t="shared" si="14"/>
        <v>0</v>
      </c>
      <c r="AF59" s="13"/>
      <c r="AG59" s="29"/>
      <c r="AH59" s="15"/>
      <c r="AI59" s="17">
        <f t="shared" si="15"/>
        <v>0</v>
      </c>
      <c r="AJ59" s="17">
        <f t="shared" si="16"/>
        <v>0</v>
      </c>
      <c r="AK59" s="17"/>
      <c r="AL59" s="17"/>
      <c r="AM59" s="17"/>
      <c r="AN59" s="17"/>
      <c r="AO59" s="17"/>
      <c r="AP59" s="17"/>
      <c r="AQ59" s="17"/>
      <c r="AR59" s="17">
        <f t="shared" si="17"/>
        <v>0</v>
      </c>
      <c r="AS59" s="17"/>
      <c r="AT59" s="17"/>
      <c r="AU59" s="17"/>
      <c r="AV59" s="17">
        <f t="shared" si="18"/>
        <v>0</v>
      </c>
      <c r="AW59" s="17">
        <f t="shared" si="19"/>
        <v>0</v>
      </c>
      <c r="AX59" s="17"/>
      <c r="AY59" s="17"/>
      <c r="AZ59" s="17"/>
      <c r="BA59" s="17"/>
      <c r="BB59" s="17"/>
      <c r="BC59" s="17"/>
      <c r="BD59" s="17">
        <f t="shared" si="20"/>
        <v>0</v>
      </c>
      <c r="BE59" s="27">
        <f t="shared" si="21"/>
        <v>0</v>
      </c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</row>
    <row r="60" spans="1:196" s="19" customFormat="1" ht="21.75" customHeight="1" x14ac:dyDescent="0.35">
      <c r="A60" s="13">
        <v>26</v>
      </c>
      <c r="B60" s="29" t="s">
        <v>57</v>
      </c>
      <c r="C60" s="15" t="s">
        <v>58</v>
      </c>
      <c r="D60" s="16">
        <v>36619</v>
      </c>
      <c r="E60" s="17">
        <v>1794</v>
      </c>
      <c r="F60" s="17">
        <f t="shared" si="0"/>
        <v>38413</v>
      </c>
      <c r="G60" s="17">
        <v>1795</v>
      </c>
      <c r="H60" s="17"/>
      <c r="I60" s="17"/>
      <c r="J60" s="17">
        <f t="shared" si="1"/>
        <v>40208</v>
      </c>
      <c r="K60" s="18">
        <f t="shared" si="2"/>
        <v>0</v>
      </c>
      <c r="L60" s="19">
        <v>0</v>
      </c>
      <c r="M60" s="19">
        <v>0</v>
      </c>
      <c r="N60" s="19">
        <v>0</v>
      </c>
      <c r="O60" s="20">
        <f t="shared" si="3"/>
        <v>40208</v>
      </c>
      <c r="P60" s="142">
        <v>2285.15</v>
      </c>
      <c r="Q60" s="17">
        <f t="shared" si="4"/>
        <v>9979.3499999999985</v>
      </c>
      <c r="R60" s="17">
        <f t="shared" si="5"/>
        <v>200</v>
      </c>
      <c r="S60" s="17">
        <f t="shared" si="6"/>
        <v>1005.2</v>
      </c>
      <c r="T60" s="17">
        <f t="shared" si="7"/>
        <v>20129.07</v>
      </c>
      <c r="U60" s="20">
        <f t="shared" si="8"/>
        <v>33598.769999999997</v>
      </c>
      <c r="V60" s="21">
        <f t="shared" si="9"/>
        <v>3305</v>
      </c>
      <c r="W60" s="21">
        <f t="shared" si="10"/>
        <v>3304.2300000000032</v>
      </c>
      <c r="X60" s="22">
        <v>10</v>
      </c>
      <c r="Y60" s="23">
        <f t="shared" si="11"/>
        <v>4824.96</v>
      </c>
      <c r="Z60" s="17">
        <v>0</v>
      </c>
      <c r="AA60" s="17">
        <v>100</v>
      </c>
      <c r="AB60" s="24">
        <f t="shared" si="12"/>
        <v>1005.2</v>
      </c>
      <c r="AC60" s="128">
        <v>200</v>
      </c>
      <c r="AD60" s="25">
        <f t="shared" si="13"/>
        <v>6609.2300000000032</v>
      </c>
      <c r="AE60" s="26">
        <f t="shared" si="14"/>
        <v>3304.6150000000016</v>
      </c>
      <c r="AF60" s="13">
        <v>26</v>
      </c>
      <c r="AG60" s="29" t="s">
        <v>57</v>
      </c>
      <c r="AH60" s="15" t="s">
        <v>58</v>
      </c>
      <c r="AI60" s="17">
        <f t="shared" si="15"/>
        <v>2285.15</v>
      </c>
      <c r="AJ60" s="17">
        <f t="shared" si="16"/>
        <v>3618.72</v>
      </c>
      <c r="AK60" s="17">
        <v>0</v>
      </c>
      <c r="AL60" s="17">
        <v>0</v>
      </c>
      <c r="AM60" s="17">
        <v>0</v>
      </c>
      <c r="AN60" s="17">
        <v>5705.07</v>
      </c>
      <c r="AO60" s="17">
        <v>0</v>
      </c>
      <c r="AP60" s="17">
        <v>0</v>
      </c>
      <c r="AQ60" s="17">
        <v>655.56</v>
      </c>
      <c r="AR60" s="17">
        <f t="shared" si="17"/>
        <v>9979.3499999999985</v>
      </c>
      <c r="AS60" s="17">
        <v>200</v>
      </c>
      <c r="AT60" s="17">
        <v>0</v>
      </c>
      <c r="AU60" s="17">
        <v>0</v>
      </c>
      <c r="AV60" s="17">
        <f t="shared" si="18"/>
        <v>200</v>
      </c>
      <c r="AW60" s="17">
        <f t="shared" si="19"/>
        <v>1005.2</v>
      </c>
      <c r="AX60" s="17">
        <v>0</v>
      </c>
      <c r="AY60" s="17">
        <v>6142</v>
      </c>
      <c r="AZ60" s="17">
        <v>100</v>
      </c>
      <c r="BA60" s="17">
        <v>8681.07</v>
      </c>
      <c r="BB60" s="17">
        <v>5206</v>
      </c>
      <c r="BC60" s="17">
        <v>0</v>
      </c>
      <c r="BD60" s="17">
        <f t="shared" si="20"/>
        <v>20129.07</v>
      </c>
      <c r="BE60" s="27">
        <f t="shared" si="21"/>
        <v>33598.769999999997</v>
      </c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</row>
    <row r="61" spans="1:196" s="57" customFormat="1" ht="23.25" customHeight="1" x14ac:dyDescent="0.35">
      <c r="A61" s="13"/>
      <c r="B61" s="14"/>
      <c r="C61" s="54"/>
      <c r="D61" s="42"/>
      <c r="E61" s="56"/>
      <c r="F61" s="17">
        <f t="shared" si="0"/>
        <v>0</v>
      </c>
      <c r="G61" s="56"/>
      <c r="H61" s="56"/>
      <c r="I61" s="56"/>
      <c r="J61" s="17">
        <f t="shared" si="1"/>
        <v>0</v>
      </c>
      <c r="K61" s="18">
        <f t="shared" si="2"/>
        <v>0</v>
      </c>
      <c r="O61" s="20">
        <f t="shared" si="3"/>
        <v>0</v>
      </c>
      <c r="P61" s="146"/>
      <c r="Q61" s="17">
        <f t="shared" si="4"/>
        <v>0</v>
      </c>
      <c r="R61" s="17">
        <f t="shared" si="5"/>
        <v>0</v>
      </c>
      <c r="S61" s="17">
        <f t="shared" si="6"/>
        <v>0</v>
      </c>
      <c r="T61" s="17">
        <f t="shared" si="7"/>
        <v>0</v>
      </c>
      <c r="U61" s="20">
        <f t="shared" si="8"/>
        <v>0</v>
      </c>
      <c r="V61" s="21">
        <f t="shared" si="9"/>
        <v>0</v>
      </c>
      <c r="W61" s="21">
        <f t="shared" si="10"/>
        <v>0</v>
      </c>
      <c r="X61" s="22"/>
      <c r="Y61" s="23">
        <f t="shared" si="11"/>
        <v>0</v>
      </c>
      <c r="Z61" s="56"/>
      <c r="AA61" s="56"/>
      <c r="AB61" s="24">
        <f t="shared" si="12"/>
        <v>0</v>
      </c>
      <c r="AC61" s="130"/>
      <c r="AD61" s="25">
        <f t="shared" si="13"/>
        <v>0</v>
      </c>
      <c r="AE61" s="26">
        <f t="shared" si="14"/>
        <v>0</v>
      </c>
      <c r="AF61" s="13"/>
      <c r="AG61" s="14"/>
      <c r="AH61" s="54"/>
      <c r="AI61" s="17">
        <f t="shared" si="15"/>
        <v>0</v>
      </c>
      <c r="AJ61" s="17">
        <f t="shared" si="16"/>
        <v>0</v>
      </c>
      <c r="AK61" s="56"/>
      <c r="AL61" s="56"/>
      <c r="AM61" s="56"/>
      <c r="AN61" s="56"/>
      <c r="AO61" s="56"/>
      <c r="AP61" s="56"/>
      <c r="AQ61" s="56"/>
      <c r="AR61" s="17">
        <f t="shared" si="17"/>
        <v>0</v>
      </c>
      <c r="AS61" s="56"/>
      <c r="AT61" s="56"/>
      <c r="AU61" s="56"/>
      <c r="AV61" s="17">
        <f t="shared" si="18"/>
        <v>0</v>
      </c>
      <c r="AW61" s="17">
        <f t="shared" si="19"/>
        <v>0</v>
      </c>
      <c r="AX61" s="17"/>
      <c r="AY61" s="56"/>
      <c r="AZ61" s="56"/>
      <c r="BA61" s="17" t="s">
        <v>115</v>
      </c>
      <c r="BB61" s="56"/>
      <c r="BC61" s="17"/>
      <c r="BD61" s="17">
        <f t="shared" si="20"/>
        <v>0</v>
      </c>
      <c r="BE61" s="27">
        <f t="shared" si="21"/>
        <v>0</v>
      </c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</row>
    <row r="62" spans="1:196" s="19" customFormat="1" ht="21.75" customHeight="1" x14ac:dyDescent="0.35">
      <c r="A62" s="13">
        <v>27</v>
      </c>
      <c r="B62" s="29" t="s">
        <v>59</v>
      </c>
      <c r="C62" s="15" t="s">
        <v>60</v>
      </c>
      <c r="D62" s="16">
        <v>52096</v>
      </c>
      <c r="E62" s="17">
        <v>2553</v>
      </c>
      <c r="F62" s="17">
        <f t="shared" si="0"/>
        <v>54649</v>
      </c>
      <c r="G62" s="17">
        <v>2516</v>
      </c>
      <c r="H62" s="17"/>
      <c r="I62" s="17"/>
      <c r="J62" s="17">
        <f t="shared" si="1"/>
        <v>57165</v>
      </c>
      <c r="K62" s="18">
        <f t="shared" si="2"/>
        <v>0</v>
      </c>
      <c r="L62" s="19">
        <v>0</v>
      </c>
      <c r="M62" s="19">
        <v>0</v>
      </c>
      <c r="N62" s="19">
        <v>0</v>
      </c>
      <c r="O62" s="20">
        <f t="shared" si="3"/>
        <v>57165</v>
      </c>
      <c r="P62" s="142">
        <v>5692.04</v>
      </c>
      <c r="Q62" s="17">
        <f t="shared" si="4"/>
        <v>16316.959999999997</v>
      </c>
      <c r="R62" s="17">
        <f t="shared" si="5"/>
        <v>200</v>
      </c>
      <c r="S62" s="17">
        <f t="shared" si="6"/>
        <v>1429.12</v>
      </c>
      <c r="T62" s="17">
        <f t="shared" si="7"/>
        <v>5466.48</v>
      </c>
      <c r="U62" s="20">
        <f t="shared" si="8"/>
        <v>29104.599999999995</v>
      </c>
      <c r="V62" s="21">
        <f t="shared" si="9"/>
        <v>14030</v>
      </c>
      <c r="W62" s="21">
        <f t="shared" si="10"/>
        <v>14030.400000000005</v>
      </c>
      <c r="X62" s="22">
        <f>+A62</f>
        <v>27</v>
      </c>
      <c r="Y62" s="23">
        <f t="shared" si="11"/>
        <v>6859.8</v>
      </c>
      <c r="Z62" s="17">
        <v>0</v>
      </c>
      <c r="AA62" s="17">
        <v>100</v>
      </c>
      <c r="AB62" s="24">
        <f t="shared" si="12"/>
        <v>1429.1299999999999</v>
      </c>
      <c r="AC62" s="128">
        <v>200</v>
      </c>
      <c r="AD62" s="25">
        <f t="shared" si="13"/>
        <v>28060.400000000005</v>
      </c>
      <c r="AE62" s="26">
        <f t="shared" si="14"/>
        <v>14030.200000000003</v>
      </c>
      <c r="AF62" s="13">
        <v>27</v>
      </c>
      <c r="AG62" s="29" t="s">
        <v>59</v>
      </c>
      <c r="AH62" s="15" t="s">
        <v>60</v>
      </c>
      <c r="AI62" s="17">
        <f t="shared" si="15"/>
        <v>5692.04</v>
      </c>
      <c r="AJ62" s="17">
        <f t="shared" si="16"/>
        <v>5144.8499999999995</v>
      </c>
      <c r="AK62" s="17">
        <v>0</v>
      </c>
      <c r="AL62" s="155">
        <v>0</v>
      </c>
      <c r="AM62" s="17">
        <v>0</v>
      </c>
      <c r="AN62" s="17">
        <v>10516.55</v>
      </c>
      <c r="AO62" s="17">
        <v>0</v>
      </c>
      <c r="AP62" s="17">
        <v>0</v>
      </c>
      <c r="AQ62" s="17">
        <v>655.56</v>
      </c>
      <c r="AR62" s="17">
        <f t="shared" si="17"/>
        <v>16316.959999999997</v>
      </c>
      <c r="AS62" s="17">
        <v>200</v>
      </c>
      <c r="AT62" s="17">
        <v>0</v>
      </c>
      <c r="AU62" s="17">
        <v>0</v>
      </c>
      <c r="AV62" s="17">
        <f t="shared" si="18"/>
        <v>200</v>
      </c>
      <c r="AW62" s="17">
        <f t="shared" si="19"/>
        <v>1429.12</v>
      </c>
      <c r="AX62" s="17">
        <v>0</v>
      </c>
      <c r="AY62" s="17">
        <v>0</v>
      </c>
      <c r="AZ62" s="17">
        <v>100</v>
      </c>
      <c r="BA62" s="17">
        <v>5366.48</v>
      </c>
      <c r="BB62" s="17">
        <v>0</v>
      </c>
      <c r="BC62" s="17">
        <v>0</v>
      </c>
      <c r="BD62" s="17">
        <f t="shared" si="20"/>
        <v>5466.48</v>
      </c>
      <c r="BE62" s="27">
        <f t="shared" si="21"/>
        <v>29104.599999999995</v>
      </c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</row>
    <row r="63" spans="1:196" s="28" customFormat="1" ht="21.75" customHeight="1" x14ac:dyDescent="0.35">
      <c r="A63" s="13"/>
      <c r="B63" s="30"/>
      <c r="C63" s="60"/>
      <c r="D63" s="42"/>
      <c r="E63" s="56"/>
      <c r="F63" s="17">
        <f t="shared" si="0"/>
        <v>0</v>
      </c>
      <c r="G63" s="56"/>
      <c r="H63" s="56"/>
      <c r="I63" s="56"/>
      <c r="J63" s="17">
        <f t="shared" si="1"/>
        <v>0</v>
      </c>
      <c r="K63" s="18">
        <f t="shared" si="2"/>
        <v>0</v>
      </c>
      <c r="L63" s="57"/>
      <c r="M63" s="57"/>
      <c r="N63" s="57"/>
      <c r="O63" s="20">
        <f t="shared" si="3"/>
        <v>0</v>
      </c>
      <c r="P63" s="146"/>
      <c r="Q63" s="17">
        <f t="shared" si="4"/>
        <v>0</v>
      </c>
      <c r="R63" s="17">
        <f t="shared" si="5"/>
        <v>0</v>
      </c>
      <c r="S63" s="17">
        <f t="shared" si="6"/>
        <v>0</v>
      </c>
      <c r="T63" s="17">
        <f t="shared" si="7"/>
        <v>0</v>
      </c>
      <c r="U63" s="20">
        <f t="shared" si="8"/>
        <v>0</v>
      </c>
      <c r="V63" s="21">
        <f t="shared" si="9"/>
        <v>0</v>
      </c>
      <c r="W63" s="21">
        <f t="shared" si="10"/>
        <v>0</v>
      </c>
      <c r="X63" s="34"/>
      <c r="Y63" s="23">
        <f t="shared" si="11"/>
        <v>0</v>
      </c>
      <c r="Z63" s="56"/>
      <c r="AA63" s="56"/>
      <c r="AB63" s="24">
        <f t="shared" si="12"/>
        <v>0</v>
      </c>
      <c r="AC63" s="130"/>
      <c r="AD63" s="25">
        <f t="shared" si="13"/>
        <v>0</v>
      </c>
      <c r="AE63" s="26">
        <f t="shared" si="14"/>
        <v>0</v>
      </c>
      <c r="AF63" s="13"/>
      <c r="AG63" s="30"/>
      <c r="AH63" s="60"/>
      <c r="AI63" s="17">
        <f t="shared" si="15"/>
        <v>0</v>
      </c>
      <c r="AJ63" s="17">
        <f t="shared" si="16"/>
        <v>0</v>
      </c>
      <c r="AK63" s="56"/>
      <c r="AL63" s="56"/>
      <c r="AM63" s="56"/>
      <c r="AN63" s="56"/>
      <c r="AO63" s="56"/>
      <c r="AP63" s="56"/>
      <c r="AQ63" s="56"/>
      <c r="AR63" s="17">
        <f t="shared" si="17"/>
        <v>0</v>
      </c>
      <c r="AS63" s="56"/>
      <c r="AT63" s="56"/>
      <c r="AU63" s="56"/>
      <c r="AV63" s="17">
        <f t="shared" si="18"/>
        <v>0</v>
      </c>
      <c r="AW63" s="17">
        <f t="shared" si="19"/>
        <v>0</v>
      </c>
      <c r="AX63" s="17"/>
      <c r="AY63" s="56"/>
      <c r="AZ63" s="56"/>
      <c r="BA63" s="56"/>
      <c r="BB63" s="56"/>
      <c r="BC63" s="17"/>
      <c r="BD63" s="17">
        <f t="shared" si="20"/>
        <v>0</v>
      </c>
      <c r="BE63" s="27">
        <f t="shared" si="21"/>
        <v>0</v>
      </c>
    </row>
    <row r="64" spans="1:196" s="19" customFormat="1" ht="21.75" customHeight="1" x14ac:dyDescent="0.35">
      <c r="A64" s="13">
        <v>28</v>
      </c>
      <c r="B64" s="14" t="s">
        <v>61</v>
      </c>
      <c r="C64" s="15" t="s">
        <v>28</v>
      </c>
      <c r="D64" s="16">
        <v>43030</v>
      </c>
      <c r="E64" s="17">
        <v>2108</v>
      </c>
      <c r="F64" s="17">
        <f t="shared" si="0"/>
        <v>45138</v>
      </c>
      <c r="G64" s="17">
        <v>2109</v>
      </c>
      <c r="H64" s="17"/>
      <c r="I64" s="17"/>
      <c r="J64" s="17">
        <f t="shared" si="1"/>
        <v>47247</v>
      </c>
      <c r="K64" s="18">
        <f t="shared" si="2"/>
        <v>0</v>
      </c>
      <c r="L64" s="19">
        <v>0</v>
      </c>
      <c r="M64" s="19">
        <v>0</v>
      </c>
      <c r="N64" s="19">
        <v>0</v>
      </c>
      <c r="O64" s="20">
        <f t="shared" si="3"/>
        <v>47247</v>
      </c>
      <c r="P64" s="142">
        <v>3605.95</v>
      </c>
      <c r="Q64" s="17">
        <f t="shared" si="4"/>
        <v>4252.2299999999996</v>
      </c>
      <c r="R64" s="17">
        <f t="shared" si="5"/>
        <v>200</v>
      </c>
      <c r="S64" s="17">
        <f t="shared" si="6"/>
        <v>1181.17</v>
      </c>
      <c r="T64" s="17">
        <f t="shared" si="7"/>
        <v>2200</v>
      </c>
      <c r="U64" s="20">
        <f t="shared" si="8"/>
        <v>11439.349999999999</v>
      </c>
      <c r="V64" s="21">
        <f t="shared" si="9"/>
        <v>17904</v>
      </c>
      <c r="W64" s="21">
        <f t="shared" si="10"/>
        <v>17903.650000000001</v>
      </c>
      <c r="X64" s="22">
        <f>+A64</f>
        <v>28</v>
      </c>
      <c r="Y64" s="23">
        <f t="shared" si="11"/>
        <v>5669.6399999999994</v>
      </c>
      <c r="Z64" s="17">
        <v>0</v>
      </c>
      <c r="AA64" s="17">
        <v>100</v>
      </c>
      <c r="AB64" s="24">
        <f t="shared" si="12"/>
        <v>1181.18</v>
      </c>
      <c r="AC64" s="128">
        <v>200</v>
      </c>
      <c r="AD64" s="25">
        <f t="shared" si="13"/>
        <v>35807.65</v>
      </c>
      <c r="AE64" s="26">
        <f t="shared" si="14"/>
        <v>17903.825000000001</v>
      </c>
      <c r="AF64" s="13">
        <v>28</v>
      </c>
      <c r="AG64" s="14" t="s">
        <v>61</v>
      </c>
      <c r="AH64" s="15" t="s">
        <v>28</v>
      </c>
      <c r="AI64" s="17">
        <f t="shared" si="15"/>
        <v>3605.95</v>
      </c>
      <c r="AJ64" s="17">
        <f t="shared" si="16"/>
        <v>4252.2299999999996</v>
      </c>
      <c r="AK64" s="17"/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f t="shared" si="17"/>
        <v>4252.2299999999996</v>
      </c>
      <c r="AS64" s="17">
        <v>200</v>
      </c>
      <c r="AT64" s="17">
        <v>0</v>
      </c>
      <c r="AU64" s="17">
        <v>0</v>
      </c>
      <c r="AV64" s="17">
        <f t="shared" si="18"/>
        <v>200</v>
      </c>
      <c r="AW64" s="17">
        <f t="shared" si="19"/>
        <v>1181.17</v>
      </c>
      <c r="AX64" s="17">
        <v>0</v>
      </c>
      <c r="AY64" s="17">
        <v>2100</v>
      </c>
      <c r="AZ64" s="17">
        <v>100</v>
      </c>
      <c r="BA64" s="17"/>
      <c r="BB64" s="17"/>
      <c r="BC64" s="17">
        <v>0</v>
      </c>
      <c r="BD64" s="17">
        <f t="shared" si="20"/>
        <v>2200</v>
      </c>
      <c r="BE64" s="27">
        <f t="shared" si="21"/>
        <v>11439.349999999999</v>
      </c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</row>
    <row r="65" spans="1:196" s="38" customFormat="1" ht="21.75" customHeight="1" x14ac:dyDescent="0.35">
      <c r="A65" s="13"/>
      <c r="B65" s="61"/>
      <c r="C65" s="44"/>
      <c r="D65" s="59"/>
      <c r="F65" s="17">
        <f t="shared" si="0"/>
        <v>0</v>
      </c>
      <c r="J65" s="17">
        <f t="shared" si="1"/>
        <v>0</v>
      </c>
      <c r="K65" s="18">
        <f t="shared" si="2"/>
        <v>0</v>
      </c>
      <c r="O65" s="20">
        <f t="shared" si="3"/>
        <v>0</v>
      </c>
      <c r="P65" s="147"/>
      <c r="Q65" s="17">
        <f t="shared" si="4"/>
        <v>0</v>
      </c>
      <c r="R65" s="17">
        <f t="shared" si="5"/>
        <v>0</v>
      </c>
      <c r="S65" s="17">
        <f t="shared" si="6"/>
        <v>0</v>
      </c>
      <c r="T65" s="17">
        <f t="shared" si="7"/>
        <v>0</v>
      </c>
      <c r="U65" s="20">
        <f t="shared" si="8"/>
        <v>0</v>
      </c>
      <c r="V65" s="21">
        <f t="shared" si="9"/>
        <v>0</v>
      </c>
      <c r="W65" s="21">
        <f t="shared" si="10"/>
        <v>0</v>
      </c>
      <c r="X65" s="22"/>
      <c r="Y65" s="23">
        <f t="shared" si="11"/>
        <v>0</v>
      </c>
      <c r="AA65" s="40"/>
      <c r="AB65" s="24">
        <f t="shared" si="12"/>
        <v>0</v>
      </c>
      <c r="AC65" s="129"/>
      <c r="AD65" s="25">
        <f t="shared" si="13"/>
        <v>0</v>
      </c>
      <c r="AE65" s="26">
        <f t="shared" si="14"/>
        <v>0</v>
      </c>
      <c r="AF65" s="13"/>
      <c r="AG65" s="61"/>
      <c r="AH65" s="44"/>
      <c r="AI65" s="17">
        <f t="shared" si="15"/>
        <v>0</v>
      </c>
      <c r="AJ65" s="17">
        <f t="shared" si="16"/>
        <v>0</v>
      </c>
      <c r="AK65" s="40"/>
      <c r="AR65" s="17">
        <f t="shared" si="17"/>
        <v>0</v>
      </c>
      <c r="AS65" s="40"/>
      <c r="AV65" s="17">
        <f t="shared" si="18"/>
        <v>0</v>
      </c>
      <c r="AW65" s="17">
        <f t="shared" si="19"/>
        <v>0</v>
      </c>
      <c r="AX65" s="17"/>
      <c r="BC65" s="17"/>
      <c r="BD65" s="17">
        <f t="shared" si="20"/>
        <v>0</v>
      </c>
      <c r="BE65" s="27">
        <f t="shared" si="21"/>
        <v>0</v>
      </c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</row>
    <row r="66" spans="1:196" s="19" customFormat="1" ht="21.75" customHeight="1" x14ac:dyDescent="0.35">
      <c r="A66" s="13">
        <v>29</v>
      </c>
      <c r="B66" s="14" t="s">
        <v>62</v>
      </c>
      <c r="C66" s="35" t="s">
        <v>32</v>
      </c>
      <c r="D66" s="16">
        <v>51357</v>
      </c>
      <c r="E66" s="17">
        <v>2516</v>
      </c>
      <c r="F66" s="17">
        <f t="shared" si="0"/>
        <v>53873</v>
      </c>
      <c r="G66" s="17">
        <v>2517</v>
      </c>
      <c r="H66" s="17"/>
      <c r="I66" s="17"/>
      <c r="J66" s="17">
        <f t="shared" si="1"/>
        <v>56390</v>
      </c>
      <c r="K66" s="18">
        <f t="shared" si="2"/>
        <v>0</v>
      </c>
      <c r="L66" s="19">
        <v>0</v>
      </c>
      <c r="M66" s="19">
        <v>0</v>
      </c>
      <c r="N66" s="19">
        <v>0</v>
      </c>
      <c r="O66" s="20">
        <f t="shared" si="3"/>
        <v>56390</v>
      </c>
      <c r="P66" s="142">
        <v>5529.03</v>
      </c>
      <c r="Q66" s="17">
        <f t="shared" si="4"/>
        <v>16129.76</v>
      </c>
      <c r="R66" s="17">
        <f t="shared" si="5"/>
        <v>200</v>
      </c>
      <c r="S66" s="17">
        <f t="shared" si="6"/>
        <v>1409.75</v>
      </c>
      <c r="T66" s="17">
        <f t="shared" si="7"/>
        <v>13117.11</v>
      </c>
      <c r="U66" s="20">
        <f t="shared" si="8"/>
        <v>36385.65</v>
      </c>
      <c r="V66" s="21">
        <f t="shared" si="9"/>
        <v>10002</v>
      </c>
      <c r="W66" s="21">
        <f t="shared" si="10"/>
        <v>10002.349999999999</v>
      </c>
      <c r="X66" s="22">
        <v>11</v>
      </c>
      <c r="Y66" s="23">
        <f t="shared" si="11"/>
        <v>6766.8</v>
      </c>
      <c r="Z66" s="17">
        <v>0</v>
      </c>
      <c r="AA66" s="17">
        <v>100</v>
      </c>
      <c r="AB66" s="24">
        <f t="shared" si="12"/>
        <v>1409.75</v>
      </c>
      <c r="AC66" s="128">
        <v>200</v>
      </c>
      <c r="AD66" s="25">
        <f t="shared" si="13"/>
        <v>20004.349999999999</v>
      </c>
      <c r="AE66" s="26">
        <f t="shared" si="14"/>
        <v>10002.174999999999</v>
      </c>
      <c r="AF66" s="13">
        <v>29</v>
      </c>
      <c r="AG66" s="14" t="s">
        <v>62</v>
      </c>
      <c r="AH66" s="35" t="s">
        <v>32</v>
      </c>
      <c r="AI66" s="17">
        <f t="shared" si="15"/>
        <v>5529.03</v>
      </c>
      <c r="AJ66" s="17">
        <f t="shared" si="16"/>
        <v>5075.0999999999995</v>
      </c>
      <c r="AK66" s="17">
        <v>0</v>
      </c>
      <c r="AL66" s="17">
        <v>0</v>
      </c>
      <c r="AM66" s="17">
        <v>0</v>
      </c>
      <c r="AN66" s="17">
        <v>10399.1</v>
      </c>
      <c r="AO66" s="17">
        <v>0</v>
      </c>
      <c r="AP66" s="17">
        <v>0</v>
      </c>
      <c r="AQ66" s="17">
        <v>655.56</v>
      </c>
      <c r="AR66" s="17">
        <f t="shared" si="17"/>
        <v>16129.76</v>
      </c>
      <c r="AS66" s="17">
        <v>200</v>
      </c>
      <c r="AT66" s="17">
        <v>0</v>
      </c>
      <c r="AU66" s="17">
        <v>0</v>
      </c>
      <c r="AV66" s="17">
        <f t="shared" si="18"/>
        <v>200</v>
      </c>
      <c r="AW66" s="17">
        <f t="shared" si="19"/>
        <v>1409.75</v>
      </c>
      <c r="AX66" s="17">
        <v>0</v>
      </c>
      <c r="AY66" s="17">
        <v>2400</v>
      </c>
      <c r="AZ66" s="17">
        <v>100</v>
      </c>
      <c r="BA66" s="17">
        <v>10617.11</v>
      </c>
      <c r="BB66" s="17">
        <v>0</v>
      </c>
      <c r="BC66" s="17">
        <v>0</v>
      </c>
      <c r="BD66" s="17">
        <f t="shared" si="20"/>
        <v>13117.11</v>
      </c>
      <c r="BE66" s="27">
        <f t="shared" si="21"/>
        <v>36385.65</v>
      </c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</row>
    <row r="67" spans="1:196" s="19" customFormat="1" ht="21.75" customHeight="1" x14ac:dyDescent="0.35">
      <c r="A67" s="13"/>
      <c r="B67" s="29"/>
      <c r="C67" s="15"/>
      <c r="D67" s="16"/>
      <c r="E67" s="17"/>
      <c r="F67" s="17">
        <f t="shared" si="0"/>
        <v>0</v>
      </c>
      <c r="G67" s="17"/>
      <c r="H67" s="17"/>
      <c r="I67" s="17"/>
      <c r="J67" s="17">
        <f t="shared" si="1"/>
        <v>0</v>
      </c>
      <c r="K67" s="18">
        <f t="shared" si="2"/>
        <v>0</v>
      </c>
      <c r="O67" s="20">
        <f t="shared" si="3"/>
        <v>0</v>
      </c>
      <c r="P67" s="142"/>
      <c r="Q67" s="17">
        <f t="shared" si="4"/>
        <v>0</v>
      </c>
      <c r="R67" s="17">
        <f t="shared" si="5"/>
        <v>0</v>
      </c>
      <c r="S67" s="17">
        <f t="shared" si="6"/>
        <v>0</v>
      </c>
      <c r="T67" s="17">
        <f t="shared" si="7"/>
        <v>0</v>
      </c>
      <c r="U67" s="20">
        <f t="shared" si="8"/>
        <v>0</v>
      </c>
      <c r="V67" s="21">
        <f t="shared" si="9"/>
        <v>0</v>
      </c>
      <c r="W67" s="21">
        <f t="shared" si="10"/>
        <v>0</v>
      </c>
      <c r="X67" s="22"/>
      <c r="Y67" s="23">
        <f t="shared" si="11"/>
        <v>0</v>
      </c>
      <c r="Z67" s="17"/>
      <c r="AA67" s="17"/>
      <c r="AB67" s="24">
        <f t="shared" si="12"/>
        <v>0</v>
      </c>
      <c r="AC67" s="128"/>
      <c r="AD67" s="25">
        <f t="shared" si="13"/>
        <v>0</v>
      </c>
      <c r="AE67" s="26">
        <f t="shared" si="14"/>
        <v>0</v>
      </c>
      <c r="AF67" s="13"/>
      <c r="AG67" s="29"/>
      <c r="AH67" s="15"/>
      <c r="AI67" s="17">
        <f t="shared" si="15"/>
        <v>0</v>
      </c>
      <c r="AJ67" s="17">
        <f t="shared" si="16"/>
        <v>0</v>
      </c>
      <c r="AK67" s="17"/>
      <c r="AL67" s="17"/>
      <c r="AM67" s="17"/>
      <c r="AN67" s="17"/>
      <c r="AO67" s="17"/>
      <c r="AP67" s="17"/>
      <c r="AQ67" s="17"/>
      <c r="AR67" s="17">
        <f t="shared" si="17"/>
        <v>0</v>
      </c>
      <c r="AS67" s="17"/>
      <c r="AT67" s="17"/>
      <c r="AU67" s="17"/>
      <c r="AV67" s="17">
        <f t="shared" si="18"/>
        <v>0</v>
      </c>
      <c r="AW67" s="17">
        <f t="shared" si="19"/>
        <v>0</v>
      </c>
      <c r="AX67" s="17"/>
      <c r="AY67" s="50"/>
      <c r="AZ67" s="17"/>
      <c r="BA67" s="17"/>
      <c r="BB67" s="17"/>
      <c r="BC67" s="17"/>
      <c r="BD67" s="17">
        <f t="shared" si="20"/>
        <v>0</v>
      </c>
      <c r="BE67" s="27">
        <f t="shared" si="21"/>
        <v>0</v>
      </c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</row>
    <row r="68" spans="1:196" s="19" customFormat="1" ht="21.75" customHeight="1" x14ac:dyDescent="0.35">
      <c r="A68" s="13">
        <v>30</v>
      </c>
      <c r="B68" s="14" t="s">
        <v>63</v>
      </c>
      <c r="C68" s="35" t="s">
        <v>25</v>
      </c>
      <c r="D68" s="16">
        <v>63997</v>
      </c>
      <c r="E68" s="17">
        <v>3008</v>
      </c>
      <c r="F68" s="17">
        <f t="shared" si="0"/>
        <v>67005</v>
      </c>
      <c r="G68" s="17">
        <v>3008</v>
      </c>
      <c r="H68" s="17"/>
      <c r="I68" s="17"/>
      <c r="J68" s="17">
        <f t="shared" si="1"/>
        <v>70013</v>
      </c>
      <c r="K68" s="18">
        <f t="shared" si="2"/>
        <v>0</v>
      </c>
      <c r="L68" s="19">
        <v>0</v>
      </c>
      <c r="M68" s="19">
        <v>0</v>
      </c>
      <c r="N68" s="19">
        <v>0</v>
      </c>
      <c r="O68" s="20">
        <f t="shared" si="3"/>
        <v>70013</v>
      </c>
      <c r="P68" s="142">
        <v>8394.4</v>
      </c>
      <c r="Q68" s="17">
        <f t="shared" si="4"/>
        <v>6301.17</v>
      </c>
      <c r="R68" s="17">
        <f t="shared" si="5"/>
        <v>200</v>
      </c>
      <c r="S68" s="17">
        <f t="shared" si="6"/>
        <v>1750.32</v>
      </c>
      <c r="T68" s="17">
        <f t="shared" si="7"/>
        <v>100</v>
      </c>
      <c r="U68" s="20">
        <f t="shared" si="8"/>
        <v>16745.89</v>
      </c>
      <c r="V68" s="21">
        <f t="shared" si="9"/>
        <v>26634</v>
      </c>
      <c r="W68" s="21">
        <f t="shared" si="10"/>
        <v>26633.11</v>
      </c>
      <c r="X68" s="22">
        <f>+A68</f>
        <v>30</v>
      </c>
      <c r="Y68" s="23">
        <f t="shared" si="11"/>
        <v>8401.56</v>
      </c>
      <c r="Z68" s="17">
        <v>0</v>
      </c>
      <c r="AA68" s="17">
        <v>100</v>
      </c>
      <c r="AB68" s="24">
        <f t="shared" si="12"/>
        <v>1750.33</v>
      </c>
      <c r="AC68" s="128">
        <v>200</v>
      </c>
      <c r="AD68" s="25">
        <f t="shared" si="13"/>
        <v>53267.11</v>
      </c>
      <c r="AE68" s="26">
        <f t="shared" si="14"/>
        <v>26633.555</v>
      </c>
      <c r="AF68" s="13">
        <v>30</v>
      </c>
      <c r="AG68" s="14" t="s">
        <v>63</v>
      </c>
      <c r="AH68" s="35" t="s">
        <v>25</v>
      </c>
      <c r="AI68" s="17">
        <f t="shared" si="15"/>
        <v>8394.4</v>
      </c>
      <c r="AJ68" s="17">
        <f t="shared" si="16"/>
        <v>6301.17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f t="shared" si="17"/>
        <v>6301.17</v>
      </c>
      <c r="AS68" s="17">
        <v>200</v>
      </c>
      <c r="AT68" s="17">
        <v>0</v>
      </c>
      <c r="AU68" s="17">
        <v>0</v>
      </c>
      <c r="AV68" s="17">
        <f t="shared" si="18"/>
        <v>200</v>
      </c>
      <c r="AW68" s="17">
        <f t="shared" si="19"/>
        <v>1750.32</v>
      </c>
      <c r="AX68" s="17">
        <v>0</v>
      </c>
      <c r="AY68" s="17">
        <v>0</v>
      </c>
      <c r="AZ68" s="17">
        <v>100</v>
      </c>
      <c r="BA68" s="17">
        <v>0</v>
      </c>
      <c r="BB68" s="17">
        <v>0</v>
      </c>
      <c r="BC68" s="17">
        <v>0</v>
      </c>
      <c r="BD68" s="17">
        <f t="shared" si="20"/>
        <v>100</v>
      </c>
      <c r="BE68" s="27">
        <f t="shared" si="21"/>
        <v>16745.89</v>
      </c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</row>
    <row r="69" spans="1:196" s="19" customFormat="1" ht="21.75" customHeight="1" x14ac:dyDescent="0.35">
      <c r="A69" s="13"/>
      <c r="B69" s="29"/>
      <c r="C69" s="15"/>
      <c r="D69" s="16"/>
      <c r="E69" s="17"/>
      <c r="F69" s="17">
        <f t="shared" si="0"/>
        <v>0</v>
      </c>
      <c r="G69" s="17"/>
      <c r="H69" s="17"/>
      <c r="I69" s="17"/>
      <c r="J69" s="17">
        <f t="shared" si="1"/>
        <v>0</v>
      </c>
      <c r="K69" s="18">
        <f t="shared" si="2"/>
        <v>0</v>
      </c>
      <c r="O69" s="20">
        <f t="shared" si="3"/>
        <v>0</v>
      </c>
      <c r="P69" s="142"/>
      <c r="Q69" s="17">
        <f t="shared" si="4"/>
        <v>0</v>
      </c>
      <c r="R69" s="17">
        <f t="shared" si="5"/>
        <v>0</v>
      </c>
      <c r="S69" s="17">
        <f t="shared" si="6"/>
        <v>0</v>
      </c>
      <c r="T69" s="17">
        <f t="shared" si="7"/>
        <v>0</v>
      </c>
      <c r="U69" s="20">
        <f t="shared" si="8"/>
        <v>0</v>
      </c>
      <c r="V69" s="21">
        <f t="shared" si="9"/>
        <v>0</v>
      </c>
      <c r="W69" s="21">
        <f t="shared" si="10"/>
        <v>0</v>
      </c>
      <c r="X69" s="34"/>
      <c r="Y69" s="23">
        <f t="shared" si="11"/>
        <v>0</v>
      </c>
      <c r="Z69" s="17"/>
      <c r="AA69" s="17"/>
      <c r="AB69" s="24">
        <f t="shared" si="12"/>
        <v>0</v>
      </c>
      <c r="AC69" s="128"/>
      <c r="AD69" s="25">
        <f t="shared" si="13"/>
        <v>0</v>
      </c>
      <c r="AE69" s="26">
        <f t="shared" si="14"/>
        <v>0</v>
      </c>
      <c r="AF69" s="13"/>
      <c r="AG69" s="29"/>
      <c r="AH69" s="15"/>
      <c r="AI69" s="17">
        <f t="shared" si="15"/>
        <v>0</v>
      </c>
      <c r="AJ69" s="17">
        <f t="shared" si="16"/>
        <v>0</v>
      </c>
      <c r="AK69" s="17"/>
      <c r="AL69" s="17"/>
      <c r="AM69" s="17"/>
      <c r="AN69" s="17"/>
      <c r="AO69" s="17"/>
      <c r="AP69" s="17"/>
      <c r="AQ69" s="17"/>
      <c r="AR69" s="17">
        <f t="shared" si="17"/>
        <v>0</v>
      </c>
      <c r="AS69" s="17"/>
      <c r="AT69" s="17"/>
      <c r="AU69" s="17"/>
      <c r="AV69" s="17">
        <f t="shared" si="18"/>
        <v>0</v>
      </c>
      <c r="AW69" s="17">
        <f t="shared" si="19"/>
        <v>0</v>
      </c>
      <c r="AX69" s="17"/>
      <c r="AY69" s="17"/>
      <c r="AZ69" s="17"/>
      <c r="BA69" s="17"/>
      <c r="BB69" s="17"/>
      <c r="BC69" s="17"/>
      <c r="BD69" s="17">
        <f t="shared" si="20"/>
        <v>0</v>
      </c>
      <c r="BE69" s="27">
        <f t="shared" si="21"/>
        <v>0</v>
      </c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</row>
    <row r="70" spans="1:196" s="19" customFormat="1" ht="21.75" customHeight="1" x14ac:dyDescent="0.35">
      <c r="A70" s="13">
        <v>31</v>
      </c>
      <c r="B70" s="14" t="s">
        <v>64</v>
      </c>
      <c r="C70" s="62" t="s">
        <v>43</v>
      </c>
      <c r="D70" s="16">
        <v>39672</v>
      </c>
      <c r="E70" s="17">
        <v>1944</v>
      </c>
      <c r="F70" s="17">
        <f t="shared" si="0"/>
        <v>41616</v>
      </c>
      <c r="G70" s="17">
        <v>1944</v>
      </c>
      <c r="H70" s="17"/>
      <c r="I70" s="17"/>
      <c r="J70" s="17">
        <f t="shared" si="1"/>
        <v>43560</v>
      </c>
      <c r="K70" s="18">
        <f t="shared" si="2"/>
        <v>0</v>
      </c>
      <c r="L70" s="19">
        <v>0</v>
      </c>
      <c r="M70" s="19">
        <v>0</v>
      </c>
      <c r="N70" s="19">
        <v>0</v>
      </c>
      <c r="O70" s="20">
        <f t="shared" si="3"/>
        <v>43560</v>
      </c>
      <c r="P70" s="142">
        <v>2878.45</v>
      </c>
      <c r="Q70" s="17">
        <f t="shared" si="4"/>
        <v>8042.2</v>
      </c>
      <c r="R70" s="17">
        <f t="shared" si="5"/>
        <v>200</v>
      </c>
      <c r="S70" s="17">
        <f t="shared" si="6"/>
        <v>1089</v>
      </c>
      <c r="T70" s="17">
        <f t="shared" si="7"/>
        <v>8306.61</v>
      </c>
      <c r="U70" s="20">
        <f t="shared" si="8"/>
        <v>20516.260000000002</v>
      </c>
      <c r="V70" s="21">
        <f t="shared" si="9"/>
        <v>11522</v>
      </c>
      <c r="W70" s="21">
        <f t="shared" si="10"/>
        <v>11521.739999999998</v>
      </c>
      <c r="X70" s="22">
        <f>+A70</f>
        <v>31</v>
      </c>
      <c r="Y70" s="23">
        <f t="shared" si="11"/>
        <v>5227.2</v>
      </c>
      <c r="Z70" s="17">
        <v>0</v>
      </c>
      <c r="AA70" s="17">
        <v>100</v>
      </c>
      <c r="AB70" s="24">
        <f t="shared" si="12"/>
        <v>1089</v>
      </c>
      <c r="AC70" s="128">
        <v>200</v>
      </c>
      <c r="AD70" s="25">
        <f t="shared" si="13"/>
        <v>23043.739999999998</v>
      </c>
      <c r="AE70" s="26">
        <f t="shared" si="14"/>
        <v>11521.869999999999</v>
      </c>
      <c r="AF70" s="13">
        <v>31</v>
      </c>
      <c r="AG70" s="14" t="s">
        <v>64</v>
      </c>
      <c r="AH70" s="62" t="s">
        <v>43</v>
      </c>
      <c r="AI70" s="17">
        <f t="shared" si="15"/>
        <v>2878.45</v>
      </c>
      <c r="AJ70" s="17">
        <f t="shared" si="16"/>
        <v>3920.3999999999996</v>
      </c>
      <c r="AK70" s="17">
        <v>0</v>
      </c>
      <c r="AL70" s="17">
        <v>0</v>
      </c>
      <c r="AM70" s="17">
        <v>0</v>
      </c>
      <c r="AN70" s="17">
        <v>4121.8</v>
      </c>
      <c r="AO70" s="17">
        <v>0</v>
      </c>
      <c r="AP70" s="17">
        <v>0</v>
      </c>
      <c r="AQ70" s="17">
        <v>0</v>
      </c>
      <c r="AR70" s="17">
        <f t="shared" si="17"/>
        <v>8042.2</v>
      </c>
      <c r="AS70" s="17">
        <v>200</v>
      </c>
      <c r="AT70" s="17">
        <v>0</v>
      </c>
      <c r="AU70" s="17">
        <v>0</v>
      </c>
      <c r="AV70" s="17">
        <f t="shared" si="18"/>
        <v>200</v>
      </c>
      <c r="AW70" s="17">
        <f t="shared" si="19"/>
        <v>1089</v>
      </c>
      <c r="AX70" s="17">
        <v>0</v>
      </c>
      <c r="AY70" s="63">
        <v>0</v>
      </c>
      <c r="AZ70" s="17">
        <v>100</v>
      </c>
      <c r="BA70" s="17">
        <v>8206.61</v>
      </c>
      <c r="BB70" s="17">
        <v>0</v>
      </c>
      <c r="BC70" s="17">
        <v>0</v>
      </c>
      <c r="BD70" s="17">
        <f t="shared" si="20"/>
        <v>8306.61</v>
      </c>
      <c r="BE70" s="27">
        <f t="shared" si="21"/>
        <v>20516.260000000002</v>
      </c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</row>
    <row r="71" spans="1:196" s="19" customFormat="1" ht="21.75" customHeight="1" x14ac:dyDescent="0.35">
      <c r="A71" s="13"/>
      <c r="B71" s="29"/>
      <c r="C71" s="15"/>
      <c r="D71" s="16"/>
      <c r="E71" s="17"/>
      <c r="F71" s="17">
        <f t="shared" si="0"/>
        <v>0</v>
      </c>
      <c r="G71" s="17"/>
      <c r="H71" s="17"/>
      <c r="I71" s="17"/>
      <c r="J71" s="17">
        <f t="shared" si="1"/>
        <v>0</v>
      </c>
      <c r="K71" s="18">
        <f t="shared" si="2"/>
        <v>0</v>
      </c>
      <c r="O71" s="20">
        <f t="shared" si="3"/>
        <v>0</v>
      </c>
      <c r="P71" s="142"/>
      <c r="Q71" s="17">
        <f t="shared" si="4"/>
        <v>0</v>
      </c>
      <c r="R71" s="17">
        <f t="shared" si="5"/>
        <v>0</v>
      </c>
      <c r="S71" s="17">
        <f t="shared" si="6"/>
        <v>0</v>
      </c>
      <c r="T71" s="17">
        <f t="shared" si="7"/>
        <v>0</v>
      </c>
      <c r="U71" s="20">
        <f t="shared" si="8"/>
        <v>0</v>
      </c>
      <c r="V71" s="21">
        <f t="shared" si="9"/>
        <v>0</v>
      </c>
      <c r="W71" s="21">
        <f t="shared" si="10"/>
        <v>0</v>
      </c>
      <c r="X71" s="22"/>
      <c r="Y71" s="23">
        <f t="shared" si="11"/>
        <v>0</v>
      </c>
      <c r="Z71" s="17"/>
      <c r="AA71" s="17"/>
      <c r="AB71" s="24">
        <f t="shared" si="12"/>
        <v>0</v>
      </c>
      <c r="AC71" s="128"/>
      <c r="AD71" s="25">
        <f t="shared" si="13"/>
        <v>0</v>
      </c>
      <c r="AE71" s="26">
        <f t="shared" si="14"/>
        <v>0</v>
      </c>
      <c r="AF71" s="13"/>
      <c r="AG71" s="29"/>
      <c r="AH71" s="15"/>
      <c r="AI71" s="17">
        <f t="shared" si="15"/>
        <v>0</v>
      </c>
      <c r="AJ71" s="17">
        <f t="shared" si="16"/>
        <v>0</v>
      </c>
      <c r="AK71" s="17"/>
      <c r="AL71" s="17"/>
      <c r="AM71" s="17"/>
      <c r="AN71" s="17"/>
      <c r="AO71" s="17"/>
      <c r="AP71" s="17"/>
      <c r="AQ71" s="17"/>
      <c r="AR71" s="17">
        <f t="shared" si="17"/>
        <v>0</v>
      </c>
      <c r="AS71" s="17"/>
      <c r="AT71" s="17"/>
      <c r="AU71" s="17"/>
      <c r="AV71" s="17">
        <f t="shared" si="18"/>
        <v>0</v>
      </c>
      <c r="AW71" s="17">
        <f t="shared" si="19"/>
        <v>0</v>
      </c>
      <c r="AX71" s="17"/>
      <c r="AY71" s="17"/>
      <c r="AZ71" s="17"/>
      <c r="BA71" s="17"/>
      <c r="BB71" s="17"/>
      <c r="BC71" s="17"/>
      <c r="BD71" s="17">
        <f t="shared" si="20"/>
        <v>0</v>
      </c>
      <c r="BE71" s="27">
        <f t="shared" si="21"/>
        <v>0</v>
      </c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</row>
    <row r="72" spans="1:196" s="19" customFormat="1" ht="21.75" customHeight="1" x14ac:dyDescent="0.35">
      <c r="A72" s="13">
        <v>32</v>
      </c>
      <c r="B72" s="14" t="s">
        <v>65</v>
      </c>
      <c r="C72" s="35" t="s">
        <v>43</v>
      </c>
      <c r="D72" s="16">
        <v>57347</v>
      </c>
      <c r="E72" s="17">
        <v>2810</v>
      </c>
      <c r="F72" s="17">
        <f t="shared" si="0"/>
        <v>60157</v>
      </c>
      <c r="G72" s="17">
        <v>2810</v>
      </c>
      <c r="H72" s="17"/>
      <c r="I72" s="17"/>
      <c r="J72" s="17">
        <f t="shared" si="1"/>
        <v>62967</v>
      </c>
      <c r="K72" s="18">
        <f t="shared" si="2"/>
        <v>0</v>
      </c>
      <c r="L72" s="19">
        <v>0</v>
      </c>
      <c r="M72" s="19">
        <v>0</v>
      </c>
      <c r="N72" s="19">
        <v>0</v>
      </c>
      <c r="O72" s="20">
        <f t="shared" si="3"/>
        <v>62967</v>
      </c>
      <c r="P72" s="142">
        <v>6912.39</v>
      </c>
      <c r="Q72" s="17">
        <f t="shared" si="4"/>
        <v>5667.03</v>
      </c>
      <c r="R72" s="17">
        <f t="shared" si="5"/>
        <v>200</v>
      </c>
      <c r="S72" s="17">
        <f t="shared" si="6"/>
        <v>1574.17</v>
      </c>
      <c r="T72" s="17">
        <f t="shared" si="7"/>
        <v>200</v>
      </c>
      <c r="U72" s="20">
        <f t="shared" si="8"/>
        <v>14553.59</v>
      </c>
      <c r="V72" s="21">
        <f t="shared" si="9"/>
        <v>24207</v>
      </c>
      <c r="W72" s="21">
        <f t="shared" si="10"/>
        <v>24206.410000000003</v>
      </c>
      <c r="X72" s="22">
        <v>12</v>
      </c>
      <c r="Y72" s="23">
        <f t="shared" si="11"/>
        <v>7556.04</v>
      </c>
      <c r="Z72" s="17">
        <v>0</v>
      </c>
      <c r="AA72" s="17">
        <v>100</v>
      </c>
      <c r="AB72" s="24">
        <f t="shared" si="12"/>
        <v>1574.18</v>
      </c>
      <c r="AC72" s="128">
        <v>200</v>
      </c>
      <c r="AD72" s="25">
        <f t="shared" si="13"/>
        <v>48413.41</v>
      </c>
      <c r="AE72" s="26">
        <f t="shared" si="14"/>
        <v>24206.705000000002</v>
      </c>
      <c r="AF72" s="13">
        <v>32</v>
      </c>
      <c r="AG72" s="14" t="s">
        <v>65</v>
      </c>
      <c r="AH72" s="35" t="s">
        <v>43</v>
      </c>
      <c r="AI72" s="17">
        <f t="shared" si="15"/>
        <v>6912.39</v>
      </c>
      <c r="AJ72" s="17">
        <f t="shared" si="16"/>
        <v>5667.03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f t="shared" si="17"/>
        <v>5667.03</v>
      </c>
      <c r="AS72" s="17">
        <v>200</v>
      </c>
      <c r="AT72" s="17">
        <v>0</v>
      </c>
      <c r="AU72" s="17">
        <v>0</v>
      </c>
      <c r="AV72" s="17">
        <f t="shared" si="18"/>
        <v>200</v>
      </c>
      <c r="AW72" s="17">
        <f t="shared" si="19"/>
        <v>1574.17</v>
      </c>
      <c r="AX72" s="17">
        <v>0</v>
      </c>
      <c r="AY72" s="17">
        <v>100</v>
      </c>
      <c r="AZ72" s="17">
        <v>100</v>
      </c>
      <c r="BA72" s="17">
        <v>0</v>
      </c>
      <c r="BB72" s="17">
        <v>0</v>
      </c>
      <c r="BC72" s="17">
        <v>0</v>
      </c>
      <c r="BD72" s="17">
        <f t="shared" si="20"/>
        <v>200</v>
      </c>
      <c r="BE72" s="27">
        <f t="shared" si="21"/>
        <v>14553.59</v>
      </c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</row>
    <row r="73" spans="1:196" s="19" customFormat="1" ht="21.75" customHeight="1" x14ac:dyDescent="0.35">
      <c r="A73" s="13"/>
      <c r="B73" s="29"/>
      <c r="C73" s="15"/>
      <c r="D73" s="16"/>
      <c r="E73" s="17"/>
      <c r="F73" s="17">
        <f t="shared" si="0"/>
        <v>0</v>
      </c>
      <c r="G73" s="17"/>
      <c r="H73" s="17"/>
      <c r="I73" s="17"/>
      <c r="J73" s="17">
        <f t="shared" si="1"/>
        <v>0</v>
      </c>
      <c r="K73" s="18">
        <f t="shared" si="2"/>
        <v>0</v>
      </c>
      <c r="O73" s="20">
        <f t="shared" si="3"/>
        <v>0</v>
      </c>
      <c r="P73" s="142"/>
      <c r="Q73" s="17">
        <f t="shared" si="4"/>
        <v>0</v>
      </c>
      <c r="R73" s="17">
        <f t="shared" si="5"/>
        <v>0</v>
      </c>
      <c r="S73" s="17">
        <f t="shared" si="6"/>
        <v>0</v>
      </c>
      <c r="T73" s="17">
        <f t="shared" si="7"/>
        <v>0</v>
      </c>
      <c r="U73" s="20">
        <f t="shared" si="8"/>
        <v>0</v>
      </c>
      <c r="V73" s="21">
        <f t="shared" si="9"/>
        <v>0</v>
      </c>
      <c r="W73" s="21">
        <f t="shared" si="10"/>
        <v>0</v>
      </c>
      <c r="X73" s="22"/>
      <c r="Y73" s="23">
        <f t="shared" si="11"/>
        <v>0</v>
      </c>
      <c r="Z73" s="17"/>
      <c r="AA73" s="17"/>
      <c r="AB73" s="24">
        <f t="shared" si="12"/>
        <v>0</v>
      </c>
      <c r="AC73" s="128"/>
      <c r="AD73" s="25">
        <f t="shared" si="13"/>
        <v>0</v>
      </c>
      <c r="AE73" s="26">
        <f t="shared" si="14"/>
        <v>0</v>
      </c>
      <c r="AF73" s="13"/>
      <c r="AG73" s="29"/>
      <c r="AH73" s="15"/>
      <c r="AI73" s="17">
        <f t="shared" si="15"/>
        <v>0</v>
      </c>
      <c r="AJ73" s="17">
        <f t="shared" si="16"/>
        <v>0</v>
      </c>
      <c r="AK73" s="17"/>
      <c r="AL73" s="17"/>
      <c r="AM73" s="17"/>
      <c r="AN73" s="17"/>
      <c r="AO73" s="17"/>
      <c r="AP73" s="17"/>
      <c r="AQ73" s="17"/>
      <c r="AR73" s="17">
        <f t="shared" si="17"/>
        <v>0</v>
      </c>
      <c r="AS73" s="17"/>
      <c r="AT73" s="17"/>
      <c r="AU73" s="17"/>
      <c r="AV73" s="17">
        <f t="shared" si="18"/>
        <v>0</v>
      </c>
      <c r="AW73" s="17">
        <f t="shared" si="19"/>
        <v>0</v>
      </c>
      <c r="AX73" s="17"/>
      <c r="AY73" s="17"/>
      <c r="AZ73" s="17"/>
      <c r="BA73" s="17"/>
      <c r="BB73" s="17"/>
      <c r="BC73" s="17"/>
      <c r="BD73" s="17">
        <f t="shared" si="20"/>
        <v>0</v>
      </c>
      <c r="BE73" s="27">
        <f t="shared" si="21"/>
        <v>0</v>
      </c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</row>
    <row r="74" spans="1:196" s="19" customFormat="1" ht="21" customHeight="1" x14ac:dyDescent="0.35">
      <c r="A74" s="13">
        <v>33</v>
      </c>
      <c r="B74" s="14" t="s">
        <v>105</v>
      </c>
      <c r="C74" s="35" t="s">
        <v>106</v>
      </c>
      <c r="D74" s="16">
        <v>29165</v>
      </c>
      <c r="E74" s="17">
        <v>1540</v>
      </c>
      <c r="F74" s="17">
        <f t="shared" si="0"/>
        <v>30705</v>
      </c>
      <c r="G74" s="17">
        <v>1540</v>
      </c>
      <c r="H74" s="17"/>
      <c r="I74" s="17"/>
      <c r="J74" s="17">
        <f t="shared" si="1"/>
        <v>32245</v>
      </c>
      <c r="K74" s="18">
        <f t="shared" si="2"/>
        <v>0</v>
      </c>
      <c r="L74" s="19">
        <v>0</v>
      </c>
      <c r="M74" s="19">
        <v>0</v>
      </c>
      <c r="N74" s="19">
        <v>0</v>
      </c>
      <c r="O74" s="20">
        <f t="shared" si="3"/>
        <v>32245</v>
      </c>
      <c r="P74" s="142">
        <v>1125.52</v>
      </c>
      <c r="Q74" s="17">
        <f t="shared" si="4"/>
        <v>2902.0499999999997</v>
      </c>
      <c r="R74" s="17">
        <f t="shared" si="5"/>
        <v>300</v>
      </c>
      <c r="S74" s="17">
        <f t="shared" si="6"/>
        <v>806.12</v>
      </c>
      <c r="T74" s="17">
        <f t="shared" si="7"/>
        <v>100</v>
      </c>
      <c r="U74" s="20">
        <f t="shared" si="8"/>
        <v>5233.6899999999996</v>
      </c>
      <c r="V74" s="21">
        <f t="shared" si="9"/>
        <v>13506</v>
      </c>
      <c r="W74" s="21">
        <f t="shared" si="10"/>
        <v>13505.310000000001</v>
      </c>
      <c r="X74" s="22">
        <f>+A74</f>
        <v>33</v>
      </c>
      <c r="Y74" s="23">
        <f t="shared" si="11"/>
        <v>3869.3999999999996</v>
      </c>
      <c r="Z74" s="17">
        <v>0</v>
      </c>
      <c r="AA74" s="17">
        <v>100</v>
      </c>
      <c r="AB74" s="24">
        <f t="shared" si="12"/>
        <v>806.13</v>
      </c>
      <c r="AC74" s="128">
        <v>200</v>
      </c>
      <c r="AD74" s="25">
        <f t="shared" si="13"/>
        <v>27011.31</v>
      </c>
      <c r="AE74" s="26">
        <f t="shared" si="14"/>
        <v>13505.655000000001</v>
      </c>
      <c r="AF74" s="13">
        <v>33</v>
      </c>
      <c r="AG74" s="14" t="s">
        <v>105</v>
      </c>
      <c r="AH74" s="35" t="s">
        <v>106</v>
      </c>
      <c r="AI74" s="17">
        <f t="shared" si="15"/>
        <v>1125.52</v>
      </c>
      <c r="AJ74" s="17">
        <f t="shared" si="16"/>
        <v>2902.0499999999997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f t="shared" si="17"/>
        <v>2902.0499999999997</v>
      </c>
      <c r="AS74" s="17">
        <v>300</v>
      </c>
      <c r="AT74" s="17">
        <v>0</v>
      </c>
      <c r="AU74" s="17">
        <v>0</v>
      </c>
      <c r="AV74" s="17">
        <f t="shared" si="18"/>
        <v>300</v>
      </c>
      <c r="AW74" s="17">
        <f t="shared" si="19"/>
        <v>806.12</v>
      </c>
      <c r="AX74" s="17">
        <v>0</v>
      </c>
      <c r="AY74" s="17">
        <v>0</v>
      </c>
      <c r="AZ74" s="17">
        <v>100</v>
      </c>
      <c r="BA74" s="17">
        <v>0</v>
      </c>
      <c r="BB74" s="17">
        <v>0</v>
      </c>
      <c r="BC74" s="17">
        <v>0</v>
      </c>
      <c r="BD74" s="17">
        <f t="shared" si="20"/>
        <v>100</v>
      </c>
      <c r="BE74" s="27">
        <f t="shared" si="21"/>
        <v>5233.6899999999996</v>
      </c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</row>
    <row r="75" spans="1:196" s="19" customFormat="1" ht="21" customHeight="1" x14ac:dyDescent="0.35">
      <c r="A75" s="13"/>
      <c r="B75" s="29"/>
      <c r="C75" s="15"/>
      <c r="D75" s="16"/>
      <c r="E75" s="17"/>
      <c r="F75" s="17">
        <f t="shared" si="0"/>
        <v>0</v>
      </c>
      <c r="G75" s="17"/>
      <c r="H75" s="17"/>
      <c r="I75" s="17"/>
      <c r="J75" s="17">
        <f t="shared" si="1"/>
        <v>0</v>
      </c>
      <c r="K75" s="18">
        <f t="shared" ref="K75:K94" si="22">ROUND(J75/6/31/60*(N75+M75*60+L75*6*60),2)</f>
        <v>0</v>
      </c>
      <c r="O75" s="20">
        <f t="shared" ref="O75:O94" si="23">J75-K75</f>
        <v>0</v>
      </c>
      <c r="P75" s="142"/>
      <c r="Q75" s="17">
        <f t="shared" ref="Q75:Q95" si="24">SUM(AJ75:AQ75)</f>
        <v>0</v>
      </c>
      <c r="R75" s="17">
        <f t="shared" ref="R75:R95" si="25">SUM(AS75:AT75)</f>
        <v>0</v>
      </c>
      <c r="S75" s="17">
        <f t="shared" ref="S75:S95" si="26">ROUNDDOWN(J75*5%/2,2)</f>
        <v>0</v>
      </c>
      <c r="T75" s="17">
        <f t="shared" ref="T75:T95" si="27">SUM(AX75:BC75)</f>
        <v>0</v>
      </c>
      <c r="U75" s="20">
        <f t="shared" ref="U75:U95" si="28">P75+Q75+R75+S75+T75</f>
        <v>0</v>
      </c>
      <c r="V75" s="21">
        <f t="shared" ref="V75:V95" si="29">ROUND(AE75,0)</f>
        <v>0</v>
      </c>
      <c r="W75" s="21">
        <f t="shared" ref="W75:W95" si="30">(AD75-V75)</f>
        <v>0</v>
      </c>
      <c r="X75" s="34"/>
      <c r="Y75" s="23">
        <f t="shared" ref="Y75:Y95" si="31">J75*12%</f>
        <v>0</v>
      </c>
      <c r="Z75" s="17"/>
      <c r="AA75" s="17"/>
      <c r="AB75" s="24">
        <f t="shared" ref="AB75:AB95" si="32">ROUNDUP(J75*5%/2,2)</f>
        <v>0</v>
      </c>
      <c r="AC75" s="128"/>
      <c r="AD75" s="25">
        <f t="shared" ref="AD75:AD95" si="33">+O75-U75</f>
        <v>0</v>
      </c>
      <c r="AE75" s="26">
        <f t="shared" ref="AE75:AE95" si="34">(+O75-U75)/2</f>
        <v>0</v>
      </c>
      <c r="AF75" s="13"/>
      <c r="AG75" s="29"/>
      <c r="AH75" s="15"/>
      <c r="AI75" s="17">
        <f t="shared" ref="AI75:AI95" si="35">P75</f>
        <v>0</v>
      </c>
      <c r="AJ75" s="17">
        <f t="shared" ref="AJ75:AJ95" si="36">J75*9%</f>
        <v>0</v>
      </c>
      <c r="AK75" s="17"/>
      <c r="AL75" s="17"/>
      <c r="AM75" s="17"/>
      <c r="AN75" s="17"/>
      <c r="AO75" s="17"/>
      <c r="AP75" s="17"/>
      <c r="AQ75" s="17"/>
      <c r="AR75" s="17">
        <f t="shared" ref="AR75:AR95" si="37">SUM(AJ75:AQ75)</f>
        <v>0</v>
      </c>
      <c r="AS75" s="17"/>
      <c r="AT75" s="17"/>
      <c r="AU75" s="17"/>
      <c r="AV75" s="17">
        <f t="shared" ref="AV75:AV95" si="38">SUM(AS75:AT75)</f>
        <v>0</v>
      </c>
      <c r="AW75" s="17">
        <f t="shared" ref="AW75:AW95" si="39">ROUNDDOWN(J75*5%/2,2)</f>
        <v>0</v>
      </c>
      <c r="AX75" s="17"/>
      <c r="AY75" s="17"/>
      <c r="AZ75" s="17"/>
      <c r="BA75" s="17"/>
      <c r="BB75" s="17"/>
      <c r="BC75" s="17"/>
      <c r="BD75" s="17">
        <f t="shared" ref="BD75:BD95" si="40">SUM(AX75:BC75)</f>
        <v>0</v>
      </c>
      <c r="BE75" s="27">
        <f t="shared" ref="BE75:BE95" si="41">AI75+AR75+AV75+AW75+BD75</f>
        <v>0</v>
      </c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</row>
    <row r="76" spans="1:196" s="19" customFormat="1" ht="21.75" customHeight="1" x14ac:dyDescent="0.35">
      <c r="A76" s="13">
        <v>34</v>
      </c>
      <c r="B76" s="29" t="s">
        <v>66</v>
      </c>
      <c r="C76" s="35" t="s">
        <v>28</v>
      </c>
      <c r="D76" s="16">
        <v>43488</v>
      </c>
      <c r="E76" s="17">
        <v>2131</v>
      </c>
      <c r="F76" s="17">
        <f t="shared" si="0"/>
        <v>45619</v>
      </c>
      <c r="G76" s="17">
        <v>2108</v>
      </c>
      <c r="H76" s="17"/>
      <c r="I76" s="17"/>
      <c r="J76" s="17">
        <f t="shared" si="1"/>
        <v>47727</v>
      </c>
      <c r="K76" s="18">
        <f t="shared" si="22"/>
        <v>0</v>
      </c>
      <c r="L76" s="19">
        <v>0</v>
      </c>
      <c r="M76" s="19">
        <v>0</v>
      </c>
      <c r="N76" s="19">
        <v>0</v>
      </c>
      <c r="O76" s="20">
        <f t="shared" si="23"/>
        <v>47727</v>
      </c>
      <c r="P76" s="142">
        <v>3706.91</v>
      </c>
      <c r="Q76" s="17">
        <f t="shared" si="24"/>
        <v>9734.619999999999</v>
      </c>
      <c r="R76" s="17">
        <f t="shared" si="25"/>
        <v>200</v>
      </c>
      <c r="S76" s="17">
        <f t="shared" si="26"/>
        <v>1193.17</v>
      </c>
      <c r="T76" s="17">
        <f t="shared" si="27"/>
        <v>2200</v>
      </c>
      <c r="U76" s="20">
        <f t="shared" si="28"/>
        <v>17034.699999999997</v>
      </c>
      <c r="V76" s="21">
        <f t="shared" si="29"/>
        <v>15346</v>
      </c>
      <c r="W76" s="21">
        <f t="shared" si="30"/>
        <v>15346.300000000003</v>
      </c>
      <c r="X76" s="22">
        <f>+A76</f>
        <v>34</v>
      </c>
      <c r="Y76" s="23">
        <f t="shared" si="31"/>
        <v>5727.24</v>
      </c>
      <c r="Z76" s="17">
        <v>0</v>
      </c>
      <c r="AA76" s="17">
        <v>100</v>
      </c>
      <c r="AB76" s="24">
        <f t="shared" si="32"/>
        <v>1193.18</v>
      </c>
      <c r="AC76" s="128">
        <v>200</v>
      </c>
      <c r="AD76" s="25">
        <f t="shared" si="33"/>
        <v>30692.300000000003</v>
      </c>
      <c r="AE76" s="26">
        <f t="shared" si="34"/>
        <v>15346.150000000001</v>
      </c>
      <c r="AF76" s="13">
        <v>34</v>
      </c>
      <c r="AG76" s="29" t="s">
        <v>66</v>
      </c>
      <c r="AH76" s="35" t="s">
        <v>28</v>
      </c>
      <c r="AI76" s="17">
        <f t="shared" si="35"/>
        <v>3706.91</v>
      </c>
      <c r="AJ76" s="17">
        <f t="shared" si="36"/>
        <v>4295.43</v>
      </c>
      <c r="AK76" s="17">
        <v>5439.19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f t="shared" si="37"/>
        <v>9734.619999999999</v>
      </c>
      <c r="AS76" s="17">
        <v>200</v>
      </c>
      <c r="AT76" s="17">
        <v>0</v>
      </c>
      <c r="AU76" s="17">
        <v>0</v>
      </c>
      <c r="AV76" s="17">
        <f t="shared" si="38"/>
        <v>200</v>
      </c>
      <c r="AW76" s="17">
        <f t="shared" si="39"/>
        <v>1193.17</v>
      </c>
      <c r="AX76" s="17">
        <v>0</v>
      </c>
      <c r="AY76" s="63">
        <v>2100</v>
      </c>
      <c r="AZ76" s="17">
        <v>100</v>
      </c>
      <c r="BA76" s="17">
        <v>0</v>
      </c>
      <c r="BB76" s="17"/>
      <c r="BC76" s="17">
        <v>0</v>
      </c>
      <c r="BD76" s="17">
        <f t="shared" si="40"/>
        <v>2200</v>
      </c>
      <c r="BE76" s="27">
        <f t="shared" si="41"/>
        <v>17034.699999999997</v>
      </c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</row>
    <row r="77" spans="1:196" s="19" customFormat="1" ht="20.25" customHeight="1" x14ac:dyDescent="0.35">
      <c r="A77" s="13"/>
      <c r="B77" s="37"/>
      <c r="C77" s="49"/>
      <c r="D77" s="16"/>
      <c r="F77" s="17">
        <f t="shared" ref="F77:F94" si="42">SUM(D77:E77)</f>
        <v>0</v>
      </c>
      <c r="J77" s="17">
        <f t="shared" ref="J77:J94" si="43">SUM(F77:I77)</f>
        <v>0</v>
      </c>
      <c r="K77" s="18">
        <f t="shared" si="22"/>
        <v>0</v>
      </c>
      <c r="O77" s="20">
        <f t="shared" si="23"/>
        <v>0</v>
      </c>
      <c r="P77" s="145"/>
      <c r="Q77" s="17">
        <f t="shared" si="24"/>
        <v>0</v>
      </c>
      <c r="R77" s="17">
        <f t="shared" si="25"/>
        <v>0</v>
      </c>
      <c r="S77" s="17">
        <f t="shared" si="26"/>
        <v>0</v>
      </c>
      <c r="T77" s="17">
        <f t="shared" si="27"/>
        <v>0</v>
      </c>
      <c r="U77" s="20">
        <f t="shared" si="28"/>
        <v>0</v>
      </c>
      <c r="V77" s="21">
        <f t="shared" si="29"/>
        <v>0</v>
      </c>
      <c r="W77" s="21">
        <f t="shared" si="30"/>
        <v>0</v>
      </c>
      <c r="X77" s="22"/>
      <c r="Y77" s="23">
        <f t="shared" si="31"/>
        <v>0</v>
      </c>
      <c r="AA77" s="17"/>
      <c r="AB77" s="24">
        <f t="shared" si="32"/>
        <v>0</v>
      </c>
      <c r="AC77" s="128"/>
      <c r="AD77" s="25">
        <f t="shared" si="33"/>
        <v>0</v>
      </c>
      <c r="AE77" s="26">
        <f t="shared" si="34"/>
        <v>0</v>
      </c>
      <c r="AF77" s="13"/>
      <c r="AG77" s="37"/>
      <c r="AH77" s="49"/>
      <c r="AI77" s="17">
        <f t="shared" si="35"/>
        <v>0</v>
      </c>
      <c r="AJ77" s="17">
        <f t="shared" si="36"/>
        <v>0</v>
      </c>
      <c r="AP77" s="17"/>
      <c r="AR77" s="17">
        <f t="shared" si="37"/>
        <v>0</v>
      </c>
      <c r="AS77" s="17"/>
      <c r="AV77" s="17">
        <f t="shared" si="38"/>
        <v>0</v>
      </c>
      <c r="AW77" s="17">
        <f t="shared" si="39"/>
        <v>0</v>
      </c>
      <c r="AX77" s="17"/>
      <c r="BC77" s="17"/>
      <c r="BD77" s="17">
        <f t="shared" si="40"/>
        <v>0</v>
      </c>
      <c r="BE77" s="27">
        <f t="shared" si="41"/>
        <v>0</v>
      </c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</row>
    <row r="78" spans="1:196" s="19" customFormat="1" ht="20.25" customHeight="1" x14ac:dyDescent="0.35">
      <c r="A78" s="13">
        <v>35</v>
      </c>
      <c r="B78" s="37" t="s">
        <v>124</v>
      </c>
      <c r="C78" s="15" t="s">
        <v>127</v>
      </c>
      <c r="D78" s="16">
        <v>29165</v>
      </c>
      <c r="E78" s="17">
        <v>1540</v>
      </c>
      <c r="F78" s="17">
        <f t="shared" si="42"/>
        <v>30705</v>
      </c>
      <c r="G78" s="17">
        <v>1540</v>
      </c>
      <c r="J78" s="17">
        <f t="shared" si="43"/>
        <v>32245</v>
      </c>
      <c r="K78" s="18">
        <f t="shared" si="22"/>
        <v>0</v>
      </c>
      <c r="L78" s="19">
        <v>0</v>
      </c>
      <c r="M78" s="19">
        <v>0</v>
      </c>
      <c r="N78" s="19">
        <v>0</v>
      </c>
      <c r="O78" s="20">
        <f t="shared" si="23"/>
        <v>32245</v>
      </c>
      <c r="P78" s="145">
        <v>1125.52</v>
      </c>
      <c r="Q78" s="17">
        <f t="shared" si="24"/>
        <v>2902.0499999999997</v>
      </c>
      <c r="R78" s="17">
        <f t="shared" si="25"/>
        <v>200</v>
      </c>
      <c r="S78" s="17">
        <f t="shared" si="26"/>
        <v>806.12</v>
      </c>
      <c r="T78" s="17">
        <f t="shared" si="27"/>
        <v>100</v>
      </c>
      <c r="U78" s="20">
        <f t="shared" si="28"/>
        <v>5133.6899999999996</v>
      </c>
      <c r="V78" s="21">
        <f t="shared" si="29"/>
        <v>13556</v>
      </c>
      <c r="W78" s="21">
        <f t="shared" si="30"/>
        <v>13555.310000000001</v>
      </c>
      <c r="X78" s="22">
        <v>13</v>
      </c>
      <c r="Y78" s="23">
        <f t="shared" si="31"/>
        <v>3869.3999999999996</v>
      </c>
      <c r="AA78" s="17">
        <v>100</v>
      </c>
      <c r="AB78" s="24">
        <f t="shared" si="32"/>
        <v>806.13</v>
      </c>
      <c r="AC78" s="128">
        <v>200</v>
      </c>
      <c r="AD78" s="25">
        <f t="shared" si="33"/>
        <v>27111.31</v>
      </c>
      <c r="AE78" s="26">
        <f t="shared" si="34"/>
        <v>13555.655000000001</v>
      </c>
      <c r="AF78" s="13">
        <v>35</v>
      </c>
      <c r="AG78" s="37" t="s">
        <v>124</v>
      </c>
      <c r="AH78" s="15" t="s">
        <v>127</v>
      </c>
      <c r="AI78" s="17">
        <f t="shared" si="35"/>
        <v>1125.52</v>
      </c>
      <c r="AJ78" s="17">
        <f t="shared" si="36"/>
        <v>2902.0499999999997</v>
      </c>
      <c r="AP78" s="17"/>
      <c r="AR78" s="17">
        <f t="shared" si="37"/>
        <v>2902.0499999999997</v>
      </c>
      <c r="AS78" s="17">
        <v>200</v>
      </c>
      <c r="AV78" s="17">
        <f t="shared" si="38"/>
        <v>200</v>
      </c>
      <c r="AW78" s="17">
        <f t="shared" si="39"/>
        <v>806.12</v>
      </c>
      <c r="AX78" s="17"/>
      <c r="AZ78" s="17">
        <v>100</v>
      </c>
      <c r="BC78" s="17"/>
      <c r="BD78" s="17">
        <f t="shared" si="40"/>
        <v>100</v>
      </c>
      <c r="BE78" s="27">
        <f t="shared" si="41"/>
        <v>5133.6899999999996</v>
      </c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</row>
    <row r="79" spans="1:196" s="19" customFormat="1" ht="20.25" customHeight="1" x14ac:dyDescent="0.35">
      <c r="A79" s="13"/>
      <c r="B79" s="37"/>
      <c r="C79" s="49"/>
      <c r="D79" s="16"/>
      <c r="F79" s="17">
        <f t="shared" si="42"/>
        <v>0</v>
      </c>
      <c r="J79" s="17">
        <f t="shared" si="43"/>
        <v>0</v>
      </c>
      <c r="K79" s="18">
        <f t="shared" si="22"/>
        <v>0</v>
      </c>
      <c r="O79" s="20">
        <f t="shared" si="23"/>
        <v>0</v>
      </c>
      <c r="P79" s="145"/>
      <c r="Q79" s="17">
        <f t="shared" si="24"/>
        <v>0</v>
      </c>
      <c r="R79" s="17">
        <f t="shared" si="25"/>
        <v>0</v>
      </c>
      <c r="S79" s="17">
        <f t="shared" si="26"/>
        <v>0</v>
      </c>
      <c r="T79" s="17">
        <f t="shared" si="27"/>
        <v>0</v>
      </c>
      <c r="U79" s="20">
        <f t="shared" si="28"/>
        <v>0</v>
      </c>
      <c r="V79" s="21">
        <f t="shared" si="29"/>
        <v>0</v>
      </c>
      <c r="W79" s="21">
        <f t="shared" si="30"/>
        <v>0</v>
      </c>
      <c r="X79" s="22"/>
      <c r="Y79" s="23">
        <f t="shared" si="31"/>
        <v>0</v>
      </c>
      <c r="AA79" s="17"/>
      <c r="AB79" s="24">
        <f t="shared" si="32"/>
        <v>0</v>
      </c>
      <c r="AC79" s="128"/>
      <c r="AD79" s="25">
        <f t="shared" si="33"/>
        <v>0</v>
      </c>
      <c r="AE79" s="26">
        <f t="shared" si="34"/>
        <v>0</v>
      </c>
      <c r="AF79" s="13"/>
      <c r="AG79" s="37"/>
      <c r="AH79" s="49"/>
      <c r="AI79" s="17">
        <f t="shared" si="35"/>
        <v>0</v>
      </c>
      <c r="AJ79" s="17">
        <f t="shared" si="36"/>
        <v>0</v>
      </c>
      <c r="AP79" s="17"/>
      <c r="AR79" s="17">
        <f t="shared" si="37"/>
        <v>0</v>
      </c>
      <c r="AS79" s="17"/>
      <c r="AV79" s="17">
        <f t="shared" si="38"/>
        <v>0</v>
      </c>
      <c r="AW79" s="17">
        <f t="shared" si="39"/>
        <v>0</v>
      </c>
      <c r="AX79" s="17"/>
      <c r="BC79" s="17"/>
      <c r="BD79" s="17">
        <f t="shared" si="40"/>
        <v>0</v>
      </c>
      <c r="BE79" s="27">
        <f t="shared" si="41"/>
        <v>0</v>
      </c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</row>
    <row r="80" spans="1:196" s="19" customFormat="1" ht="21.75" customHeight="1" x14ac:dyDescent="0.35">
      <c r="A80" s="13">
        <v>36</v>
      </c>
      <c r="B80" s="29" t="s">
        <v>67</v>
      </c>
      <c r="C80" s="35" t="s">
        <v>43</v>
      </c>
      <c r="D80" s="16">
        <v>40509</v>
      </c>
      <c r="E80" s="17">
        <v>1985</v>
      </c>
      <c r="F80" s="17">
        <f t="shared" si="42"/>
        <v>42494</v>
      </c>
      <c r="G80" s="17">
        <v>1944</v>
      </c>
      <c r="H80" s="17"/>
      <c r="I80" s="17"/>
      <c r="J80" s="17">
        <f t="shared" si="43"/>
        <v>44438</v>
      </c>
      <c r="K80" s="18">
        <f t="shared" si="22"/>
        <v>0</v>
      </c>
      <c r="L80" s="19">
        <v>0</v>
      </c>
      <c r="M80" s="19">
        <v>0</v>
      </c>
      <c r="N80" s="19">
        <v>0</v>
      </c>
      <c r="O80" s="20">
        <f t="shared" si="23"/>
        <v>44438</v>
      </c>
      <c r="P80" s="142">
        <v>3033.86</v>
      </c>
      <c r="Q80" s="17">
        <f t="shared" si="24"/>
        <v>3999.42</v>
      </c>
      <c r="R80" s="17">
        <f t="shared" si="25"/>
        <v>200</v>
      </c>
      <c r="S80" s="17">
        <f t="shared" si="26"/>
        <v>1110.95</v>
      </c>
      <c r="T80" s="17">
        <f t="shared" si="27"/>
        <v>1100</v>
      </c>
      <c r="U80" s="20">
        <f t="shared" si="28"/>
        <v>9444.2300000000014</v>
      </c>
      <c r="V80" s="21">
        <f t="shared" si="29"/>
        <v>17497</v>
      </c>
      <c r="W80" s="21">
        <f t="shared" si="30"/>
        <v>17496.769999999997</v>
      </c>
      <c r="X80" s="22">
        <f>+A80</f>
        <v>36</v>
      </c>
      <c r="Y80" s="23">
        <f t="shared" si="31"/>
        <v>5332.5599999999995</v>
      </c>
      <c r="Z80" s="17">
        <v>0</v>
      </c>
      <c r="AA80" s="17">
        <v>100</v>
      </c>
      <c r="AB80" s="24">
        <f t="shared" si="32"/>
        <v>1110.95</v>
      </c>
      <c r="AC80" s="128">
        <v>200</v>
      </c>
      <c r="AD80" s="25">
        <f t="shared" si="33"/>
        <v>34993.769999999997</v>
      </c>
      <c r="AE80" s="26">
        <f t="shared" si="34"/>
        <v>17496.884999999998</v>
      </c>
      <c r="AF80" s="13">
        <v>36</v>
      </c>
      <c r="AG80" s="29" t="s">
        <v>67</v>
      </c>
      <c r="AH80" s="35" t="s">
        <v>43</v>
      </c>
      <c r="AI80" s="17">
        <f t="shared" si="35"/>
        <v>3033.86</v>
      </c>
      <c r="AJ80" s="17">
        <f t="shared" si="36"/>
        <v>3999.42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f t="shared" si="37"/>
        <v>3999.42</v>
      </c>
      <c r="AS80" s="17">
        <v>200</v>
      </c>
      <c r="AT80" s="17">
        <v>0</v>
      </c>
      <c r="AU80" s="17">
        <v>0</v>
      </c>
      <c r="AV80" s="17">
        <f t="shared" si="38"/>
        <v>200</v>
      </c>
      <c r="AW80" s="17">
        <f t="shared" si="39"/>
        <v>1110.95</v>
      </c>
      <c r="AX80" s="17">
        <v>0</v>
      </c>
      <c r="AY80" s="17">
        <v>1000</v>
      </c>
      <c r="AZ80" s="17">
        <v>100</v>
      </c>
      <c r="BA80" s="17">
        <v>0</v>
      </c>
      <c r="BB80" s="17">
        <v>0</v>
      </c>
      <c r="BC80" s="17">
        <v>0</v>
      </c>
      <c r="BD80" s="17">
        <f t="shared" si="40"/>
        <v>1100</v>
      </c>
      <c r="BE80" s="27">
        <f t="shared" si="41"/>
        <v>9444.2300000000014</v>
      </c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</row>
    <row r="81" spans="1:196" s="38" customFormat="1" ht="21.75" customHeight="1" x14ac:dyDescent="0.35">
      <c r="A81" s="13"/>
      <c r="B81" s="58"/>
      <c r="C81" s="44"/>
      <c r="D81" s="16"/>
      <c r="F81" s="17">
        <f t="shared" si="42"/>
        <v>0</v>
      </c>
      <c r="J81" s="17">
        <f t="shared" si="43"/>
        <v>0</v>
      </c>
      <c r="K81" s="18">
        <f t="shared" si="22"/>
        <v>0</v>
      </c>
      <c r="O81" s="20">
        <f t="shared" si="23"/>
        <v>0</v>
      </c>
      <c r="P81" s="147"/>
      <c r="Q81" s="17">
        <f t="shared" si="24"/>
        <v>0</v>
      </c>
      <c r="R81" s="17">
        <f t="shared" si="25"/>
        <v>0</v>
      </c>
      <c r="S81" s="17">
        <f t="shared" si="26"/>
        <v>0</v>
      </c>
      <c r="T81" s="17">
        <f t="shared" si="27"/>
        <v>0</v>
      </c>
      <c r="U81" s="20">
        <f t="shared" si="28"/>
        <v>0</v>
      </c>
      <c r="V81" s="21">
        <f t="shared" si="29"/>
        <v>0</v>
      </c>
      <c r="W81" s="21">
        <f t="shared" si="30"/>
        <v>0</v>
      </c>
      <c r="X81" s="34"/>
      <c r="Y81" s="23">
        <f t="shared" si="31"/>
        <v>0</v>
      </c>
      <c r="Z81" s="17"/>
      <c r="AA81" s="17"/>
      <c r="AB81" s="24">
        <f t="shared" si="32"/>
        <v>0</v>
      </c>
      <c r="AC81" s="128"/>
      <c r="AD81" s="25">
        <f t="shared" si="33"/>
        <v>0</v>
      </c>
      <c r="AE81" s="26">
        <f t="shared" si="34"/>
        <v>0</v>
      </c>
      <c r="AF81" s="13"/>
      <c r="AG81" s="58"/>
      <c r="AH81" s="44"/>
      <c r="AI81" s="17">
        <f t="shared" si="35"/>
        <v>0</v>
      </c>
      <c r="AJ81" s="17">
        <f t="shared" si="36"/>
        <v>0</v>
      </c>
      <c r="AK81" s="17"/>
      <c r="AM81" s="17"/>
      <c r="AP81" s="17"/>
      <c r="AQ81" s="17"/>
      <c r="AR81" s="17">
        <f t="shared" si="37"/>
        <v>0</v>
      </c>
      <c r="AS81" s="17"/>
      <c r="AT81" s="17"/>
      <c r="AU81" s="17"/>
      <c r="AV81" s="17">
        <f t="shared" si="38"/>
        <v>0</v>
      </c>
      <c r="AW81" s="17">
        <f t="shared" si="39"/>
        <v>0</v>
      </c>
      <c r="AX81" s="17"/>
      <c r="BC81" s="17"/>
      <c r="BD81" s="17">
        <f t="shared" si="40"/>
        <v>0</v>
      </c>
      <c r="BE81" s="27">
        <f t="shared" si="41"/>
        <v>0</v>
      </c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</row>
    <row r="82" spans="1:196" s="19" customFormat="1" ht="21.75" customHeight="1" x14ac:dyDescent="0.35">
      <c r="A82" s="13">
        <v>37</v>
      </c>
      <c r="B82" s="29" t="s">
        <v>68</v>
      </c>
      <c r="C82" s="35" t="s">
        <v>54</v>
      </c>
      <c r="D82" s="16">
        <v>47738</v>
      </c>
      <c r="E82" s="17">
        <v>2339</v>
      </c>
      <c r="F82" s="17">
        <f t="shared" si="42"/>
        <v>50077</v>
      </c>
      <c r="G82" s="17">
        <v>2290</v>
      </c>
      <c r="H82" s="17"/>
      <c r="I82" s="17"/>
      <c r="J82" s="17">
        <f t="shared" si="43"/>
        <v>52367</v>
      </c>
      <c r="K82" s="18">
        <f t="shared" si="22"/>
        <v>0</v>
      </c>
      <c r="L82" s="19">
        <v>0</v>
      </c>
      <c r="M82" s="19">
        <v>0</v>
      </c>
      <c r="N82" s="19">
        <v>0</v>
      </c>
      <c r="O82" s="20">
        <f t="shared" si="23"/>
        <v>52367</v>
      </c>
      <c r="P82" s="142">
        <v>4682.8599999999997</v>
      </c>
      <c r="Q82" s="17">
        <f t="shared" si="24"/>
        <v>12936.57</v>
      </c>
      <c r="R82" s="17">
        <f t="shared" si="25"/>
        <v>200</v>
      </c>
      <c r="S82" s="17">
        <f t="shared" si="26"/>
        <v>1309.17</v>
      </c>
      <c r="T82" s="17">
        <f t="shared" si="27"/>
        <v>15047.13</v>
      </c>
      <c r="U82" s="20">
        <f t="shared" si="28"/>
        <v>34175.729999999996</v>
      </c>
      <c r="V82" s="21">
        <f t="shared" si="29"/>
        <v>9096</v>
      </c>
      <c r="W82" s="21">
        <f t="shared" si="30"/>
        <v>9095.2700000000041</v>
      </c>
      <c r="X82" s="22">
        <f>+A82</f>
        <v>37</v>
      </c>
      <c r="Y82" s="23">
        <f t="shared" si="31"/>
        <v>6284.04</v>
      </c>
      <c r="Z82" s="17">
        <v>0</v>
      </c>
      <c r="AA82" s="17">
        <v>100</v>
      </c>
      <c r="AB82" s="24">
        <f t="shared" si="32"/>
        <v>1309.18</v>
      </c>
      <c r="AC82" s="128">
        <v>200</v>
      </c>
      <c r="AD82" s="25">
        <f t="shared" si="33"/>
        <v>18191.270000000004</v>
      </c>
      <c r="AE82" s="26">
        <f t="shared" si="34"/>
        <v>9095.635000000002</v>
      </c>
      <c r="AF82" s="13">
        <v>37</v>
      </c>
      <c r="AG82" s="29" t="s">
        <v>68</v>
      </c>
      <c r="AH82" s="35" t="s">
        <v>54</v>
      </c>
      <c r="AI82" s="17">
        <f t="shared" si="35"/>
        <v>4682.8599999999997</v>
      </c>
      <c r="AJ82" s="17">
        <f t="shared" si="36"/>
        <v>4713.03</v>
      </c>
      <c r="AK82" s="17">
        <v>8223.5400000000009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f t="shared" si="37"/>
        <v>12936.57</v>
      </c>
      <c r="AS82" s="17">
        <v>200</v>
      </c>
      <c r="AT82" s="17">
        <v>0</v>
      </c>
      <c r="AU82" s="17">
        <v>0</v>
      </c>
      <c r="AV82" s="17">
        <f t="shared" si="38"/>
        <v>200</v>
      </c>
      <c r="AW82" s="17">
        <f t="shared" si="39"/>
        <v>1309.17</v>
      </c>
      <c r="AX82" s="17">
        <v>0</v>
      </c>
      <c r="AY82" s="17">
        <v>100</v>
      </c>
      <c r="AZ82" s="17">
        <v>100</v>
      </c>
      <c r="BA82" s="17">
        <v>14847.13</v>
      </c>
      <c r="BB82" s="17">
        <v>0</v>
      </c>
      <c r="BC82" s="17">
        <v>0</v>
      </c>
      <c r="BD82" s="17">
        <f t="shared" si="40"/>
        <v>15047.13</v>
      </c>
      <c r="BE82" s="27">
        <f t="shared" si="41"/>
        <v>34175.729999999996</v>
      </c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</row>
    <row r="83" spans="1:196" s="19" customFormat="1" ht="25.5" x14ac:dyDescent="0.35">
      <c r="A83" s="13"/>
      <c r="B83" s="29"/>
      <c r="C83" s="35"/>
      <c r="D83" s="16"/>
      <c r="E83" s="17"/>
      <c r="F83" s="17">
        <f t="shared" si="42"/>
        <v>0</v>
      </c>
      <c r="G83" s="17"/>
      <c r="H83" s="17"/>
      <c r="I83" s="17"/>
      <c r="J83" s="17">
        <f t="shared" si="43"/>
        <v>0</v>
      </c>
      <c r="K83" s="18">
        <f t="shared" si="22"/>
        <v>0</v>
      </c>
      <c r="O83" s="20">
        <f t="shared" si="23"/>
        <v>0</v>
      </c>
      <c r="P83" s="142"/>
      <c r="Q83" s="17">
        <f t="shared" si="24"/>
        <v>0</v>
      </c>
      <c r="R83" s="17">
        <f t="shared" si="25"/>
        <v>0</v>
      </c>
      <c r="S83" s="17">
        <f t="shared" si="26"/>
        <v>0</v>
      </c>
      <c r="T83" s="17">
        <f t="shared" si="27"/>
        <v>0</v>
      </c>
      <c r="U83" s="20">
        <f t="shared" si="28"/>
        <v>0</v>
      </c>
      <c r="V83" s="21">
        <f t="shared" si="29"/>
        <v>0</v>
      </c>
      <c r="W83" s="21">
        <f t="shared" si="30"/>
        <v>0</v>
      </c>
      <c r="X83" s="22"/>
      <c r="Y83" s="23">
        <f t="shared" si="31"/>
        <v>0</v>
      </c>
      <c r="Z83" s="17"/>
      <c r="AA83" s="17"/>
      <c r="AB83" s="24">
        <f t="shared" si="32"/>
        <v>0</v>
      </c>
      <c r="AC83" s="128"/>
      <c r="AD83" s="25">
        <f t="shared" si="33"/>
        <v>0</v>
      </c>
      <c r="AE83" s="26">
        <f t="shared" si="34"/>
        <v>0</v>
      </c>
      <c r="AF83" s="13"/>
      <c r="AG83" s="29"/>
      <c r="AH83" s="35"/>
      <c r="AI83" s="17">
        <f t="shared" si="35"/>
        <v>0</v>
      </c>
      <c r="AJ83" s="17">
        <f t="shared" si="36"/>
        <v>0</v>
      </c>
      <c r="AK83" s="17"/>
      <c r="AL83" s="17"/>
      <c r="AM83" s="17"/>
      <c r="AN83" s="17"/>
      <c r="AO83" s="17"/>
      <c r="AP83" s="17"/>
      <c r="AQ83" s="17"/>
      <c r="AR83" s="17">
        <f t="shared" si="37"/>
        <v>0</v>
      </c>
      <c r="AS83" s="17"/>
      <c r="AT83" s="17"/>
      <c r="AU83" s="17"/>
      <c r="AV83" s="17">
        <f t="shared" si="38"/>
        <v>0</v>
      </c>
      <c r="AW83" s="17">
        <f t="shared" si="39"/>
        <v>0</v>
      </c>
      <c r="AX83" s="17"/>
      <c r="AY83" s="17"/>
      <c r="AZ83" s="17"/>
      <c r="BA83" s="17"/>
      <c r="BB83" s="17"/>
      <c r="BC83" s="17"/>
      <c r="BD83" s="17">
        <f t="shared" si="40"/>
        <v>0</v>
      </c>
      <c r="BE83" s="27">
        <f t="shared" si="41"/>
        <v>0</v>
      </c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</row>
    <row r="84" spans="1:196" s="19" customFormat="1" ht="25.5" x14ac:dyDescent="0.35">
      <c r="A84" s="13">
        <v>38</v>
      </c>
      <c r="B84" s="29" t="s">
        <v>125</v>
      </c>
      <c r="C84" s="15" t="s">
        <v>127</v>
      </c>
      <c r="D84" s="16">
        <v>29165</v>
      </c>
      <c r="E84" s="17">
        <v>1540</v>
      </c>
      <c r="F84" s="17">
        <f t="shared" si="42"/>
        <v>30705</v>
      </c>
      <c r="G84" s="17">
        <v>1540</v>
      </c>
      <c r="H84" s="17"/>
      <c r="I84" s="17"/>
      <c r="J84" s="17">
        <f t="shared" si="43"/>
        <v>32245</v>
      </c>
      <c r="K84" s="18">
        <f t="shared" si="22"/>
        <v>260.04000000000002</v>
      </c>
      <c r="L84" s="19">
        <v>0</v>
      </c>
      <c r="M84" s="19">
        <v>1</v>
      </c>
      <c r="N84" s="19">
        <v>30</v>
      </c>
      <c r="O84" s="20">
        <f t="shared" si="23"/>
        <v>31984.959999999999</v>
      </c>
      <c r="P84" s="142">
        <v>1125.52</v>
      </c>
      <c r="Q84" s="17">
        <f t="shared" si="24"/>
        <v>2902.0499999999997</v>
      </c>
      <c r="R84" s="17">
        <f t="shared" si="25"/>
        <v>200</v>
      </c>
      <c r="S84" s="17">
        <f t="shared" si="26"/>
        <v>806.12</v>
      </c>
      <c r="T84" s="17">
        <f t="shared" si="27"/>
        <v>100</v>
      </c>
      <c r="U84" s="20">
        <f t="shared" si="28"/>
        <v>5133.6899999999996</v>
      </c>
      <c r="V84" s="21">
        <f t="shared" si="29"/>
        <v>13426</v>
      </c>
      <c r="W84" s="21">
        <f t="shared" si="30"/>
        <v>13425.27</v>
      </c>
      <c r="X84" s="22">
        <v>14</v>
      </c>
      <c r="Y84" s="23">
        <f t="shared" si="31"/>
        <v>3869.3999999999996</v>
      </c>
      <c r="Z84" s="17"/>
      <c r="AA84" s="17">
        <v>100</v>
      </c>
      <c r="AB84" s="24">
        <f t="shared" si="32"/>
        <v>806.13</v>
      </c>
      <c r="AC84" s="128">
        <v>200</v>
      </c>
      <c r="AD84" s="25">
        <f t="shared" si="33"/>
        <v>26851.27</v>
      </c>
      <c r="AE84" s="26">
        <f t="shared" si="34"/>
        <v>13425.635</v>
      </c>
      <c r="AF84" s="13">
        <v>38</v>
      </c>
      <c r="AG84" s="29" t="s">
        <v>125</v>
      </c>
      <c r="AH84" s="15" t="s">
        <v>127</v>
      </c>
      <c r="AI84" s="17">
        <f t="shared" si="35"/>
        <v>1125.52</v>
      </c>
      <c r="AJ84" s="17">
        <f t="shared" si="36"/>
        <v>2902.0499999999997</v>
      </c>
      <c r="AK84" s="17"/>
      <c r="AL84" s="17"/>
      <c r="AM84" s="17"/>
      <c r="AN84" s="17"/>
      <c r="AO84" s="17"/>
      <c r="AP84" s="17"/>
      <c r="AQ84" s="17"/>
      <c r="AR84" s="17">
        <f t="shared" si="37"/>
        <v>2902.0499999999997</v>
      </c>
      <c r="AS84" s="17">
        <v>200</v>
      </c>
      <c r="AT84" s="17"/>
      <c r="AU84" s="17"/>
      <c r="AV84" s="17">
        <f t="shared" si="38"/>
        <v>200</v>
      </c>
      <c r="AW84" s="17">
        <f t="shared" si="39"/>
        <v>806.12</v>
      </c>
      <c r="AX84" s="17"/>
      <c r="AY84" s="17"/>
      <c r="AZ84" s="17">
        <v>100</v>
      </c>
      <c r="BA84" s="17"/>
      <c r="BB84" s="17"/>
      <c r="BC84" s="17"/>
      <c r="BD84" s="17">
        <f t="shared" si="40"/>
        <v>100</v>
      </c>
      <c r="BE84" s="27">
        <f t="shared" si="41"/>
        <v>5133.6899999999996</v>
      </c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</row>
    <row r="85" spans="1:196" s="19" customFormat="1" ht="25.5" x14ac:dyDescent="0.35">
      <c r="A85" s="13"/>
      <c r="B85" s="29"/>
      <c r="C85" s="35"/>
      <c r="D85" s="16"/>
      <c r="E85" s="17"/>
      <c r="F85" s="17">
        <f t="shared" si="42"/>
        <v>0</v>
      </c>
      <c r="G85" s="17"/>
      <c r="H85" s="17"/>
      <c r="I85" s="17"/>
      <c r="J85" s="17">
        <f t="shared" si="43"/>
        <v>0</v>
      </c>
      <c r="K85" s="18">
        <f t="shared" si="22"/>
        <v>0</v>
      </c>
      <c r="O85" s="20">
        <f t="shared" si="23"/>
        <v>0</v>
      </c>
      <c r="P85" s="142"/>
      <c r="Q85" s="17">
        <f t="shared" si="24"/>
        <v>0</v>
      </c>
      <c r="R85" s="17">
        <f t="shared" si="25"/>
        <v>0</v>
      </c>
      <c r="S85" s="17">
        <f t="shared" si="26"/>
        <v>0</v>
      </c>
      <c r="T85" s="17">
        <f t="shared" si="27"/>
        <v>0</v>
      </c>
      <c r="U85" s="20">
        <f t="shared" si="28"/>
        <v>0</v>
      </c>
      <c r="V85" s="21">
        <f t="shared" si="29"/>
        <v>0</v>
      </c>
      <c r="W85" s="21">
        <f t="shared" si="30"/>
        <v>0</v>
      </c>
      <c r="X85" s="22"/>
      <c r="Y85" s="23">
        <f t="shared" si="31"/>
        <v>0</v>
      </c>
      <c r="Z85" s="17"/>
      <c r="AA85" s="17"/>
      <c r="AB85" s="24">
        <f t="shared" si="32"/>
        <v>0</v>
      </c>
      <c r="AC85" s="128"/>
      <c r="AD85" s="25">
        <f t="shared" si="33"/>
        <v>0</v>
      </c>
      <c r="AE85" s="26">
        <f t="shared" si="34"/>
        <v>0</v>
      </c>
      <c r="AF85" s="13"/>
      <c r="AG85" s="29"/>
      <c r="AH85" s="35"/>
      <c r="AI85" s="17">
        <f t="shared" si="35"/>
        <v>0</v>
      </c>
      <c r="AJ85" s="17">
        <f t="shared" si="36"/>
        <v>0</v>
      </c>
      <c r="AK85" s="17"/>
      <c r="AL85" s="17"/>
      <c r="AM85" s="17"/>
      <c r="AN85" s="17"/>
      <c r="AO85" s="17"/>
      <c r="AP85" s="17"/>
      <c r="AQ85" s="17"/>
      <c r="AR85" s="17">
        <f t="shared" si="37"/>
        <v>0</v>
      </c>
      <c r="AS85" s="17"/>
      <c r="AT85" s="17"/>
      <c r="AU85" s="17"/>
      <c r="AV85" s="17">
        <f t="shared" si="38"/>
        <v>0</v>
      </c>
      <c r="AW85" s="17">
        <f t="shared" si="39"/>
        <v>0</v>
      </c>
      <c r="AX85" s="17"/>
      <c r="AY85" s="17"/>
      <c r="AZ85" s="17"/>
      <c r="BA85" s="17"/>
      <c r="BB85" s="17"/>
      <c r="BC85" s="17"/>
      <c r="BD85" s="17">
        <f t="shared" si="40"/>
        <v>0</v>
      </c>
      <c r="BE85" s="27">
        <f t="shared" si="41"/>
        <v>0</v>
      </c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</row>
    <row r="86" spans="1:196" s="19" customFormat="1" ht="21.75" customHeight="1" x14ac:dyDescent="0.35">
      <c r="A86" s="13">
        <v>39</v>
      </c>
      <c r="B86" s="14" t="s">
        <v>69</v>
      </c>
      <c r="C86" s="64" t="s">
        <v>43</v>
      </c>
      <c r="D86" s="16">
        <v>39672</v>
      </c>
      <c r="E86" s="17">
        <v>1944</v>
      </c>
      <c r="F86" s="17">
        <f t="shared" si="42"/>
        <v>41616</v>
      </c>
      <c r="G86" s="17">
        <v>1944</v>
      </c>
      <c r="H86" s="17"/>
      <c r="I86" s="17"/>
      <c r="J86" s="17">
        <f t="shared" si="43"/>
        <v>43560</v>
      </c>
      <c r="K86" s="18">
        <f t="shared" si="22"/>
        <v>0</v>
      </c>
      <c r="L86" s="19">
        <v>0</v>
      </c>
      <c r="M86" s="19">
        <v>0</v>
      </c>
      <c r="N86" s="19">
        <v>0</v>
      </c>
      <c r="O86" s="20">
        <f t="shared" si="23"/>
        <v>43560</v>
      </c>
      <c r="P86" s="142">
        <v>2878.45</v>
      </c>
      <c r="Q86" s="17">
        <f t="shared" si="24"/>
        <v>3920.3999999999996</v>
      </c>
      <c r="R86" s="17">
        <f t="shared" si="25"/>
        <v>200</v>
      </c>
      <c r="S86" s="17">
        <f t="shared" si="26"/>
        <v>1089</v>
      </c>
      <c r="T86" s="17">
        <f t="shared" si="27"/>
        <v>200</v>
      </c>
      <c r="U86" s="20">
        <f t="shared" si="28"/>
        <v>8287.8499999999985</v>
      </c>
      <c r="V86" s="21">
        <f t="shared" si="29"/>
        <v>17636</v>
      </c>
      <c r="W86" s="21">
        <f t="shared" si="30"/>
        <v>17636.150000000001</v>
      </c>
      <c r="X86" s="22">
        <f>+A86</f>
        <v>39</v>
      </c>
      <c r="Y86" s="23">
        <f t="shared" si="31"/>
        <v>5227.2</v>
      </c>
      <c r="Z86" s="17">
        <v>0</v>
      </c>
      <c r="AA86" s="17">
        <v>100</v>
      </c>
      <c r="AB86" s="24">
        <f t="shared" si="32"/>
        <v>1089</v>
      </c>
      <c r="AC86" s="128">
        <v>200</v>
      </c>
      <c r="AD86" s="25">
        <f t="shared" si="33"/>
        <v>35272.15</v>
      </c>
      <c r="AE86" s="26">
        <f t="shared" si="34"/>
        <v>17636.075000000001</v>
      </c>
      <c r="AF86" s="13">
        <v>39</v>
      </c>
      <c r="AG86" s="14" t="s">
        <v>69</v>
      </c>
      <c r="AH86" s="64" t="s">
        <v>43</v>
      </c>
      <c r="AI86" s="17">
        <f t="shared" si="35"/>
        <v>2878.45</v>
      </c>
      <c r="AJ86" s="17">
        <f t="shared" si="36"/>
        <v>3920.3999999999996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f t="shared" si="37"/>
        <v>3920.3999999999996</v>
      </c>
      <c r="AS86" s="17">
        <v>200</v>
      </c>
      <c r="AT86" s="17">
        <v>0</v>
      </c>
      <c r="AU86" s="17">
        <v>0</v>
      </c>
      <c r="AV86" s="17">
        <f t="shared" si="38"/>
        <v>200</v>
      </c>
      <c r="AW86" s="17">
        <f t="shared" si="39"/>
        <v>1089</v>
      </c>
      <c r="AX86" s="17">
        <v>0</v>
      </c>
      <c r="AY86" s="17">
        <v>100</v>
      </c>
      <c r="AZ86" s="17">
        <v>100</v>
      </c>
      <c r="BA86" s="17">
        <v>0</v>
      </c>
      <c r="BB86" s="17">
        <v>0</v>
      </c>
      <c r="BC86" s="17">
        <v>0</v>
      </c>
      <c r="BD86" s="17">
        <f t="shared" si="40"/>
        <v>200</v>
      </c>
      <c r="BE86" s="27">
        <f t="shared" si="41"/>
        <v>8287.8499999999985</v>
      </c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</row>
    <row r="87" spans="1:196" s="19" customFormat="1" ht="21.75" customHeight="1" x14ac:dyDescent="0.35">
      <c r="A87" s="13"/>
      <c r="B87" s="29"/>
      <c r="C87" s="15"/>
      <c r="D87" s="16"/>
      <c r="E87" s="17"/>
      <c r="F87" s="17">
        <f t="shared" si="42"/>
        <v>0</v>
      </c>
      <c r="G87" s="17"/>
      <c r="H87" s="17"/>
      <c r="I87" s="17"/>
      <c r="J87" s="17">
        <f t="shared" si="43"/>
        <v>0</v>
      </c>
      <c r="K87" s="18">
        <f t="shared" si="22"/>
        <v>0</v>
      </c>
      <c r="O87" s="20">
        <f t="shared" si="23"/>
        <v>0</v>
      </c>
      <c r="P87" s="142"/>
      <c r="Q87" s="17">
        <f t="shared" si="24"/>
        <v>0</v>
      </c>
      <c r="R87" s="17">
        <f t="shared" si="25"/>
        <v>0</v>
      </c>
      <c r="S87" s="17">
        <f t="shared" si="26"/>
        <v>0</v>
      </c>
      <c r="T87" s="17">
        <f t="shared" si="27"/>
        <v>0</v>
      </c>
      <c r="U87" s="20">
        <f t="shared" si="28"/>
        <v>0</v>
      </c>
      <c r="V87" s="21">
        <f t="shared" si="29"/>
        <v>0</v>
      </c>
      <c r="W87" s="21">
        <f t="shared" si="30"/>
        <v>0</v>
      </c>
      <c r="X87" s="34"/>
      <c r="Y87" s="23">
        <f t="shared" si="31"/>
        <v>0</v>
      </c>
      <c r="Z87" s="17"/>
      <c r="AA87" s="17"/>
      <c r="AB87" s="24">
        <f t="shared" si="32"/>
        <v>0</v>
      </c>
      <c r="AC87" s="128"/>
      <c r="AD87" s="25">
        <f t="shared" si="33"/>
        <v>0</v>
      </c>
      <c r="AE87" s="26">
        <f t="shared" si="34"/>
        <v>0</v>
      </c>
      <c r="AF87" s="13"/>
      <c r="AG87" s="29"/>
      <c r="AH87" s="15"/>
      <c r="AI87" s="17">
        <f t="shared" si="35"/>
        <v>0</v>
      </c>
      <c r="AJ87" s="17">
        <f t="shared" si="36"/>
        <v>0</v>
      </c>
      <c r="AK87" s="17"/>
      <c r="AL87" s="17"/>
      <c r="AM87" s="17"/>
      <c r="AN87" s="17"/>
      <c r="AO87" s="17"/>
      <c r="AP87" s="17"/>
      <c r="AQ87" s="17"/>
      <c r="AR87" s="17">
        <f t="shared" si="37"/>
        <v>0</v>
      </c>
      <c r="AS87" s="17"/>
      <c r="AT87" s="17"/>
      <c r="AU87" s="17"/>
      <c r="AV87" s="17">
        <f t="shared" si="38"/>
        <v>0</v>
      </c>
      <c r="AW87" s="17">
        <f t="shared" si="39"/>
        <v>0</v>
      </c>
      <c r="AX87" s="17"/>
      <c r="AY87" s="17"/>
      <c r="AZ87" s="17"/>
      <c r="BA87" s="17"/>
      <c r="BB87" s="17"/>
      <c r="BC87" s="17"/>
      <c r="BD87" s="17">
        <f t="shared" si="40"/>
        <v>0</v>
      </c>
      <c r="BE87" s="27">
        <f t="shared" si="41"/>
        <v>0</v>
      </c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</row>
    <row r="88" spans="1:196" s="19" customFormat="1" ht="21.75" customHeight="1" x14ac:dyDescent="0.35">
      <c r="A88" s="13">
        <v>40</v>
      </c>
      <c r="B88" s="14" t="s">
        <v>70</v>
      </c>
      <c r="C88" s="35" t="s">
        <v>43</v>
      </c>
      <c r="D88" s="16">
        <v>39672</v>
      </c>
      <c r="E88" s="17">
        <v>1944</v>
      </c>
      <c r="F88" s="17">
        <f t="shared" si="42"/>
        <v>41616</v>
      </c>
      <c r="G88" s="17">
        <v>1944</v>
      </c>
      <c r="H88" s="17"/>
      <c r="I88" s="17"/>
      <c r="J88" s="17">
        <f t="shared" si="43"/>
        <v>43560</v>
      </c>
      <c r="K88" s="18">
        <f t="shared" si="22"/>
        <v>0</v>
      </c>
      <c r="L88" s="19">
        <v>0</v>
      </c>
      <c r="M88" s="19">
        <v>0</v>
      </c>
      <c r="N88" s="19">
        <v>0</v>
      </c>
      <c r="O88" s="20">
        <f t="shared" si="23"/>
        <v>43560</v>
      </c>
      <c r="P88" s="142">
        <v>2878.45</v>
      </c>
      <c r="Q88" s="17">
        <f t="shared" si="24"/>
        <v>11070.369999999999</v>
      </c>
      <c r="R88" s="17">
        <f t="shared" si="25"/>
        <v>1681.94</v>
      </c>
      <c r="S88" s="17">
        <f t="shared" si="26"/>
        <v>1089</v>
      </c>
      <c r="T88" s="17">
        <f t="shared" si="27"/>
        <v>13805.51</v>
      </c>
      <c r="U88" s="20">
        <f t="shared" si="28"/>
        <v>30525.270000000004</v>
      </c>
      <c r="V88" s="21">
        <f t="shared" si="29"/>
        <v>6517</v>
      </c>
      <c r="W88" s="21">
        <f t="shared" si="30"/>
        <v>6517.7299999999959</v>
      </c>
      <c r="X88" s="22">
        <f>+A88</f>
        <v>40</v>
      </c>
      <c r="Y88" s="23">
        <f t="shared" si="31"/>
        <v>5227.2</v>
      </c>
      <c r="Z88" s="17">
        <v>0</v>
      </c>
      <c r="AA88" s="17">
        <v>100</v>
      </c>
      <c r="AB88" s="24">
        <f t="shared" si="32"/>
        <v>1089</v>
      </c>
      <c r="AC88" s="128">
        <v>200</v>
      </c>
      <c r="AD88" s="25">
        <f t="shared" si="33"/>
        <v>13034.729999999996</v>
      </c>
      <c r="AE88" s="26">
        <f t="shared" si="34"/>
        <v>6517.364999999998</v>
      </c>
      <c r="AF88" s="13">
        <v>40</v>
      </c>
      <c r="AG88" s="14" t="s">
        <v>70</v>
      </c>
      <c r="AH88" s="35" t="s">
        <v>43</v>
      </c>
      <c r="AI88" s="17">
        <f t="shared" si="35"/>
        <v>2878.45</v>
      </c>
      <c r="AJ88" s="17">
        <f t="shared" si="36"/>
        <v>3920.3999999999996</v>
      </c>
      <c r="AK88" s="17">
        <v>0</v>
      </c>
      <c r="AL88" s="17">
        <v>200</v>
      </c>
      <c r="AM88" s="17">
        <v>0</v>
      </c>
      <c r="AN88" s="17">
        <v>6294.41</v>
      </c>
      <c r="AO88" s="17">
        <v>0</v>
      </c>
      <c r="AP88" s="17">
        <v>0</v>
      </c>
      <c r="AQ88" s="17">
        <v>655.56</v>
      </c>
      <c r="AR88" s="17">
        <f t="shared" si="37"/>
        <v>11070.369999999999</v>
      </c>
      <c r="AS88" s="17">
        <v>200</v>
      </c>
      <c r="AT88" s="17">
        <v>1481.94</v>
      </c>
      <c r="AU88" s="17">
        <v>0</v>
      </c>
      <c r="AV88" s="17">
        <f t="shared" si="38"/>
        <v>1681.94</v>
      </c>
      <c r="AW88" s="17">
        <f t="shared" si="39"/>
        <v>1089</v>
      </c>
      <c r="AX88" s="17">
        <v>0</v>
      </c>
      <c r="AY88" s="63">
        <v>7392</v>
      </c>
      <c r="AZ88" s="17">
        <v>100</v>
      </c>
      <c r="BA88" s="17">
        <v>6313.51</v>
      </c>
      <c r="BB88" s="17">
        <v>0</v>
      </c>
      <c r="BC88" s="17">
        <v>0</v>
      </c>
      <c r="BD88" s="17">
        <f t="shared" si="40"/>
        <v>13805.51</v>
      </c>
      <c r="BE88" s="27">
        <f t="shared" si="41"/>
        <v>30525.270000000004</v>
      </c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</row>
    <row r="89" spans="1:196" s="19" customFormat="1" ht="21.75" customHeight="1" x14ac:dyDescent="0.35">
      <c r="A89" s="13"/>
      <c r="B89" s="29"/>
      <c r="C89" s="15"/>
      <c r="D89" s="16"/>
      <c r="E89" s="17"/>
      <c r="F89" s="17">
        <f t="shared" si="42"/>
        <v>0</v>
      </c>
      <c r="G89" s="17"/>
      <c r="H89" s="17"/>
      <c r="I89" s="17"/>
      <c r="J89" s="17">
        <f t="shared" si="43"/>
        <v>0</v>
      </c>
      <c r="K89" s="18">
        <f t="shared" si="22"/>
        <v>0</v>
      </c>
      <c r="O89" s="20">
        <f t="shared" si="23"/>
        <v>0</v>
      </c>
      <c r="P89" s="142"/>
      <c r="Q89" s="17">
        <f t="shared" si="24"/>
        <v>0</v>
      </c>
      <c r="R89" s="17">
        <f t="shared" si="25"/>
        <v>0</v>
      </c>
      <c r="S89" s="17">
        <f t="shared" si="26"/>
        <v>0</v>
      </c>
      <c r="T89" s="17">
        <f t="shared" si="27"/>
        <v>0</v>
      </c>
      <c r="U89" s="20">
        <f t="shared" si="28"/>
        <v>0</v>
      </c>
      <c r="V89" s="21">
        <f t="shared" si="29"/>
        <v>0</v>
      </c>
      <c r="W89" s="21">
        <f t="shared" si="30"/>
        <v>0</v>
      </c>
      <c r="X89" s="22"/>
      <c r="Y89" s="23">
        <f t="shared" si="31"/>
        <v>0</v>
      </c>
      <c r="Z89" s="17"/>
      <c r="AA89" s="17"/>
      <c r="AB89" s="24">
        <f t="shared" si="32"/>
        <v>0</v>
      </c>
      <c r="AC89" s="128"/>
      <c r="AD89" s="25">
        <f t="shared" si="33"/>
        <v>0</v>
      </c>
      <c r="AE89" s="26">
        <f t="shared" si="34"/>
        <v>0</v>
      </c>
      <c r="AF89" s="13"/>
      <c r="AG89" s="29"/>
      <c r="AH89" s="15"/>
      <c r="AI89" s="17">
        <f t="shared" si="35"/>
        <v>0</v>
      </c>
      <c r="AJ89" s="17">
        <f t="shared" si="36"/>
        <v>0</v>
      </c>
      <c r="AK89" s="17"/>
      <c r="AL89" s="17"/>
      <c r="AM89" s="17"/>
      <c r="AN89" s="17"/>
      <c r="AO89" s="17"/>
      <c r="AP89" s="17"/>
      <c r="AQ89" s="17"/>
      <c r="AR89" s="17">
        <f t="shared" si="37"/>
        <v>0</v>
      </c>
      <c r="AS89" s="17"/>
      <c r="AT89" s="65" t="s">
        <v>111</v>
      </c>
      <c r="AU89" s="65"/>
      <c r="AV89" s="17">
        <f t="shared" si="38"/>
        <v>0</v>
      </c>
      <c r="AW89" s="17">
        <f t="shared" si="39"/>
        <v>0</v>
      </c>
      <c r="AX89" s="17"/>
      <c r="AY89" s="17"/>
      <c r="AZ89" s="17"/>
      <c r="BA89" s="17"/>
      <c r="BB89" s="17"/>
      <c r="BC89" s="17"/>
      <c r="BD89" s="17">
        <f t="shared" si="40"/>
        <v>0</v>
      </c>
      <c r="BE89" s="27">
        <f t="shared" si="41"/>
        <v>0</v>
      </c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</row>
    <row r="90" spans="1:196" s="19" customFormat="1" ht="21.75" customHeight="1" x14ac:dyDescent="0.35">
      <c r="A90" s="13">
        <v>41</v>
      </c>
      <c r="B90" s="14" t="s">
        <v>71</v>
      </c>
      <c r="C90" s="64" t="s">
        <v>58</v>
      </c>
      <c r="D90" s="16">
        <v>36619</v>
      </c>
      <c r="E90" s="17">
        <v>1794</v>
      </c>
      <c r="F90" s="17">
        <f t="shared" si="42"/>
        <v>38413</v>
      </c>
      <c r="G90" s="17">
        <v>1795</v>
      </c>
      <c r="H90" s="17"/>
      <c r="I90" s="17"/>
      <c r="J90" s="17">
        <f t="shared" si="43"/>
        <v>40208</v>
      </c>
      <c r="K90" s="18">
        <f t="shared" si="22"/>
        <v>0</v>
      </c>
      <c r="L90" s="19">
        <v>0</v>
      </c>
      <c r="M90" s="19">
        <v>0</v>
      </c>
      <c r="N90" s="19">
        <v>0</v>
      </c>
      <c r="O90" s="20">
        <f t="shared" si="23"/>
        <v>40208</v>
      </c>
      <c r="P90" s="142">
        <v>2285.15</v>
      </c>
      <c r="Q90" s="17">
        <f t="shared" si="24"/>
        <v>8210.9699999999993</v>
      </c>
      <c r="R90" s="17">
        <f t="shared" si="25"/>
        <v>200</v>
      </c>
      <c r="S90" s="17">
        <f t="shared" si="26"/>
        <v>1005.2</v>
      </c>
      <c r="T90" s="17">
        <f t="shared" si="27"/>
        <v>4228</v>
      </c>
      <c r="U90" s="20">
        <f t="shared" si="28"/>
        <v>15929.32</v>
      </c>
      <c r="V90" s="21">
        <f t="shared" si="29"/>
        <v>12139</v>
      </c>
      <c r="W90" s="21">
        <f t="shared" si="30"/>
        <v>12139.68</v>
      </c>
      <c r="X90" s="22">
        <v>15</v>
      </c>
      <c r="Y90" s="23">
        <f t="shared" si="31"/>
        <v>4824.96</v>
      </c>
      <c r="Z90" s="17">
        <v>0</v>
      </c>
      <c r="AA90" s="17">
        <v>100</v>
      </c>
      <c r="AB90" s="24">
        <f t="shared" si="32"/>
        <v>1005.2</v>
      </c>
      <c r="AC90" s="128">
        <v>200</v>
      </c>
      <c r="AD90" s="25">
        <f t="shared" si="33"/>
        <v>24278.68</v>
      </c>
      <c r="AE90" s="26">
        <f t="shared" si="34"/>
        <v>12139.34</v>
      </c>
      <c r="AF90" s="13">
        <v>41</v>
      </c>
      <c r="AG90" s="14" t="s">
        <v>71</v>
      </c>
      <c r="AH90" s="64" t="s">
        <v>58</v>
      </c>
      <c r="AI90" s="17">
        <f t="shared" si="35"/>
        <v>2285.15</v>
      </c>
      <c r="AJ90" s="17">
        <f t="shared" si="36"/>
        <v>3618.72</v>
      </c>
      <c r="AK90" s="17">
        <v>0</v>
      </c>
      <c r="AL90" s="17">
        <v>0</v>
      </c>
      <c r="AM90" s="17">
        <v>0</v>
      </c>
      <c r="AN90" s="17">
        <v>4592.25</v>
      </c>
      <c r="AO90" s="17">
        <v>0</v>
      </c>
      <c r="AP90" s="17">
        <v>0</v>
      </c>
      <c r="AQ90" s="17">
        <v>0</v>
      </c>
      <c r="AR90" s="17">
        <f t="shared" si="37"/>
        <v>8210.9699999999993</v>
      </c>
      <c r="AS90" s="17">
        <v>200</v>
      </c>
      <c r="AT90" s="17">
        <v>0</v>
      </c>
      <c r="AU90" s="17">
        <v>0</v>
      </c>
      <c r="AV90" s="17">
        <f t="shared" si="38"/>
        <v>200</v>
      </c>
      <c r="AW90" s="17">
        <f t="shared" si="39"/>
        <v>1005.2</v>
      </c>
      <c r="AX90" s="17">
        <v>0</v>
      </c>
      <c r="AY90" s="17">
        <v>4128</v>
      </c>
      <c r="AZ90" s="17">
        <v>100</v>
      </c>
      <c r="BA90" s="17">
        <v>0</v>
      </c>
      <c r="BB90" s="17">
        <v>0</v>
      </c>
      <c r="BC90" s="17">
        <v>0</v>
      </c>
      <c r="BD90" s="17">
        <f t="shared" si="40"/>
        <v>4228</v>
      </c>
      <c r="BE90" s="27">
        <f t="shared" si="41"/>
        <v>15929.32</v>
      </c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</row>
    <row r="91" spans="1:196" s="19" customFormat="1" ht="21.75" customHeight="1" x14ac:dyDescent="0.35">
      <c r="A91" s="13"/>
      <c r="B91" s="29"/>
      <c r="C91" s="15"/>
      <c r="D91" s="16"/>
      <c r="E91" s="17"/>
      <c r="F91" s="17">
        <f t="shared" si="42"/>
        <v>0</v>
      </c>
      <c r="G91" s="17"/>
      <c r="H91" s="17"/>
      <c r="I91" s="17"/>
      <c r="J91" s="17">
        <f t="shared" si="43"/>
        <v>0</v>
      </c>
      <c r="K91" s="18">
        <f t="shared" si="22"/>
        <v>0</v>
      </c>
      <c r="O91" s="20">
        <f t="shared" si="23"/>
        <v>0</v>
      </c>
      <c r="P91" s="142"/>
      <c r="Q91" s="17">
        <f t="shared" si="24"/>
        <v>0</v>
      </c>
      <c r="R91" s="17">
        <f t="shared" si="25"/>
        <v>0</v>
      </c>
      <c r="S91" s="17">
        <f t="shared" si="26"/>
        <v>0</v>
      </c>
      <c r="T91" s="17">
        <f t="shared" si="27"/>
        <v>0</v>
      </c>
      <c r="U91" s="20">
        <f t="shared" si="28"/>
        <v>0</v>
      </c>
      <c r="V91" s="21">
        <f t="shared" si="29"/>
        <v>0</v>
      </c>
      <c r="W91" s="21">
        <f t="shared" si="30"/>
        <v>0</v>
      </c>
      <c r="X91" s="22"/>
      <c r="Y91" s="23">
        <f t="shared" si="31"/>
        <v>0</v>
      </c>
      <c r="Z91" s="17"/>
      <c r="AA91" s="17"/>
      <c r="AB91" s="24">
        <f t="shared" si="32"/>
        <v>0</v>
      </c>
      <c r="AC91" s="128"/>
      <c r="AD91" s="25">
        <f t="shared" si="33"/>
        <v>0</v>
      </c>
      <c r="AE91" s="26">
        <f t="shared" si="34"/>
        <v>0</v>
      </c>
      <c r="AF91" s="13"/>
      <c r="AG91" s="29"/>
      <c r="AH91" s="15"/>
      <c r="AI91" s="17">
        <f t="shared" si="35"/>
        <v>0</v>
      </c>
      <c r="AJ91" s="17">
        <f t="shared" si="36"/>
        <v>0</v>
      </c>
      <c r="AK91" s="17"/>
      <c r="AL91" s="17"/>
      <c r="AM91" s="17"/>
      <c r="AN91" s="17"/>
      <c r="AO91" s="17"/>
      <c r="AP91" s="17"/>
      <c r="AQ91" s="17"/>
      <c r="AR91" s="17">
        <f t="shared" si="37"/>
        <v>0</v>
      </c>
      <c r="AS91" s="17"/>
      <c r="AT91" s="17"/>
      <c r="AU91" s="17"/>
      <c r="AV91" s="17">
        <f t="shared" si="38"/>
        <v>0</v>
      </c>
      <c r="AW91" s="17">
        <f t="shared" si="39"/>
        <v>0</v>
      </c>
      <c r="AX91" s="17"/>
      <c r="AY91" s="17"/>
      <c r="AZ91" s="17"/>
      <c r="BA91" s="17"/>
      <c r="BB91" s="17"/>
      <c r="BC91" s="17"/>
      <c r="BD91" s="17">
        <f t="shared" si="40"/>
        <v>0</v>
      </c>
      <c r="BE91" s="27">
        <f t="shared" si="41"/>
        <v>0</v>
      </c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</row>
    <row r="92" spans="1:196" s="19" customFormat="1" ht="21.75" customHeight="1" x14ac:dyDescent="0.35">
      <c r="A92" s="13">
        <v>42</v>
      </c>
      <c r="B92" s="29" t="s">
        <v>123</v>
      </c>
      <c r="C92" s="15" t="s">
        <v>127</v>
      </c>
      <c r="D92" s="16">
        <v>29165</v>
      </c>
      <c r="E92" s="17">
        <v>1540</v>
      </c>
      <c r="F92" s="17">
        <f t="shared" si="42"/>
        <v>30705</v>
      </c>
      <c r="G92" s="17">
        <v>1540</v>
      </c>
      <c r="H92" s="17"/>
      <c r="I92" s="17"/>
      <c r="J92" s="17">
        <f t="shared" si="43"/>
        <v>32245</v>
      </c>
      <c r="K92" s="18">
        <f t="shared" si="22"/>
        <v>0</v>
      </c>
      <c r="L92" s="19">
        <v>0</v>
      </c>
      <c r="M92" s="19">
        <v>0</v>
      </c>
      <c r="N92" s="19">
        <v>0</v>
      </c>
      <c r="O92" s="20">
        <f t="shared" si="23"/>
        <v>32245</v>
      </c>
      <c r="P92" s="142">
        <v>1125.52</v>
      </c>
      <c r="Q92" s="17">
        <f t="shared" si="24"/>
        <v>5318.6399999999994</v>
      </c>
      <c r="R92" s="17">
        <f t="shared" si="25"/>
        <v>200</v>
      </c>
      <c r="S92" s="17">
        <f t="shared" si="26"/>
        <v>806.12</v>
      </c>
      <c r="T92" s="17">
        <f t="shared" si="27"/>
        <v>5617</v>
      </c>
      <c r="U92" s="20">
        <f t="shared" si="28"/>
        <v>13067.279999999999</v>
      </c>
      <c r="V92" s="21">
        <f t="shared" si="29"/>
        <v>9589</v>
      </c>
      <c r="W92" s="21">
        <f t="shared" si="30"/>
        <v>9588.7200000000012</v>
      </c>
      <c r="X92" s="22">
        <f>+A92</f>
        <v>42</v>
      </c>
      <c r="Y92" s="23">
        <f t="shared" si="31"/>
        <v>3869.3999999999996</v>
      </c>
      <c r="Z92" s="17"/>
      <c r="AA92" s="17">
        <v>100</v>
      </c>
      <c r="AB92" s="24">
        <f t="shared" si="32"/>
        <v>806.13</v>
      </c>
      <c r="AC92" s="128">
        <v>200</v>
      </c>
      <c r="AD92" s="25">
        <f t="shared" si="33"/>
        <v>19177.72</v>
      </c>
      <c r="AE92" s="26">
        <f t="shared" si="34"/>
        <v>9588.86</v>
      </c>
      <c r="AF92" s="13">
        <v>42</v>
      </c>
      <c r="AG92" s="29" t="s">
        <v>123</v>
      </c>
      <c r="AH92" s="15" t="s">
        <v>127</v>
      </c>
      <c r="AI92" s="17">
        <f t="shared" si="35"/>
        <v>1125.52</v>
      </c>
      <c r="AJ92" s="17">
        <f t="shared" si="36"/>
        <v>2902.0499999999997</v>
      </c>
      <c r="AK92" s="17">
        <v>2416.59</v>
      </c>
      <c r="AL92" s="17"/>
      <c r="AM92" s="17"/>
      <c r="AN92" s="17"/>
      <c r="AO92" s="17"/>
      <c r="AP92" s="17"/>
      <c r="AQ92" s="17"/>
      <c r="AR92" s="17">
        <f t="shared" si="37"/>
        <v>5318.6399999999994</v>
      </c>
      <c r="AS92" s="17">
        <v>200</v>
      </c>
      <c r="AT92" s="17"/>
      <c r="AU92" s="17"/>
      <c r="AV92" s="17">
        <f t="shared" si="38"/>
        <v>200</v>
      </c>
      <c r="AW92" s="17">
        <f t="shared" si="39"/>
        <v>806.12</v>
      </c>
      <c r="AX92" s="17"/>
      <c r="AY92" s="17">
        <v>5517</v>
      </c>
      <c r="AZ92" s="17">
        <v>100</v>
      </c>
      <c r="BA92" s="17"/>
      <c r="BB92" s="17"/>
      <c r="BC92" s="17"/>
      <c r="BD92" s="17">
        <f t="shared" si="40"/>
        <v>5617</v>
      </c>
      <c r="BE92" s="27">
        <f t="shared" si="41"/>
        <v>13067.279999999999</v>
      </c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</row>
    <row r="93" spans="1:196" s="19" customFormat="1" ht="21.75" customHeight="1" x14ac:dyDescent="0.35">
      <c r="A93" s="13"/>
      <c r="B93" s="29"/>
      <c r="C93" s="15"/>
      <c r="D93" s="16"/>
      <c r="E93" s="17"/>
      <c r="F93" s="17">
        <f t="shared" si="42"/>
        <v>0</v>
      </c>
      <c r="G93" s="17"/>
      <c r="H93" s="17"/>
      <c r="I93" s="17"/>
      <c r="J93" s="17">
        <f t="shared" si="43"/>
        <v>0</v>
      </c>
      <c r="K93" s="18">
        <f t="shared" si="22"/>
        <v>0</v>
      </c>
      <c r="O93" s="20">
        <f t="shared" si="23"/>
        <v>0</v>
      </c>
      <c r="P93" s="142"/>
      <c r="Q93" s="17">
        <f t="shared" si="24"/>
        <v>0</v>
      </c>
      <c r="R93" s="17">
        <f t="shared" si="25"/>
        <v>0</v>
      </c>
      <c r="S93" s="17">
        <f t="shared" si="26"/>
        <v>0</v>
      </c>
      <c r="T93" s="17">
        <f t="shared" si="27"/>
        <v>0</v>
      </c>
      <c r="U93" s="20">
        <f t="shared" si="28"/>
        <v>0</v>
      </c>
      <c r="V93" s="21">
        <f t="shared" si="29"/>
        <v>0</v>
      </c>
      <c r="W93" s="21">
        <f t="shared" si="30"/>
        <v>0</v>
      </c>
      <c r="X93" s="34"/>
      <c r="Y93" s="23">
        <f t="shared" si="31"/>
        <v>0</v>
      </c>
      <c r="Z93" s="17"/>
      <c r="AA93" s="17"/>
      <c r="AB93" s="24">
        <f t="shared" si="32"/>
        <v>0</v>
      </c>
      <c r="AC93" s="128"/>
      <c r="AD93" s="25">
        <f t="shared" si="33"/>
        <v>0</v>
      </c>
      <c r="AE93" s="26">
        <f t="shared" si="34"/>
        <v>0</v>
      </c>
      <c r="AF93" s="13"/>
      <c r="AG93" s="29"/>
      <c r="AH93" s="15"/>
      <c r="AI93" s="17">
        <f t="shared" si="35"/>
        <v>0</v>
      </c>
      <c r="AJ93" s="17">
        <f t="shared" si="36"/>
        <v>0</v>
      </c>
      <c r="AK93" s="17"/>
      <c r="AL93" s="17"/>
      <c r="AM93" s="17"/>
      <c r="AN93" s="17"/>
      <c r="AO93" s="17"/>
      <c r="AP93" s="17"/>
      <c r="AQ93" s="17"/>
      <c r="AR93" s="17">
        <f t="shared" si="37"/>
        <v>0</v>
      </c>
      <c r="AS93" s="17"/>
      <c r="AT93" s="17"/>
      <c r="AU93" s="17"/>
      <c r="AV93" s="17">
        <f t="shared" si="38"/>
        <v>0</v>
      </c>
      <c r="AW93" s="17">
        <f t="shared" si="39"/>
        <v>0</v>
      </c>
      <c r="AX93" s="17"/>
      <c r="AY93" s="17"/>
      <c r="AZ93" s="17"/>
      <c r="BA93" s="17"/>
      <c r="BB93" s="17"/>
      <c r="BC93" s="17"/>
      <c r="BD93" s="17">
        <f t="shared" si="40"/>
        <v>0</v>
      </c>
      <c r="BE93" s="27">
        <f t="shared" si="41"/>
        <v>0</v>
      </c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</row>
    <row r="94" spans="1:196" s="19" customFormat="1" ht="21.75" customHeight="1" x14ac:dyDescent="0.35">
      <c r="A94" s="13">
        <v>43</v>
      </c>
      <c r="B94" s="14" t="s">
        <v>72</v>
      </c>
      <c r="C94" s="35" t="s">
        <v>25</v>
      </c>
      <c r="D94" s="16">
        <v>63997</v>
      </c>
      <c r="E94" s="17">
        <v>3008</v>
      </c>
      <c r="F94" s="17">
        <f t="shared" si="42"/>
        <v>67005</v>
      </c>
      <c r="G94" s="17">
        <v>3008</v>
      </c>
      <c r="H94" s="17"/>
      <c r="I94" s="17"/>
      <c r="J94" s="17">
        <f t="shared" si="43"/>
        <v>70013</v>
      </c>
      <c r="K94" s="18">
        <f t="shared" si="22"/>
        <v>0</v>
      </c>
      <c r="L94" s="19">
        <v>0</v>
      </c>
      <c r="M94" s="19">
        <v>0</v>
      </c>
      <c r="N94" s="19">
        <v>0</v>
      </c>
      <c r="O94" s="20">
        <f t="shared" si="23"/>
        <v>70013</v>
      </c>
      <c r="P94" s="142">
        <v>8394.4</v>
      </c>
      <c r="Q94" s="17">
        <f t="shared" si="24"/>
        <v>10017.16</v>
      </c>
      <c r="R94" s="17">
        <f t="shared" si="25"/>
        <v>200</v>
      </c>
      <c r="S94" s="17">
        <f t="shared" si="26"/>
        <v>1750.32</v>
      </c>
      <c r="T94" s="17">
        <f t="shared" si="27"/>
        <v>200</v>
      </c>
      <c r="U94" s="20">
        <f t="shared" si="28"/>
        <v>20561.879999999997</v>
      </c>
      <c r="V94" s="21">
        <f t="shared" si="29"/>
        <v>24726</v>
      </c>
      <c r="W94" s="21">
        <f t="shared" si="30"/>
        <v>24725.120000000003</v>
      </c>
      <c r="X94" s="22">
        <f>+A94</f>
        <v>43</v>
      </c>
      <c r="Y94" s="23">
        <f t="shared" si="31"/>
        <v>8401.56</v>
      </c>
      <c r="Z94" s="17">
        <v>0</v>
      </c>
      <c r="AA94" s="17">
        <v>100</v>
      </c>
      <c r="AB94" s="24">
        <f t="shared" si="32"/>
        <v>1750.33</v>
      </c>
      <c r="AC94" s="128">
        <v>200</v>
      </c>
      <c r="AD94" s="25">
        <f t="shared" si="33"/>
        <v>49451.12</v>
      </c>
      <c r="AE94" s="26">
        <f t="shared" si="34"/>
        <v>24725.56</v>
      </c>
      <c r="AF94" s="13">
        <v>43</v>
      </c>
      <c r="AG94" s="14" t="s">
        <v>72</v>
      </c>
      <c r="AH94" s="35" t="s">
        <v>25</v>
      </c>
      <c r="AI94" s="17">
        <f t="shared" si="35"/>
        <v>8394.4</v>
      </c>
      <c r="AJ94" s="17">
        <f t="shared" si="36"/>
        <v>6301.17</v>
      </c>
      <c r="AK94" s="17">
        <v>0</v>
      </c>
      <c r="AL94" s="17">
        <v>0</v>
      </c>
      <c r="AM94" s="17">
        <v>0</v>
      </c>
      <c r="AN94" s="17">
        <v>3715.99</v>
      </c>
      <c r="AO94" s="17">
        <v>0</v>
      </c>
      <c r="AP94" s="17">
        <v>0</v>
      </c>
      <c r="AQ94" s="17">
        <v>0</v>
      </c>
      <c r="AR94" s="17">
        <f t="shared" si="37"/>
        <v>10017.16</v>
      </c>
      <c r="AS94" s="17">
        <v>200</v>
      </c>
      <c r="AT94" s="17">
        <v>0</v>
      </c>
      <c r="AU94" s="17">
        <v>0</v>
      </c>
      <c r="AV94" s="17">
        <f t="shared" si="38"/>
        <v>200</v>
      </c>
      <c r="AW94" s="17">
        <f t="shared" si="39"/>
        <v>1750.32</v>
      </c>
      <c r="AX94" s="17">
        <v>0</v>
      </c>
      <c r="AY94" s="17">
        <v>100</v>
      </c>
      <c r="AZ94" s="17">
        <v>100</v>
      </c>
      <c r="BA94" s="17">
        <v>0</v>
      </c>
      <c r="BB94" s="17">
        <v>0</v>
      </c>
      <c r="BC94" s="17">
        <v>0</v>
      </c>
      <c r="BD94" s="17">
        <f t="shared" si="40"/>
        <v>200</v>
      </c>
      <c r="BE94" s="27">
        <f t="shared" si="41"/>
        <v>20561.879999999997</v>
      </c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</row>
    <row r="95" spans="1:196" s="19" customFormat="1" ht="21.75" customHeight="1" thickBot="1" x14ac:dyDescent="0.4">
      <c r="A95" s="13"/>
      <c r="B95" s="84"/>
      <c r="C95" s="84"/>
      <c r="D95" s="59"/>
      <c r="E95" s="40"/>
      <c r="F95" s="40"/>
      <c r="G95" s="40"/>
      <c r="H95" s="40"/>
      <c r="I95" s="40"/>
      <c r="J95" s="39"/>
      <c r="K95" s="56"/>
      <c r="L95" s="38"/>
      <c r="M95" s="38"/>
      <c r="N95" s="38"/>
      <c r="O95" s="39"/>
      <c r="P95" s="144"/>
      <c r="Q95" s="17">
        <f t="shared" si="24"/>
        <v>0</v>
      </c>
      <c r="R95" s="17">
        <f t="shared" si="25"/>
        <v>0</v>
      </c>
      <c r="S95" s="17">
        <f t="shared" si="26"/>
        <v>0</v>
      </c>
      <c r="T95" s="17">
        <f t="shared" si="27"/>
        <v>0</v>
      </c>
      <c r="U95" s="20">
        <f t="shared" si="28"/>
        <v>0</v>
      </c>
      <c r="V95" s="21">
        <f t="shared" si="29"/>
        <v>0</v>
      </c>
      <c r="W95" s="21">
        <f t="shared" si="30"/>
        <v>0</v>
      </c>
      <c r="X95" s="45"/>
      <c r="Y95" s="23">
        <f t="shared" si="31"/>
        <v>0</v>
      </c>
      <c r="Z95" s="40"/>
      <c r="AA95" s="40"/>
      <c r="AB95" s="24">
        <f t="shared" si="32"/>
        <v>0</v>
      </c>
      <c r="AC95" s="129"/>
      <c r="AD95" s="25">
        <f t="shared" si="33"/>
        <v>0</v>
      </c>
      <c r="AE95" s="26">
        <f t="shared" si="34"/>
        <v>0</v>
      </c>
      <c r="AF95" s="13"/>
      <c r="AG95" s="86"/>
      <c r="AH95" s="84"/>
      <c r="AI95" s="17">
        <f t="shared" si="35"/>
        <v>0</v>
      </c>
      <c r="AJ95" s="17">
        <f t="shared" si="36"/>
        <v>0</v>
      </c>
      <c r="AK95" s="40"/>
      <c r="AL95" s="40"/>
      <c r="AM95" s="40"/>
      <c r="AN95" s="40"/>
      <c r="AO95" s="40"/>
      <c r="AP95" s="17"/>
      <c r="AQ95" s="40"/>
      <c r="AR95" s="17">
        <f t="shared" si="37"/>
        <v>0</v>
      </c>
      <c r="AS95" s="40"/>
      <c r="AT95" s="37"/>
      <c r="AU95" s="37"/>
      <c r="AV95" s="17">
        <f t="shared" si="38"/>
        <v>0</v>
      </c>
      <c r="AW95" s="17">
        <f t="shared" si="39"/>
        <v>0</v>
      </c>
      <c r="AX95" s="17"/>
      <c r="AY95" s="40"/>
      <c r="AZ95" s="40"/>
      <c r="BA95" s="40"/>
      <c r="BB95" s="40"/>
      <c r="BC95" s="17"/>
      <c r="BD95" s="17">
        <f t="shared" si="40"/>
        <v>0</v>
      </c>
      <c r="BE95" s="27">
        <f t="shared" si="41"/>
        <v>0</v>
      </c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</row>
    <row r="96" spans="1:196" s="19" customFormat="1" ht="21.75" customHeight="1" x14ac:dyDescent="0.35">
      <c r="A96" s="87"/>
      <c r="B96" s="88"/>
      <c r="C96" s="88"/>
      <c r="D96" s="89"/>
      <c r="E96" s="90"/>
      <c r="F96" s="90"/>
      <c r="G96" s="90"/>
      <c r="H96" s="90"/>
      <c r="I96" s="90"/>
      <c r="J96" s="91"/>
      <c r="K96" s="90"/>
      <c r="L96" s="91"/>
      <c r="M96" s="91"/>
      <c r="N96" s="91"/>
      <c r="O96" s="92"/>
      <c r="P96" s="148"/>
      <c r="Q96" s="90"/>
      <c r="R96" s="90"/>
      <c r="S96" s="90"/>
      <c r="T96" s="90"/>
      <c r="U96" s="92"/>
      <c r="V96" s="93"/>
      <c r="W96" s="93"/>
      <c r="X96" s="94"/>
      <c r="Y96" s="95"/>
      <c r="Z96" s="90"/>
      <c r="AA96" s="90"/>
      <c r="AB96" s="96"/>
      <c r="AC96" s="131"/>
      <c r="AD96" s="82"/>
      <c r="AE96" s="85"/>
      <c r="AF96" s="87"/>
      <c r="AG96" s="88"/>
      <c r="AH96" s="88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>
        <f>SUM(AS96:AT96)</f>
        <v>0</v>
      </c>
      <c r="AW96" s="90"/>
      <c r="AX96" s="90"/>
      <c r="AY96" s="90"/>
      <c r="AZ96" s="90"/>
      <c r="BA96" s="90"/>
      <c r="BB96" s="90"/>
      <c r="BC96" s="90"/>
      <c r="BD96" s="90"/>
      <c r="BE96" s="97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</row>
    <row r="97" spans="1:196" s="100" customFormat="1" ht="21.75" customHeight="1" x14ac:dyDescent="0.2">
      <c r="A97" s="98"/>
      <c r="B97" s="99" t="s">
        <v>73</v>
      </c>
      <c r="D97" s="101">
        <f>SUM(D12:D94)</f>
        <v>1838177</v>
      </c>
      <c r="E97" s="101">
        <f>SUM(E12:E94)</f>
        <v>89328</v>
      </c>
      <c r="F97" s="101">
        <f>SUM(F12:F94)</f>
        <v>1927505</v>
      </c>
      <c r="G97" s="101">
        <f>SUM(G12:G94)</f>
        <v>88977</v>
      </c>
      <c r="H97" s="101">
        <f t="shared" ref="H97:W97" si="44">SUM(H12:H94)</f>
        <v>0</v>
      </c>
      <c r="I97" s="101">
        <f t="shared" si="44"/>
        <v>0</v>
      </c>
      <c r="J97" s="101">
        <f t="shared" si="44"/>
        <v>2016482</v>
      </c>
      <c r="K97" s="101">
        <f t="shared" si="44"/>
        <v>9788.16</v>
      </c>
      <c r="L97" s="101">
        <f t="shared" si="44"/>
        <v>8</v>
      </c>
      <c r="M97" s="101">
        <f t="shared" si="44"/>
        <v>3</v>
      </c>
      <c r="N97" s="101">
        <f t="shared" si="44"/>
        <v>59</v>
      </c>
      <c r="O97" s="101">
        <f t="shared" si="44"/>
        <v>2006693.8399999999</v>
      </c>
      <c r="P97" s="101">
        <f t="shared" si="44"/>
        <v>155959.92299999995</v>
      </c>
      <c r="Q97" s="101">
        <f t="shared" si="44"/>
        <v>355970.06</v>
      </c>
      <c r="R97" s="101">
        <f t="shared" si="44"/>
        <v>19842.209999999995</v>
      </c>
      <c r="S97" s="101">
        <f t="shared" si="44"/>
        <v>50411.929999999986</v>
      </c>
      <c r="T97" s="101">
        <f t="shared" si="44"/>
        <v>215243.06</v>
      </c>
      <c r="U97" s="101">
        <f>SUM(U12:U94)</f>
        <v>797427.18299999973</v>
      </c>
      <c r="V97" s="101">
        <f t="shared" si="44"/>
        <v>604634</v>
      </c>
      <c r="W97" s="101">
        <f t="shared" si="44"/>
        <v>604632.65700000001</v>
      </c>
      <c r="X97" s="102"/>
      <c r="Y97" s="103">
        <f t="shared" ref="Y97:AE97" si="45">SUM(Y12:Y94)</f>
        <v>241977.83999999994</v>
      </c>
      <c r="Z97" s="101">
        <f t="shared" si="45"/>
        <v>0</v>
      </c>
      <c r="AA97" s="125">
        <f t="shared" si="45"/>
        <v>4200</v>
      </c>
      <c r="AB97" s="101">
        <f t="shared" si="45"/>
        <v>50412.169999999984</v>
      </c>
      <c r="AC97" s="132">
        <f t="shared" si="45"/>
        <v>8400</v>
      </c>
      <c r="AD97" s="104">
        <f t="shared" si="45"/>
        <v>1209266.6570000004</v>
      </c>
      <c r="AE97" s="104">
        <f t="shared" si="45"/>
        <v>604633.32850000018</v>
      </c>
      <c r="AF97" s="105"/>
      <c r="AG97" s="99" t="s">
        <v>73</v>
      </c>
      <c r="AI97" s="101">
        <f>SUM(AI12:AI94)</f>
        <v>155959.92299999995</v>
      </c>
      <c r="AJ97" s="101">
        <f t="shared" ref="AJ97:BE97" si="46">SUM(AJ12:AJ94)</f>
        <v>181483.37999999998</v>
      </c>
      <c r="AK97" s="101">
        <f t="shared" si="46"/>
        <v>33521.25</v>
      </c>
      <c r="AL97" s="101">
        <f t="shared" si="46"/>
        <v>1700</v>
      </c>
      <c r="AM97" s="101">
        <f t="shared" si="46"/>
        <v>9634.44</v>
      </c>
      <c r="AN97" s="101">
        <f>SUM(AN12:AN94)</f>
        <v>123860.37000000004</v>
      </c>
      <c r="AO97" s="101">
        <f t="shared" si="46"/>
        <v>0</v>
      </c>
      <c r="AP97" s="101">
        <f t="shared" si="46"/>
        <v>0</v>
      </c>
      <c r="AQ97" s="101">
        <f t="shared" si="46"/>
        <v>5770.619999999999</v>
      </c>
      <c r="AR97" s="101">
        <f t="shared" si="46"/>
        <v>355970.06</v>
      </c>
      <c r="AS97" s="101">
        <f t="shared" si="46"/>
        <v>9200</v>
      </c>
      <c r="AT97" s="101">
        <f t="shared" si="46"/>
        <v>10642.21</v>
      </c>
      <c r="AU97" s="101">
        <f t="shared" si="46"/>
        <v>0</v>
      </c>
      <c r="AV97" s="101">
        <f t="shared" si="46"/>
        <v>19842.209999999995</v>
      </c>
      <c r="AW97" s="101">
        <f t="shared" si="46"/>
        <v>50411.929999999986</v>
      </c>
      <c r="AX97" s="101">
        <f t="shared" si="46"/>
        <v>0</v>
      </c>
      <c r="AY97" s="101">
        <f t="shared" si="46"/>
        <v>75130.61</v>
      </c>
      <c r="AZ97" s="101">
        <f t="shared" si="46"/>
        <v>4320.9799999999996</v>
      </c>
      <c r="BA97" s="101">
        <f>SUM(BA12:BA94)</f>
        <v>121909.47</v>
      </c>
      <c r="BB97" s="101">
        <f t="shared" si="46"/>
        <v>13882</v>
      </c>
      <c r="BC97" s="101">
        <f t="shared" si="46"/>
        <v>0</v>
      </c>
      <c r="BD97" s="101">
        <f t="shared" si="46"/>
        <v>215243.06</v>
      </c>
      <c r="BE97" s="101">
        <f t="shared" si="46"/>
        <v>797427.18299999973</v>
      </c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  <c r="CI97" s="106"/>
      <c r="CJ97" s="106"/>
      <c r="CK97" s="106"/>
      <c r="CL97" s="106"/>
      <c r="CM97" s="106"/>
      <c r="CN97" s="106"/>
      <c r="CO97" s="106"/>
      <c r="CP97" s="106"/>
      <c r="CQ97" s="106"/>
      <c r="CR97" s="106"/>
      <c r="CS97" s="106"/>
      <c r="CT97" s="106"/>
      <c r="CU97" s="106"/>
      <c r="CV97" s="106"/>
      <c r="CW97" s="106"/>
      <c r="CX97" s="106"/>
      <c r="CY97" s="106"/>
      <c r="CZ97" s="106"/>
      <c r="DA97" s="106"/>
      <c r="DB97" s="106"/>
      <c r="DC97" s="106"/>
      <c r="DD97" s="106"/>
      <c r="DE97" s="106"/>
      <c r="DF97" s="106"/>
      <c r="DG97" s="106"/>
      <c r="DH97" s="106"/>
      <c r="DI97" s="106"/>
      <c r="DJ97" s="106"/>
      <c r="DK97" s="106"/>
      <c r="DL97" s="106"/>
      <c r="DM97" s="106"/>
      <c r="DN97" s="106"/>
      <c r="DO97" s="106"/>
      <c r="DP97" s="106"/>
      <c r="DQ97" s="106"/>
      <c r="DR97" s="106"/>
      <c r="DS97" s="106"/>
      <c r="DT97" s="106"/>
      <c r="DU97" s="106"/>
      <c r="DV97" s="106"/>
      <c r="DW97" s="106"/>
      <c r="DX97" s="106"/>
      <c r="DY97" s="106"/>
      <c r="DZ97" s="106"/>
      <c r="EA97" s="106"/>
      <c r="EB97" s="106"/>
      <c r="EC97" s="106"/>
      <c r="ED97" s="106"/>
      <c r="EE97" s="106"/>
      <c r="EF97" s="106"/>
      <c r="EG97" s="106"/>
      <c r="EH97" s="106"/>
      <c r="EI97" s="106"/>
      <c r="EJ97" s="106"/>
      <c r="EK97" s="106"/>
      <c r="EL97" s="106"/>
      <c r="EM97" s="106"/>
      <c r="EN97" s="106"/>
      <c r="EO97" s="106"/>
      <c r="EP97" s="106"/>
      <c r="EQ97" s="106"/>
      <c r="ER97" s="106"/>
      <c r="ES97" s="106"/>
      <c r="ET97" s="106"/>
      <c r="EU97" s="106"/>
      <c r="EV97" s="106"/>
      <c r="EW97" s="106"/>
      <c r="EX97" s="106"/>
      <c r="EY97" s="106"/>
      <c r="EZ97" s="106"/>
      <c r="FA97" s="106"/>
      <c r="FB97" s="106"/>
      <c r="FC97" s="106"/>
      <c r="FD97" s="106"/>
      <c r="FE97" s="106"/>
      <c r="FF97" s="106"/>
      <c r="FG97" s="106"/>
      <c r="FH97" s="106"/>
      <c r="FI97" s="106"/>
      <c r="FJ97" s="106"/>
      <c r="FK97" s="106"/>
      <c r="FL97" s="106"/>
      <c r="FM97" s="106"/>
      <c r="FN97" s="106"/>
      <c r="FO97" s="106"/>
      <c r="FP97" s="106"/>
      <c r="FQ97" s="106"/>
      <c r="FR97" s="106"/>
      <c r="FS97" s="106"/>
      <c r="FT97" s="106"/>
      <c r="FU97" s="106"/>
      <c r="FV97" s="106"/>
      <c r="FW97" s="106"/>
      <c r="FX97" s="106"/>
      <c r="FY97" s="106"/>
      <c r="FZ97" s="106"/>
      <c r="GA97" s="106"/>
      <c r="GB97" s="106"/>
      <c r="GC97" s="106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</row>
    <row r="98" spans="1:196" s="109" customFormat="1" ht="21.75" customHeight="1" thickBot="1" x14ac:dyDescent="0.4">
      <c r="A98" s="107"/>
      <c r="B98" s="108"/>
      <c r="D98" s="110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49"/>
      <c r="Q98" s="111"/>
      <c r="R98" s="111"/>
      <c r="S98" s="111"/>
      <c r="T98" s="111"/>
      <c r="U98" s="111"/>
      <c r="V98" s="112"/>
      <c r="W98" s="112" t="s">
        <v>3</v>
      </c>
      <c r="X98" s="113"/>
      <c r="Y98" s="114"/>
      <c r="Z98" s="111"/>
      <c r="AA98" s="126"/>
      <c r="AB98" s="115"/>
      <c r="AC98" s="133"/>
      <c r="AD98" s="116"/>
      <c r="AE98" s="117"/>
      <c r="AF98" s="118"/>
      <c r="AG98" s="108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26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3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</row>
    <row r="99" spans="1:196" s="66" customFormat="1" ht="21.75" customHeight="1" x14ac:dyDescent="0.35">
      <c r="B99" s="70"/>
      <c r="E99" s="119"/>
      <c r="F99" s="119"/>
      <c r="G99" s="119"/>
      <c r="H99" s="119"/>
      <c r="I99" s="119"/>
      <c r="K99" s="119"/>
      <c r="L99" s="119"/>
      <c r="M99" s="119"/>
      <c r="O99" s="119"/>
      <c r="P99" s="150"/>
      <c r="Q99" s="119"/>
      <c r="S99" s="119"/>
      <c r="T99" s="119"/>
      <c r="U99" s="119"/>
      <c r="V99" s="397"/>
      <c r="W99" s="397"/>
      <c r="X99" s="119"/>
      <c r="Y99" s="119"/>
      <c r="Z99" s="119"/>
      <c r="AA99" s="124"/>
      <c r="AB99" s="121"/>
      <c r="AC99" s="124"/>
      <c r="AD99" s="119"/>
      <c r="AE99" s="119"/>
      <c r="AG99" s="70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24"/>
      <c r="AT99" s="119"/>
      <c r="AU99" s="119"/>
      <c r="AW99" s="119"/>
      <c r="AX99" s="119"/>
      <c r="AY99" s="119"/>
      <c r="AZ99" s="119"/>
      <c r="BA99" s="119"/>
      <c r="BB99" s="119"/>
      <c r="BC99" s="119"/>
      <c r="BD99" s="119"/>
      <c r="BE99" s="119"/>
    </row>
    <row r="100" spans="1:196" s="66" customFormat="1" ht="21.75" customHeight="1" x14ac:dyDescent="0.35">
      <c r="B100" s="70"/>
      <c r="D100" s="119"/>
      <c r="E100" s="119"/>
      <c r="F100" s="119"/>
      <c r="G100" s="119"/>
      <c r="H100" s="119"/>
      <c r="I100" s="119"/>
      <c r="K100" s="119"/>
      <c r="L100" s="119"/>
      <c r="M100" s="119"/>
      <c r="N100" s="119"/>
      <c r="O100" s="119"/>
      <c r="P100" s="150"/>
      <c r="Q100" s="119"/>
      <c r="S100" s="119"/>
      <c r="T100" s="119"/>
      <c r="U100" s="119"/>
      <c r="V100" s="120"/>
      <c r="W100" s="120"/>
      <c r="X100" s="119"/>
      <c r="Y100" s="119"/>
      <c r="Z100" s="119"/>
      <c r="AA100" s="124"/>
      <c r="AB100" s="121"/>
      <c r="AC100" s="124"/>
      <c r="AD100" s="119"/>
      <c r="AE100" s="119"/>
      <c r="AG100" s="70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24"/>
      <c r="AT100" s="119"/>
      <c r="AU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</row>
    <row r="101" spans="1:196" ht="21.75" customHeight="1" x14ac:dyDescent="0.35">
      <c r="A101" s="2"/>
      <c r="B101" s="388" t="s">
        <v>74</v>
      </c>
      <c r="C101" s="388"/>
      <c r="D101" s="388"/>
      <c r="E101" s="3"/>
      <c r="F101" s="3"/>
      <c r="G101" s="3"/>
      <c r="H101" s="3"/>
      <c r="I101" s="3"/>
      <c r="J101" s="389" t="s">
        <v>75</v>
      </c>
      <c r="K101" s="389"/>
      <c r="L101" s="389"/>
      <c r="M101" s="389"/>
      <c r="N101" s="389"/>
      <c r="P101" s="150"/>
      <c r="Q101" s="3"/>
      <c r="R101" s="389" t="s">
        <v>76</v>
      </c>
      <c r="S101" s="389"/>
      <c r="T101" s="389"/>
      <c r="U101" s="3"/>
      <c r="V101" s="4"/>
      <c r="W101" s="390" t="s">
        <v>77</v>
      </c>
      <c r="X101" s="390"/>
      <c r="Y101" s="390"/>
      <c r="Z101" s="390"/>
      <c r="AA101" s="390"/>
      <c r="AB101" s="7"/>
      <c r="AD101" s="3"/>
      <c r="AE101" s="3"/>
      <c r="AF101" s="2"/>
      <c r="AG101" s="388" t="s">
        <v>74</v>
      </c>
      <c r="AH101" s="388"/>
      <c r="AI101" s="388"/>
      <c r="AJ101" s="3"/>
      <c r="AK101" s="3"/>
      <c r="AL101" s="3"/>
      <c r="AM101" s="3"/>
      <c r="AN101" s="3"/>
      <c r="AO101" s="3"/>
      <c r="AP101" s="3"/>
      <c r="AQ101" s="3"/>
      <c r="AR101" s="3"/>
      <c r="AT101" s="3"/>
      <c r="AU101" s="3"/>
      <c r="AV101" s="2"/>
      <c r="AW101" s="3"/>
      <c r="AX101" s="3"/>
      <c r="AY101" s="3"/>
      <c r="AZ101" s="119"/>
      <c r="BA101" s="3"/>
      <c r="BB101" s="3"/>
      <c r="BC101" s="3"/>
    </row>
    <row r="102" spans="1:196" ht="21.75" customHeight="1" x14ac:dyDescent="0.35">
      <c r="B102" s="6"/>
      <c r="D102" s="8"/>
      <c r="E102" s="3"/>
      <c r="F102" s="3"/>
      <c r="G102" s="3"/>
      <c r="H102" s="3"/>
      <c r="I102" s="3"/>
      <c r="K102" s="3"/>
      <c r="L102" s="3"/>
      <c r="M102" s="3"/>
      <c r="N102" s="8"/>
      <c r="O102" s="3"/>
      <c r="Q102" s="3"/>
      <c r="R102" s="9"/>
      <c r="S102" s="3"/>
      <c r="V102" s="4"/>
      <c r="W102" s="4"/>
      <c r="X102" s="3"/>
      <c r="Y102" s="3"/>
      <c r="Z102" s="3"/>
      <c r="AB102" s="7"/>
      <c r="AD102" s="3"/>
      <c r="AE102" s="3"/>
      <c r="AG102" s="6"/>
      <c r="AI102" s="152"/>
      <c r="AJ102" s="3"/>
      <c r="AK102" s="3"/>
      <c r="AL102" s="3"/>
      <c r="AM102" s="3"/>
      <c r="AN102" s="3"/>
      <c r="AO102" s="3"/>
      <c r="AP102" s="3"/>
      <c r="AQ102" s="3"/>
      <c r="AR102" s="3"/>
      <c r="AT102" s="3"/>
      <c r="AU102" s="3"/>
      <c r="AV102" s="9"/>
      <c r="AW102" s="3"/>
      <c r="AX102" s="3"/>
      <c r="AY102" s="3"/>
      <c r="AZ102" s="119"/>
      <c r="BA102" s="3"/>
      <c r="BB102" s="3"/>
      <c r="BC102" s="3"/>
    </row>
    <row r="103" spans="1:196" ht="21.75" customHeight="1" x14ac:dyDescent="0.35">
      <c r="B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V103" s="10"/>
      <c r="W103" s="10"/>
      <c r="X103" s="3"/>
      <c r="Y103" s="3"/>
      <c r="Z103" s="3"/>
      <c r="AB103" s="7"/>
      <c r="AD103" s="3"/>
      <c r="AE103" s="3"/>
      <c r="AG103" s="6"/>
      <c r="AJ103" s="3"/>
      <c r="AK103" s="3"/>
      <c r="AL103" s="3"/>
      <c r="AM103" s="3"/>
      <c r="AN103" s="3"/>
      <c r="AO103" s="3"/>
      <c r="AP103" s="3"/>
      <c r="AQ103" s="3"/>
      <c r="AR103" s="3"/>
      <c r="AT103" s="3"/>
      <c r="AU103" s="3"/>
      <c r="AV103" s="3"/>
      <c r="AW103" s="3"/>
      <c r="AX103" s="3"/>
      <c r="AY103" s="3"/>
      <c r="AZ103" s="119"/>
      <c r="BA103" s="3"/>
      <c r="BB103" s="3"/>
      <c r="BC103" s="3"/>
    </row>
    <row r="104" spans="1:196" s="2" customFormat="1" ht="21.75" customHeight="1" x14ac:dyDescent="0.35">
      <c r="B104" s="394" t="s">
        <v>117</v>
      </c>
      <c r="C104" s="394"/>
      <c r="D104" s="394"/>
      <c r="E104" s="4"/>
      <c r="F104" s="4"/>
      <c r="G104" s="4"/>
      <c r="H104" s="4"/>
      <c r="I104" s="4"/>
      <c r="J104" s="395" t="s">
        <v>78</v>
      </c>
      <c r="K104" s="395"/>
      <c r="L104" s="395"/>
      <c r="M104" s="395"/>
      <c r="N104" s="395"/>
      <c r="O104" s="4"/>
      <c r="P104" s="151"/>
      <c r="Q104" s="4"/>
      <c r="R104" s="395" t="s">
        <v>79</v>
      </c>
      <c r="S104" s="395"/>
      <c r="T104" s="395"/>
      <c r="V104" s="10"/>
      <c r="W104" s="395" t="s">
        <v>80</v>
      </c>
      <c r="X104" s="395"/>
      <c r="Y104" s="395"/>
      <c r="Z104" s="395"/>
      <c r="AA104" s="395"/>
      <c r="AB104" s="11"/>
      <c r="AC104" s="134"/>
      <c r="AD104" s="4"/>
      <c r="AE104" s="4"/>
      <c r="AG104" s="394" t="s">
        <v>117</v>
      </c>
      <c r="AH104" s="394"/>
      <c r="AI104" s="394"/>
      <c r="AJ104" s="4"/>
      <c r="AK104" s="4"/>
      <c r="AL104" s="4"/>
      <c r="AM104" s="4"/>
      <c r="AN104" s="4"/>
      <c r="AO104" s="4"/>
      <c r="AP104" s="4"/>
      <c r="AQ104" s="4"/>
      <c r="AR104" s="4"/>
      <c r="AS104" s="134"/>
      <c r="AT104" s="4"/>
      <c r="AU104" s="4"/>
      <c r="AV104" s="4"/>
      <c r="AW104" s="4"/>
      <c r="AX104" s="4"/>
      <c r="AY104" s="4"/>
      <c r="AZ104" s="153"/>
      <c r="BA104" s="4"/>
      <c r="BB104" s="4"/>
      <c r="BC104" s="4"/>
    </row>
    <row r="105" spans="1:196" ht="21.75" customHeight="1" x14ac:dyDescent="0.35">
      <c r="B105" s="388" t="s">
        <v>118</v>
      </c>
      <c r="C105" s="388"/>
      <c r="D105" s="388"/>
      <c r="E105" s="3"/>
      <c r="F105" s="3"/>
      <c r="G105" s="3"/>
      <c r="H105" s="3"/>
      <c r="I105" s="3"/>
      <c r="J105" s="388" t="s">
        <v>102</v>
      </c>
      <c r="K105" s="388"/>
      <c r="L105" s="388"/>
      <c r="M105" s="388"/>
      <c r="N105" s="388"/>
      <c r="P105" s="150"/>
      <c r="R105" s="396" t="s">
        <v>103</v>
      </c>
      <c r="S105" s="396"/>
      <c r="T105" s="396"/>
      <c r="V105" s="10"/>
      <c r="W105" s="396" t="s">
        <v>81</v>
      </c>
      <c r="X105" s="396"/>
      <c r="Y105" s="396"/>
      <c r="Z105" s="396"/>
      <c r="AA105" s="396"/>
      <c r="AB105" s="7"/>
      <c r="AD105" s="3"/>
      <c r="AE105" s="3"/>
      <c r="AG105" s="388" t="s">
        <v>118</v>
      </c>
      <c r="AH105" s="388"/>
      <c r="AI105" s="388"/>
      <c r="AJ105" s="3"/>
      <c r="AK105" s="3"/>
      <c r="AL105" s="3"/>
      <c r="AM105" s="3"/>
      <c r="AN105" s="3"/>
      <c r="AO105" s="3"/>
      <c r="AP105" s="3"/>
      <c r="AQ105" s="3"/>
      <c r="AT105" s="3"/>
      <c r="AU105" s="3"/>
      <c r="AV105" s="3"/>
      <c r="AW105" s="3"/>
      <c r="AX105" s="3"/>
      <c r="AY105" s="3"/>
      <c r="AZ105" s="119"/>
      <c r="BA105" s="3"/>
      <c r="BB105" s="3"/>
      <c r="BC105" s="3"/>
    </row>
  </sheetData>
  <mergeCells count="79">
    <mergeCell ref="F8:F10"/>
    <mergeCell ref="B104:D104"/>
    <mergeCell ref="J104:N104"/>
    <mergeCell ref="R104:T104"/>
    <mergeCell ref="W104:AA104"/>
    <mergeCell ref="G8:G10"/>
    <mergeCell ref="H8:H10"/>
    <mergeCell ref="M8:M10"/>
    <mergeCell ref="N8:N10"/>
    <mergeCell ref="AG104:AI104"/>
    <mergeCell ref="B105:D105"/>
    <mergeCell ref="J105:N105"/>
    <mergeCell ref="R105:T105"/>
    <mergeCell ref="W105:AA105"/>
    <mergeCell ref="AG105:AI105"/>
    <mergeCell ref="BD8:BD10"/>
    <mergeCell ref="BE8:BE10"/>
    <mergeCell ref="V99:W99"/>
    <mergeCell ref="B101:D101"/>
    <mergeCell ref="J101:N101"/>
    <mergeCell ref="R101:T101"/>
    <mergeCell ref="W101:AA101"/>
    <mergeCell ref="AG101:AI101"/>
    <mergeCell ref="AW8:AW10"/>
    <mergeCell ref="AX8:AX10"/>
    <mergeCell ref="AY8:AY10"/>
    <mergeCell ref="AZ8:AZ10"/>
    <mergeCell ref="BA8:BA10"/>
    <mergeCell ref="BB8:BB10"/>
    <mergeCell ref="AQ8:AQ10"/>
    <mergeCell ref="AS8:AS10"/>
    <mergeCell ref="AT8:AT10"/>
    <mergeCell ref="AU8:AU10"/>
    <mergeCell ref="AV8:AV10"/>
    <mergeCell ref="BC8:BC10"/>
    <mergeCell ref="AK8:AK10"/>
    <mergeCell ref="AL8:AL10"/>
    <mergeCell ref="AM8:AM10"/>
    <mergeCell ref="AN8:AN10"/>
    <mergeCell ref="AR8:AR10"/>
    <mergeCell ref="AC8:AC10"/>
    <mergeCell ref="O8:O10"/>
    <mergeCell ref="P8:P10"/>
    <mergeCell ref="Q8:Q10"/>
    <mergeCell ref="R8:R10"/>
    <mergeCell ref="S8:S10"/>
    <mergeCell ref="T8:T10"/>
    <mergeCell ref="U8:U10"/>
    <mergeCell ref="X8:X10"/>
    <mergeCell ref="Y8:Y10"/>
    <mergeCell ref="AA8:AA10"/>
    <mergeCell ref="AB8:AB10"/>
    <mergeCell ref="A8:A10"/>
    <mergeCell ref="B8:B10"/>
    <mergeCell ref="C8:C10"/>
    <mergeCell ref="D8:D10"/>
    <mergeCell ref="E8:E10"/>
    <mergeCell ref="O1:R1"/>
    <mergeCell ref="AQ1:AV1"/>
    <mergeCell ref="O2:R2"/>
    <mergeCell ref="AQ2:AV2"/>
    <mergeCell ref="O3:R3"/>
    <mergeCell ref="AQ3:AV3"/>
    <mergeCell ref="O4:R4"/>
    <mergeCell ref="AQ4:AV4"/>
    <mergeCell ref="O5:R5"/>
    <mergeCell ref="AQ5:AV5"/>
    <mergeCell ref="I8:I10"/>
    <mergeCell ref="J8:J10"/>
    <mergeCell ref="K8:K10"/>
    <mergeCell ref="L8:L10"/>
    <mergeCell ref="AP8:AP10"/>
    <mergeCell ref="AD8:AD10"/>
    <mergeCell ref="AE8:AE10"/>
    <mergeCell ref="AF8:AF10"/>
    <mergeCell ref="AG8:AG10"/>
    <mergeCell ref="AH8:AH10"/>
    <mergeCell ref="AI8:AI10"/>
    <mergeCell ref="AJ8:AJ10"/>
  </mergeCells>
  <printOptions horizontalCentered="1"/>
  <pageMargins left="0.24" right="0.17" top="0.59055118110236227" bottom="0.59055118110236227" header="0.15748031496062992" footer="0.15748031496062992"/>
  <pageSetup paperSize="258"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SEPTEMBER</vt:lpstr>
      <vt:lpstr>AUGUST</vt:lpstr>
      <vt:lpstr>JULY</vt:lpstr>
      <vt:lpstr>JUNE</vt:lpstr>
      <vt:lpstr>MAY</vt:lpstr>
      <vt:lpstr>APRIL</vt:lpstr>
      <vt:lpstr>MARCH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2025-07-08T06:56:47Z</cp:lastPrinted>
  <dcterms:created xsi:type="dcterms:W3CDTF">2023-12-27T00:37:36Z</dcterms:created>
  <dcterms:modified xsi:type="dcterms:W3CDTF">2025-09-24T07:55:25Z</dcterms:modified>
</cp:coreProperties>
</file>