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NCH2ENGINEER\UGReports\Nchw2 Pro. Engineer Thompho Mteki\Weekly Senior Pro. Engineer Reports\Feb. 2026\"/>
    </mc:Choice>
  </mc:AlternateContent>
  <xr:revisionPtr revIDLastSave="0" documentId="13_ncr:1_{9CB140FE-3411-435D-AFAE-64CA0E242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 Weekly report" sheetId="1" r:id="rId1"/>
    <sheet name="Compliance Report" sheetId="174" r:id="rId2"/>
    <sheet name="Water Consumption" sheetId="166" r:id="rId3"/>
    <sheet name=" Quality Report " sheetId="171" r:id="rId4"/>
    <sheet name=" Service schedule" sheetId="137" r:id="rId5"/>
    <sheet name="Oil report" sheetId="136" r:id="rId6"/>
    <sheet name="Fermel Weekly" sheetId="172" r:id="rId7"/>
    <sheet name="Blocked Chute" sheetId="173" r:id="rId8"/>
  </sheets>
  <externalReferences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74" l="1"/>
  <c r="G114" i="174"/>
  <c r="G113" i="174"/>
  <c r="G112" i="174"/>
  <c r="G111" i="174"/>
  <c r="G110" i="174"/>
  <c r="G109" i="174"/>
  <c r="G108" i="174"/>
  <c r="C67" i="174"/>
  <c r="I67" i="174" s="1"/>
  <c r="C66" i="174"/>
  <c r="I66" i="174" s="1"/>
  <c r="I65" i="174"/>
  <c r="I64" i="174"/>
  <c r="C63" i="174"/>
  <c r="I63" i="174" s="1"/>
  <c r="C62" i="174"/>
  <c r="I62" i="174" s="1"/>
  <c r="E40" i="174"/>
  <c r="E39" i="174"/>
  <c r="E38" i="174"/>
  <c r="E37" i="174"/>
  <c r="E36" i="174"/>
  <c r="E35" i="174"/>
  <c r="E34" i="174"/>
  <c r="E13" i="174"/>
  <c r="E12" i="174"/>
  <c r="E11" i="174"/>
  <c r="E10" i="174"/>
  <c r="E9" i="174"/>
  <c r="E8" i="174"/>
  <c r="E7" i="174"/>
  <c r="K14" i="172" l="1"/>
  <c r="J14" i="172"/>
  <c r="L14" i="172" s="1"/>
  <c r="L13" i="172"/>
  <c r="L12" i="172"/>
  <c r="L11" i="172"/>
  <c r="L10" i="172"/>
  <c r="L9" i="172"/>
  <c r="L8" i="172"/>
  <c r="L7" i="172"/>
  <c r="L6" i="172"/>
  <c r="L5" i="172"/>
  <c r="L4" i="172"/>
  <c r="L3" i="172"/>
  <c r="W41" i="171" l="1"/>
  <c r="M41" i="171"/>
  <c r="W40" i="171"/>
  <c r="M40" i="171"/>
  <c r="W39" i="171"/>
  <c r="M39" i="171"/>
  <c r="W38" i="171"/>
  <c r="M38" i="171"/>
  <c r="W37" i="171"/>
  <c r="M37" i="171"/>
  <c r="W36" i="171"/>
  <c r="M36" i="171"/>
  <c r="W35" i="171"/>
  <c r="M35" i="171"/>
  <c r="W34" i="171"/>
  <c r="M34" i="171"/>
  <c r="W33" i="171"/>
  <c r="M33" i="171"/>
  <c r="W32" i="171"/>
  <c r="M32" i="171"/>
  <c r="W31" i="171"/>
  <c r="M31" i="171"/>
  <c r="W30" i="171"/>
  <c r="M30" i="171"/>
  <c r="W29" i="171"/>
  <c r="M29" i="171"/>
  <c r="W28" i="171"/>
  <c r="M28" i="171"/>
  <c r="W27" i="171"/>
  <c r="M27" i="171"/>
  <c r="W26" i="171"/>
  <c r="M26" i="171"/>
  <c r="W25" i="171"/>
  <c r="W24" i="171"/>
  <c r="M24" i="171"/>
  <c r="W23" i="171"/>
  <c r="M23" i="171"/>
  <c r="W22" i="171"/>
  <c r="M22" i="171"/>
  <c r="W21" i="171"/>
  <c r="M21" i="171"/>
  <c r="W20" i="171"/>
  <c r="M20" i="171"/>
  <c r="W19" i="171"/>
  <c r="M19" i="171"/>
  <c r="W18" i="171"/>
  <c r="M18" i="171"/>
  <c r="W17" i="171"/>
  <c r="M17" i="171"/>
  <c r="W16" i="171"/>
  <c r="M16" i="171"/>
  <c r="W15" i="171"/>
  <c r="M15" i="171"/>
  <c r="W14" i="171"/>
  <c r="M14" i="171"/>
  <c r="W13" i="171"/>
  <c r="M13" i="171"/>
  <c r="W12" i="171"/>
  <c r="M12" i="171"/>
  <c r="M7" i="171" s="1"/>
  <c r="W11" i="171"/>
  <c r="W7" i="171" s="1"/>
  <c r="M11" i="171"/>
  <c r="W10" i="171"/>
  <c r="M10" i="171"/>
  <c r="W9" i="171"/>
  <c r="M9" i="171"/>
  <c r="G44" i="1" l="1"/>
  <c r="G45" i="1"/>
  <c r="G46" i="1"/>
  <c r="G47" i="1"/>
  <c r="G48" i="1"/>
  <c r="G43" i="1"/>
  <c r="F14" i="1" l="1"/>
  <c r="E14" i="1" l="1"/>
  <c r="E16" i="1" l="1"/>
  <c r="M4" i="1" l="1"/>
  <c r="M3" i="1"/>
  <c r="E17" i="1" l="1"/>
  <c r="E18" i="1"/>
  <c r="E15" i="1"/>
  <c r="F15" i="1" l="1"/>
  <c r="F16" i="1"/>
  <c r="F17" i="1"/>
  <c r="F18" i="1"/>
  <c r="N49" i="1" l="1"/>
  <c r="F19" i="1"/>
  <c r="F20" i="1"/>
  <c r="E19" i="1"/>
  <c r="E20" i="1"/>
  <c r="A1" i="1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</authors>
  <commentList>
    <comment ref="X8" authorId="0" shapeId="0" xr:uid="{52992762-F642-413E-884C-7FE065B0F9FD}">
      <text>
        <r>
          <rPr>
            <b/>
            <sz val="18"/>
            <color indexed="81"/>
            <rFont val="Tahoma"/>
            <family val="2"/>
          </rPr>
          <t>Rahab Makolomakwa:</t>
        </r>
        <r>
          <rPr>
            <sz val="18"/>
            <color indexed="81"/>
            <rFont val="Tahoma"/>
            <family val="2"/>
          </rPr>
          <t xml:space="preserve">
Use this tab as requested by the engineering manager. HD &amp; RT only, MTBF after service.</t>
        </r>
      </text>
    </comment>
  </commentList>
</comments>
</file>

<file path=xl/sharedStrings.xml><?xml version="1.0" encoding="utf-8"?>
<sst xmlns="http://schemas.openxmlformats.org/spreadsheetml/2006/main" count="1154" uniqueCount="501">
  <si>
    <t>Weekly Summary Report</t>
  </si>
  <si>
    <t>Safety</t>
  </si>
  <si>
    <t>LTI</t>
  </si>
  <si>
    <t>MTC</t>
  </si>
  <si>
    <t>Remarks</t>
  </si>
  <si>
    <t>PD</t>
  </si>
  <si>
    <t>YTD</t>
  </si>
  <si>
    <t>Shaft</t>
  </si>
  <si>
    <t>Labour</t>
  </si>
  <si>
    <t>Plan</t>
  </si>
  <si>
    <t>Actual</t>
  </si>
  <si>
    <t>Cost</t>
  </si>
  <si>
    <t>Plan YTD</t>
  </si>
  <si>
    <t>Actual YTD</t>
  </si>
  <si>
    <t>No wk</t>
  </si>
  <si>
    <t>Plan MTD</t>
  </si>
  <si>
    <t>Actual MTD</t>
  </si>
  <si>
    <t>Description</t>
  </si>
  <si>
    <t>Done</t>
  </si>
  <si>
    <t>Not Done</t>
  </si>
  <si>
    <t>Mon</t>
  </si>
  <si>
    <t>Wed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</si>
  <si>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</si>
  <si>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</si>
  <si>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</si>
  <si>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</si>
  <si>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</si>
  <si>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</si>
  <si>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</si>
  <si>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</si>
  <si>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Sun</t>
  </si>
  <si>
    <t>Sat</t>
  </si>
  <si>
    <t xml:space="preserve">Week -       Date                                     to                      </t>
  </si>
  <si>
    <t>Leave</t>
  </si>
  <si>
    <t>Not Specified</t>
  </si>
  <si>
    <t>% AT Work</t>
  </si>
  <si>
    <t>Charge up UV`s</t>
  </si>
  <si>
    <t>RORO/Flat deck UV`s</t>
  </si>
  <si>
    <t>Weekly Primary TMM Maintenance Overview</t>
  </si>
  <si>
    <t>Planned Weekend/Public Holiday Work</t>
  </si>
  <si>
    <t>Variance</t>
  </si>
  <si>
    <t xml:space="preserve"> </t>
  </si>
  <si>
    <t>Incidents Reported</t>
  </si>
  <si>
    <t>Nchwaning 2</t>
  </si>
  <si>
    <t>Tue</t>
  </si>
  <si>
    <t>Thur</t>
  </si>
  <si>
    <t>Average</t>
  </si>
  <si>
    <t>Challenges</t>
  </si>
  <si>
    <t>TMM Status SOS (Friday Morning) :</t>
  </si>
  <si>
    <t>SR0045</t>
  </si>
  <si>
    <t>UV0119</t>
  </si>
  <si>
    <t>UV0123</t>
  </si>
  <si>
    <t>Mining</t>
  </si>
  <si>
    <t>N 2</t>
  </si>
  <si>
    <t>No</t>
  </si>
  <si>
    <t>Area / Owner</t>
  </si>
  <si>
    <t>TMM Type</t>
  </si>
  <si>
    <t>TMM No.</t>
  </si>
  <si>
    <t>Breakdown</t>
  </si>
  <si>
    <t>Comment</t>
  </si>
  <si>
    <t>OEM Assistance Required</t>
  </si>
  <si>
    <t>Utility Machine</t>
  </si>
  <si>
    <t>Total</t>
  </si>
  <si>
    <t>Availabile</t>
  </si>
  <si>
    <t xml:space="preserve">         RORO UV'S FERMEL</t>
  </si>
  <si>
    <t>Maverick Dble Cab STD Load Bin</t>
  </si>
  <si>
    <t>BRP/Logistics</t>
  </si>
  <si>
    <t>Liberator Roll On Roll Off</t>
  </si>
  <si>
    <t>UV0054</t>
  </si>
  <si>
    <t xml:space="preserve">Available </t>
  </si>
  <si>
    <t>Maverick Man Lift</t>
  </si>
  <si>
    <t>UV0059</t>
  </si>
  <si>
    <t xml:space="preserve">Roadways </t>
  </si>
  <si>
    <t>UV0061</t>
  </si>
  <si>
    <t>Placer dumper</t>
  </si>
  <si>
    <t>UV0118</t>
  </si>
  <si>
    <t xml:space="preserve">Not Available </t>
  </si>
  <si>
    <t>Maverick king Cab c/w Crane</t>
  </si>
  <si>
    <t>Fermel Placer Dumper</t>
  </si>
  <si>
    <t>Maverick Single cab Jam Pot</t>
  </si>
  <si>
    <t>UV0120</t>
  </si>
  <si>
    <t>Maverick 12 Man Trooper</t>
  </si>
  <si>
    <t>UV0133</t>
  </si>
  <si>
    <t>Scaler</t>
  </si>
  <si>
    <t xml:space="preserve">MAVERICK UV'S </t>
  </si>
  <si>
    <t>Toyota  landcuiser ambulance</t>
  </si>
  <si>
    <t>Williams /drill mec</t>
  </si>
  <si>
    <t xml:space="preserve">Maverick King Cab NO Crane      </t>
  </si>
  <si>
    <t>UV0069</t>
  </si>
  <si>
    <t>Available</t>
  </si>
  <si>
    <t>Maverick king Cab with no Crane</t>
  </si>
  <si>
    <t>Kal Tire</t>
  </si>
  <si>
    <t>UV0072</t>
  </si>
  <si>
    <t>Toyota landcruiser</t>
  </si>
  <si>
    <t xml:space="preserve">Williams </t>
  </si>
  <si>
    <t>UV0087</t>
  </si>
  <si>
    <t>Fitters</t>
  </si>
  <si>
    <t>UV0090</t>
  </si>
  <si>
    <t>Gae</t>
  </si>
  <si>
    <t>UV0092</t>
  </si>
  <si>
    <t>Sanitation</t>
  </si>
  <si>
    <t>UV0102</t>
  </si>
  <si>
    <t xml:space="preserve">MAVERICK LDO'S </t>
  </si>
  <si>
    <t>LD0378</t>
  </si>
  <si>
    <t>Roadways</t>
  </si>
  <si>
    <t>LD0407</t>
  </si>
  <si>
    <t>LD0408</t>
  </si>
  <si>
    <t>Mining/28 section</t>
  </si>
  <si>
    <t>LD0411</t>
  </si>
  <si>
    <t xml:space="preserve">Technicians </t>
  </si>
  <si>
    <t>LD0414</t>
  </si>
  <si>
    <t xml:space="preserve">Labour for the week including Nightshift </t>
  </si>
  <si>
    <t>Themba fire fighters</t>
  </si>
  <si>
    <t>LD0415</t>
  </si>
  <si>
    <t>Foreman</t>
  </si>
  <si>
    <t>1 of 1</t>
  </si>
  <si>
    <t>Boilermakers</t>
  </si>
  <si>
    <t>LD0419</t>
  </si>
  <si>
    <t>Chargehand</t>
  </si>
  <si>
    <t>LD0426</t>
  </si>
  <si>
    <t>Mechanics</t>
  </si>
  <si>
    <t>Explosive</t>
  </si>
  <si>
    <t>LD0450</t>
  </si>
  <si>
    <t xml:space="preserve">Auto Electrician </t>
  </si>
  <si>
    <t>3 of 2</t>
  </si>
  <si>
    <t>Capital graben</t>
  </si>
  <si>
    <t>LD0508</t>
  </si>
  <si>
    <t>Semi skilled</t>
  </si>
  <si>
    <t>LD0509</t>
  </si>
  <si>
    <t>Leaners</t>
  </si>
  <si>
    <t>LD0519</t>
  </si>
  <si>
    <t>MAVERICK LDO'S TROPPER</t>
  </si>
  <si>
    <t>DELAY:</t>
  </si>
  <si>
    <t>LD0477</t>
  </si>
  <si>
    <t>LD0523</t>
  </si>
  <si>
    <t xml:space="preserve">Construction </t>
  </si>
  <si>
    <t>LD0532</t>
  </si>
  <si>
    <t>MAVERICK UV'S MANLIFTS</t>
  </si>
  <si>
    <t xml:space="preserve">       PRIORITY FOR THE NEXT SHIFT </t>
  </si>
  <si>
    <t xml:space="preserve">Geologist </t>
  </si>
  <si>
    <t>UV0077</t>
  </si>
  <si>
    <t>Survey</t>
  </si>
  <si>
    <t>UV0098</t>
  </si>
  <si>
    <t>UV0099</t>
  </si>
  <si>
    <t xml:space="preserve">SERVICE UPDATES </t>
  </si>
  <si>
    <t>TOYOTA CRUISER LDO'S</t>
  </si>
  <si>
    <t xml:space="preserve">Ambulance </t>
  </si>
  <si>
    <t xml:space="preserve">Toyota Cruiser 4x4 emergency vehicle </t>
  </si>
  <si>
    <t>LD0 341</t>
  </si>
  <si>
    <t>Toyota Cruiser 4x4/Trimming-Connie</t>
  </si>
  <si>
    <t>LD0 553</t>
  </si>
  <si>
    <t>Lebolo/2west2body</t>
  </si>
  <si>
    <t>Toyota Cruiser 4x4/mining -Lebelo</t>
  </si>
  <si>
    <t>LD0 554</t>
  </si>
  <si>
    <t>Connie Trimming</t>
  </si>
  <si>
    <t>LD0 557</t>
  </si>
  <si>
    <t>Fitters w/shop</t>
  </si>
  <si>
    <t>Toyota Cruiser  4x4/fitter plant-Lebogang</t>
  </si>
  <si>
    <t>LD0 575</t>
  </si>
  <si>
    <t>Electrical w/shop</t>
  </si>
  <si>
    <t>Toyota Cruiser  4x4 /electrician-Hansie</t>
  </si>
  <si>
    <t>LD0 576</t>
  </si>
  <si>
    <t>Connie Mining</t>
  </si>
  <si>
    <t>Toyota Cruiser 4x4/mining-Connie</t>
  </si>
  <si>
    <t>LD0 577</t>
  </si>
  <si>
    <t>Peace</t>
  </si>
  <si>
    <t>Toyota Cruiser 4x4/mining -portgter</t>
  </si>
  <si>
    <t>LD0 578</t>
  </si>
  <si>
    <t>Christo</t>
  </si>
  <si>
    <t>Toyota Cruiser 4x4/mining-christo</t>
  </si>
  <si>
    <t>LD0 579</t>
  </si>
  <si>
    <t>Training Center</t>
  </si>
  <si>
    <t>Toyota Cruiser 4x4/training center</t>
  </si>
  <si>
    <t>LD0 580</t>
  </si>
  <si>
    <t>Potgieter</t>
  </si>
  <si>
    <t>Toyota Cruiser 4x4/Mining 28 section</t>
  </si>
  <si>
    <t>LD0 581</t>
  </si>
  <si>
    <t>AARD UV'S</t>
  </si>
  <si>
    <t>Duba Utility</t>
  </si>
  <si>
    <t>aard-uv60-diesel tank</t>
  </si>
  <si>
    <t>UV0053</t>
  </si>
  <si>
    <t>Hansie Louw</t>
  </si>
  <si>
    <t>aard-uv60</t>
  </si>
  <si>
    <t>UV0084</t>
  </si>
  <si>
    <t>aard-uv80-water tank truck</t>
  </si>
  <si>
    <t>UV0121</t>
  </si>
  <si>
    <t>Capital-Graben</t>
  </si>
  <si>
    <t>aard-uv80</t>
  </si>
  <si>
    <t>UV0130</t>
  </si>
  <si>
    <t>UV0139</t>
  </si>
  <si>
    <t>UV0140</t>
  </si>
  <si>
    <t>SCALER'S</t>
  </si>
  <si>
    <t>SR0029</t>
  </si>
  <si>
    <t>SR0033</t>
  </si>
  <si>
    <t>scaler graben Capital Tel 5013</t>
  </si>
  <si>
    <t>SR0036</t>
  </si>
  <si>
    <t>scaler 17upper 74 Portigter</t>
  </si>
  <si>
    <t>SR0042</t>
  </si>
  <si>
    <t>SR0046</t>
  </si>
  <si>
    <t>Scaler Mining</t>
  </si>
  <si>
    <t>SR0053</t>
  </si>
  <si>
    <t>SR0054</t>
  </si>
  <si>
    <t>TOYOTA CRUISER WITH HIAB'S</t>
  </si>
  <si>
    <t>Life Tmm</t>
  </si>
  <si>
    <t>Toyota Cruiser 4x4</t>
  </si>
  <si>
    <t>LD0 589*</t>
  </si>
  <si>
    <t>LD0 590*</t>
  </si>
  <si>
    <t>Didi-Boilermaker</t>
  </si>
  <si>
    <t>Toyota Cruiser 4x</t>
  </si>
  <si>
    <t>LD0 592*</t>
  </si>
  <si>
    <t>Izak Bothman KalTire</t>
  </si>
  <si>
    <t>Toyota Cruiser 4x4/Kal Tire</t>
  </si>
  <si>
    <t>LD0 593*</t>
  </si>
  <si>
    <t>Fitters Lebogang</t>
  </si>
  <si>
    <t>Toyota Cruiser 4x4/</t>
  </si>
  <si>
    <t>LD0 594</t>
  </si>
  <si>
    <t>LD0 621</t>
  </si>
  <si>
    <t>LD0 633</t>
  </si>
  <si>
    <t>TOYOTA CRUISER TROPPER'S</t>
  </si>
  <si>
    <t>Karl Roadways</t>
  </si>
  <si>
    <t>LD0 596</t>
  </si>
  <si>
    <t>Geologist&amp;Survey</t>
  </si>
  <si>
    <t>LD0 605</t>
  </si>
  <si>
    <t>Mining-Peace</t>
  </si>
  <si>
    <t>LD0 629</t>
  </si>
  <si>
    <t>LD0 649</t>
  </si>
  <si>
    <t>LD0 650</t>
  </si>
  <si>
    <t xml:space="preserve">TOYOTA CRUISER WITHOUT HIAB'S </t>
  </si>
  <si>
    <t>William Tel:5429</t>
  </si>
  <si>
    <t>Toyota Cruiser 4x4/ lube</t>
  </si>
  <si>
    <t>LD0 591</t>
  </si>
  <si>
    <t>Toyota Cruiser 4x4- single cap</t>
  </si>
  <si>
    <t>LD0 621*</t>
  </si>
  <si>
    <t>Electrician tel:5416</t>
  </si>
  <si>
    <t>LD0 623</t>
  </si>
  <si>
    <t xml:space="preserve">Toyota Cruiser 4x4/ </t>
  </si>
  <si>
    <t>LD0630*</t>
  </si>
  <si>
    <t>LD0631</t>
  </si>
  <si>
    <t>Boilers</t>
  </si>
  <si>
    <t>LD0634*</t>
  </si>
  <si>
    <t>Izak Botham</t>
  </si>
  <si>
    <t>Toyota Cruiser 4x4/ drill rod carrier</t>
  </si>
  <si>
    <t>LD0636*</t>
  </si>
  <si>
    <t>Manyafunyafu</t>
  </si>
  <si>
    <t>CRUISER SINGLE CAP Hiab</t>
  </si>
  <si>
    <t>LD0642</t>
  </si>
  <si>
    <t>LD0647</t>
  </si>
  <si>
    <t>LD0648</t>
  </si>
  <si>
    <t>Strata team</t>
  </si>
  <si>
    <t>LD0658</t>
  </si>
  <si>
    <t>Project</t>
  </si>
  <si>
    <t>CRUISER 8 Seater</t>
  </si>
  <si>
    <t>LD0675</t>
  </si>
  <si>
    <t>Details</t>
  </si>
  <si>
    <t>FEEDER BELT CHUTE</t>
  </si>
  <si>
    <t>TIPS 1&amp;2</t>
  </si>
  <si>
    <t>Area xyz</t>
  </si>
  <si>
    <t>Supervisor/artisan who assisted with unblocking</t>
  </si>
  <si>
    <t>J Benson</t>
  </si>
  <si>
    <t>TK Mosiane</t>
  </si>
  <si>
    <t xml:space="preserve"> Reason for blockage</t>
  </si>
  <si>
    <t>Time of blockage</t>
  </si>
  <si>
    <t>N/A</t>
  </si>
  <si>
    <t>Reason for blockage</t>
  </si>
  <si>
    <t>Avaiable</t>
  </si>
  <si>
    <t>Thu</t>
  </si>
  <si>
    <t>Weekly Asset Care Compliance Report Nchwaning II UG</t>
  </si>
  <si>
    <t>Week Ending</t>
  </si>
  <si>
    <t>NB: PLEASE DO NOT EDIT ON YELLOW COLUMN</t>
  </si>
  <si>
    <t>Shaft / Area</t>
  </si>
  <si>
    <t>Nch II U/G</t>
  </si>
  <si>
    <t>Weekly Quality Service Report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</si>
  <si>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</si>
  <si>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</si>
  <si>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</si>
  <si>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</si>
  <si>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</si>
  <si>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</si>
  <si>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</si>
  <si>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</si>
  <si>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</si>
  <si>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6 Hours</t>
  </si>
  <si>
    <t>6Hrs - 50% 5Hrs - 40% 4Hrs - 30% 3Hrs - 20% 2Hrs - 10% 1Hrs - 0%</t>
  </si>
  <si>
    <t>Machine Tested and Over Inspected by Supervisor</t>
  </si>
  <si>
    <t>Completed Service Workorder number</t>
  </si>
  <si>
    <t>Actual Hrs on service date</t>
  </si>
  <si>
    <t>Yes</t>
  </si>
  <si>
    <t>Weekly Asset Care Compliance Report</t>
  </si>
  <si>
    <t>Don’t change Formula's</t>
  </si>
  <si>
    <t>NCHW II UG</t>
  </si>
  <si>
    <t>Fleet / Equipment</t>
  </si>
  <si>
    <t>Planned</t>
  </si>
  <si>
    <t>Schedule Compliance</t>
  </si>
  <si>
    <t>Target</t>
  </si>
  <si>
    <t>Unit late for service (y/n)</t>
  </si>
  <si>
    <t>Unit book back on time after service(y/n)</t>
  </si>
  <si>
    <t>Week-end Service</t>
  </si>
  <si>
    <t>Reasons for Non-Compliance</t>
  </si>
  <si>
    <t>SR - Service Compliance</t>
  </si>
  <si>
    <t>Support Equipment</t>
  </si>
  <si>
    <t xml:space="preserve">SR - Weekly Inspection </t>
  </si>
  <si>
    <t>Service Pre-Inspection</t>
  </si>
  <si>
    <t>Work order number</t>
  </si>
  <si>
    <t>Condition monitoring / Oil samples</t>
  </si>
  <si>
    <t>Engine - Plan</t>
  </si>
  <si>
    <t>Engine- Received</t>
  </si>
  <si>
    <t>Transmission - Plan</t>
  </si>
  <si>
    <t>Transmission - Receive</t>
  </si>
  <si>
    <t>Axle - plan</t>
  </si>
  <si>
    <t>Axle - Receive</t>
  </si>
  <si>
    <t>% Compliance</t>
  </si>
  <si>
    <t>Paperwork Correct</t>
  </si>
  <si>
    <t>Paperwork Incorrect</t>
  </si>
  <si>
    <t>Urgent Oil Samples</t>
  </si>
  <si>
    <t>Workorder Generated</t>
  </si>
  <si>
    <t>Remember Readings</t>
  </si>
  <si>
    <t>Oil Filtration</t>
  </si>
  <si>
    <t>Equipment nr</t>
  </si>
  <si>
    <t>Oil Type</t>
  </si>
  <si>
    <t>Start Reading</t>
  </si>
  <si>
    <t>End Reading</t>
  </si>
  <si>
    <t>Comments</t>
  </si>
  <si>
    <t>ISO Standard</t>
  </si>
  <si>
    <t>FA0001 - TMM W/S</t>
  </si>
  <si>
    <t>FA0007 - HYDR DRILL  W/S</t>
  </si>
  <si>
    <t>Inspection done by:</t>
  </si>
  <si>
    <t>Planned Over-Inspections</t>
  </si>
  <si>
    <t>Total Number of Inspections Completed</t>
  </si>
  <si>
    <t>Corrective Work</t>
  </si>
  <si>
    <t>Wo Number</t>
  </si>
  <si>
    <t>% Completed</t>
  </si>
  <si>
    <t>Remarks for not comply</t>
  </si>
  <si>
    <t>UTILITY FOREMAN</t>
  </si>
  <si>
    <t>MECHANIC FOREMAN</t>
  </si>
  <si>
    <t>DRILLS FOREMAN</t>
  </si>
  <si>
    <t>Engineer</t>
  </si>
  <si>
    <t>Electrical Foreman</t>
  </si>
  <si>
    <t>Plant Foreman</t>
  </si>
  <si>
    <t>GES Plant</t>
  </si>
  <si>
    <t>GES TMM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</si>
  <si>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</si>
  <si>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</si>
  <si>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</si>
  <si>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</si>
  <si>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</si>
  <si>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</si>
  <si>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</si>
  <si>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None</t>
  </si>
  <si>
    <t>Lebogang</t>
  </si>
  <si>
    <t>M.Diergaardt</t>
  </si>
  <si>
    <t>GKP SETSHEDI</t>
  </si>
  <si>
    <t>No Blockages</t>
  </si>
  <si>
    <t>1 of 0</t>
  </si>
  <si>
    <t>x1 relieving</t>
  </si>
  <si>
    <t>x1 Annual leave</t>
  </si>
  <si>
    <t>The machine must be moved to Fermel Head Office for refurbishment of the bucket harness and front outriggers.</t>
  </si>
  <si>
    <t>AZOLLA</t>
  </si>
  <si>
    <t>Time of first breakdown</t>
  </si>
  <si>
    <t>Support production</t>
  </si>
  <si>
    <t xml:space="preserve">Water Consumption Management </t>
  </si>
  <si>
    <t>Water Type</t>
  </si>
  <si>
    <t>Portable</t>
  </si>
  <si>
    <t xml:space="preserve">Process </t>
  </si>
  <si>
    <t>Fire</t>
  </si>
  <si>
    <t>Down</t>
  </si>
  <si>
    <t>Out</t>
  </si>
  <si>
    <t xml:space="preserve">In </t>
  </si>
  <si>
    <t>Fire Dams</t>
  </si>
  <si>
    <t>Fire figures are not available yet</t>
  </si>
  <si>
    <t xml:space="preserve">Dates: 31 Jan. -06 Feb. </t>
  </si>
  <si>
    <t>x2sick,annual leave,x1relieving</t>
  </si>
  <si>
    <r>
      <rPr>
        <sz val="10"/>
        <rFont val="Calibri"/>
        <family val="2"/>
        <scheme val="minor"/>
      </rPr>
      <t>Available</t>
    </r>
    <r>
      <rPr>
        <sz val="10"/>
        <color rgb="FFFF0000"/>
        <rFont val="Calibri"/>
        <family val="2"/>
        <scheme val="minor"/>
      </rPr>
      <t xml:space="preserve"> </t>
    </r>
  </si>
  <si>
    <r>
      <rPr>
        <sz val="10"/>
        <color theme="1"/>
        <rFont val="Arial"/>
        <family val="2"/>
      </rPr>
      <t>Available</t>
    </r>
    <r>
      <rPr>
        <sz val="10"/>
        <color rgb="FFFF0000"/>
        <rFont val="Arial"/>
        <family val="2"/>
      </rPr>
      <t xml:space="preserve"> </t>
    </r>
  </si>
  <si>
    <t>02/02/2026</t>
  </si>
  <si>
    <t>Xaba</t>
  </si>
  <si>
    <t>03/02/2026</t>
  </si>
  <si>
    <t>04/02/2026</t>
  </si>
  <si>
    <t>05/02/2026</t>
  </si>
  <si>
    <t>06/02/2026</t>
  </si>
  <si>
    <t>WILL</t>
  </si>
  <si>
    <t>LD0621</t>
  </si>
  <si>
    <t>RT0040</t>
  </si>
  <si>
    <t xml:space="preserve">DT121 and DT122 needs OEM assistant for the park brake from Barloworld. </t>
  </si>
  <si>
    <t xml:space="preserve">FL106 Maintenance </t>
  </si>
  <si>
    <t xml:space="preserve">FL102 repair leaks and DT120 lubrication </t>
  </si>
  <si>
    <t>Load test by SA Crane</t>
  </si>
  <si>
    <t>Installation of telephone cable at RB No.1 and cable repair at WorkShop</t>
  </si>
  <si>
    <t>DT121 - PP360 is now compliant and now have access but still waiting for Technician to come on site</t>
  </si>
  <si>
    <t>RT56 hydraulic hoses</t>
  </si>
  <si>
    <t>SR54 - Hydraulic system cylinders leak (Warrant)</t>
  </si>
  <si>
    <t xml:space="preserve">Lack of competence on OEM Technicians. At least there is one Tech. on each OEM that knows the job. </t>
  </si>
  <si>
    <t>UV108 updating the ECM (ECU) to interface with CAS L9. 137 is operating on L7 and the OEMs are still busy with trouble shooting on Level 9</t>
  </si>
  <si>
    <t>FL0120</t>
  </si>
  <si>
    <t>RT0032</t>
  </si>
  <si>
    <t>5Hrs</t>
  </si>
  <si>
    <t>RT0062</t>
  </si>
  <si>
    <t>DT0158</t>
  </si>
  <si>
    <t>6hrs</t>
  </si>
  <si>
    <t>HD0053</t>
  </si>
  <si>
    <t>DT0170</t>
  </si>
  <si>
    <t>FL0114</t>
  </si>
  <si>
    <t>0hrs</t>
  </si>
  <si>
    <t>RT0050</t>
  </si>
  <si>
    <t>DT0157</t>
  </si>
  <si>
    <t>RT0056</t>
  </si>
  <si>
    <t>UV0578</t>
  </si>
  <si>
    <t>DT0121</t>
  </si>
  <si>
    <t>FL0106</t>
  </si>
  <si>
    <t>LD0623</t>
  </si>
  <si>
    <t>Strata system repaired. Flasher faulty.</t>
  </si>
  <si>
    <t>Coolant topped up and machine was tested.</t>
  </si>
  <si>
    <t>Engine replaced, outstanding parts were ordered WO(1930761) auto electrician started with checking and repairing wiring and mechanic started with replacing of mechanical parts.</t>
  </si>
  <si>
    <t>10 of 5</t>
  </si>
  <si>
    <t>X1 Night shift</t>
  </si>
  <si>
    <t>Machine send for L9 Compliance.</t>
  </si>
  <si>
    <t>Front hammer cylinder leaking oil PR Created 25000584/A9 WO (01932846) for OEM to check aircon system and remove and replace cylinder.</t>
  </si>
  <si>
    <t>Nerospec system defective. Technician from nerospec said breakdown is on AUSCO Brakes side.</t>
  </si>
  <si>
    <t>Fer</t>
  </si>
  <si>
    <t>L OOR</t>
  </si>
  <si>
    <t>09/02/2026</t>
  </si>
  <si>
    <t xml:space="preserve">wedged and pile up </t>
  </si>
  <si>
    <t>of flat big rocks</t>
  </si>
  <si>
    <t>10h30-10h54&amp;11h45-12h00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</si>
  <si>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</si>
  <si>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</si>
  <si>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</si>
  <si>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</si>
  <si>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</si>
  <si>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</si>
  <si>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</si>
  <si>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</si>
  <si>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</si>
  <si>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Due to loader availability and was rescheduled for next week</t>
  </si>
  <si>
    <t>EXCLUDE UV0053 :STILL OUT FOR LEVEL 9 UPGRADE</t>
  </si>
  <si>
    <t>20.16.10</t>
  </si>
  <si>
    <t>16.14.10</t>
  </si>
  <si>
    <t>21.19.14</t>
  </si>
  <si>
    <t>20.17.9</t>
  </si>
  <si>
    <t>22.21.17</t>
  </si>
  <si>
    <t>20.15.11</t>
  </si>
  <si>
    <t>13.11.14</t>
  </si>
  <si>
    <t>11.8.7.</t>
  </si>
  <si>
    <t>HD0067</t>
  </si>
  <si>
    <t>21.19.16</t>
  </si>
  <si>
    <t>18.16.11</t>
  </si>
  <si>
    <t>Multigrade</t>
  </si>
  <si>
    <t>,10/6/0</t>
  </si>
  <si>
    <t>,17/15/13</t>
  </si>
  <si>
    <t>,0/6/7</t>
  </si>
  <si>
    <t>,10/16/18</t>
  </si>
  <si>
    <t>,10/5/0</t>
  </si>
  <si>
    <t>,17/14/14</t>
  </si>
  <si>
    <t>,11/08/04</t>
  </si>
  <si>
    <t>17/14/14</t>
  </si>
  <si>
    <t>Loaders availability</t>
  </si>
  <si>
    <t>attended Labour BP</t>
  </si>
  <si>
    <t>CS0053 Graben SOH Crusher</t>
  </si>
  <si>
    <t>CR0120 3T Electric chain hoist (Tyrebay)</t>
  </si>
  <si>
    <t>Plinths still damaged, Overhead crane still locked out.</t>
  </si>
  <si>
    <t>Fill plinths with concrete. (Concrete already ordered). Do load test on overhead crane.</t>
  </si>
  <si>
    <t>Conveyor safety device inspection</t>
  </si>
  <si>
    <t>CR0005 15 Ton crane (2west crusher)</t>
  </si>
  <si>
    <t>New load test to be done on O/H crane</t>
  </si>
  <si>
    <t>2W Dam</t>
  </si>
  <si>
    <t xml:space="preserve">Shaied </t>
  </si>
  <si>
    <t>Improve Cable Work</t>
  </si>
  <si>
    <t>Chargehand to action</t>
  </si>
  <si>
    <t>3-6 Dam</t>
  </si>
  <si>
    <t>48 Dam</t>
  </si>
  <si>
    <t>Improve Lighting</t>
  </si>
  <si>
    <t>Silo Discharge Conv 1</t>
  </si>
  <si>
    <t xml:space="preserve">None </t>
  </si>
  <si>
    <t>Silo Discharge Conv 2</t>
  </si>
  <si>
    <t>FL0120-500 Hour s</t>
  </si>
  <si>
    <t>Karabo</t>
  </si>
  <si>
    <t>DT0158-250 Hours</t>
  </si>
  <si>
    <t>DT0170-1000 Hours</t>
  </si>
  <si>
    <t>FL0106-1000 Hours</t>
  </si>
  <si>
    <t>Replacing Radiator,turbo and engine oil leakage repair.</t>
  </si>
  <si>
    <t>none</t>
  </si>
  <si>
    <t>DT0157-250 Hours</t>
  </si>
  <si>
    <t>UV0121 250HRS</t>
  </si>
  <si>
    <t>KG</t>
  </si>
  <si>
    <t>NONE</t>
  </si>
  <si>
    <t>UV0139 250HRS</t>
  </si>
  <si>
    <t xml:space="preserve">LD0621 </t>
  </si>
  <si>
    <t>FRANCOIS</t>
  </si>
  <si>
    <t>LD0578</t>
  </si>
  <si>
    <t>JAUN</t>
  </si>
  <si>
    <t>During servicing inspection,we identified noise from the front diff and have commenced repairs.</t>
  </si>
  <si>
    <t>We are still busy overhauling the front diff and new parts needed to be replace; CV joints and knuckle bearings C/H to update after work done</t>
  </si>
  <si>
    <t>SHAUN</t>
  </si>
  <si>
    <t xml:space="preserve">STILL BUSY WITH </t>
  </si>
  <si>
    <t>not complete C/H to update after work done</t>
  </si>
  <si>
    <t>UV0119 250HRS</t>
  </si>
  <si>
    <t>A hydraulic pipe was leaking oil was idetified and is currently being repaired.</t>
  </si>
  <si>
    <t>06/06/2026</t>
  </si>
  <si>
    <t>09/06/2026</t>
  </si>
  <si>
    <t>10/06/2026</t>
  </si>
  <si>
    <t>11/06/2026</t>
  </si>
  <si>
    <t>Qlikview needs to be fixed to show labor on my laptop logged a call. Got a wrong tab added. I need to change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</si>
</sst>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[$-1C09]dd\ mmmm\ yyyy;@"/>
    <numFmt numFmtId="167" formatCode="[$-11C09]#,##0"/>
  </numFmts>
  <fonts count="12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Arial"/>
      <family val="2"/>
    </font>
    <font>
      <sz val="9"/>
      <color rgb="FFFF000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9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1"/>
      <color theme="1"/>
      <name val="Times New Roman"/>
      <family val="1"/>
    </font>
    <font>
      <b/>
      <sz val="16"/>
      <color rgb="FFFF0000"/>
      <name val="Arial"/>
      <family val="2"/>
    </font>
    <font>
      <b/>
      <u/>
      <sz val="16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sz val="11"/>
      <color indexed="53"/>
      <name val="Arial"/>
      <family val="2"/>
    </font>
    <font>
      <sz val="11"/>
      <color indexed="57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7"/>
      <color rgb="FF000000"/>
      <name val="Arial"/>
    </font>
    <font>
      <sz val="11"/>
      <name val="Calibri"/>
    </font>
    <font>
      <sz val="11"/>
      <color theme="1"/>
      <name val="Arial Narrow"/>
      <family val="2"/>
    </font>
    <font>
      <sz val="12"/>
      <color theme="1"/>
      <name val="Aptos"/>
      <family val="2"/>
    </font>
    <font>
      <sz val="11"/>
      <color theme="1"/>
      <name val="Arial"/>
      <family val="2"/>
    </font>
    <font>
      <i/>
      <sz val="11"/>
      <color rgb="FFFF0000"/>
      <name val="Arial"/>
      <family val="2"/>
    </font>
    <font>
      <sz val="10"/>
      <name val="Calibri"/>
      <family val="2"/>
      <scheme val="minor"/>
    </font>
    <font>
      <sz val="11"/>
      <name val="Arial"/>
      <family val="2"/>
    </font>
    <font>
      <sz val="10"/>
      <color rgb="FFFF0000"/>
      <name val="Calibri"/>
      <family val="2"/>
      <scheme val="minor"/>
    </font>
    <font>
      <i/>
      <sz val="11"/>
      <color theme="1"/>
      <name val="Arial"/>
      <family val="2"/>
    </font>
    <font>
      <i/>
      <sz val="11"/>
      <color theme="1"/>
      <name val="Aptos"/>
    </font>
    <font>
      <i/>
      <sz val="11"/>
      <name val="Arial"/>
      <family val="2"/>
    </font>
    <font>
      <sz val="10"/>
      <color indexed="8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3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8"/>
      <color rgb="FFFF0000"/>
      <name val="Calibri"/>
      <charset val="134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i/>
      <sz val="10"/>
      <color rgb="FF000000"/>
      <name val="Calibri"/>
      <family val="2"/>
    </font>
    <font>
      <sz val="10"/>
      <color theme="1"/>
      <name val="Century Gothic"/>
      <charset val="134"/>
    </font>
    <font>
      <sz val="10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0"/>
      <name val="Calibri"/>
      <charset val="134"/>
    </font>
    <font>
      <b/>
      <sz val="14"/>
      <color theme="1"/>
      <name val="Calibri"/>
      <charset val="134"/>
      <scheme val="minor"/>
    </font>
    <font>
      <sz val="12"/>
      <name val="Calibri"/>
      <charset val="134"/>
    </font>
    <font>
      <b/>
      <i/>
      <sz val="10"/>
      <color rgb="FFFF0000"/>
      <name val="Calibri"/>
      <family val="2"/>
    </font>
    <font>
      <sz val="14"/>
      <color rgb="FF000000"/>
      <name val="Calibri"/>
      <charset val="134"/>
    </font>
    <font>
      <sz val="10"/>
      <color rgb="FF000000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thin">
        <color rgb="FF505050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/>
      <bottom style="dashDotDot">
        <color auto="1"/>
      </bottom>
      <diagonal/>
    </border>
    <border>
      <left style="thick">
        <color indexed="64"/>
      </left>
      <right style="medium">
        <color indexed="64"/>
      </right>
      <top style="dashDotDot">
        <color auto="1"/>
      </top>
      <bottom style="dashDotDot">
        <color auto="1"/>
      </bottom>
      <diagonal/>
    </border>
    <border>
      <left style="medium">
        <color indexed="64"/>
      </left>
      <right/>
      <top style="dashDot">
        <color indexed="64"/>
      </top>
      <bottom style="dashDot">
        <color indexed="64"/>
      </bottom>
      <diagonal/>
    </border>
    <border>
      <left style="thick">
        <color auto="1"/>
      </left>
      <right/>
      <top style="dashDotDot">
        <color auto="1"/>
      </top>
      <bottom/>
      <diagonal/>
    </border>
    <border>
      <left/>
      <right style="thick">
        <color auto="1"/>
      </right>
      <top style="dashDotDot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Dot">
        <color auto="1"/>
      </bottom>
      <diagonal/>
    </border>
    <border>
      <left/>
      <right/>
      <top style="medium">
        <color auto="1"/>
      </top>
      <bottom style="dashDot">
        <color auto="1"/>
      </bottom>
      <diagonal/>
    </border>
    <border>
      <left style="medium">
        <color auto="1"/>
      </left>
      <right style="medium">
        <color auto="1"/>
      </right>
      <top style="dashDot">
        <color auto="1"/>
      </top>
      <bottom style="dashDot">
        <color auto="1"/>
      </bottom>
      <diagonal/>
    </border>
    <border>
      <left/>
      <right/>
      <top style="dashDot">
        <color auto="1"/>
      </top>
      <bottom style="dashDot">
        <color auto="1"/>
      </bottom>
      <diagonal/>
    </border>
    <border>
      <left style="medium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 style="medium">
        <color auto="1"/>
      </left>
      <right style="medium">
        <color auto="1"/>
      </right>
      <top/>
      <bottom style="dashDot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/>
      <right style="medium">
        <color rgb="FF505050"/>
      </right>
      <top style="thin">
        <color auto="1"/>
      </top>
      <bottom style="thin">
        <color rgb="FF50505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0" fillId="0" borderId="0"/>
    <xf numFmtId="0" fontId="17" fillId="0" borderId="0"/>
    <xf numFmtId="9" fontId="1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0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63" fillId="0" borderId="0" applyNumberFormat="0" applyFill="0" applyBorder="0" applyAlignment="0" applyProtection="0"/>
  </cellStyleXfs>
  <cellXfs count="839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2" fillId="0" borderId="1" xfId="0" applyFont="1" applyBorder="1"/>
    <xf numFmtId="0" fontId="5" fillId="3" borderId="3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5" fillId="0" borderId="0" xfId="0" applyNumberFormat="1" applyFont="1"/>
    <xf numFmtId="3" fontId="0" fillId="0" borderId="0" xfId="0" applyNumberFormat="1"/>
    <xf numFmtId="3" fontId="0" fillId="0" borderId="14" xfId="0" applyNumberFormat="1" applyBorder="1" applyAlignment="1">
      <alignment horizontal="right"/>
    </xf>
    <xf numFmtId="0" fontId="0" fillId="5" borderId="0" xfId="0" applyFill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0" fillId="0" borderId="13" xfId="0" applyBorder="1" applyAlignment="1">
      <alignment horizontal="center"/>
    </xf>
    <xf numFmtId="0" fontId="5" fillId="3" borderId="12" xfId="0" applyFont="1" applyFill="1" applyBorder="1"/>
    <xf numFmtId="0" fontId="5" fillId="2" borderId="1" xfId="0" applyFont="1" applyFill="1" applyBorder="1"/>
    <xf numFmtId="0" fontId="0" fillId="5" borderId="1" xfId="0" applyFill="1" applyBorder="1" applyAlignment="1">
      <alignment horizontal="center"/>
    </xf>
    <xf numFmtId="0" fontId="0" fillId="0" borderId="12" xfId="0" applyBorder="1"/>
    <xf numFmtId="0" fontId="3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16" fontId="11" fillId="0" borderId="0" xfId="0" applyNumberFormat="1" applyFont="1"/>
    <xf numFmtId="0" fontId="11" fillId="0" borderId="21" xfId="0" applyFont="1" applyBorder="1"/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6" fillId="0" borderId="0" xfId="0" applyFont="1"/>
    <xf numFmtId="0" fontId="0" fillId="0" borderId="1" xfId="0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3" xfId="0" applyBorder="1"/>
    <xf numFmtId="0" fontId="5" fillId="3" borderId="0" xfId="0" applyFont="1" applyFill="1"/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37" fontId="5" fillId="10" borderId="23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0" fillId="5" borderId="27" xfId="0" applyFill="1" applyBorder="1" applyAlignment="1">
      <alignment horizontal="center"/>
    </xf>
    <xf numFmtId="0" fontId="0" fillId="12" borderId="0" xfId="0" applyFill="1"/>
    <xf numFmtId="0" fontId="0" fillId="0" borderId="32" xfId="0" applyBorder="1"/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3" borderId="15" xfId="0" applyFont="1" applyFill="1" applyBorder="1"/>
    <xf numFmtId="0" fontId="5" fillId="3" borderId="16" xfId="0" applyFont="1" applyFill="1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0" xfId="0" applyBorder="1"/>
    <xf numFmtId="0" fontId="23" fillId="0" borderId="0" xfId="0" applyFont="1"/>
    <xf numFmtId="15" fontId="2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0" fillId="0" borderId="45" xfId="0" applyBorder="1"/>
    <xf numFmtId="0" fontId="39" fillId="0" borderId="17" xfId="0" applyFont="1" applyBorder="1"/>
    <xf numFmtId="0" fontId="8" fillId="23" borderId="39" xfId="0" applyFont="1" applyFill="1" applyBorder="1" applyAlignment="1">
      <alignment vertical="center"/>
    </xf>
    <xf numFmtId="12" fontId="8" fillId="5" borderId="46" xfId="0" applyNumberFormat="1" applyFont="1" applyFill="1" applyBorder="1" applyAlignment="1">
      <alignment horizontal="left" vertical="center"/>
    </xf>
    <xf numFmtId="0" fontId="8" fillId="23" borderId="47" xfId="0" applyFont="1" applyFill="1" applyBorder="1" applyAlignment="1">
      <alignment vertical="center"/>
    </xf>
    <xf numFmtId="0" fontId="41" fillId="0" borderId="21" xfId="0" applyFont="1" applyBorder="1"/>
    <xf numFmtId="0" fontId="0" fillId="0" borderId="48" xfId="0" applyBorder="1" applyAlignment="1">
      <alignment horizontal="center"/>
    </xf>
    <xf numFmtId="0" fontId="48" fillId="0" borderId="0" xfId="0" applyFont="1"/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58" xfId="0" applyBorder="1" applyAlignment="1">
      <alignment wrapText="1"/>
    </xf>
    <xf numFmtId="0" fontId="0" fillId="0" borderId="58" xfId="0" applyBorder="1"/>
    <xf numFmtId="0" fontId="0" fillId="0" borderId="56" xfId="0" applyBorder="1"/>
    <xf numFmtId="0" fontId="0" fillId="0" borderId="57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53" fillId="17" borderId="20" xfId="0" applyFont="1" applyFill="1" applyBorder="1" applyAlignment="1" applyProtection="1">
      <alignment horizontal="center" vertical="top" wrapText="1"/>
      <protection locked="0"/>
    </xf>
    <xf numFmtId="0" fontId="0" fillId="33" borderId="0" xfId="0" applyFill="1"/>
    <xf numFmtId="49" fontId="56" fillId="4" borderId="36" xfId="0" applyNumberFormat="1" applyFont="1" applyFill="1" applyBorder="1"/>
    <xf numFmtId="49" fontId="57" fillId="6" borderId="36" xfId="0" applyNumberFormat="1" applyFont="1" applyFill="1" applyBorder="1"/>
    <xf numFmtId="4" fontId="57" fillId="6" borderId="36" xfId="0" applyNumberFormat="1" applyFont="1" applyFill="1" applyBorder="1"/>
    <xf numFmtId="4" fontId="58" fillId="6" borderId="36" xfId="0" applyNumberFormat="1" applyFont="1" applyFill="1" applyBorder="1"/>
    <xf numFmtId="4" fontId="57" fillId="7" borderId="36" xfId="0" applyNumberFormat="1" applyFont="1" applyFill="1" applyBorder="1"/>
    <xf numFmtId="4" fontId="57" fillId="8" borderId="36" xfId="0" applyNumberFormat="1" applyFont="1" applyFill="1" applyBorder="1"/>
    <xf numFmtId="4" fontId="59" fillId="8" borderId="36" xfId="0" applyNumberFormat="1" applyFont="1" applyFill="1" applyBorder="1"/>
    <xf numFmtId="4" fontId="58" fillId="8" borderId="36" xfId="0" applyNumberFormat="1" applyFont="1" applyFill="1" applyBorder="1"/>
    <xf numFmtId="4" fontId="59" fillId="6" borderId="36" xfId="0" applyNumberFormat="1" applyFont="1" applyFill="1" applyBorder="1"/>
    <xf numFmtId="49" fontId="60" fillId="4" borderId="37" xfId="0" applyNumberFormat="1" applyFont="1" applyFill="1" applyBorder="1"/>
    <xf numFmtId="4" fontId="60" fillId="4" borderId="36" xfId="0" applyNumberFormat="1" applyFont="1" applyFill="1" applyBorder="1"/>
    <xf numFmtId="4" fontId="61" fillId="4" borderId="36" xfId="0" applyNumberFormat="1" applyFont="1" applyFill="1" applyBorder="1"/>
    <xf numFmtId="4" fontId="60" fillId="9" borderId="36" xfId="0" applyNumberFormat="1" applyFont="1" applyFill="1" applyBorder="1"/>
    <xf numFmtId="4" fontId="60" fillId="8" borderId="36" xfId="0" applyNumberFormat="1" applyFont="1" applyFill="1" applyBorder="1"/>
    <xf numFmtId="4" fontId="61" fillId="8" borderId="36" xfId="0" applyNumberFormat="1" applyFont="1" applyFill="1" applyBorder="1"/>
    <xf numFmtId="0" fontId="0" fillId="11" borderId="24" xfId="0" applyFill="1" applyBorder="1" applyAlignment="1">
      <alignment horizontal="center" vertical="center"/>
    </xf>
    <xf numFmtId="0" fontId="53" fillId="17" borderId="11" xfId="0" applyFont="1" applyFill="1" applyBorder="1" applyAlignment="1" applyProtection="1">
      <alignment horizontal="center" vertical="top" wrapText="1"/>
      <protection locked="0"/>
    </xf>
    <xf numFmtId="0" fontId="53" fillId="17" borderId="43" xfId="0" applyFont="1" applyFill="1" applyBorder="1" applyAlignment="1" applyProtection="1">
      <alignment horizontal="center" vertical="top" wrapText="1"/>
      <protection locked="0"/>
    </xf>
    <xf numFmtId="12" fontId="8" fillId="23" borderId="87" xfId="0" applyNumberFormat="1" applyFont="1" applyFill="1" applyBorder="1" applyAlignment="1">
      <alignment vertical="center"/>
    </xf>
    <xf numFmtId="3" fontId="0" fillId="0" borderId="12" xfId="0" applyNumberFormat="1" applyBorder="1"/>
    <xf numFmtId="0" fontId="27" fillId="5" borderId="96" xfId="0" applyFont="1" applyFill="1" applyBorder="1" applyAlignment="1" applyProtection="1">
      <alignment horizontal="left" vertical="top" wrapText="1"/>
      <protection locked="0"/>
    </xf>
    <xf numFmtId="0" fontId="36" fillId="0" borderId="97" xfId="0" applyFont="1" applyBorder="1" applyAlignment="1" applyProtection="1">
      <alignment horizontal="left" vertical="top" wrapText="1"/>
      <protection locked="0"/>
    </xf>
    <xf numFmtId="0" fontId="27" fillId="5" borderId="100" xfId="0" applyFont="1" applyFill="1" applyBorder="1" applyAlignment="1" applyProtection="1">
      <alignment horizontal="left" vertical="top" wrapText="1"/>
      <protection locked="0"/>
    </xf>
    <xf numFmtId="0" fontId="29" fillId="5" borderId="101" xfId="0" quotePrefix="1" applyFont="1" applyFill="1" applyBorder="1" applyAlignment="1">
      <alignment horizontal="left" wrapText="1"/>
    </xf>
    <xf numFmtId="0" fontId="29" fillId="11" borderId="101" xfId="0" quotePrefix="1" applyFont="1" applyFill="1" applyBorder="1" applyAlignment="1">
      <alignment horizontal="left"/>
    </xf>
    <xf numFmtId="0" fontId="29" fillId="5" borderId="101" xfId="0" applyFont="1" applyFill="1" applyBorder="1" applyAlignment="1">
      <alignment horizontal="left"/>
    </xf>
    <xf numFmtId="0" fontId="0" fillId="0" borderId="102" xfId="0" applyBorder="1"/>
    <xf numFmtId="0" fontId="27" fillId="0" borderId="100" xfId="0" applyFont="1" applyBorder="1" applyAlignment="1" applyProtection="1">
      <alignment horizontal="left" vertical="top" wrapText="1"/>
      <protection locked="0"/>
    </xf>
    <xf numFmtId="0" fontId="0" fillId="0" borderId="103" xfId="0" applyBorder="1"/>
    <xf numFmtId="0" fontId="29" fillId="0" borderId="101" xfId="0" applyFont="1" applyBorder="1" applyAlignment="1">
      <alignment horizontal="left"/>
    </xf>
    <xf numFmtId="49" fontId="31" fillId="25" borderId="101" xfId="0" applyNumberFormat="1" applyFont="1" applyFill="1" applyBorder="1"/>
    <xf numFmtId="49" fontId="31" fillId="0" borderId="101" xfId="0" applyNumberFormat="1" applyFont="1" applyBorder="1" applyAlignment="1">
      <alignment horizontal="left"/>
    </xf>
    <xf numFmtId="0" fontId="0" fillId="0" borderId="101" xfId="0" applyBorder="1"/>
    <xf numFmtId="0" fontId="31" fillId="12" borderId="101" xfId="0" applyFont="1" applyFill="1" applyBorder="1"/>
    <xf numFmtId="0" fontId="29" fillId="12" borderId="101" xfId="0" applyFont="1" applyFill="1" applyBorder="1" applyAlignment="1">
      <alignment horizontal="left"/>
    </xf>
    <xf numFmtId="49" fontId="31" fillId="12" borderId="101" xfId="0" applyNumberFormat="1" applyFont="1" applyFill="1" applyBorder="1" applyAlignment="1">
      <alignment horizontal="left"/>
    </xf>
    <xf numFmtId="0" fontId="31" fillId="12" borderId="103" xfId="0" applyFont="1" applyFill="1" applyBorder="1" applyAlignment="1">
      <alignment horizontal="left" vertical="top" wrapText="1"/>
    </xf>
    <xf numFmtId="0" fontId="36" fillId="0" borderId="105" xfId="0" applyFont="1" applyBorder="1" applyAlignment="1" applyProtection="1">
      <alignment horizontal="left" vertical="top" wrapText="1"/>
      <protection locked="0"/>
    </xf>
    <xf numFmtId="0" fontId="34" fillId="0" borderId="105" xfId="0" applyFont="1" applyBorder="1" applyAlignment="1" applyProtection="1">
      <alignment horizontal="left" vertical="top" wrapText="1"/>
      <protection locked="0"/>
    </xf>
    <xf numFmtId="0" fontId="27" fillId="5" borderId="105" xfId="0" applyFont="1" applyFill="1" applyBorder="1" applyAlignment="1" applyProtection="1">
      <alignment horizontal="left" vertical="top" wrapText="1"/>
      <protection locked="0"/>
    </xf>
    <xf numFmtId="0" fontId="62" fillId="19" borderId="0" xfId="0" applyFont="1" applyFill="1" applyAlignment="1">
      <alignment wrapText="1"/>
    </xf>
    <xf numFmtId="0" fontId="45" fillId="0" borderId="106" xfId="0" applyFont="1" applyBorder="1" applyAlignment="1">
      <alignment horizontal="center"/>
    </xf>
    <xf numFmtId="0" fontId="34" fillId="0" borderId="100" xfId="0" applyFont="1" applyBorder="1" applyAlignment="1" applyProtection="1">
      <alignment horizontal="left" vertical="top" wrapText="1"/>
      <protection locked="0"/>
    </xf>
    <xf numFmtId="0" fontId="31" fillId="19" borderId="106" xfId="0" applyFont="1" applyFill="1" applyBorder="1" applyAlignment="1">
      <alignment horizontal="center" vertical="center"/>
    </xf>
    <xf numFmtId="0" fontId="31" fillId="0" borderId="101" xfId="0" applyFont="1" applyBorder="1"/>
    <xf numFmtId="0" fontId="31" fillId="30" borderId="101" xfId="0" applyFont="1" applyFill="1" applyBorder="1"/>
    <xf numFmtId="167" fontId="66" fillId="0" borderId="0" xfId="0" applyNumberFormat="1" applyFont="1" applyAlignment="1">
      <alignment horizontal="right" vertical="top" wrapText="1" readingOrder="1"/>
    </xf>
    <xf numFmtId="0" fontId="67" fillId="0" borderId="0" xfId="0" applyFont="1" applyAlignment="1">
      <alignment vertical="top"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/>
    </xf>
    <xf numFmtId="0" fontId="69" fillId="0" borderId="0" xfId="0" applyFont="1" applyAlignment="1">
      <alignment vertical="center"/>
    </xf>
    <xf numFmtId="0" fontId="70" fillId="0" borderId="104" xfId="0" applyFont="1" applyBorder="1"/>
    <xf numFmtId="0" fontId="70" fillId="0" borderId="104" xfId="0" applyFont="1" applyBorder="1" applyAlignment="1">
      <alignment horizontal="center"/>
    </xf>
    <xf numFmtId="0" fontId="70" fillId="0" borderId="0" xfId="0" applyFont="1"/>
    <xf numFmtId="0" fontId="70" fillId="0" borderId="0" xfId="0" applyFont="1" applyAlignment="1">
      <alignment horizontal="center"/>
    </xf>
    <xf numFmtId="0" fontId="70" fillId="3" borderId="104" xfId="0" applyFont="1" applyFill="1" applyBorder="1"/>
    <xf numFmtId="0" fontId="70" fillId="3" borderId="104" xfId="0" applyFont="1" applyFill="1" applyBorder="1" applyAlignment="1">
      <alignment horizontal="center"/>
    </xf>
    <xf numFmtId="0" fontId="18" fillId="19" borderId="101" xfId="0" applyFont="1" applyFill="1" applyBorder="1" applyAlignment="1">
      <alignment horizontal="left" vertical="center" wrapText="1"/>
    </xf>
    <xf numFmtId="0" fontId="0" fillId="19" borderId="101" xfId="0" applyFill="1" applyBorder="1" applyAlignment="1">
      <alignment horizontal="left" vertical="center" wrapText="1"/>
    </xf>
    <xf numFmtId="0" fontId="0" fillId="2" borderId="107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9" fontId="4" fillId="0" borderId="108" xfId="3" applyFont="1" applyBorder="1" applyAlignment="1">
      <alignment horizontal="center"/>
    </xf>
    <xf numFmtId="0" fontId="0" fillId="2" borderId="109" xfId="0" applyFill="1" applyBorder="1"/>
    <xf numFmtId="0" fontId="0" fillId="0" borderId="110" xfId="0" applyBorder="1"/>
    <xf numFmtId="0" fontId="0" fillId="0" borderId="107" xfId="0" applyBorder="1"/>
    <xf numFmtId="0" fontId="0" fillId="0" borderId="108" xfId="0" applyBorder="1"/>
    <xf numFmtId="0" fontId="42" fillId="12" borderId="105" xfId="0" applyFont="1" applyFill="1" applyBorder="1" applyAlignment="1" applyProtection="1">
      <alignment horizontal="left" vertical="top" wrapText="1" readingOrder="1"/>
      <protection locked="0"/>
    </xf>
    <xf numFmtId="0" fontId="8" fillId="23" borderId="102" xfId="0" applyFont="1" applyFill="1" applyBorder="1" applyAlignment="1">
      <alignment vertical="center"/>
    </xf>
    <xf numFmtId="0" fontId="42" fillId="23" borderId="111" xfId="0" applyFont="1" applyFill="1" applyBorder="1" applyAlignment="1">
      <alignment vertical="center"/>
    </xf>
    <xf numFmtId="0" fontId="42" fillId="23" borderId="112" xfId="0" applyFont="1" applyFill="1" applyBorder="1" applyAlignment="1">
      <alignment horizontal="center" vertical="top"/>
    </xf>
    <xf numFmtId="12" fontId="45" fillId="0" borderId="101" xfId="0" applyNumberFormat="1" applyFont="1" applyBorder="1" applyAlignment="1">
      <alignment horizontal="left"/>
    </xf>
    <xf numFmtId="0" fontId="0" fillId="0" borderId="113" xfId="0" applyBorder="1" applyAlignment="1">
      <alignment horizontal="center"/>
    </xf>
    <xf numFmtId="0" fontId="8" fillId="0" borderId="106" xfId="0" applyFont="1" applyBorder="1" applyAlignment="1">
      <alignment horizontal="center"/>
    </xf>
    <xf numFmtId="0" fontId="31" fillId="5" borderId="101" xfId="0" applyFont="1" applyFill="1" applyBorder="1" applyAlignment="1">
      <alignment horizontal="left"/>
    </xf>
    <xf numFmtId="0" fontId="29" fillId="28" borderId="101" xfId="0" applyFont="1" applyFill="1" applyBorder="1" applyAlignment="1">
      <alignment horizontal="left"/>
    </xf>
    <xf numFmtId="0" fontId="31" fillId="29" borderId="101" xfId="0" applyFont="1" applyFill="1" applyBorder="1" applyAlignment="1">
      <alignment horizontal="left"/>
    </xf>
    <xf numFmtId="0" fontId="0" fillId="0" borderId="116" xfId="0" applyBorder="1"/>
    <xf numFmtId="0" fontId="8" fillId="5" borderId="105" xfId="0" applyFont="1" applyFill="1" applyBorder="1" applyAlignment="1" applyProtection="1">
      <alignment horizontal="left" vertical="top" wrapText="1"/>
      <protection locked="0"/>
    </xf>
    <xf numFmtId="0" fontId="31" fillId="0" borderId="101" xfId="0" applyFont="1" applyBorder="1" applyAlignment="1">
      <alignment horizontal="left"/>
    </xf>
    <xf numFmtId="49" fontId="31" fillId="22" borderId="101" xfId="0" applyNumberFormat="1" applyFont="1" applyFill="1" applyBorder="1"/>
    <xf numFmtId="0" fontId="31" fillId="22" borderId="101" xfId="0" applyFont="1" applyFill="1" applyBorder="1" applyAlignment="1">
      <alignment vertical="top"/>
    </xf>
    <xf numFmtId="0" fontId="29" fillId="30" borderId="101" xfId="0" applyFont="1" applyFill="1" applyBorder="1"/>
    <xf numFmtId="0" fontId="29" fillId="31" borderId="101" xfId="0" applyFont="1" applyFill="1" applyBorder="1"/>
    <xf numFmtId="0" fontId="0" fillId="0" borderId="101" xfId="0" applyBorder="1" applyAlignment="1">
      <alignment horizontal="left" vertical="top"/>
    </xf>
    <xf numFmtId="0" fontId="80" fillId="17" borderId="44" xfId="0" applyFont="1" applyFill="1" applyBorder="1" applyAlignment="1" applyProtection="1">
      <alignment horizontal="center" vertical="top" wrapText="1"/>
      <protection locked="0"/>
    </xf>
    <xf numFmtId="0" fontId="80" fillId="17" borderId="54" xfId="0" applyFont="1" applyFill="1" applyBorder="1" applyAlignment="1" applyProtection="1">
      <alignment horizontal="center" vertical="top" wrapText="1"/>
      <protection locked="0"/>
    </xf>
    <xf numFmtId="0" fontId="0" fillId="19" borderId="106" xfId="0" applyFill="1" applyBorder="1" applyAlignment="1">
      <alignment horizontal="left" vertical="center"/>
    </xf>
    <xf numFmtId="0" fontId="0" fillId="19" borderId="106" xfId="0" applyFill="1" applyBorder="1" applyAlignment="1">
      <alignment horizontal="center" vertical="center"/>
    </xf>
    <xf numFmtId="15" fontId="0" fillId="0" borderId="117" xfId="0" applyNumberFormat="1" applyBorder="1" applyAlignment="1">
      <alignment horizontal="center" vertical="center"/>
    </xf>
    <xf numFmtId="15" fontId="0" fillId="0" borderId="101" xfId="0" applyNumberFormat="1" applyBorder="1" applyAlignment="1">
      <alignment horizontal="center" vertical="center"/>
    </xf>
    <xf numFmtId="0" fontId="11" fillId="5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/>
    <xf numFmtId="0" fontId="12" fillId="5" borderId="0" xfId="0" applyFont="1" applyFill="1" applyAlignment="1">
      <alignment horizontal="left"/>
    </xf>
    <xf numFmtId="0" fontId="14" fillId="5" borderId="0" xfId="0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1" fillId="5" borderId="0" xfId="0" applyFont="1" applyFill="1"/>
    <xf numFmtId="0" fontId="11" fillId="0" borderId="118" xfId="0" applyFont="1" applyBorder="1"/>
    <xf numFmtId="9" fontId="0" fillId="5" borderId="4" xfId="3" applyFont="1" applyFill="1" applyBorder="1" applyAlignment="1">
      <alignment horizontal="center"/>
    </xf>
    <xf numFmtId="9" fontId="0" fillId="5" borderId="2" xfId="3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68" fillId="3" borderId="104" xfId="0" applyFont="1" applyFill="1" applyBorder="1" applyAlignment="1">
      <alignment horizontal="center"/>
    </xf>
    <xf numFmtId="0" fontId="70" fillId="0" borderId="10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wrapText="1"/>
    </xf>
    <xf numFmtId="0" fontId="0" fillId="5" borderId="21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25" fillId="17" borderId="11" xfId="0" applyFont="1" applyFill="1" applyBorder="1" applyAlignment="1">
      <alignment horizontal="center"/>
    </xf>
    <xf numFmtId="0" fontId="7" fillId="17" borderId="43" xfId="0" applyFont="1" applyFill="1" applyBorder="1" applyAlignment="1">
      <alignment horizontal="center"/>
    </xf>
    <xf numFmtId="0" fontId="7" fillId="17" borderId="44" xfId="0" applyFont="1" applyFill="1" applyBorder="1" applyAlignment="1">
      <alignment horizontal="center"/>
    </xf>
    <xf numFmtId="0" fontId="32" fillId="17" borderId="11" xfId="0" applyFont="1" applyFill="1" applyBorder="1" applyAlignment="1">
      <alignment horizontal="center"/>
    </xf>
    <xf numFmtId="0" fontId="29" fillId="17" borderId="43" xfId="0" applyFont="1" applyFill="1" applyBorder="1" applyAlignment="1">
      <alignment horizontal="center"/>
    </xf>
    <xf numFmtId="0" fontId="29" fillId="17" borderId="44" xfId="0" applyFont="1" applyFill="1" applyBorder="1" applyAlignment="1">
      <alignment horizontal="center"/>
    </xf>
    <xf numFmtId="0" fontId="38" fillId="27" borderId="11" xfId="0" applyFont="1" applyFill="1" applyBorder="1" applyAlignment="1">
      <alignment horizontal="center"/>
    </xf>
    <xf numFmtId="0" fontId="38" fillId="27" borderId="43" xfId="0" applyFont="1" applyFill="1" applyBorder="1" applyAlignment="1">
      <alignment horizontal="center"/>
    </xf>
    <xf numFmtId="0" fontId="38" fillId="27" borderId="40" xfId="0" applyFont="1" applyFill="1" applyBorder="1" applyAlignment="1">
      <alignment horizontal="center"/>
    </xf>
    <xf numFmtId="0" fontId="38" fillId="27" borderId="42" xfId="0" applyFont="1" applyFill="1" applyBorder="1" applyAlignment="1">
      <alignment horizontal="center"/>
    </xf>
    <xf numFmtId="0" fontId="45" fillId="0" borderId="51" xfId="0" applyFont="1" applyBorder="1" applyAlignment="1">
      <alignment horizontal="left" wrapText="1"/>
    </xf>
    <xf numFmtId="0" fontId="45" fillId="0" borderId="102" xfId="0" applyFont="1" applyBorder="1" applyAlignment="1">
      <alignment horizontal="left" wrapText="1"/>
    </xf>
    <xf numFmtId="0" fontId="45" fillId="0" borderId="115" xfId="0" applyFont="1" applyBorder="1" applyAlignment="1">
      <alignment horizontal="left" wrapText="1"/>
    </xf>
    <xf numFmtId="0" fontId="43" fillId="22" borderId="11" xfId="0" applyFont="1" applyFill="1" applyBorder="1" applyAlignment="1">
      <alignment wrapText="1"/>
    </xf>
    <xf numFmtId="0" fontId="43" fillId="22" borderId="43" xfId="0" applyFont="1" applyFill="1" applyBorder="1" applyAlignment="1">
      <alignment wrapText="1"/>
    </xf>
    <xf numFmtId="0" fontId="43" fillId="22" borderId="44" xfId="0" applyFont="1" applyFill="1" applyBorder="1" applyAlignment="1">
      <alignment wrapText="1"/>
    </xf>
    <xf numFmtId="0" fontId="0" fillId="5" borderId="113" xfId="0" applyFill="1" applyBorder="1" applyAlignment="1">
      <alignment horizontal="center"/>
    </xf>
    <xf numFmtId="0" fontId="0" fillId="5" borderId="114" xfId="0" applyFill="1" applyBorder="1" applyAlignment="1">
      <alignment horizontal="center"/>
    </xf>
    <xf numFmtId="49" fontId="3" fillId="5" borderId="49" xfId="0" applyNumberFormat="1" applyFont="1" applyFill="1" applyBorder="1" applyAlignment="1">
      <alignment horizontal="center"/>
    </xf>
    <xf numFmtId="49" fontId="3" fillId="5" borderId="50" xfId="0" applyNumberFormat="1" applyFont="1" applyFill="1" applyBorder="1" applyAlignment="1">
      <alignment horizontal="center"/>
    </xf>
    <xf numFmtId="0" fontId="47" fillId="0" borderId="11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51" fillId="17" borderId="11" xfId="0" applyFont="1" applyFill="1" applyBorder="1" applyAlignment="1">
      <alignment horizontal="center"/>
    </xf>
    <xf numFmtId="0" fontId="31" fillId="17" borderId="43" xfId="0" applyFont="1" applyFill="1" applyBorder="1" applyAlignment="1">
      <alignment horizontal="center"/>
    </xf>
    <xf numFmtId="0" fontId="31" fillId="17" borderId="44" xfId="0" applyFont="1" applyFill="1" applyBorder="1" applyAlignment="1">
      <alignment horizontal="center"/>
    </xf>
    <xf numFmtId="0" fontId="49" fillId="0" borderId="10" xfId="0" applyFont="1" applyBorder="1" applyAlignment="1">
      <alignment horizontal="center"/>
    </xf>
    <xf numFmtId="0" fontId="49" fillId="0" borderId="52" xfId="0" applyFont="1" applyBorder="1" applyAlignment="1">
      <alignment horizontal="center"/>
    </xf>
    <xf numFmtId="0" fontId="49" fillId="0" borderId="53" xfId="0" applyFont="1" applyBorder="1" applyAlignment="1">
      <alignment horizontal="center"/>
    </xf>
    <xf numFmtId="0" fontId="5" fillId="19" borderId="11" xfId="0" applyFont="1" applyFill="1" applyBorder="1" applyAlignment="1">
      <alignment horizontal="center"/>
    </xf>
    <xf numFmtId="0" fontId="5" fillId="19" borderId="43" xfId="0" applyFont="1" applyFill="1" applyBorder="1" applyAlignment="1">
      <alignment horizontal="center"/>
    </xf>
    <xf numFmtId="0" fontId="5" fillId="19" borderId="44" xfId="0" applyFont="1" applyFill="1" applyBorder="1" applyAlignment="1">
      <alignment horizontal="center"/>
    </xf>
    <xf numFmtId="0" fontId="53" fillId="17" borderId="11" xfId="0" applyFont="1" applyFill="1" applyBorder="1" applyAlignment="1" applyProtection="1">
      <alignment horizontal="center" vertical="top" wrapText="1"/>
      <protection locked="0"/>
    </xf>
    <xf numFmtId="0" fontId="53" fillId="17" borderId="43" xfId="0" applyFont="1" applyFill="1" applyBorder="1" applyAlignment="1" applyProtection="1">
      <alignment horizontal="center" vertical="top" wrapText="1"/>
      <protection locked="0"/>
    </xf>
    <xf numFmtId="0" fontId="53" fillId="17" borderId="54" xfId="0" applyFont="1" applyFill="1" applyBorder="1" applyAlignment="1" applyProtection="1">
      <alignment horizontal="center" vertical="top" wrapText="1"/>
      <protection locked="0"/>
    </xf>
    <xf numFmtId="0" fontId="55" fillId="17" borderId="11" xfId="0" applyFont="1" applyFill="1" applyBorder="1" applyAlignment="1">
      <alignment horizontal="center"/>
    </xf>
    <xf numFmtId="0" fontId="16" fillId="17" borderId="43" xfId="0" applyFont="1" applyFill="1" applyBorder="1" applyAlignment="1">
      <alignment horizontal="center"/>
    </xf>
    <xf numFmtId="0" fontId="16" fillId="17" borderId="44" xfId="0" applyFont="1" applyFill="1" applyBorder="1" applyAlignment="1">
      <alignment horizontal="center"/>
    </xf>
    <xf numFmtId="15" fontId="0" fillId="0" borderId="117" xfId="0" applyNumberFormat="1" applyBorder="1" applyAlignment="1">
      <alignment horizontal="center" vertical="center"/>
    </xf>
    <xf numFmtId="15" fontId="0" fillId="0" borderId="101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20" fillId="0" borderId="0" xfId="22"/>
    <xf numFmtId="0" fontId="88" fillId="42" borderId="62" xfId="22" applyFont="1" applyFill="1" applyBorder="1" applyAlignment="1">
      <alignment horizontal="center" vertical="center"/>
    </xf>
    <xf numFmtId="0" fontId="88" fillId="42" borderId="63" xfId="22" applyFont="1" applyFill="1" applyBorder="1" applyAlignment="1">
      <alignment horizontal="center" vertical="center"/>
    </xf>
    <xf numFmtId="0" fontId="88" fillId="42" borderId="0" xfId="22" applyFont="1" applyFill="1" applyAlignment="1">
      <alignment horizontal="center" vertical="center"/>
    </xf>
    <xf numFmtId="0" fontId="89" fillId="0" borderId="0" xfId="22" applyFont="1" applyAlignment="1">
      <alignment horizontal="center"/>
    </xf>
    <xf numFmtId="0" fontId="89" fillId="0" borderId="0" xfId="22" applyFont="1" applyAlignment="1">
      <alignment horizontal="left"/>
    </xf>
    <xf numFmtId="0" fontId="90" fillId="0" borderId="0" xfId="22" applyFont="1" applyAlignment="1">
      <alignment horizontal="center"/>
    </xf>
    <xf numFmtId="165" fontId="91" fillId="40" borderId="0" xfId="22" applyNumberFormat="1" applyFont="1" applyFill="1" applyAlignment="1">
      <alignment horizontal="center"/>
    </xf>
    <xf numFmtId="165" fontId="91" fillId="40" borderId="0" xfId="22" applyNumberFormat="1" applyFont="1" applyFill="1" applyAlignment="1">
      <alignment horizontal="center"/>
    </xf>
    <xf numFmtId="0" fontId="20" fillId="0" borderId="0" xfId="22" applyAlignment="1">
      <alignment horizontal="left"/>
    </xf>
    <xf numFmtId="0" fontId="92" fillId="0" borderId="0" xfId="22" applyFont="1" applyAlignment="1">
      <alignment vertical="center"/>
    </xf>
    <xf numFmtId="0" fontId="92" fillId="0" borderId="0" xfId="22" applyFont="1" applyAlignment="1">
      <alignment vertical="center"/>
    </xf>
    <xf numFmtId="0" fontId="93" fillId="40" borderId="21" xfId="22" applyFont="1" applyFill="1" applyBorder="1" applyAlignment="1">
      <alignment horizontal="center"/>
    </xf>
    <xf numFmtId="0" fontId="93" fillId="40" borderId="0" xfId="22" applyFont="1" applyFill="1" applyAlignment="1">
      <alignment horizontal="center"/>
    </xf>
    <xf numFmtId="0" fontId="94" fillId="43" borderId="20" xfId="22" applyFont="1" applyFill="1" applyBorder="1" applyAlignment="1">
      <alignment horizontal="center" vertical="center"/>
    </xf>
    <xf numFmtId="0" fontId="94" fillId="43" borderId="0" xfId="22" applyFont="1" applyFill="1" applyAlignment="1">
      <alignment horizontal="center" vertical="center"/>
    </xf>
    <xf numFmtId="0" fontId="94" fillId="43" borderId="64" xfId="22" applyFont="1" applyFill="1" applyBorder="1" applyAlignment="1">
      <alignment horizontal="center" vertical="center"/>
    </xf>
    <xf numFmtId="0" fontId="94" fillId="43" borderId="65" xfId="22" applyFont="1" applyFill="1" applyBorder="1" applyAlignment="1">
      <alignment horizontal="center" vertical="center"/>
    </xf>
    <xf numFmtId="0" fontId="94" fillId="43" borderId="11" xfId="22" applyFont="1" applyFill="1" applyBorder="1" applyAlignment="1">
      <alignment horizontal="center" vertical="center"/>
    </xf>
    <xf numFmtId="0" fontId="94" fillId="43" borderId="43" xfId="22" applyFont="1" applyFill="1" applyBorder="1" applyAlignment="1">
      <alignment horizontal="center" vertical="center"/>
    </xf>
    <xf numFmtId="0" fontId="94" fillId="43" borderId="44" xfId="22" applyFont="1" applyFill="1" applyBorder="1" applyAlignment="1">
      <alignment horizontal="center" vertical="center"/>
    </xf>
    <xf numFmtId="9" fontId="94" fillId="11" borderId="40" xfId="22" applyNumberFormat="1" applyFont="1" applyFill="1" applyBorder="1" applyAlignment="1">
      <alignment horizontal="center" vertical="center" wrapText="1"/>
    </xf>
    <xf numFmtId="9" fontId="94" fillId="11" borderId="66" xfId="22" applyNumberFormat="1" applyFont="1" applyFill="1" applyBorder="1" applyAlignment="1">
      <alignment horizontal="center" vertical="center" wrapText="1"/>
    </xf>
    <xf numFmtId="9" fontId="94" fillId="44" borderId="72" xfId="22" applyNumberFormat="1" applyFont="1" applyFill="1" applyBorder="1" applyAlignment="1">
      <alignment horizontal="center" vertical="center" wrapText="1"/>
    </xf>
    <xf numFmtId="0" fontId="95" fillId="40" borderId="64" xfId="22" applyFont="1" applyFill="1" applyBorder="1" applyAlignment="1">
      <alignment horizontal="center" vertical="center" wrapText="1"/>
    </xf>
    <xf numFmtId="0" fontId="95" fillId="40" borderId="65" xfId="22" applyFont="1" applyFill="1" applyBorder="1" applyAlignment="1">
      <alignment horizontal="center" vertical="center" wrapText="1"/>
    </xf>
    <xf numFmtId="0" fontId="95" fillId="40" borderId="67" xfId="22" applyFont="1" applyFill="1" applyBorder="1" applyAlignment="1">
      <alignment horizontal="center" vertical="center" wrapText="1"/>
    </xf>
    <xf numFmtId="0" fontId="95" fillId="40" borderId="68" xfId="22" applyFont="1" applyFill="1" applyBorder="1" applyAlignment="1">
      <alignment horizontal="center" vertical="center" wrapText="1"/>
    </xf>
    <xf numFmtId="0" fontId="95" fillId="40" borderId="69" xfId="22" applyFont="1" applyFill="1" applyBorder="1" applyAlignment="1">
      <alignment horizontal="center" vertical="center" wrapText="1"/>
    </xf>
    <xf numFmtId="0" fontId="95" fillId="40" borderId="70" xfId="22" applyFont="1" applyFill="1" applyBorder="1" applyAlignment="1">
      <alignment horizontal="center" vertical="center" wrapText="1"/>
    </xf>
    <xf numFmtId="0" fontId="95" fillId="40" borderId="71" xfId="22" applyFont="1" applyFill="1" applyBorder="1" applyAlignment="1">
      <alignment horizontal="center" vertical="center" wrapText="1"/>
    </xf>
    <xf numFmtId="0" fontId="95" fillId="40" borderId="71" xfId="22" applyFont="1" applyFill="1" applyBorder="1" applyAlignment="1">
      <alignment horizontal="center" vertical="center" wrapText="1"/>
    </xf>
    <xf numFmtId="0" fontId="95" fillId="40" borderId="72" xfId="22" applyFont="1" applyFill="1" applyBorder="1" applyAlignment="1">
      <alignment horizontal="center" vertical="center" wrapText="1"/>
    </xf>
    <xf numFmtId="9" fontId="94" fillId="11" borderId="71" xfId="22" applyNumberFormat="1" applyFont="1" applyFill="1" applyBorder="1" applyAlignment="1">
      <alignment horizontal="center" vertical="center" wrapText="1"/>
    </xf>
    <xf numFmtId="0" fontId="96" fillId="40" borderId="11" xfId="22" applyFont="1" applyFill="1" applyBorder="1" applyAlignment="1">
      <alignment horizontal="center" vertical="center" wrapText="1"/>
    </xf>
    <xf numFmtId="0" fontId="96" fillId="40" borderId="44" xfId="22" applyFont="1" applyFill="1" applyBorder="1" applyAlignment="1">
      <alignment horizontal="center" vertical="center" wrapText="1"/>
    </xf>
    <xf numFmtId="0" fontId="96" fillId="40" borderId="72" xfId="22" applyFont="1" applyFill="1" applyBorder="1" applyAlignment="1">
      <alignment horizontal="center" vertical="center" wrapText="1"/>
    </xf>
    <xf numFmtId="9" fontId="94" fillId="11" borderId="73" xfId="22" applyNumberFormat="1" applyFont="1" applyFill="1" applyBorder="1" applyAlignment="1">
      <alignment horizontal="center" vertical="center" wrapText="1"/>
    </xf>
    <xf numFmtId="9" fontId="2" fillId="45" borderId="72" xfId="22" applyNumberFormat="1" applyFont="1" applyFill="1" applyBorder="1" applyAlignment="1">
      <alignment horizontal="center" vertical="center" wrapText="1"/>
    </xf>
    <xf numFmtId="0" fontId="96" fillId="12" borderId="72" xfId="22" applyFont="1" applyFill="1" applyBorder="1" applyAlignment="1">
      <alignment horizontal="center" vertical="center" wrapText="1"/>
    </xf>
    <xf numFmtId="0" fontId="96" fillId="12" borderId="20" xfId="22" applyFont="1" applyFill="1" applyBorder="1" applyAlignment="1">
      <alignment vertical="center" wrapText="1"/>
    </xf>
    <xf numFmtId="0" fontId="97" fillId="0" borderId="0" xfId="22" applyFont="1"/>
    <xf numFmtId="166" fontId="3" fillId="43" borderId="74" xfId="22" applyNumberFormat="1" applyFont="1" applyFill="1" applyBorder="1" applyAlignment="1">
      <alignment horizontal="center" vertical="center"/>
    </xf>
    <xf numFmtId="166" fontId="97" fillId="43" borderId="75" xfId="22" applyNumberFormat="1" applyFont="1" applyFill="1" applyBorder="1" applyAlignment="1">
      <alignment horizontal="center" vertical="center"/>
    </xf>
    <xf numFmtId="166" fontId="97" fillId="43" borderId="76" xfId="22" applyNumberFormat="1" applyFont="1" applyFill="1" applyBorder="1" applyAlignment="1">
      <alignment horizontal="center" vertical="center"/>
    </xf>
    <xf numFmtId="0" fontId="86" fillId="34" borderId="77" xfId="22" applyFont="1" applyFill="1" applyBorder="1" applyAlignment="1">
      <alignment horizontal="center" vertical="center" wrapText="1"/>
    </xf>
    <xf numFmtId="0" fontId="98" fillId="34" borderId="76" xfId="22" applyFont="1" applyFill="1" applyBorder="1" applyAlignment="1">
      <alignment horizontal="center" vertical="center" wrapText="1"/>
    </xf>
    <xf numFmtId="20" fontId="98" fillId="34" borderId="77" xfId="22" applyNumberFormat="1" applyFont="1" applyFill="1" applyBorder="1" applyAlignment="1">
      <alignment horizontal="center" vertical="center" wrapText="1"/>
    </xf>
    <xf numFmtId="20" fontId="98" fillId="34" borderId="76" xfId="22" applyNumberFormat="1" applyFont="1" applyFill="1" applyBorder="1" applyAlignment="1">
      <alignment horizontal="center" vertical="center" wrapText="1"/>
    </xf>
    <xf numFmtId="9" fontId="98" fillId="34" borderId="78" xfId="22" applyNumberFormat="1" applyFont="1" applyFill="1" applyBorder="1" applyAlignment="1">
      <alignment horizontal="center" vertical="center" wrapText="1"/>
    </xf>
    <xf numFmtId="0" fontId="98" fillId="34" borderId="78" xfId="22" applyFont="1" applyFill="1" applyBorder="1" applyAlignment="1">
      <alignment horizontal="center" vertical="center" wrapText="1"/>
    </xf>
    <xf numFmtId="9" fontId="98" fillId="34" borderId="79" xfId="22" applyNumberFormat="1" applyFont="1" applyFill="1" applyBorder="1" applyAlignment="1">
      <alignment horizontal="center" vertical="center" wrapText="1"/>
    </xf>
    <xf numFmtId="9" fontId="93" fillId="11" borderId="77" xfId="22" applyNumberFormat="1" applyFont="1" applyFill="1" applyBorder="1" applyAlignment="1">
      <alignment horizontal="center" vertical="center"/>
    </xf>
    <xf numFmtId="20" fontId="86" fillId="34" borderId="77" xfId="22" applyNumberFormat="1" applyFont="1" applyFill="1" applyBorder="1" applyAlignment="1">
      <alignment horizontal="center" vertical="center" wrapText="1"/>
    </xf>
    <xf numFmtId="9" fontId="93" fillId="11" borderId="80" xfId="22" applyNumberFormat="1" applyFont="1" applyFill="1" applyBorder="1" applyAlignment="1">
      <alignment horizontal="center" vertical="center"/>
    </xf>
    <xf numFmtId="2" fontId="97" fillId="34" borderId="122" xfId="22" applyNumberFormat="1" applyFont="1" applyFill="1" applyBorder="1" applyAlignment="1">
      <alignment horizontal="center" vertical="center"/>
    </xf>
    <xf numFmtId="0" fontId="97" fillId="34" borderId="123" xfId="22" applyFont="1" applyFill="1" applyBorder="1" applyAlignment="1">
      <alignment horizontal="center" vertical="center"/>
    </xf>
    <xf numFmtId="0" fontId="97" fillId="0" borderId="120" xfId="22" applyFont="1" applyBorder="1"/>
    <xf numFmtId="166" fontId="97" fillId="0" borderId="74" xfId="22" applyNumberFormat="1" applyFont="1" applyBorder="1" applyAlignment="1">
      <alignment horizontal="center" vertical="center"/>
    </xf>
    <xf numFmtId="166" fontId="97" fillId="0" borderId="75" xfId="22" applyNumberFormat="1" applyFont="1" applyBorder="1" applyAlignment="1">
      <alignment horizontal="center" vertical="center"/>
    </xf>
    <xf numFmtId="166" fontId="97" fillId="0" borderId="76" xfId="22" applyNumberFormat="1" applyFont="1" applyBorder="1" applyAlignment="1">
      <alignment horizontal="center" vertical="center"/>
    </xf>
    <xf numFmtId="0" fontId="86" fillId="0" borderId="77" xfId="22" applyFont="1" applyBorder="1" applyAlignment="1">
      <alignment horizontal="center" vertical="center" wrapText="1"/>
    </xf>
    <xf numFmtId="0" fontId="98" fillId="0" borderId="76" xfId="22" applyFont="1" applyBorder="1" applyAlignment="1">
      <alignment horizontal="center" vertical="center" wrapText="1"/>
    </xf>
    <xf numFmtId="20" fontId="98" fillId="0" borderId="77" xfId="22" applyNumberFormat="1" applyFont="1" applyBorder="1" applyAlignment="1">
      <alignment horizontal="center" vertical="center" wrapText="1"/>
    </xf>
    <xf numFmtId="20" fontId="98" fillId="0" borderId="76" xfId="22" applyNumberFormat="1" applyFont="1" applyBorder="1" applyAlignment="1">
      <alignment horizontal="center" vertical="center" wrapText="1"/>
    </xf>
    <xf numFmtId="9" fontId="98" fillId="0" borderId="78" xfId="22" applyNumberFormat="1" applyFont="1" applyBorder="1" applyAlignment="1">
      <alignment horizontal="center" vertical="center" wrapText="1"/>
    </xf>
    <xf numFmtId="0" fontId="98" fillId="0" borderId="78" xfId="22" applyFont="1" applyBorder="1" applyAlignment="1">
      <alignment horizontal="center" vertical="center" wrapText="1"/>
    </xf>
    <xf numFmtId="9" fontId="98" fillId="0" borderId="79" xfId="22" applyNumberFormat="1" applyFont="1" applyBorder="1" applyAlignment="1">
      <alignment horizontal="center" vertical="center" wrapText="1"/>
    </xf>
    <xf numFmtId="2" fontId="93" fillId="0" borderId="88" xfId="22" applyNumberFormat="1" applyFont="1" applyBorder="1" applyAlignment="1">
      <alignment horizontal="center" vertical="center"/>
    </xf>
    <xf numFmtId="0" fontId="99" fillId="0" borderId="0" xfId="22" applyFont="1" applyAlignment="1">
      <alignment horizontal="center"/>
    </xf>
    <xf numFmtId="166" fontId="97" fillId="43" borderId="74" xfId="22" applyNumberFormat="1" applyFont="1" applyFill="1" applyBorder="1" applyAlignment="1">
      <alignment horizontal="center" vertical="center"/>
    </xf>
    <xf numFmtId="0" fontId="86" fillId="43" borderId="77" xfId="22" applyFont="1" applyFill="1" applyBorder="1" applyAlignment="1">
      <alignment horizontal="center" vertical="center" wrapText="1"/>
    </xf>
    <xf numFmtId="0" fontId="98" fillId="43" borderId="76" xfId="22" applyFont="1" applyFill="1" applyBorder="1" applyAlignment="1">
      <alignment horizontal="center" vertical="center" wrapText="1"/>
    </xf>
    <xf numFmtId="2" fontId="97" fillId="34" borderId="124" xfId="22" applyNumberFormat="1" applyFont="1" applyFill="1" applyBorder="1" applyAlignment="1">
      <alignment horizontal="center" vertical="center"/>
    </xf>
    <xf numFmtId="0" fontId="97" fillId="34" borderId="125" xfId="22" applyFont="1" applyFill="1" applyBorder="1" applyAlignment="1">
      <alignment horizontal="center" vertical="center"/>
    </xf>
    <xf numFmtId="0" fontId="100" fillId="0" borderId="0" xfId="22" applyFont="1" applyAlignment="1">
      <alignment horizontal="center"/>
    </xf>
    <xf numFmtId="0" fontId="97" fillId="34" borderId="126" xfId="22" applyFont="1" applyFill="1" applyBorder="1" applyAlignment="1">
      <alignment horizontal="center" vertical="center"/>
    </xf>
    <xf numFmtId="0" fontId="97" fillId="0" borderId="126" xfId="22" applyFont="1" applyBorder="1" applyAlignment="1">
      <alignment horizontal="center" vertical="center"/>
    </xf>
    <xf numFmtId="0" fontId="100" fillId="35" borderId="126" xfId="22" applyFont="1" applyFill="1" applyBorder="1" applyAlignment="1">
      <alignment horizontal="center" vertical="center"/>
    </xf>
    <xf numFmtId="0" fontId="98" fillId="0" borderId="77" xfId="22" applyFont="1" applyBorder="1" applyAlignment="1">
      <alignment horizontal="center" vertical="center" wrapText="1"/>
    </xf>
    <xf numFmtId="0" fontId="101" fillId="0" borderId="126" xfId="22" applyFont="1" applyBorder="1" applyAlignment="1">
      <alignment horizontal="center" vertical="center" wrapText="1"/>
    </xf>
    <xf numFmtId="0" fontId="20" fillId="0" borderId="120" xfId="22" applyBorder="1"/>
    <xf numFmtId="0" fontId="20" fillId="0" borderId="125" xfId="22" applyBorder="1" applyAlignment="1">
      <alignment horizontal="center"/>
    </xf>
    <xf numFmtId="0" fontId="86" fillId="0" borderId="82" xfId="22" applyFont="1" applyBorder="1" applyAlignment="1">
      <alignment horizontal="center" vertical="center" wrapText="1"/>
    </xf>
    <xf numFmtId="0" fontId="98" fillId="0" borderId="83" xfId="22" applyFont="1" applyBorder="1" applyAlignment="1">
      <alignment horizontal="center" vertical="center" wrapText="1"/>
    </xf>
    <xf numFmtId="0" fontId="20" fillId="34" borderId="125" xfId="22" applyFill="1" applyBorder="1" applyAlignment="1">
      <alignment horizontal="center"/>
    </xf>
    <xf numFmtId="0" fontId="98" fillId="34" borderId="77" xfId="22" applyFont="1" applyFill="1" applyBorder="1" applyAlignment="1">
      <alignment horizontal="center" vertical="center" wrapText="1"/>
    </xf>
    <xf numFmtId="9" fontId="97" fillId="34" borderId="78" xfId="22" applyNumberFormat="1" applyFont="1" applyFill="1" applyBorder="1" applyAlignment="1">
      <alignment horizontal="center" vertical="center"/>
    </xf>
    <xf numFmtId="2" fontId="93" fillId="0" borderId="127" xfId="22" applyNumberFormat="1" applyFont="1" applyBorder="1" applyAlignment="1">
      <alignment horizontal="center" vertical="center"/>
    </xf>
    <xf numFmtId="9" fontId="97" fillId="0" borderId="78" xfId="22" applyNumberFormat="1" applyFont="1" applyBorder="1" applyAlignment="1">
      <alignment horizontal="center" vertical="center"/>
    </xf>
    <xf numFmtId="2" fontId="97" fillId="34" borderId="81" xfId="22" applyNumberFormat="1" applyFont="1" applyFill="1" applyBorder="1" applyAlignment="1">
      <alignment horizontal="center" vertical="center"/>
    </xf>
    <xf numFmtId="0" fontId="20" fillId="34" borderId="81" xfId="22" applyFill="1" applyBorder="1" applyAlignment="1">
      <alignment horizontal="center"/>
    </xf>
    <xf numFmtId="9" fontId="98" fillId="43" borderId="78" xfId="22" applyNumberFormat="1" applyFont="1" applyFill="1" applyBorder="1" applyAlignment="1">
      <alignment horizontal="center" vertical="center" wrapText="1"/>
    </xf>
    <xf numFmtId="9" fontId="97" fillId="43" borderId="78" xfId="22" applyNumberFormat="1" applyFont="1" applyFill="1" applyBorder="1" applyAlignment="1">
      <alignment horizontal="center" vertical="center"/>
    </xf>
    <xf numFmtId="2" fontId="93" fillId="0" borderId="0" xfId="22" applyNumberFormat="1" applyFont="1" applyAlignment="1">
      <alignment horizontal="center" vertical="center"/>
    </xf>
    <xf numFmtId="0" fontId="20" fillId="0" borderId="81" xfId="22" applyBorder="1" applyAlignment="1">
      <alignment horizontal="center"/>
    </xf>
    <xf numFmtId="0" fontId="20" fillId="34" borderId="81" xfId="22" applyFill="1" applyBorder="1"/>
    <xf numFmtId="0" fontId="98" fillId="43" borderId="77" xfId="22" applyFont="1" applyFill="1" applyBorder="1" applyAlignment="1">
      <alignment horizontal="center" vertical="center" wrapText="1"/>
    </xf>
    <xf numFmtId="0" fontId="98" fillId="43" borderId="78" xfId="22" applyFont="1" applyFill="1" applyBorder="1" applyAlignment="1">
      <alignment horizontal="center" vertical="center" wrapText="1"/>
    </xf>
    <xf numFmtId="9" fontId="97" fillId="34" borderId="79" xfId="22" applyNumberFormat="1" applyFont="1" applyFill="1" applyBorder="1" applyAlignment="1">
      <alignment horizontal="center" vertical="center"/>
    </xf>
    <xf numFmtId="0" fontId="20" fillId="0" borderId="81" xfId="22" applyBorder="1"/>
    <xf numFmtId="20" fontId="98" fillId="0" borderId="78" xfId="22" applyNumberFormat="1" applyFont="1" applyBorder="1" applyAlignment="1">
      <alignment horizontal="center" vertical="center" wrapText="1"/>
    </xf>
    <xf numFmtId="20" fontId="98" fillId="43" borderId="78" xfId="22" applyNumberFormat="1" applyFont="1" applyFill="1" applyBorder="1" applyAlignment="1">
      <alignment horizontal="center" vertical="center" wrapText="1"/>
    </xf>
    <xf numFmtId="9" fontId="97" fillId="0" borderId="79" xfId="22" applyNumberFormat="1" applyFont="1" applyBorder="1" applyAlignment="1">
      <alignment horizontal="center" vertical="center"/>
    </xf>
    <xf numFmtId="0" fontId="0" fillId="15" borderId="120" xfId="0" applyFill="1" applyBorder="1"/>
    <xf numFmtId="0" fontId="5" fillId="15" borderId="119" xfId="0" applyFont="1" applyFill="1" applyBorder="1" applyAlignment="1">
      <alignment horizontal="center"/>
    </xf>
    <xf numFmtId="0" fontId="5" fillId="15" borderId="119" xfId="0" applyFont="1" applyFill="1" applyBorder="1" applyAlignment="1">
      <alignment horizontal="center" wrapText="1"/>
    </xf>
    <xf numFmtId="0" fontId="5" fillId="15" borderId="120" xfId="0" applyFont="1" applyFill="1" applyBorder="1" applyAlignment="1">
      <alignment horizontal="center" wrapText="1"/>
    </xf>
    <xf numFmtId="0" fontId="0" fillId="0" borderId="87" xfId="0" applyBorder="1"/>
    <xf numFmtId="0" fontId="7" fillId="5" borderId="121" xfId="0" applyFont="1" applyFill="1" applyBorder="1"/>
    <xf numFmtId="0" fontId="42" fillId="5" borderId="128" xfId="0" applyFont="1" applyFill="1" applyBorder="1" applyAlignment="1" applyProtection="1">
      <alignment horizontal="left" vertical="top" readingOrder="1"/>
      <protection locked="0"/>
    </xf>
    <xf numFmtId="0" fontId="0" fillId="0" borderId="129" xfId="0" applyBorder="1"/>
    <xf numFmtId="0" fontId="28" fillId="18" borderId="130" xfId="0" applyFont="1" applyFill="1" applyBorder="1" applyAlignment="1">
      <alignment horizontal="left"/>
    </xf>
    <xf numFmtId="0" fontId="7" fillId="18" borderId="131" xfId="0" applyFont="1" applyFill="1" applyBorder="1" applyAlignment="1">
      <alignment horizontal="center"/>
    </xf>
    <xf numFmtId="9" fontId="7" fillId="18" borderId="132" xfId="3" applyFont="1" applyFill="1" applyBorder="1" applyAlignment="1">
      <alignment horizontal="center"/>
    </xf>
    <xf numFmtId="0" fontId="0" fillId="5" borderId="133" xfId="0" applyFill="1" applyBorder="1"/>
    <xf numFmtId="0" fontId="16" fillId="0" borderId="131" xfId="0" applyFont="1" applyBorder="1" applyAlignment="1">
      <alignment horizontal="left"/>
    </xf>
    <xf numFmtId="49" fontId="5" fillId="12" borderId="130" xfId="0" applyNumberFormat="1" applyFont="1" applyFill="1" applyBorder="1"/>
    <xf numFmtId="0" fontId="0" fillId="12" borderId="131" xfId="0" applyFill="1" applyBorder="1" applyAlignment="1">
      <alignment horizontal="center"/>
    </xf>
    <xf numFmtId="9" fontId="4" fillId="12" borderId="132" xfId="3" applyFont="1" applyFill="1" applyBorder="1" applyAlignment="1">
      <alignment horizontal="center"/>
    </xf>
    <xf numFmtId="0" fontId="0" fillId="0" borderId="134" xfId="0" applyBorder="1"/>
    <xf numFmtId="0" fontId="29" fillId="0" borderId="131" xfId="0" applyFont="1" applyBorder="1" applyAlignment="1">
      <alignment horizontal="left" wrapText="1"/>
    </xf>
    <xf numFmtId="0" fontId="31" fillId="11" borderId="131" xfId="0" applyFont="1" applyFill="1" applyBorder="1"/>
    <xf numFmtId="49" fontId="31" fillId="5" borderId="131" xfId="0" applyNumberFormat="1" applyFont="1" applyFill="1" applyBorder="1" applyAlignment="1">
      <alignment horizontal="left"/>
    </xf>
    <xf numFmtId="0" fontId="28" fillId="12" borderId="130" xfId="0" quotePrefix="1" applyFont="1" applyFill="1" applyBorder="1" applyAlignment="1">
      <alignment horizontal="left"/>
    </xf>
    <xf numFmtId="0" fontId="0" fillId="0" borderId="133" xfId="0" applyBorder="1"/>
    <xf numFmtId="0" fontId="29" fillId="11" borderId="131" xfId="0" quotePrefix="1" applyFont="1" applyFill="1" applyBorder="1" applyAlignment="1">
      <alignment horizontal="left"/>
    </xf>
    <xf numFmtId="49" fontId="31" fillId="0" borderId="131" xfId="0" applyNumberFormat="1" applyFont="1" applyBorder="1" applyAlignment="1">
      <alignment horizontal="left"/>
    </xf>
    <xf numFmtId="0" fontId="5" fillId="20" borderId="130" xfId="0" applyFont="1" applyFill="1" applyBorder="1"/>
    <xf numFmtId="0" fontId="0" fillId="20" borderId="131" xfId="0" applyFill="1" applyBorder="1" applyAlignment="1">
      <alignment horizontal="center"/>
    </xf>
    <xf numFmtId="9" fontId="4" fillId="20" borderId="132" xfId="3" applyFont="1" applyFill="1" applyBorder="1" applyAlignment="1">
      <alignment horizontal="center"/>
    </xf>
    <xf numFmtId="0" fontId="71" fillId="19" borderId="131" xfId="0" applyFont="1" applyFill="1" applyBorder="1" applyAlignment="1" applyProtection="1">
      <alignment horizontal="left" vertical="top" wrapText="1"/>
      <protection locked="0"/>
    </xf>
    <xf numFmtId="0" fontId="72" fillId="5" borderId="131" xfId="0" applyFont="1" applyFill="1" applyBorder="1" applyAlignment="1">
      <alignment horizontal="left" vertical="top"/>
    </xf>
    <xf numFmtId="49" fontId="5" fillId="21" borderId="130" xfId="0" applyNumberFormat="1" applyFont="1" applyFill="1" applyBorder="1"/>
    <xf numFmtId="0" fontId="0" fillId="21" borderId="131" xfId="0" applyFill="1" applyBorder="1" applyAlignment="1">
      <alignment horizontal="center"/>
    </xf>
    <xf numFmtId="9" fontId="4" fillId="21" borderId="132" xfId="3" applyFont="1" applyFill="1" applyBorder="1" applyAlignment="1">
      <alignment horizontal="center"/>
    </xf>
    <xf numFmtId="49" fontId="31" fillId="22" borderId="131" xfId="0" applyNumberFormat="1" applyFont="1" applyFill="1" applyBorder="1"/>
    <xf numFmtId="0" fontId="18" fillId="19" borderId="131" xfId="0" applyFont="1" applyFill="1" applyBorder="1" applyAlignment="1">
      <alignment horizontal="left" vertical="center" wrapText="1"/>
    </xf>
    <xf numFmtId="49" fontId="5" fillId="23" borderId="130" xfId="0" applyNumberFormat="1" applyFont="1" applyFill="1" applyBorder="1"/>
    <xf numFmtId="0" fontId="0" fillId="23" borderId="131" xfId="0" applyFill="1" applyBorder="1" applyAlignment="1">
      <alignment horizontal="center"/>
    </xf>
    <xf numFmtId="9" fontId="4" fillId="23" borderId="132" xfId="3" applyFont="1" applyFill="1" applyBorder="1" applyAlignment="1">
      <alignment horizontal="center"/>
    </xf>
    <xf numFmtId="0" fontId="31" fillId="0" borderId="131" xfId="0" applyFont="1" applyBorder="1" applyAlignment="1">
      <alignment horizontal="left" vertical="center" wrapText="1"/>
    </xf>
    <xf numFmtId="0" fontId="31" fillId="11" borderId="131" xfId="0" applyFont="1" applyFill="1" applyBorder="1" applyAlignment="1">
      <alignment wrapText="1"/>
    </xf>
    <xf numFmtId="0" fontId="31" fillId="0" borderId="131" xfId="0" applyFont="1" applyBorder="1" applyAlignment="1">
      <alignment horizontal="left"/>
    </xf>
    <xf numFmtId="0" fontId="28" fillId="24" borderId="130" xfId="0" applyFont="1" applyFill="1" applyBorder="1" applyAlignment="1">
      <alignment horizontal="left"/>
    </xf>
    <xf numFmtId="0" fontId="0" fillId="24" borderId="131" xfId="0" applyFill="1" applyBorder="1" applyAlignment="1">
      <alignment horizontal="center"/>
    </xf>
    <xf numFmtId="9" fontId="4" fillId="24" borderId="132" xfId="3" applyFont="1" applyFill="1" applyBorder="1" applyAlignment="1">
      <alignment horizontal="center"/>
    </xf>
    <xf numFmtId="0" fontId="31" fillId="0" borderId="135" xfId="0" applyFont="1" applyBorder="1" applyAlignment="1">
      <alignment horizontal="left" vertical="center" wrapText="1"/>
    </xf>
    <xf numFmtId="0" fontId="31" fillId="11" borderId="135" xfId="0" applyFont="1" applyFill="1" applyBorder="1"/>
    <xf numFmtId="0" fontId="31" fillId="0" borderId="135" xfId="0" applyFont="1" applyBorder="1" applyAlignment="1">
      <alignment horizontal="left"/>
    </xf>
    <xf numFmtId="0" fontId="0" fillId="0" borderId="131" xfId="0" applyBorder="1"/>
    <xf numFmtId="0" fontId="42" fillId="5" borderId="128" xfId="0" applyFont="1" applyFill="1" applyBorder="1" applyAlignment="1" applyProtection="1">
      <alignment horizontal="left" vertical="top" wrapText="1" readingOrder="1"/>
      <protection locked="0"/>
    </xf>
    <xf numFmtId="0" fontId="28" fillId="19" borderId="130" xfId="0" applyFont="1" applyFill="1" applyBorder="1" applyAlignment="1">
      <alignment horizontal="left"/>
    </xf>
    <xf numFmtId="0" fontId="70" fillId="19" borderId="128" xfId="0" applyFont="1" applyFill="1" applyBorder="1" applyAlignment="1" applyProtection="1">
      <alignment horizontal="left" vertical="top" wrapText="1"/>
      <protection locked="0"/>
    </xf>
    <xf numFmtId="0" fontId="42" fillId="5" borderId="136" xfId="0" applyFont="1" applyFill="1" applyBorder="1" applyAlignment="1" applyProtection="1">
      <alignment horizontal="left" vertical="top" readingOrder="1"/>
      <protection locked="0"/>
    </xf>
    <xf numFmtId="0" fontId="0" fillId="25" borderId="131" xfId="0" applyFill="1" applyBorder="1" applyAlignment="1">
      <alignment horizontal="center"/>
    </xf>
    <xf numFmtId="0" fontId="31" fillId="0" borderId="131" xfId="0" applyFont="1" applyBorder="1"/>
    <xf numFmtId="49" fontId="31" fillId="25" borderId="131" xfId="0" applyNumberFormat="1" applyFont="1" applyFill="1" applyBorder="1"/>
    <xf numFmtId="49" fontId="31" fillId="21" borderId="131" xfId="0" applyNumberFormat="1" applyFont="1" applyFill="1" applyBorder="1"/>
    <xf numFmtId="0" fontId="73" fillId="19" borderId="128" xfId="0" applyFont="1" applyFill="1" applyBorder="1" applyAlignment="1" applyProtection="1">
      <alignment horizontal="left" vertical="top" wrapText="1"/>
      <protection locked="0"/>
    </xf>
    <xf numFmtId="0" fontId="27" fillId="5" borderId="136" xfId="0" applyFont="1" applyFill="1" applyBorder="1" applyAlignment="1" applyProtection="1">
      <alignment horizontal="left" vertical="top" wrapText="1"/>
      <protection locked="0"/>
    </xf>
    <xf numFmtId="0" fontId="62" fillId="19" borderId="131" xfId="0" applyFont="1" applyFill="1" applyBorder="1" applyAlignment="1">
      <alignment horizontal="left" vertical="center" wrapText="1"/>
    </xf>
    <xf numFmtId="0" fontId="16" fillId="5" borderId="131" xfId="0" applyFont="1" applyFill="1" applyBorder="1" applyAlignment="1">
      <alignment horizontal="left" vertical="top"/>
    </xf>
    <xf numFmtId="0" fontId="27" fillId="0" borderId="136" xfId="0" applyFont="1" applyBorder="1" applyAlignment="1" applyProtection="1">
      <alignment horizontal="left" vertical="top" wrapText="1"/>
      <protection locked="0"/>
    </xf>
    <xf numFmtId="0" fontId="0" fillId="0" borderId="129" xfId="0" applyBorder="1" applyAlignment="1">
      <alignment vertical="top"/>
    </xf>
    <xf numFmtId="0" fontId="18" fillId="19" borderId="135" xfId="0" applyFont="1" applyFill="1" applyBorder="1" applyAlignment="1">
      <alignment horizontal="left" vertical="top" wrapText="1"/>
    </xf>
    <xf numFmtId="0" fontId="42" fillId="5" borderId="136" xfId="0" applyFont="1" applyFill="1" applyBorder="1" applyAlignment="1" applyProtection="1">
      <alignment horizontal="left" vertical="top" wrapText="1" readingOrder="1"/>
      <protection locked="0"/>
    </xf>
    <xf numFmtId="0" fontId="34" fillId="5" borderId="136" xfId="0" applyFont="1" applyFill="1" applyBorder="1" applyAlignment="1" applyProtection="1">
      <alignment horizontal="left" vertical="top" wrapText="1"/>
      <protection locked="0"/>
    </xf>
    <xf numFmtId="0" fontId="29" fillId="0" borderId="135" xfId="0" applyFont="1" applyBorder="1" applyAlignment="1">
      <alignment horizontal="left" vertical="top"/>
    </xf>
    <xf numFmtId="49" fontId="31" fillId="23" borderId="135" xfId="0" applyNumberFormat="1" applyFont="1" applyFill="1" applyBorder="1"/>
    <xf numFmtId="49" fontId="31" fillId="16" borderId="135" xfId="0" applyNumberFormat="1" applyFont="1" applyFill="1" applyBorder="1" applyAlignment="1">
      <alignment horizontal="left"/>
    </xf>
    <xf numFmtId="0" fontId="8" fillId="5" borderId="128" xfId="0" applyFont="1" applyFill="1" applyBorder="1" applyAlignment="1" applyProtection="1">
      <alignment horizontal="left" vertical="top" wrapText="1" readingOrder="1"/>
      <protection locked="0"/>
    </xf>
    <xf numFmtId="0" fontId="29" fillId="5" borderId="131" xfId="0" applyFont="1" applyFill="1" applyBorder="1" applyAlignment="1">
      <alignment horizontal="left"/>
    </xf>
    <xf numFmtId="0" fontId="29" fillId="26" borderId="131" xfId="0" applyFont="1" applyFill="1" applyBorder="1" applyAlignment="1">
      <alignment horizontal="left"/>
    </xf>
    <xf numFmtId="49" fontId="31" fillId="0" borderId="131" xfId="0" applyNumberFormat="1" applyFont="1" applyBorder="1"/>
    <xf numFmtId="0" fontId="16" fillId="5" borderId="131" xfId="0" applyFont="1" applyFill="1" applyBorder="1" applyAlignment="1">
      <alignment horizontal="left"/>
    </xf>
    <xf numFmtId="0" fontId="36" fillId="0" borderId="137" xfId="0" applyFont="1" applyBorder="1" applyAlignment="1" applyProtection="1">
      <alignment horizontal="left" vertical="top" wrapText="1"/>
      <protection locked="0"/>
    </xf>
    <xf numFmtId="0" fontId="29" fillId="5" borderId="131" xfId="0" applyFont="1" applyFill="1" applyBorder="1" applyAlignment="1">
      <alignment horizontal="left" wrapText="1"/>
    </xf>
    <xf numFmtId="0" fontId="29" fillId="26" borderId="131" xfId="0" applyFont="1" applyFill="1" applyBorder="1" applyAlignment="1">
      <alignment horizontal="left" wrapText="1"/>
    </xf>
    <xf numFmtId="0" fontId="37" fillId="0" borderId="137" xfId="0" applyFont="1" applyBorder="1" applyAlignment="1" applyProtection="1">
      <alignment horizontal="left" vertical="top" wrapText="1"/>
      <protection locked="0"/>
    </xf>
    <xf numFmtId="0" fontId="0" fillId="0" borderId="131" xfId="0" applyBorder="1" applyAlignment="1">
      <alignment wrapText="1"/>
    </xf>
    <xf numFmtId="0" fontId="29" fillId="0" borderId="131" xfId="0" quotePrefix="1" applyFont="1" applyBorder="1" applyAlignment="1">
      <alignment horizontal="left"/>
    </xf>
    <xf numFmtId="49" fontId="31" fillId="5" borderId="131" xfId="0" applyNumberFormat="1" applyFont="1" applyFill="1" applyBorder="1"/>
    <xf numFmtId="0" fontId="0" fillId="19" borderId="131" xfId="0" applyFill="1" applyBorder="1" applyAlignment="1">
      <alignment horizontal="left" vertical="center" wrapText="1"/>
    </xf>
    <xf numFmtId="0" fontId="0" fillId="0" borderId="135" xfId="0" applyBorder="1"/>
    <xf numFmtId="0" fontId="31" fillId="5" borderId="131" xfId="0" applyFont="1" applyFill="1" applyBorder="1" applyAlignment="1">
      <alignment horizontal="left"/>
    </xf>
    <xf numFmtId="0" fontId="31" fillId="26" borderId="131" xfId="0" applyFont="1" applyFill="1" applyBorder="1" applyAlignment="1">
      <alignment horizontal="left"/>
    </xf>
    <xf numFmtId="0" fontId="7" fillId="19" borderId="131" xfId="0" applyFont="1" applyFill="1" applyBorder="1" applyAlignment="1">
      <alignment horizontal="left" vertical="center" wrapText="1"/>
    </xf>
    <xf numFmtId="0" fontId="34" fillId="0" borderId="137" xfId="0" applyFont="1" applyBorder="1" applyAlignment="1" applyProtection="1">
      <alignment horizontal="left" vertical="top" wrapText="1"/>
      <protection locked="0"/>
    </xf>
    <xf numFmtId="0" fontId="0" fillId="5" borderId="133" xfId="0" applyFill="1" applyBorder="1" applyAlignment="1">
      <alignment horizontal="center"/>
    </xf>
    <xf numFmtId="0" fontId="0" fillId="5" borderId="134" xfId="0" applyFill="1" applyBorder="1" applyAlignment="1">
      <alignment horizontal="center"/>
    </xf>
    <xf numFmtId="0" fontId="0" fillId="19" borderId="135" xfId="0" applyFill="1" applyBorder="1" applyAlignment="1">
      <alignment horizontal="left" vertical="top" wrapText="1"/>
    </xf>
    <xf numFmtId="0" fontId="39" fillId="0" borderId="131" xfId="0" applyFont="1" applyBorder="1"/>
    <xf numFmtId="0" fontId="8" fillId="23" borderId="134" xfId="0" applyFont="1" applyFill="1" applyBorder="1" applyAlignment="1">
      <alignment vertical="center"/>
    </xf>
    <xf numFmtId="0" fontId="8" fillId="5" borderId="133" xfId="0" applyFont="1" applyFill="1" applyBorder="1" applyAlignment="1">
      <alignment horizontal="left" vertical="center"/>
    </xf>
    <xf numFmtId="0" fontId="5" fillId="5" borderId="133" xfId="0" applyFont="1" applyFill="1" applyBorder="1" applyAlignment="1">
      <alignment horizontal="center"/>
    </xf>
    <xf numFmtId="0" fontId="5" fillId="5" borderId="134" xfId="0" applyFont="1" applyFill="1" applyBorder="1" applyAlignment="1">
      <alignment horizontal="center"/>
    </xf>
    <xf numFmtId="0" fontId="0" fillId="5" borderId="131" xfId="0" applyFill="1" applyBorder="1"/>
    <xf numFmtId="0" fontId="29" fillId="5" borderId="131" xfId="0" quotePrefix="1" applyFont="1" applyFill="1" applyBorder="1" applyAlignment="1">
      <alignment horizontal="left"/>
    </xf>
    <xf numFmtId="0" fontId="0" fillId="5" borderId="131" xfId="0" applyFill="1" applyBorder="1" applyAlignment="1">
      <alignment horizontal="left" vertical="center" wrapText="1"/>
    </xf>
    <xf numFmtId="0" fontId="0" fillId="0" borderId="131" xfId="0" applyBorder="1" applyAlignment="1">
      <alignment horizontal="center" vertical="top" wrapText="1"/>
    </xf>
    <xf numFmtId="0" fontId="31" fillId="0" borderId="131" xfId="0" applyFont="1" applyBorder="1" applyAlignment="1">
      <alignment horizontal="left" wrapText="1"/>
    </xf>
    <xf numFmtId="0" fontId="40" fillId="0" borderId="137" xfId="0" applyFont="1" applyBorder="1" applyAlignment="1" applyProtection="1">
      <alignment horizontal="left" vertical="top" wrapText="1"/>
      <protection locked="0"/>
    </xf>
    <xf numFmtId="0" fontId="4" fillId="5" borderId="133" xfId="25" applyFont="1" applyFill="1" applyBorder="1" applyAlignment="1">
      <alignment vertical="center" wrapText="1"/>
    </xf>
    <xf numFmtId="0" fontId="8" fillId="5" borderId="138" xfId="0" applyFont="1" applyFill="1" applyBorder="1" applyAlignment="1">
      <alignment horizontal="left" vertical="center"/>
    </xf>
    <xf numFmtId="0" fontId="0" fillId="0" borderId="131" xfId="0" applyBorder="1" applyAlignment="1">
      <alignment horizontal="center" vertical="top"/>
    </xf>
    <xf numFmtId="0" fontId="0" fillId="5" borderId="131" xfId="0" applyFill="1" applyBorder="1" applyAlignment="1">
      <alignment horizontal="left"/>
    </xf>
    <xf numFmtId="0" fontId="31" fillId="26" borderId="131" xfId="0" applyFont="1" applyFill="1" applyBorder="1" applyAlignment="1">
      <alignment wrapText="1"/>
    </xf>
    <xf numFmtId="0" fontId="16" fillId="0" borderId="131" xfId="0" applyFont="1" applyBorder="1"/>
    <xf numFmtId="0" fontId="41" fillId="0" borderId="131" xfId="0" applyFont="1" applyBorder="1"/>
    <xf numFmtId="0" fontId="8" fillId="5" borderId="131" xfId="0" applyFont="1" applyFill="1" applyBorder="1" applyAlignment="1">
      <alignment horizontal="left" vertical="center"/>
    </xf>
    <xf numFmtId="0" fontId="0" fillId="0" borderId="131" xfId="0" applyBorder="1" applyAlignment="1">
      <alignment horizontal="center" vertical="center"/>
    </xf>
    <xf numFmtId="0" fontId="74" fillId="5" borderId="131" xfId="0" applyFont="1" applyFill="1" applyBorder="1" applyAlignment="1">
      <alignment vertical="top"/>
    </xf>
    <xf numFmtId="0" fontId="27" fillId="0" borderId="134" xfId="0" applyFont="1" applyBorder="1" applyAlignment="1" applyProtection="1">
      <alignment horizontal="left" vertical="top" wrapText="1"/>
      <protection locked="0"/>
    </xf>
    <xf numFmtId="0" fontId="18" fillId="19" borderId="131" xfId="0" applyFont="1" applyFill="1" applyBorder="1" applyAlignment="1">
      <alignment horizontal="left" vertical="top" wrapText="1"/>
    </xf>
    <xf numFmtId="0" fontId="42" fillId="5" borderId="131" xfId="0" applyFont="1" applyFill="1" applyBorder="1"/>
    <xf numFmtId="0" fontId="26" fillId="5" borderId="131" xfId="0" applyFont="1" applyFill="1" applyBorder="1"/>
    <xf numFmtId="0" fontId="44" fillId="0" borderId="137" xfId="0" applyFont="1" applyBorder="1" applyAlignment="1" applyProtection="1">
      <alignment horizontal="left" vertical="top" wrapText="1"/>
      <protection locked="0"/>
    </xf>
    <xf numFmtId="0" fontId="27" fillId="0" borderId="137" xfId="0" applyFont="1" applyBorder="1" applyAlignment="1" applyProtection="1">
      <alignment horizontal="left" vertical="top" wrapText="1"/>
      <protection locked="0"/>
    </xf>
    <xf numFmtId="12" fontId="45" fillId="0" borderId="131" xfId="0" applyNumberFormat="1" applyFont="1" applyBorder="1" applyAlignment="1">
      <alignment horizontal="left"/>
    </xf>
    <xf numFmtId="0" fontId="18" fillId="0" borderId="133" xfId="0" applyFont="1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9" xfId="0" applyBorder="1" applyAlignment="1">
      <alignment horizontal="center"/>
    </xf>
    <xf numFmtId="0" fontId="27" fillId="5" borderId="137" xfId="0" applyFont="1" applyFill="1" applyBorder="1" applyAlignment="1" applyProtection="1">
      <alignment horizontal="left" vertical="top" wrapText="1"/>
      <protection locked="0"/>
    </xf>
    <xf numFmtId="0" fontId="45" fillId="0" borderId="131" xfId="0" applyFont="1" applyBorder="1" applyAlignment="1">
      <alignment horizontal="left"/>
    </xf>
    <xf numFmtId="0" fontId="18" fillId="5" borderId="133" xfId="0" applyFont="1" applyFill="1" applyBorder="1" applyAlignment="1">
      <alignment horizontal="center" wrapText="1"/>
    </xf>
    <xf numFmtId="0" fontId="0" fillId="5" borderId="139" xfId="0" applyFill="1" applyBorder="1" applyAlignment="1">
      <alignment horizontal="center"/>
    </xf>
    <xf numFmtId="0" fontId="42" fillId="5" borderId="137" xfId="0" applyFont="1" applyFill="1" applyBorder="1" applyAlignment="1" applyProtection="1">
      <alignment horizontal="left" vertical="top" wrapText="1" readingOrder="1"/>
      <protection locked="0"/>
    </xf>
    <xf numFmtId="0" fontId="36" fillId="5" borderId="137" xfId="0" applyFont="1" applyFill="1" applyBorder="1" applyAlignment="1" applyProtection="1">
      <alignment horizontal="left" vertical="top" wrapText="1"/>
      <protection locked="0"/>
    </xf>
    <xf numFmtId="0" fontId="45" fillId="0" borderId="135" xfId="0" applyFont="1" applyBorder="1" applyAlignment="1">
      <alignment horizontal="left"/>
    </xf>
    <xf numFmtId="0" fontId="42" fillId="0" borderId="131" xfId="0" applyFont="1" applyBorder="1"/>
    <xf numFmtId="49" fontId="3" fillId="5" borderId="133" xfId="0" applyNumberFormat="1" applyFont="1" applyFill="1" applyBorder="1" applyAlignment="1">
      <alignment horizontal="center"/>
    </xf>
    <xf numFmtId="49" fontId="3" fillId="5" borderId="139" xfId="0" applyNumberFormat="1" applyFont="1" applyFill="1" applyBorder="1" applyAlignment="1">
      <alignment horizontal="center"/>
    </xf>
    <xf numFmtId="0" fontId="7" fillId="19" borderId="131" xfId="0" applyFont="1" applyFill="1" applyBorder="1" applyAlignment="1">
      <alignment horizontal="left" wrapText="1"/>
    </xf>
    <xf numFmtId="0" fontId="46" fillId="0" borderId="131" xfId="0" applyFont="1" applyBorder="1" applyAlignment="1">
      <alignment horizontal="left"/>
    </xf>
    <xf numFmtId="0" fontId="41" fillId="0" borderId="131" xfId="0" applyFont="1" applyBorder="1" applyAlignment="1">
      <alignment vertical="center"/>
    </xf>
    <xf numFmtId="0" fontId="41" fillId="0" borderId="133" xfId="0" applyFont="1" applyBorder="1" applyAlignment="1">
      <alignment horizontal="center" vertical="center"/>
    </xf>
    <xf numFmtId="0" fontId="41" fillId="0" borderId="139" xfId="0" applyFont="1" applyBorder="1" applyAlignment="1">
      <alignment horizontal="center" vertical="center"/>
    </xf>
    <xf numFmtId="0" fontId="42" fillId="0" borderId="137" xfId="0" applyFont="1" applyBorder="1" applyAlignment="1" applyProtection="1">
      <alignment horizontal="left" vertical="top" wrapText="1" readingOrder="1"/>
      <protection locked="0"/>
    </xf>
    <xf numFmtId="0" fontId="46" fillId="0" borderId="131" xfId="0" applyFont="1" applyBorder="1" applyAlignment="1">
      <alignment horizontal="left" wrapText="1"/>
    </xf>
    <xf numFmtId="0" fontId="39" fillId="0" borderId="131" xfId="0" applyFont="1" applyBorder="1" applyAlignment="1">
      <alignment wrapText="1"/>
    </xf>
    <xf numFmtId="49" fontId="3" fillId="0" borderId="140" xfId="0" applyNumberFormat="1" applyFont="1" applyBorder="1" applyAlignment="1">
      <alignment horizontal="center"/>
    </xf>
    <xf numFmtId="49" fontId="3" fillId="0" borderId="141" xfId="0" applyNumberFormat="1" applyFont="1" applyBorder="1" applyAlignment="1">
      <alignment horizontal="center"/>
    </xf>
    <xf numFmtId="0" fontId="29" fillId="5" borderId="135" xfId="0" applyFont="1" applyFill="1" applyBorder="1" applyAlignment="1">
      <alignment horizontal="left"/>
    </xf>
    <xf numFmtId="0" fontId="31" fillId="26" borderId="135" xfId="0" applyFont="1" applyFill="1" applyBorder="1" applyAlignment="1">
      <alignment wrapText="1"/>
    </xf>
    <xf numFmtId="0" fontId="18" fillId="19" borderId="135" xfId="0" applyFont="1" applyFill="1" applyBorder="1" applyAlignment="1">
      <alignment horizontal="left" vertical="center" wrapText="1"/>
    </xf>
    <xf numFmtId="0" fontId="42" fillId="5" borderId="142" xfId="0" applyFont="1" applyFill="1" applyBorder="1" applyAlignment="1" applyProtection="1">
      <alignment horizontal="left" vertical="top" wrapText="1" readingOrder="1"/>
      <protection locked="0"/>
    </xf>
    <xf numFmtId="0" fontId="29" fillId="28" borderId="131" xfId="0" applyFont="1" applyFill="1" applyBorder="1" applyAlignment="1">
      <alignment horizontal="left"/>
    </xf>
    <xf numFmtId="0" fontId="31" fillId="29" borderId="131" xfId="0" applyFont="1" applyFill="1" applyBorder="1" applyAlignment="1">
      <alignment horizontal="left"/>
    </xf>
    <xf numFmtId="0" fontId="75" fillId="19" borderId="131" xfId="0" applyFont="1" applyFill="1" applyBorder="1" applyAlignment="1" applyProtection="1">
      <alignment horizontal="left" vertical="top" wrapText="1"/>
      <protection locked="0"/>
    </xf>
    <xf numFmtId="0" fontId="16" fillId="5" borderId="131" xfId="0" applyFont="1" applyFill="1" applyBorder="1"/>
    <xf numFmtId="0" fontId="45" fillId="0" borderId="130" xfId="0" applyFont="1" applyBorder="1" applyAlignment="1">
      <alignment horizontal="left" wrapText="1"/>
    </xf>
    <xf numFmtId="0" fontId="49" fillId="0" borderId="131" xfId="0" applyFont="1" applyBorder="1" applyAlignment="1">
      <alignment horizontal="left" wrapText="1"/>
    </xf>
    <xf numFmtId="0" fontId="49" fillId="0" borderId="132" xfId="0" applyFont="1" applyBorder="1" applyAlignment="1">
      <alignment horizontal="left" wrapText="1"/>
    </xf>
    <xf numFmtId="0" fontId="29" fillId="28" borderId="135" xfId="0" applyFont="1" applyFill="1" applyBorder="1" applyAlignment="1">
      <alignment horizontal="left"/>
    </xf>
    <xf numFmtId="0" fontId="31" fillId="29" borderId="135" xfId="0" applyFont="1" applyFill="1" applyBorder="1" applyAlignment="1">
      <alignment horizontal="left" vertical="top"/>
    </xf>
    <xf numFmtId="0" fontId="0" fillId="0" borderId="131" xfId="0" applyBorder="1" applyAlignment="1">
      <alignment horizontal="left"/>
    </xf>
    <xf numFmtId="0" fontId="50" fillId="0" borderId="143" xfId="0" applyFont="1" applyBorder="1" applyAlignment="1">
      <alignment horizontal="center"/>
    </xf>
    <xf numFmtId="0" fontId="49" fillId="0" borderId="135" xfId="0" applyFont="1" applyBorder="1" applyAlignment="1">
      <alignment horizontal="center"/>
    </xf>
    <xf numFmtId="0" fontId="49" fillId="0" borderId="144" xfId="0" applyFont="1" applyBorder="1" applyAlignment="1">
      <alignment horizontal="center"/>
    </xf>
    <xf numFmtId="0" fontId="8" fillId="0" borderId="142" xfId="0" applyFont="1" applyBorder="1" applyAlignment="1" applyProtection="1">
      <alignment horizontal="left" vertical="top" wrapText="1" readingOrder="1"/>
      <protection locked="0"/>
    </xf>
    <xf numFmtId="0" fontId="76" fillId="5" borderId="131" xfId="0" applyFont="1" applyFill="1" applyBorder="1" applyAlignment="1">
      <alignment vertical="center" wrapText="1"/>
    </xf>
    <xf numFmtId="49" fontId="31" fillId="22" borderId="131" xfId="0" applyNumberFormat="1" applyFont="1" applyFill="1" applyBorder="1" applyAlignment="1">
      <alignment horizontal="left"/>
    </xf>
    <xf numFmtId="0" fontId="45" fillId="0" borderId="145" xfId="0" applyFont="1" applyBorder="1" applyAlignment="1">
      <alignment horizontal="left"/>
    </xf>
    <xf numFmtId="0" fontId="45" fillId="0" borderId="129" xfId="0" applyFont="1" applyBorder="1" applyAlignment="1">
      <alignment horizontal="left"/>
    </xf>
    <xf numFmtId="0" fontId="45" fillId="0" borderId="146" xfId="0" applyFont="1" applyBorder="1" applyAlignment="1">
      <alignment horizontal="left"/>
    </xf>
    <xf numFmtId="0" fontId="29" fillId="0" borderId="131" xfId="0" applyFont="1" applyBorder="1" applyAlignment="1">
      <alignment horizontal="left"/>
    </xf>
    <xf numFmtId="0" fontId="45" fillId="0" borderId="147" xfId="0" applyFont="1" applyBorder="1" applyAlignment="1">
      <alignment horizontal="center"/>
    </xf>
    <xf numFmtId="0" fontId="45" fillId="0" borderId="148" xfId="0" applyFont="1" applyBorder="1" applyAlignment="1">
      <alignment horizontal="center"/>
    </xf>
    <xf numFmtId="0" fontId="45" fillId="0" borderId="149" xfId="0" applyFont="1" applyBorder="1" applyAlignment="1">
      <alignment horizontal="center"/>
    </xf>
    <xf numFmtId="49" fontId="31" fillId="22" borderId="135" xfId="0" applyNumberFormat="1" applyFont="1" applyFill="1" applyBorder="1"/>
    <xf numFmtId="0" fontId="31" fillId="22" borderId="135" xfId="0" applyFont="1" applyFill="1" applyBorder="1" applyAlignment="1">
      <alignment horizontal="left"/>
    </xf>
    <xf numFmtId="0" fontId="27" fillId="0" borderId="150" xfId="0" applyFont="1" applyBorder="1" applyAlignment="1" applyProtection="1">
      <alignment horizontal="center" vertical="top" wrapText="1"/>
      <protection locked="0"/>
    </xf>
    <xf numFmtId="0" fontId="27" fillId="0" borderId="142" xfId="0" applyFont="1" applyBorder="1" applyAlignment="1" applyProtection="1">
      <alignment horizontal="center" vertical="top" wrapText="1"/>
      <protection locked="0"/>
    </xf>
    <xf numFmtId="0" fontId="27" fillId="0" borderId="151" xfId="0" applyFont="1" applyBorder="1" applyAlignment="1" applyProtection="1">
      <alignment horizontal="center" vertical="top" wrapText="1"/>
      <protection locked="0"/>
    </xf>
    <xf numFmtId="0" fontId="31" fillId="5" borderId="131" xfId="0" applyFont="1" applyFill="1" applyBorder="1"/>
    <xf numFmtId="0" fontId="31" fillId="30" borderId="131" xfId="0" applyFont="1" applyFill="1" applyBorder="1"/>
    <xf numFmtId="0" fontId="77" fillId="19" borderId="131" xfId="0" applyFont="1" applyFill="1" applyBorder="1" applyAlignment="1" applyProtection="1">
      <alignment horizontal="left" vertical="top" wrapText="1"/>
      <protection locked="0"/>
    </xf>
    <xf numFmtId="0" fontId="78" fillId="0" borderId="142" xfId="0" applyFont="1" applyBorder="1" applyAlignment="1" applyProtection="1">
      <alignment horizontal="left" vertical="top" wrapText="1" readingOrder="1"/>
      <protection locked="0"/>
    </xf>
    <xf numFmtId="0" fontId="36" fillId="0" borderId="150" xfId="0" applyFont="1" applyBorder="1" applyAlignment="1" applyProtection="1">
      <alignment horizontal="center" vertical="top" wrapText="1"/>
      <protection locked="0"/>
    </xf>
    <xf numFmtId="0" fontId="36" fillId="0" borderId="142" xfId="0" applyFont="1" applyBorder="1" applyAlignment="1" applyProtection="1">
      <alignment horizontal="center" vertical="top" wrapText="1"/>
      <protection locked="0"/>
    </xf>
    <xf numFmtId="0" fontId="36" fillId="0" borderId="151" xfId="0" applyFont="1" applyBorder="1" applyAlignment="1" applyProtection="1">
      <alignment horizontal="center" vertical="top" wrapText="1"/>
      <protection locked="0"/>
    </xf>
    <xf numFmtId="0" fontId="42" fillId="5" borderId="152" xfId="0" applyFont="1" applyFill="1" applyBorder="1" applyAlignment="1" applyProtection="1">
      <alignment horizontal="left" vertical="top" wrapText="1" readingOrder="1"/>
      <protection locked="0"/>
    </xf>
    <xf numFmtId="0" fontId="52" fillId="0" borderId="152" xfId="0" applyFont="1" applyBorder="1" applyAlignment="1" applyProtection="1">
      <alignment horizontal="left" vertical="top" wrapText="1"/>
      <protection locked="0"/>
    </xf>
    <xf numFmtId="0" fontId="52" fillId="0" borderId="153" xfId="0" applyFont="1" applyBorder="1" applyAlignment="1" applyProtection="1">
      <alignment horizontal="center" vertical="top" wrapText="1"/>
      <protection locked="0"/>
    </xf>
    <xf numFmtId="0" fontId="52" fillId="0" borderId="154" xfId="0" applyFont="1" applyBorder="1" applyAlignment="1" applyProtection="1">
      <alignment horizontal="center" vertical="top" wrapText="1"/>
      <protection locked="0"/>
    </xf>
    <xf numFmtId="0" fontId="52" fillId="0" borderId="155" xfId="0" applyFont="1" applyBorder="1" applyAlignment="1" applyProtection="1">
      <alignment horizontal="center" vertical="top" wrapText="1"/>
      <protection locked="0"/>
    </xf>
    <xf numFmtId="0" fontId="45" fillId="5" borderId="152" xfId="0" applyFont="1" applyFill="1" applyBorder="1" applyAlignment="1" applyProtection="1">
      <alignment horizontal="left" vertical="top" wrapText="1" readingOrder="1"/>
      <protection locked="0"/>
    </xf>
    <xf numFmtId="0" fontId="52" fillId="0" borderId="156" xfId="0" applyFont="1" applyBorder="1" applyAlignment="1" applyProtection="1">
      <alignment horizontal="left" vertical="top" wrapText="1"/>
      <protection locked="0"/>
    </xf>
    <xf numFmtId="0" fontId="0" fillId="5" borderId="120" xfId="0" applyFill="1" applyBorder="1"/>
    <xf numFmtId="0" fontId="31" fillId="0" borderId="120" xfId="0" applyFont="1" applyBorder="1"/>
    <xf numFmtId="0" fontId="31" fillId="30" borderId="120" xfId="0" applyFont="1" applyFill="1" applyBorder="1"/>
    <xf numFmtId="0" fontId="0" fillId="19" borderId="120" xfId="0" applyFill="1" applyBorder="1" applyAlignment="1">
      <alignment horizontal="left" vertical="center" wrapText="1"/>
    </xf>
    <xf numFmtId="0" fontId="71" fillId="19" borderId="120" xfId="0" applyFont="1" applyFill="1" applyBorder="1" applyAlignment="1" applyProtection="1">
      <alignment horizontal="left" vertical="top" wrapText="1"/>
      <protection locked="0"/>
    </xf>
    <xf numFmtId="0" fontId="72" fillId="5" borderId="120" xfId="0" applyFont="1" applyFill="1" applyBorder="1"/>
    <xf numFmtId="0" fontId="36" fillId="0" borderId="136" xfId="0" applyFont="1" applyBorder="1" applyAlignment="1" applyProtection="1">
      <alignment horizontal="left" vertical="top" wrapText="1"/>
      <protection locked="0"/>
    </xf>
    <xf numFmtId="0" fontId="72" fillId="5" borderId="131" xfId="0" applyFont="1" applyFill="1" applyBorder="1"/>
    <xf numFmtId="0" fontId="45" fillId="5" borderId="136" xfId="0" applyFont="1" applyFill="1" applyBorder="1" applyAlignment="1" applyProtection="1">
      <alignment horizontal="center" vertical="top" wrapText="1"/>
      <protection locked="0"/>
    </xf>
    <xf numFmtId="0" fontId="34" fillId="0" borderId="136" xfId="0" applyFont="1" applyBorder="1" applyAlignment="1" applyProtection="1">
      <alignment horizontal="left" vertical="top" wrapText="1"/>
      <protection locked="0"/>
    </xf>
    <xf numFmtId="0" fontId="31" fillId="0" borderId="135" xfId="0" applyFont="1" applyBorder="1"/>
    <xf numFmtId="0" fontId="31" fillId="30" borderId="135" xfId="0" applyFont="1" applyFill="1" applyBorder="1"/>
    <xf numFmtId="0" fontId="8" fillId="0" borderId="136" xfId="0" applyFont="1" applyBorder="1" applyAlignment="1" applyProtection="1">
      <alignment horizontal="left" vertical="top" wrapText="1"/>
      <protection locked="0"/>
    </xf>
    <xf numFmtId="0" fontId="8" fillId="0" borderId="157" xfId="0" applyFont="1" applyBorder="1" applyAlignment="1" applyProtection="1">
      <alignment horizontal="left" vertical="top" wrapText="1"/>
      <protection locked="0"/>
    </xf>
    <xf numFmtId="0" fontId="31" fillId="32" borderId="131" xfId="0" applyFont="1" applyFill="1" applyBorder="1"/>
    <xf numFmtId="0" fontId="7" fillId="5" borderId="131" xfId="0" applyFont="1" applyFill="1" applyBorder="1" applyAlignment="1">
      <alignment horizontal="left" vertical="center" wrapText="1"/>
    </xf>
    <xf numFmtId="0" fontId="18" fillId="5" borderId="131" xfId="0" applyFont="1" applyFill="1" applyBorder="1" applyAlignment="1">
      <alignment horizontal="center" wrapText="1"/>
    </xf>
    <xf numFmtId="0" fontId="29" fillId="32" borderId="131" xfId="0" applyFont="1" applyFill="1" applyBorder="1" applyAlignment="1">
      <alignment horizontal="left"/>
    </xf>
    <xf numFmtId="0" fontId="70" fillId="19" borderId="142" xfId="0" applyFont="1" applyFill="1" applyBorder="1" applyAlignment="1" applyProtection="1">
      <alignment horizontal="left" vertical="top" wrapText="1"/>
      <protection locked="0"/>
    </xf>
    <xf numFmtId="0" fontId="79" fillId="19" borderId="142" xfId="0" applyFont="1" applyFill="1" applyBorder="1" applyAlignment="1" applyProtection="1">
      <alignment horizontal="left" vertical="top" wrapText="1"/>
      <protection locked="0"/>
    </xf>
    <xf numFmtId="0" fontId="54" fillId="0" borderId="131" xfId="0" applyFont="1" applyBorder="1"/>
    <xf numFmtId="0" fontId="0" fillId="19" borderId="133" xfId="0" applyFill="1" applyBorder="1" applyAlignment="1">
      <alignment horizontal="left" vertical="center"/>
    </xf>
    <xf numFmtId="0" fontId="0" fillId="5" borderId="133" xfId="0" applyFill="1" applyBorder="1" applyAlignment="1">
      <alignment horizontal="left" vertical="center"/>
    </xf>
    <xf numFmtId="0" fontId="33" fillId="19" borderId="142" xfId="0" applyFont="1" applyFill="1" applyBorder="1" applyAlignment="1" applyProtection="1">
      <alignment horizontal="left" vertical="top" wrapText="1"/>
      <protection locked="0"/>
    </xf>
    <xf numFmtId="0" fontId="35" fillId="19" borderId="142" xfId="0" applyFont="1" applyFill="1" applyBorder="1" applyAlignment="1" applyProtection="1">
      <alignment horizontal="left" vertical="top" wrapText="1"/>
      <protection locked="0"/>
    </xf>
    <xf numFmtId="0" fontId="0" fillId="0" borderId="134" xfId="0" applyBorder="1" applyAlignment="1">
      <alignment horizontal="center"/>
    </xf>
    <xf numFmtId="0" fontId="30" fillId="19" borderId="131" xfId="0" applyFont="1" applyFill="1" applyBorder="1" applyAlignment="1">
      <alignment horizontal="left" vertical="center" wrapText="1"/>
    </xf>
    <xf numFmtId="0" fontId="8" fillId="0" borderId="128" xfId="0" applyFont="1" applyBorder="1" applyAlignment="1" applyProtection="1">
      <alignment vertical="top" wrapText="1"/>
      <protection locked="0"/>
    </xf>
    <xf numFmtId="0" fontId="16" fillId="0" borderId="134" xfId="0" applyFont="1" applyBorder="1"/>
    <xf numFmtId="0" fontId="73" fillId="19" borderId="142" xfId="0" applyFont="1" applyFill="1" applyBorder="1" applyAlignment="1" applyProtection="1">
      <alignment horizontal="left" vertical="top" wrapText="1"/>
      <protection locked="0"/>
    </xf>
    <xf numFmtId="0" fontId="35" fillId="0" borderId="136" xfId="0" applyFont="1" applyBorder="1" applyAlignment="1" applyProtection="1">
      <alignment horizontal="left" vertical="top" wrapText="1"/>
      <protection locked="0"/>
    </xf>
    <xf numFmtId="0" fontId="29" fillId="23" borderId="130" xfId="26" applyFont="1" applyFill="1" applyBorder="1" applyAlignment="1">
      <alignment vertical="top" wrapText="1"/>
    </xf>
    <xf numFmtId="0" fontId="70" fillId="5" borderId="142" xfId="0" applyFont="1" applyFill="1" applyBorder="1" applyAlignment="1" applyProtection="1">
      <alignment horizontal="left" vertical="top" wrapText="1"/>
      <protection locked="0"/>
    </xf>
    <xf numFmtId="0" fontId="35" fillId="0" borderId="131" xfId="0" applyFont="1" applyBorder="1" applyAlignment="1" applyProtection="1">
      <alignment horizontal="left" vertical="top"/>
      <protection locked="0"/>
    </xf>
    <xf numFmtId="0" fontId="5" fillId="0" borderId="131" xfId="0" applyFont="1" applyBorder="1"/>
    <xf numFmtId="0" fontId="5" fillId="10" borderId="133" xfId="0" applyFont="1" applyFill="1" applyBorder="1" applyAlignment="1">
      <alignment horizontal="center"/>
    </xf>
    <xf numFmtId="0" fontId="5" fillId="10" borderId="129" xfId="0" applyFont="1" applyFill="1" applyBorder="1" applyAlignment="1">
      <alignment horizontal="center"/>
    </xf>
    <xf numFmtId="0" fontId="5" fillId="10" borderId="134" xfId="0" applyFont="1" applyFill="1" applyBorder="1" applyAlignment="1">
      <alignment horizontal="center"/>
    </xf>
    <xf numFmtId="0" fontId="5" fillId="33" borderId="131" xfId="0" applyFont="1" applyFill="1" applyBorder="1" applyAlignment="1">
      <alignment horizontal="center"/>
    </xf>
    <xf numFmtId="15" fontId="0" fillId="0" borderId="135" xfId="0" applyNumberFormat="1" applyBorder="1" applyAlignment="1">
      <alignment horizontal="center" vertical="center"/>
    </xf>
    <xf numFmtId="0" fontId="0" fillId="2" borderId="131" xfId="0" applyFill="1" applyBorder="1" applyAlignment="1">
      <alignment wrapText="1"/>
    </xf>
    <xf numFmtId="0" fontId="0" fillId="2" borderId="131" xfId="0" applyFill="1" applyBorder="1"/>
    <xf numFmtId="0" fontId="0" fillId="33" borderId="131" xfId="0" applyFill="1" applyBorder="1"/>
    <xf numFmtId="15" fontId="0" fillId="0" borderId="135" xfId="0" applyNumberFormat="1" applyBorder="1" applyAlignment="1">
      <alignment horizontal="center" vertical="center"/>
    </xf>
    <xf numFmtId="0" fontId="102" fillId="0" borderId="0" xfId="22" applyFont="1" applyAlignment="1">
      <alignment horizontal="center"/>
    </xf>
    <xf numFmtId="0" fontId="103" fillId="12" borderId="0" xfId="22" applyFont="1" applyFill="1" applyAlignment="1">
      <alignment horizontal="center"/>
    </xf>
    <xf numFmtId="0" fontId="90" fillId="0" borderId="21" xfId="22" applyFont="1" applyBorder="1"/>
    <xf numFmtId="15" fontId="93" fillId="41" borderId="0" xfId="22" applyNumberFormat="1" applyFont="1" applyFill="1" applyAlignment="1">
      <alignment horizontal="left"/>
    </xf>
    <xf numFmtId="0" fontId="93" fillId="41" borderId="0" xfId="22" applyFont="1" applyFill="1" applyAlignment="1">
      <alignment horizontal="left"/>
    </xf>
    <xf numFmtId="0" fontId="104" fillId="41" borderId="17" xfId="22" applyFont="1" applyFill="1" applyBorder="1" applyAlignment="1">
      <alignment horizontal="center" vertical="center" wrapText="1"/>
    </xf>
    <xf numFmtId="0" fontId="104" fillId="41" borderId="18" xfId="22" applyFont="1" applyFill="1" applyBorder="1" applyAlignment="1">
      <alignment horizontal="center" vertical="center" wrapText="1"/>
    </xf>
    <xf numFmtId="0" fontId="104" fillId="41" borderId="38" xfId="22" applyFont="1" applyFill="1" applyBorder="1" applyAlignment="1">
      <alignment horizontal="center" vertical="center" wrapText="1"/>
    </xf>
    <xf numFmtId="0" fontId="104" fillId="41" borderId="84" xfId="22" applyFont="1" applyFill="1" applyBorder="1" applyAlignment="1">
      <alignment horizontal="center" vertical="center" wrapText="1"/>
    </xf>
    <xf numFmtId="0" fontId="104" fillId="41" borderId="85" xfId="22" applyFont="1" applyFill="1" applyBorder="1" applyAlignment="1">
      <alignment horizontal="left" vertical="center" wrapText="1"/>
    </xf>
    <xf numFmtId="0" fontId="104" fillId="41" borderId="84" xfId="22" applyFont="1" applyFill="1" applyBorder="1" applyAlignment="1">
      <alignment horizontal="center" vertical="center"/>
    </xf>
    <xf numFmtId="0" fontId="104" fillId="41" borderId="39" xfId="22" applyFont="1" applyFill="1" applyBorder="1" applyAlignment="1">
      <alignment horizontal="center" vertical="center"/>
    </xf>
    <xf numFmtId="0" fontId="104" fillId="41" borderId="18" xfId="22" applyFont="1" applyFill="1" applyBorder="1" applyAlignment="1">
      <alignment horizontal="left" vertical="center"/>
    </xf>
    <xf numFmtId="0" fontId="104" fillId="41" borderId="86" xfId="22" applyFont="1" applyFill="1" applyBorder="1" applyAlignment="1">
      <alignment horizontal="center" vertical="center"/>
    </xf>
    <xf numFmtId="0" fontId="20" fillId="0" borderId="0" xfId="22" applyAlignment="1">
      <alignment horizontal="center" vertical="center" wrapText="1"/>
    </xf>
    <xf numFmtId="0" fontId="20" fillId="0" borderId="130" xfId="22" applyBorder="1"/>
    <xf numFmtId="0" fontId="20" fillId="0" borderId="131" xfId="22" applyBorder="1" applyAlignment="1">
      <alignment horizontal="center"/>
    </xf>
    <xf numFmtId="9" fontId="0" fillId="0" borderId="135" xfId="28" applyFont="1" applyFill="1" applyBorder="1" applyAlignment="1">
      <alignment horizontal="center"/>
    </xf>
    <xf numFmtId="9" fontId="20" fillId="0" borderId="131" xfId="22" applyNumberFormat="1" applyBorder="1" applyAlignment="1">
      <alignment horizontal="center"/>
    </xf>
    <xf numFmtId="9" fontId="20" fillId="0" borderId="132" xfId="22" applyNumberFormat="1" applyBorder="1" applyAlignment="1">
      <alignment horizontal="center"/>
    </xf>
    <xf numFmtId="9" fontId="20" fillId="0" borderId="158" xfId="22" applyNumberFormat="1" applyBorder="1" applyAlignment="1">
      <alignment horizontal="center" wrapText="1"/>
    </xf>
    <xf numFmtId="1" fontId="20" fillId="11" borderId="158" xfId="22" applyNumberFormat="1" applyFill="1" applyBorder="1" applyAlignment="1">
      <alignment horizontal="center" wrapText="1"/>
    </xf>
    <xf numFmtId="9" fontId="20" fillId="37" borderId="130" xfId="22" applyNumberFormat="1" applyFill="1" applyBorder="1" applyAlignment="1">
      <alignment horizontal="center" wrapText="1"/>
    </xf>
    <xf numFmtId="9" fontId="20" fillId="0" borderId="129" xfId="22" applyNumberFormat="1" applyBorder="1" applyAlignment="1">
      <alignment horizontal="center" wrapText="1"/>
    </xf>
    <xf numFmtId="9" fontId="20" fillId="0" borderId="131" xfId="22" applyNumberFormat="1" applyBorder="1" applyAlignment="1">
      <alignment horizontal="center" wrapText="1"/>
    </xf>
    <xf numFmtId="9" fontId="20" fillId="0" borderId="146" xfId="22" applyNumberFormat="1" applyBorder="1" applyAlignment="1">
      <alignment horizontal="center"/>
    </xf>
    <xf numFmtId="0" fontId="20" fillId="5" borderId="131" xfId="22" applyFill="1" applyBorder="1" applyAlignment="1">
      <alignment horizontal="center"/>
    </xf>
    <xf numFmtId="9" fontId="0" fillId="0" borderId="135" xfId="28" applyFont="1" applyFill="1" applyBorder="1" applyAlignment="1">
      <alignment horizontal="center" vertical="center"/>
    </xf>
    <xf numFmtId="0" fontId="20" fillId="11" borderId="0" xfId="22" applyFill="1" applyAlignment="1">
      <alignment horizontal="center"/>
    </xf>
    <xf numFmtId="9" fontId="20" fillId="37" borderId="130" xfId="22" applyNumberFormat="1" applyFill="1" applyBorder="1" applyAlignment="1">
      <alignment horizontal="center"/>
    </xf>
    <xf numFmtId="9" fontId="20" fillId="0" borderId="129" xfId="22" applyNumberFormat="1" applyBorder="1" applyAlignment="1">
      <alignment horizontal="center"/>
    </xf>
    <xf numFmtId="1" fontId="20" fillId="0" borderId="131" xfId="22" applyNumberFormat="1" applyBorder="1" applyAlignment="1">
      <alignment horizontal="center" wrapText="1"/>
    </xf>
    <xf numFmtId="9" fontId="104" fillId="0" borderId="132" xfId="28" applyFont="1" applyFill="1" applyBorder="1" applyAlignment="1">
      <alignment horizontal="center"/>
    </xf>
    <xf numFmtId="9" fontId="104" fillId="0" borderId="158" xfId="28" applyFont="1" applyFill="1" applyBorder="1" applyAlignment="1">
      <alignment horizontal="center"/>
    </xf>
    <xf numFmtId="1" fontId="20" fillId="11" borderId="158" xfId="22" applyNumberFormat="1" applyFill="1" applyBorder="1" applyAlignment="1">
      <alignment horizontal="center"/>
    </xf>
    <xf numFmtId="9" fontId="104" fillId="0" borderId="132" xfId="22" applyNumberFormat="1" applyFont="1" applyBorder="1" applyAlignment="1">
      <alignment horizontal="center"/>
    </xf>
    <xf numFmtId="9" fontId="104" fillId="0" borderId="158" xfId="22" applyNumberFormat="1" applyFont="1" applyBorder="1" applyAlignment="1">
      <alignment horizontal="center"/>
    </xf>
    <xf numFmtId="9" fontId="20" fillId="0" borderId="158" xfId="22" applyNumberFormat="1" applyBorder="1" applyAlignment="1">
      <alignment horizontal="center"/>
    </xf>
    <xf numFmtId="0" fontId="20" fillId="5" borderId="131" xfId="22" applyFill="1" applyBorder="1" applyAlignment="1">
      <alignment wrapText="1"/>
    </xf>
    <xf numFmtId="0" fontId="20" fillId="0" borderId="159" xfId="22" applyBorder="1" applyAlignment="1">
      <alignment horizontal="left" vertical="center"/>
    </xf>
    <xf numFmtId="0" fontId="20" fillId="0" borderId="135" xfId="22" applyBorder="1" applyAlignment="1">
      <alignment horizontal="center" vertical="center"/>
    </xf>
    <xf numFmtId="9" fontId="20" fillId="0" borderId="135" xfId="22" applyNumberFormat="1" applyBorder="1" applyAlignment="1">
      <alignment horizontal="center" vertical="center"/>
    </xf>
    <xf numFmtId="9" fontId="104" fillId="0" borderId="160" xfId="22" applyNumberFormat="1" applyFont="1" applyBorder="1" applyAlignment="1">
      <alignment horizontal="center"/>
    </xf>
    <xf numFmtId="0" fontId="4" fillId="11" borderId="161" xfId="22" applyFont="1" applyFill="1" applyBorder="1" applyAlignment="1">
      <alignment wrapText="1"/>
    </xf>
    <xf numFmtId="9" fontId="20" fillId="37" borderId="162" xfId="22" applyNumberFormat="1" applyFill="1" applyBorder="1" applyAlignment="1">
      <alignment horizontal="center"/>
    </xf>
    <xf numFmtId="9" fontId="20" fillId="0" borderId="87" xfId="22" applyNumberFormat="1" applyBorder="1" applyAlignment="1">
      <alignment wrapText="1"/>
    </xf>
    <xf numFmtId="9" fontId="20" fillId="0" borderId="163" xfId="22" applyNumberFormat="1" applyBorder="1" applyAlignment="1">
      <alignment wrapText="1"/>
    </xf>
    <xf numFmtId="0" fontId="20" fillId="0" borderId="164" xfId="22" applyBorder="1"/>
    <xf numFmtId="0" fontId="20" fillId="0" borderId="107" xfId="22" applyBorder="1" applyAlignment="1">
      <alignment horizontal="center" vertical="center"/>
    </xf>
    <xf numFmtId="9" fontId="0" fillId="0" borderId="107" xfId="28" applyFont="1" applyFill="1" applyBorder="1" applyAlignment="1">
      <alignment horizontal="center" vertical="center"/>
    </xf>
    <xf numFmtId="9" fontId="20" fillId="0" borderId="107" xfId="22" applyNumberFormat="1" applyBorder="1" applyAlignment="1">
      <alignment horizontal="center" vertical="center"/>
    </xf>
    <xf numFmtId="0" fontId="20" fillId="0" borderId="108" xfId="22" applyBorder="1" applyAlignment="1">
      <alignment horizontal="center" vertical="center"/>
    </xf>
    <xf numFmtId="0" fontId="20" fillId="0" borderId="165" xfId="22" applyBorder="1" applyAlignment="1">
      <alignment horizontal="center" vertical="center"/>
    </xf>
    <xf numFmtId="1" fontId="20" fillId="11" borderId="165" xfId="22" applyNumberFormat="1" applyFill="1" applyBorder="1" applyAlignment="1">
      <alignment horizontal="center" wrapText="1"/>
    </xf>
    <xf numFmtId="9" fontId="20" fillId="37" borderId="109" xfId="22" applyNumberFormat="1" applyFill="1" applyBorder="1" applyAlignment="1">
      <alignment wrapText="1"/>
    </xf>
    <xf numFmtId="9" fontId="20" fillId="0" borderId="111" xfId="22" applyNumberFormat="1" applyBorder="1" applyAlignment="1">
      <alignment wrapText="1"/>
    </xf>
    <xf numFmtId="9" fontId="20" fillId="0" borderId="107" xfId="22" applyNumberFormat="1" applyBorder="1" applyAlignment="1">
      <alignment wrapText="1"/>
    </xf>
    <xf numFmtId="9" fontId="20" fillId="0" borderId="166" xfId="22" applyNumberFormat="1" applyBorder="1" applyAlignment="1">
      <alignment wrapText="1"/>
    </xf>
    <xf numFmtId="0" fontId="91" fillId="15" borderId="0" xfId="22" applyFont="1" applyFill="1"/>
    <xf numFmtId="0" fontId="104" fillId="0" borderId="0" xfId="22" applyFont="1" applyAlignment="1">
      <alignment horizontal="center" vertical="center"/>
    </xf>
    <xf numFmtId="0" fontId="104" fillId="0" borderId="0" xfId="22" applyFont="1" applyAlignment="1">
      <alignment horizontal="left" vertical="center"/>
    </xf>
    <xf numFmtId="0" fontId="20" fillId="0" borderId="162" xfId="22" applyBorder="1"/>
    <xf numFmtId="0" fontId="20" fillId="0" borderId="161" xfId="22" applyBorder="1" applyAlignment="1">
      <alignment horizontal="center"/>
    </xf>
    <xf numFmtId="0" fontId="20" fillId="5" borderId="161" xfId="22" applyFill="1" applyBorder="1" applyAlignment="1">
      <alignment horizontal="center"/>
    </xf>
    <xf numFmtId="9" fontId="20" fillId="0" borderId="161" xfId="22" applyNumberFormat="1" applyBorder="1" applyAlignment="1">
      <alignment horizontal="center"/>
    </xf>
    <xf numFmtId="9" fontId="20" fillId="37" borderId="160" xfId="22" applyNumberFormat="1" applyFill="1" applyBorder="1" applyAlignment="1">
      <alignment horizontal="center"/>
    </xf>
    <xf numFmtId="9" fontId="20" fillId="11" borderId="158" xfId="22" applyNumberFormat="1" applyFill="1" applyBorder="1" applyAlignment="1">
      <alignment horizontal="center" wrapText="1"/>
    </xf>
    <xf numFmtId="1" fontId="20" fillId="0" borderId="158" xfId="22" applyNumberFormat="1" applyBorder="1" applyAlignment="1">
      <alignment horizontal="center" wrapText="1"/>
    </xf>
    <xf numFmtId="9" fontId="20" fillId="0" borderId="0" xfId="22" applyNumberFormat="1" applyAlignment="1">
      <alignment horizontal="center" wrapText="1"/>
    </xf>
    <xf numFmtId="9" fontId="20" fillId="0" borderId="0" xfId="22" applyNumberFormat="1" applyAlignment="1">
      <alignment horizontal="center"/>
    </xf>
    <xf numFmtId="0" fontId="20" fillId="0" borderId="88" xfId="22" applyBorder="1" applyAlignment="1">
      <alignment horizontal="center"/>
    </xf>
    <xf numFmtId="1" fontId="20" fillId="0" borderId="0" xfId="22" applyNumberFormat="1" applyAlignment="1">
      <alignment horizontal="center" wrapText="1"/>
    </xf>
    <xf numFmtId="9" fontId="104" fillId="37" borderId="160" xfId="28" applyFont="1" applyFill="1" applyBorder="1" applyAlignment="1">
      <alignment horizontal="center"/>
    </xf>
    <xf numFmtId="9" fontId="104" fillId="11" borderId="158" xfId="28" applyFont="1" applyFill="1" applyBorder="1" applyAlignment="1">
      <alignment horizontal="center"/>
    </xf>
    <xf numFmtId="1" fontId="20" fillId="0" borderId="158" xfId="22" applyNumberFormat="1" applyBorder="1" applyAlignment="1">
      <alignment horizontal="center"/>
    </xf>
    <xf numFmtId="9" fontId="104" fillId="37" borderId="160" xfId="22" applyNumberFormat="1" applyFont="1" applyFill="1" applyBorder="1" applyAlignment="1">
      <alignment horizontal="center"/>
    </xf>
    <xf numFmtId="9" fontId="104" fillId="11" borderId="158" xfId="22" applyNumberFormat="1" applyFont="1" applyFill="1" applyBorder="1" applyAlignment="1">
      <alignment horizontal="center"/>
    </xf>
    <xf numFmtId="9" fontId="20" fillId="11" borderId="158" xfId="22" applyNumberFormat="1" applyFill="1" applyBorder="1" applyAlignment="1">
      <alignment horizontal="center"/>
    </xf>
    <xf numFmtId="9" fontId="20" fillId="37" borderId="144" xfId="22" applyNumberFormat="1" applyFill="1" applyBorder="1" applyAlignment="1">
      <alignment horizontal="center" vertical="center"/>
    </xf>
    <xf numFmtId="9" fontId="20" fillId="0" borderId="0" xfId="22" applyNumberFormat="1" applyAlignment="1">
      <alignment wrapText="1"/>
    </xf>
    <xf numFmtId="9" fontId="0" fillId="0" borderId="107" xfId="28" applyFont="1" applyBorder="1" applyAlignment="1">
      <alignment horizontal="center" vertical="center"/>
    </xf>
    <xf numFmtId="0" fontId="20" fillId="0" borderId="165" xfId="22" applyBorder="1" applyAlignment="1">
      <alignment vertical="center"/>
    </xf>
    <xf numFmtId="1" fontId="20" fillId="0" borderId="165" xfId="22" applyNumberFormat="1" applyBorder="1" applyAlignment="1">
      <alignment horizontal="center" wrapText="1"/>
    </xf>
    <xf numFmtId="0" fontId="105" fillId="0" borderId="21" xfId="22" applyFont="1" applyBorder="1"/>
    <xf numFmtId="0" fontId="104" fillId="41" borderId="89" xfId="22" applyFont="1" applyFill="1" applyBorder="1" applyAlignment="1">
      <alignment horizontal="center" vertical="center" wrapText="1"/>
    </xf>
    <xf numFmtId="0" fontId="104" fillId="41" borderId="18" xfId="22" applyFont="1" applyFill="1" applyBorder="1" applyAlignment="1">
      <alignment vertical="center" wrapText="1"/>
    </xf>
    <xf numFmtId="0" fontId="104" fillId="41" borderId="18" xfId="22" applyFont="1" applyFill="1" applyBorder="1" applyAlignment="1">
      <alignment horizontal="center" vertical="center" wrapText="1"/>
    </xf>
    <xf numFmtId="0" fontId="104" fillId="41" borderId="89" xfId="22" applyFont="1" applyFill="1" applyBorder="1" applyAlignment="1">
      <alignment horizontal="center" vertical="center" wrapText="1"/>
    </xf>
    <xf numFmtId="0" fontId="104" fillId="11" borderId="161" xfId="22" applyFont="1" applyFill="1" applyBorder="1" applyAlignment="1">
      <alignment horizontal="center" vertical="center" wrapText="1"/>
    </xf>
    <xf numFmtId="0" fontId="104" fillId="36" borderId="161" xfId="22" applyFont="1" applyFill="1" applyBorder="1" applyAlignment="1">
      <alignment wrapText="1"/>
    </xf>
    <xf numFmtId="0" fontId="20" fillId="41" borderId="161" xfId="22" applyFill="1" applyBorder="1" applyAlignment="1">
      <alignment horizontal="center"/>
    </xf>
    <xf numFmtId="0" fontId="20" fillId="12" borderId="161" xfId="22" applyFill="1" applyBorder="1" applyAlignment="1">
      <alignment horizontal="center"/>
    </xf>
    <xf numFmtId="9" fontId="20" fillId="0" borderId="161" xfId="22" applyNumberFormat="1" applyBorder="1"/>
    <xf numFmtId="9" fontId="20" fillId="0" borderId="161" xfId="22" applyNumberFormat="1" applyBorder="1" applyAlignment="1">
      <alignment horizontal="center" wrapText="1"/>
    </xf>
    <xf numFmtId="9" fontId="20" fillId="0" borderId="167" xfId="22" applyNumberFormat="1" applyBorder="1" applyAlignment="1">
      <alignment horizontal="center" wrapText="1"/>
    </xf>
    <xf numFmtId="0" fontId="20" fillId="11" borderId="161" xfId="22" applyFill="1" applyBorder="1" applyAlignment="1">
      <alignment horizontal="center"/>
    </xf>
    <xf numFmtId="0" fontId="20" fillId="36" borderId="161" xfId="22" applyFill="1" applyBorder="1" applyAlignment="1">
      <alignment horizontal="center"/>
    </xf>
    <xf numFmtId="9" fontId="20" fillId="0" borderId="161" xfId="22" applyNumberFormat="1" applyBorder="1" applyAlignment="1">
      <alignment horizontal="center"/>
    </xf>
    <xf numFmtId="9" fontId="20" fillId="0" borderId="167" xfId="22" applyNumberFormat="1" applyBorder="1" applyAlignment="1">
      <alignment horizontal="center"/>
    </xf>
    <xf numFmtId="9" fontId="4" fillId="0" borderId="161" xfId="22" applyNumberFormat="1" applyFont="1" applyBorder="1" applyAlignment="1">
      <alignment horizontal="center"/>
    </xf>
    <xf numFmtId="0" fontId="20" fillId="36" borderId="161" xfId="22" applyFill="1" applyBorder="1" applyAlignment="1">
      <alignment horizontal="center" wrapText="1"/>
    </xf>
    <xf numFmtId="0" fontId="106" fillId="0" borderId="0" xfId="22" applyFont="1"/>
    <xf numFmtId="0" fontId="107" fillId="0" borderId="0" xfId="22" applyFont="1"/>
    <xf numFmtId="0" fontId="106" fillId="38" borderId="161" xfId="22" applyFont="1" applyFill="1" applyBorder="1"/>
    <xf numFmtId="0" fontId="104" fillId="36" borderId="0" xfId="22" applyFont="1" applyFill="1"/>
    <xf numFmtId="0" fontId="106" fillId="0" borderId="161" xfId="22" applyFont="1" applyBorder="1"/>
    <xf numFmtId="0" fontId="108" fillId="0" borderId="161" xfId="22" applyFont="1" applyBorder="1" applyAlignment="1">
      <alignment horizontal="center" vertical="center"/>
    </xf>
    <xf numFmtId="0" fontId="109" fillId="0" borderId="161" xfId="22" applyFont="1" applyBorder="1"/>
    <xf numFmtId="49" fontId="110" fillId="0" borderId="161" xfId="22" applyNumberFormat="1" applyFont="1" applyBorder="1" applyAlignment="1">
      <alignment horizontal="center" vertical="center"/>
    </xf>
    <xf numFmtId="0" fontId="104" fillId="0" borderId="168" xfId="22" applyFont="1" applyBorder="1"/>
    <xf numFmtId="0" fontId="104" fillId="0" borderId="161" xfId="22" applyFont="1" applyBorder="1"/>
    <xf numFmtId="0" fontId="0" fillId="0" borderId="161" xfId="29" applyFont="1" applyFill="1" applyBorder="1"/>
    <xf numFmtId="0" fontId="20" fillId="0" borderId="161" xfId="22" applyBorder="1"/>
    <xf numFmtId="0" fontId="108" fillId="0" borderId="101" xfId="22" applyFont="1" applyBorder="1" applyAlignment="1">
      <alignment horizontal="center" vertical="center"/>
    </xf>
    <xf numFmtId="0" fontId="110" fillId="0" borderId="161" xfId="22" applyFont="1" applyBorder="1" applyAlignment="1">
      <alignment horizontal="center" vertical="center"/>
    </xf>
    <xf numFmtId="0" fontId="104" fillId="5" borderId="0" xfId="22" applyFont="1" applyFill="1"/>
    <xf numFmtId="0" fontId="110" fillId="0" borderId="161" xfId="22" applyFont="1" applyBorder="1" applyAlignment="1">
      <alignment vertical="center"/>
    </xf>
    <xf numFmtId="0" fontId="104" fillId="11" borderId="0" xfId="22" applyFont="1" applyFill="1"/>
    <xf numFmtId="0" fontId="81" fillId="11" borderId="169" xfId="22" applyFont="1" applyFill="1" applyBorder="1" applyAlignment="1">
      <alignment horizontal="center" vertical="center"/>
    </xf>
    <xf numFmtId="0" fontId="6" fillId="0" borderId="168" xfId="22" applyFont="1" applyBorder="1"/>
    <xf numFmtId="0" fontId="111" fillId="35" borderId="41" xfId="22" applyFont="1" applyFill="1" applyBorder="1" applyAlignment="1">
      <alignment horizontal="center" vertical="center"/>
    </xf>
    <xf numFmtId="0" fontId="111" fillId="35" borderId="170" xfId="22" applyFont="1" applyFill="1" applyBorder="1" applyAlignment="1">
      <alignment horizontal="center" vertical="center"/>
    </xf>
    <xf numFmtId="0" fontId="109" fillId="0" borderId="168" xfId="22" applyFont="1" applyBorder="1"/>
    <xf numFmtId="0" fontId="104" fillId="0" borderId="0" xfId="22" applyFont="1"/>
    <xf numFmtId="0" fontId="81" fillId="35" borderId="41" xfId="22" applyFont="1" applyFill="1" applyBorder="1" applyAlignment="1">
      <alignment horizontal="center" vertical="center"/>
    </xf>
    <xf numFmtId="0" fontId="81" fillId="35" borderId="170" xfId="22" applyFont="1" applyFill="1" applyBorder="1" applyAlignment="1">
      <alignment horizontal="center" vertical="center"/>
    </xf>
    <xf numFmtId="0" fontId="83" fillId="0" borderId="0" xfId="22" applyFont="1" applyAlignment="1">
      <alignment horizontal="center"/>
    </xf>
    <xf numFmtId="0" fontId="108" fillId="5" borderId="161" xfId="22" applyFont="1" applyFill="1" applyBorder="1" applyAlignment="1">
      <alignment horizontal="center" vertical="center"/>
    </xf>
    <xf numFmtId="49" fontId="112" fillId="0" borderId="161" xfId="22" applyNumberFormat="1" applyFont="1" applyBorder="1" applyAlignment="1">
      <alignment wrapText="1"/>
    </xf>
    <xf numFmtId="49" fontId="20" fillId="0" borderId="0" xfId="22" applyNumberFormat="1"/>
    <xf numFmtId="0" fontId="20" fillId="0" borderId="168" xfId="22" applyBorder="1"/>
    <xf numFmtId="49" fontId="20" fillId="0" borderId="161" xfId="22" applyNumberFormat="1" applyBorder="1"/>
    <xf numFmtId="0" fontId="105" fillId="0" borderId="0" xfId="22" applyFont="1"/>
    <xf numFmtId="0" fontId="105" fillId="0" borderId="90" xfId="22" applyFont="1" applyBorder="1"/>
    <xf numFmtId="0" fontId="104" fillId="41" borderId="161" xfId="22" applyFont="1" applyFill="1" applyBorder="1" applyAlignment="1">
      <alignment horizontal="center" vertical="center" wrapText="1"/>
    </xf>
    <xf numFmtId="0" fontId="20" fillId="0" borderId="0" xfId="22" applyAlignment="1">
      <alignment horizontal="center"/>
    </xf>
    <xf numFmtId="0" fontId="20" fillId="0" borderId="0" xfId="22" applyAlignment="1">
      <alignment wrapText="1"/>
    </xf>
    <xf numFmtId="1" fontId="4" fillId="11" borderId="161" xfId="22" applyNumberFormat="1" applyFont="1" applyFill="1" applyBorder="1" applyAlignment="1">
      <alignment horizontal="center" wrapText="1"/>
    </xf>
    <xf numFmtId="0" fontId="20" fillId="11" borderId="161" xfId="22" applyFill="1" applyBorder="1"/>
    <xf numFmtId="0" fontId="104" fillId="39" borderId="161" xfId="22" applyFont="1" applyFill="1" applyBorder="1"/>
    <xf numFmtId="0" fontId="104" fillId="15" borderId="161" xfId="22" applyFont="1" applyFill="1" applyBorder="1"/>
    <xf numFmtId="0" fontId="104" fillId="36" borderId="161" xfId="22" applyFont="1" applyFill="1" applyBorder="1"/>
    <xf numFmtId="9" fontId="0" fillId="0" borderId="161" xfId="28" applyFont="1" applyFill="1" applyBorder="1" applyAlignment="1">
      <alignment horizontal="center" vertical="center"/>
    </xf>
    <xf numFmtId="0" fontId="104" fillId="41" borderId="19" xfId="22" applyFont="1" applyFill="1" applyBorder="1" applyAlignment="1">
      <alignment horizontal="center" vertical="center" wrapText="1"/>
    </xf>
    <xf numFmtId="0" fontId="104" fillId="41" borderId="91" xfId="22" applyFont="1" applyFill="1" applyBorder="1" applyAlignment="1">
      <alignment horizontal="center" vertical="center" wrapText="1"/>
    </xf>
    <xf numFmtId="0" fontId="104" fillId="41" borderId="92" xfId="22" applyFont="1" applyFill="1" applyBorder="1" applyAlignment="1">
      <alignment horizontal="center" vertical="center" wrapText="1"/>
    </xf>
    <xf numFmtId="0" fontId="104" fillId="41" borderId="40" xfId="22" applyFont="1" applyFill="1" applyBorder="1" applyAlignment="1">
      <alignment horizontal="center" vertical="center" wrapText="1"/>
    </xf>
    <xf numFmtId="0" fontId="104" fillId="41" borderId="93" xfId="22" applyFont="1" applyFill="1" applyBorder="1" applyAlignment="1">
      <alignment horizontal="center" vertical="center" wrapText="1"/>
    </xf>
    <xf numFmtId="0" fontId="104" fillId="41" borderId="93" xfId="22" applyFont="1" applyFill="1" applyBorder="1" applyAlignment="1">
      <alignment horizontal="center" vertical="center" wrapText="1"/>
    </xf>
    <xf numFmtId="0" fontId="104" fillId="41" borderId="94" xfId="22" applyFont="1" applyFill="1" applyBorder="1" applyAlignment="1">
      <alignment horizontal="center" vertical="center" wrapText="1"/>
    </xf>
    <xf numFmtId="0" fontId="81" fillId="35" borderId="161" xfId="22" applyFont="1" applyFill="1" applyBorder="1" applyAlignment="1">
      <alignment horizontal="center" vertical="center"/>
    </xf>
    <xf numFmtId="0" fontId="81" fillId="0" borderId="168" xfId="22" applyFont="1" applyBorder="1" applyAlignment="1">
      <alignment horizontal="center" vertical="center"/>
    </xf>
    <xf numFmtId="0" fontId="16" fillId="0" borderId="167" xfId="22" applyFont="1" applyBorder="1" applyAlignment="1">
      <alignment horizontal="center"/>
    </xf>
    <xf numFmtId="0" fontId="113" fillId="0" borderId="171" xfId="22" applyFont="1" applyBorder="1" applyAlignment="1">
      <alignment horizontal="center"/>
    </xf>
    <xf numFmtId="0" fontId="113" fillId="0" borderId="168" xfId="22" applyFont="1" applyBorder="1" applyAlignment="1">
      <alignment horizontal="center"/>
    </xf>
    <xf numFmtId="0" fontId="113" fillId="0" borderId="161" xfId="22" applyFont="1" applyBorder="1" applyAlignment="1">
      <alignment horizontal="center"/>
    </xf>
    <xf numFmtId="0" fontId="82" fillId="35" borderId="161" xfId="22" applyFont="1" applyFill="1" applyBorder="1" applyAlignment="1">
      <alignment horizontal="center" vertical="center"/>
    </xf>
    <xf numFmtId="0" fontId="114" fillId="0" borderId="168" xfId="22" applyFont="1" applyBorder="1" applyAlignment="1">
      <alignment horizontal="center" vertical="center"/>
    </xf>
    <xf numFmtId="0" fontId="81" fillId="0" borderId="161" xfId="22" applyFont="1" applyBorder="1" applyAlignment="1">
      <alignment horizontal="center" vertical="center"/>
    </xf>
    <xf numFmtId="0" fontId="83" fillId="0" borderId="161" xfId="22" applyFont="1" applyBorder="1" applyAlignment="1">
      <alignment horizontal="center"/>
    </xf>
    <xf numFmtId="0" fontId="114" fillId="0" borderId="168" xfId="22" applyFont="1" applyBorder="1" applyAlignment="1">
      <alignment horizontal="left" vertical="center"/>
    </xf>
    <xf numFmtId="14" fontId="108" fillId="0" borderId="161" xfId="22" applyNumberFormat="1" applyFont="1" applyBorder="1" applyAlignment="1">
      <alignment horizontal="center" vertical="center"/>
    </xf>
    <xf numFmtId="0" fontId="113" fillId="0" borderId="167" xfId="22" applyFont="1" applyBorder="1" applyAlignment="1">
      <alignment horizontal="left"/>
    </xf>
    <xf numFmtId="0" fontId="113" fillId="0" borderId="171" xfId="22" applyFont="1" applyBorder="1" applyAlignment="1">
      <alignment horizontal="left"/>
    </xf>
    <xf numFmtId="0" fontId="113" fillId="0" borderId="168" xfId="22" applyFont="1" applyBorder="1" applyAlignment="1">
      <alignment horizontal="left"/>
    </xf>
    <xf numFmtId="0" fontId="115" fillId="0" borderId="101" xfId="27" applyNumberFormat="1" applyFont="1" applyFill="1" applyBorder="1" applyAlignment="1">
      <alignment horizontal="center" vertical="center"/>
    </xf>
    <xf numFmtId="0" fontId="116" fillId="0" borderId="161" xfId="22" applyFont="1" applyBorder="1" applyAlignment="1">
      <alignment horizontal="left"/>
    </xf>
    <xf numFmtId="0" fontId="7" fillId="0" borderId="161" xfId="29" applyFont="1" applyBorder="1" applyAlignment="1">
      <alignment horizontal="center"/>
    </xf>
    <xf numFmtId="14" fontId="84" fillId="0" borderId="161" xfId="22" applyNumberFormat="1" applyFont="1" applyBorder="1" applyAlignment="1">
      <alignment horizontal="center" vertical="center"/>
    </xf>
    <xf numFmtId="0" fontId="84" fillId="0" borderId="161" xfId="22" applyFont="1" applyBorder="1" applyAlignment="1">
      <alignment horizontal="center" vertical="center"/>
    </xf>
    <xf numFmtId="0" fontId="72" fillId="0" borderId="167" xfId="22" applyFont="1" applyBorder="1" applyAlignment="1">
      <alignment horizontal="center"/>
    </xf>
    <xf numFmtId="0" fontId="72" fillId="0" borderId="171" xfId="22" applyFont="1" applyBorder="1" applyAlignment="1">
      <alignment horizontal="center"/>
    </xf>
    <xf numFmtId="0" fontId="72" fillId="0" borderId="168" xfId="22" applyFont="1" applyBorder="1" applyAlignment="1">
      <alignment horizontal="center"/>
    </xf>
    <xf numFmtId="0" fontId="84" fillId="35" borderId="161" xfId="22" applyFont="1" applyFill="1" applyBorder="1" applyAlignment="1">
      <alignment horizontal="center" vertical="center"/>
    </xf>
    <xf numFmtId="0" fontId="91" fillId="0" borderId="168" xfId="22" applyFont="1" applyBorder="1"/>
    <xf numFmtId="0" fontId="84" fillId="0" borderId="117" xfId="22" applyFont="1" applyBorder="1" applyAlignment="1">
      <alignment horizontal="center" vertical="center"/>
    </xf>
    <xf numFmtId="14" fontId="8" fillId="0" borderId="98" xfId="22" applyNumberFormat="1" applyFont="1" applyBorder="1" applyAlignment="1">
      <alignment horizontal="center" vertical="top" wrapText="1" readingOrder="1"/>
    </xf>
    <xf numFmtId="0" fontId="113" fillId="0" borderId="101" xfId="22" applyFont="1" applyBorder="1" applyAlignment="1">
      <alignment horizontal="center"/>
    </xf>
    <xf numFmtId="0" fontId="85" fillId="35" borderId="101" xfId="22" applyFont="1" applyFill="1" applyBorder="1" applyAlignment="1">
      <alignment horizontal="center" vertical="center"/>
    </xf>
    <xf numFmtId="0" fontId="97" fillId="0" borderId="99" xfId="22" applyFont="1" applyBorder="1"/>
    <xf numFmtId="0" fontId="72" fillId="0" borderId="161" xfId="22" applyFont="1" applyBorder="1" applyAlignment="1">
      <alignment horizontal="center" vertical="center"/>
    </xf>
    <xf numFmtId="14" fontId="84" fillId="35" borderId="161" xfId="22" applyNumberFormat="1" applyFont="1" applyFill="1" applyBorder="1" applyAlignment="1">
      <alignment horizontal="center" vertical="center"/>
    </xf>
    <xf numFmtId="0" fontId="85" fillId="35" borderId="161" xfId="22" applyFont="1" applyFill="1" applyBorder="1" applyAlignment="1">
      <alignment horizontal="center" vertical="center"/>
    </xf>
    <xf numFmtId="0" fontId="97" fillId="0" borderId="161" xfId="22" applyFont="1" applyBorder="1"/>
    <xf numFmtId="0" fontId="8" fillId="0" borderId="95" xfId="22" applyFont="1" applyBorder="1" applyAlignment="1">
      <alignment horizontal="center" vertical="center" wrapText="1" readingOrder="1"/>
    </xf>
    <xf numFmtId="0" fontId="72" fillId="0" borderId="161" xfId="22" applyFont="1" applyBorder="1" applyAlignment="1">
      <alignment horizontal="center"/>
    </xf>
    <xf numFmtId="0" fontId="100" fillId="0" borderId="101" xfId="22" applyFont="1" applyBorder="1" applyAlignment="1">
      <alignment horizontal="center"/>
    </xf>
    <xf numFmtId="0" fontId="0" fillId="0" borderId="161" xfId="29" applyFont="1" applyBorder="1" applyAlignment="1">
      <alignment horizontal="center"/>
    </xf>
    <xf numFmtId="14" fontId="108" fillId="35" borderId="161" xfId="22" applyNumberFormat="1" applyFont="1" applyFill="1" applyBorder="1" applyAlignment="1">
      <alignment horizontal="center" vertical="center"/>
    </xf>
    <xf numFmtId="0" fontId="113" fillId="0" borderId="161" xfId="22" applyFont="1" applyBorder="1" applyAlignment="1">
      <alignment horizontal="center"/>
    </xf>
    <xf numFmtId="0" fontId="117" fillId="35" borderId="161" xfId="22" applyFont="1" applyFill="1" applyBorder="1" applyAlignment="1">
      <alignment horizontal="center" vertical="center"/>
    </xf>
    <xf numFmtId="0" fontId="16" fillId="0" borderId="161" xfId="22" applyFont="1" applyBorder="1" applyAlignment="1">
      <alignment horizontal="center" wrapText="1"/>
    </xf>
    <xf numFmtId="0" fontId="16" fillId="35" borderId="161" xfId="22" applyFont="1" applyFill="1" applyBorder="1" applyAlignment="1">
      <alignment horizontal="center" vertical="center"/>
    </xf>
    <xf numFmtId="0" fontId="81" fillId="35" borderId="101" xfId="22" applyFont="1" applyFill="1" applyBorder="1" applyAlignment="1">
      <alignment horizontal="center" vertical="center"/>
    </xf>
    <xf numFmtId="0" fontId="16" fillId="0" borderId="161" xfId="22" applyFont="1" applyBorder="1" applyAlignment="1">
      <alignment horizontal="center"/>
    </xf>
    <xf numFmtId="0" fontId="70" fillId="35" borderId="161" xfId="22" applyFont="1" applyFill="1" applyBorder="1" applyAlignment="1">
      <alignment horizontal="center" vertical="center"/>
    </xf>
    <xf numFmtId="0" fontId="91" fillId="0" borderId="0" xfId="22" applyFont="1"/>
    <xf numFmtId="0" fontId="118" fillId="35" borderId="41" xfId="22" applyFont="1" applyFill="1" applyBorder="1" applyAlignment="1">
      <alignment horizontal="center" vertical="center"/>
    </xf>
    <xf numFmtId="0" fontId="91" fillId="0" borderId="161" xfId="22" applyFont="1" applyBorder="1"/>
    <xf numFmtId="0" fontId="108" fillId="0" borderId="161" xfId="22" applyFont="1" applyBorder="1" applyAlignment="1">
      <alignment horizontal="center" vertical="center" wrapText="1"/>
    </xf>
    <xf numFmtId="0" fontId="82" fillId="35" borderId="41" xfId="22" applyFont="1" applyFill="1" applyBorder="1" applyAlignment="1">
      <alignment horizontal="center" vertical="center"/>
    </xf>
    <xf numFmtId="0" fontId="119" fillId="0" borderId="161" xfId="22" applyFont="1" applyBorder="1" applyAlignment="1">
      <alignment horizontal="right" vertical="center" wrapText="1"/>
    </xf>
    <xf numFmtId="0" fontId="91" fillId="0" borderId="161" xfId="22" applyFont="1" applyBorder="1" applyAlignment="1">
      <alignment horizontal="center"/>
    </xf>
    <xf numFmtId="0" fontId="108" fillId="35" borderId="161" xfId="22" applyFont="1" applyFill="1" applyBorder="1" applyAlignment="1">
      <alignment horizontal="center" vertical="center"/>
    </xf>
    <xf numFmtId="0" fontId="113" fillId="0" borderId="161" xfId="22" applyFont="1" applyBorder="1" applyAlignment="1">
      <alignment horizontal="center" wrapText="1"/>
    </xf>
    <xf numFmtId="0" fontId="98" fillId="35" borderId="161" xfId="22" applyFont="1" applyFill="1" applyBorder="1" applyAlignment="1">
      <alignment horizontal="center" vertical="center"/>
    </xf>
    <xf numFmtId="0" fontId="4" fillId="0" borderId="161" xfId="22" applyFont="1" applyBorder="1" applyAlignment="1">
      <alignment horizontal="center"/>
    </xf>
    <xf numFmtId="0" fontId="16" fillId="0" borderId="161" xfId="22" applyFont="1" applyBorder="1" applyAlignment="1">
      <alignment horizontal="center" wrapText="1"/>
    </xf>
    <xf numFmtId="0" fontId="20" fillId="0" borderId="0" xfId="22" applyAlignment="1">
      <alignment horizontal="center" vertical="center"/>
    </xf>
    <xf numFmtId="49" fontId="20" fillId="0" borderId="161" xfId="22" applyNumberFormat="1" applyBorder="1" applyAlignment="1">
      <alignment horizontal="center" vertical="center"/>
    </xf>
    <xf numFmtId="16" fontId="113" fillId="0" borderId="161" xfId="22" applyNumberFormat="1" applyFont="1" applyBorder="1" applyAlignment="1">
      <alignment horizontal="center" vertical="center"/>
    </xf>
    <xf numFmtId="0" fontId="97" fillId="0" borderId="168" xfId="22" applyFont="1" applyBorder="1"/>
    <xf numFmtId="0" fontId="120" fillId="0" borderId="161" xfId="22" applyFont="1" applyBorder="1" applyAlignment="1">
      <alignment horizontal="center"/>
    </xf>
    <xf numFmtId="0" fontId="87" fillId="35" borderId="161" xfId="22" applyFont="1" applyFill="1" applyBorder="1" applyAlignment="1">
      <alignment horizontal="center" vertical="center"/>
    </xf>
    <xf numFmtId="0" fontId="20" fillId="0" borderId="168" xfId="22" applyBorder="1" applyAlignment="1">
      <alignment horizontal="center"/>
    </xf>
    <xf numFmtId="0" fontId="113" fillId="5" borderId="161" xfId="22" applyFont="1" applyFill="1" applyBorder="1" applyAlignment="1">
      <alignment horizontal="center" vertical="center" wrapText="1"/>
    </xf>
    <xf numFmtId="0" fontId="20" fillId="0" borderId="161" xfId="22" applyBorder="1" applyAlignment="1">
      <alignment horizontal="center"/>
    </xf>
    <xf numFmtId="0" fontId="20" fillId="0" borderId="167" xfId="22" applyBorder="1" applyAlignment="1">
      <alignment horizontal="center"/>
    </xf>
    <xf numFmtId="0" fontId="20" fillId="0" borderId="171" xfId="22" applyBorder="1" applyAlignment="1">
      <alignment horizontal="center"/>
    </xf>
    <xf numFmtId="0" fontId="20" fillId="0" borderId="168" xfId="22" applyBorder="1" applyAlignment="1">
      <alignment horizontal="center"/>
    </xf>
    <xf numFmtId="0" fontId="0" fillId="11" borderId="25" xfId="0" applyFill="1" applyBorder="1" applyAlignment="1">
      <alignment horizontal="center" vertical="center"/>
    </xf>
  </cellXfs>
  <cellStyles count="30">
    <cellStyle name="Bad" xfId="26" builtinId="27"/>
    <cellStyle name="Comma 2" xfId="1" xr:uid="{00000000-0005-0000-0000-000001000000}"/>
    <cellStyle name="Currency 10" xfId="16" xr:uid="{00000000-0005-0000-0000-000002000000}"/>
    <cellStyle name="Currency 11" xfId="17" xr:uid="{00000000-0005-0000-0000-000003000000}"/>
    <cellStyle name="Currency 12" xfId="19" xr:uid="{00000000-0005-0000-0000-000004000000}"/>
    <cellStyle name="Currency 13" xfId="20" xr:uid="{00000000-0005-0000-0000-000005000000}"/>
    <cellStyle name="Currency 14" xfId="21" xr:uid="{00000000-0005-0000-0000-000006000000}"/>
    <cellStyle name="Currency 15" xfId="23" xr:uid="{00000000-0005-0000-0000-000007000000}"/>
    <cellStyle name="Currency 16" xfId="24" xr:uid="{00000000-0005-0000-0000-000008000000}"/>
    <cellStyle name="Currency 17" xfId="27" xr:uid="{00000000-0005-0000-0000-000009000000}"/>
    <cellStyle name="Currency 2" xfId="8" xr:uid="{00000000-0005-0000-0000-00000A000000}"/>
    <cellStyle name="Currency 3" xfId="9" xr:uid="{00000000-0005-0000-0000-00000B000000}"/>
    <cellStyle name="Currency 4" xfId="10" xr:uid="{00000000-0005-0000-0000-00000C000000}"/>
    <cellStyle name="Currency 5" xfId="11" xr:uid="{00000000-0005-0000-0000-00000D000000}"/>
    <cellStyle name="Currency 6" xfId="12" xr:uid="{00000000-0005-0000-0000-00000E000000}"/>
    <cellStyle name="Currency 7" xfId="13" xr:uid="{00000000-0005-0000-0000-00000F000000}"/>
    <cellStyle name="Currency 8" xfId="14" xr:uid="{00000000-0005-0000-0000-000010000000}"/>
    <cellStyle name="Currency 9" xfId="15" xr:uid="{00000000-0005-0000-0000-000011000000}"/>
    <cellStyle name="Good" xfId="25" builtinId="26"/>
    <cellStyle name="Hyperlink 2" xfId="29" xr:uid="{00000000-0005-0000-0000-000013000000}"/>
    <cellStyle name="Normal" xfId="0" builtinId="0"/>
    <cellStyle name="Normal 2" xfId="2" xr:uid="{00000000-0005-0000-0000-000015000000}"/>
    <cellStyle name="Normal 3" xfId="5" xr:uid="{00000000-0005-0000-0000-000016000000}"/>
    <cellStyle name="Normal 4" xfId="6" xr:uid="{00000000-0005-0000-0000-000017000000}"/>
    <cellStyle name="Normal 4 3" xfId="4" xr:uid="{00000000-0005-0000-0000-000018000000}"/>
    <cellStyle name="Normal 5" xfId="18" xr:uid="{00000000-0005-0000-0000-000019000000}"/>
    <cellStyle name="Normal 6" xfId="22" xr:uid="{00000000-0005-0000-0000-00001A000000}"/>
    <cellStyle name="Percent" xfId="3" builtinId="5"/>
    <cellStyle name="Percent 2" xfId="7" xr:uid="{00000000-0005-0000-0000-00001C000000}"/>
    <cellStyle name="Percent 3" xfId="28" xr:uid="{00000000-0005-0000-0000-00001D000000}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Condition monitoring / Oil samples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52140724461601E-2"/>
          <c:y val="0.14158171405045"/>
          <c:w val="0.94433136330190204"/>
          <c:h val="0.67018861256204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'[1]03 Oct 2024'!$I$61</c:f>
              <c:strCache>
                <c:ptCount val="1"/>
                <c:pt idx="0">
                  <c:v>% Compliance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'[1]03 Oct 2024'!$B$62:$B$67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Support Equipment</c:v>
                </c:pt>
              </c:strCache>
            </c:strRef>
          </c:cat>
          <c:val>
            <c:numRef>
              <c:f>'[1]03 Oct 2024'!$I$62:$I$67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3-42A8-9437-E69A92E61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31840"/>
        <c:axId val="118933376"/>
      </c:barChart>
      <c:catAx>
        <c:axId val="11893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3376"/>
        <c:crosses val="autoZero"/>
        <c:auto val="1"/>
        <c:lblAlgn val="ctr"/>
        <c:lblOffset val="100"/>
        <c:noMultiLvlLbl val="0"/>
      </c:catAx>
      <c:valAx>
        <c:axId val="118933376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893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5e7c59-ad4f-467b-9281-6238cf06d5e9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 u="sng"/>
              <a:t>Oil Sample Paper Work</a:t>
            </a:r>
            <a:r>
              <a:rPr lang="en-ZA" b="1" u="sng" baseline="0"/>
              <a:t> </a:t>
            </a:r>
            <a:endParaRPr lang="en-ZA" b="1" u="sng"/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4.68797797795018E-2"/>
          <c:y val="0.134675925925926"/>
          <c:w val="0.95312022022049903"/>
          <c:h val="0.61498432487605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'[1]03 Oct 2024'!$N$61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'[1]03 Oct 2024'!$N$62:$N$67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B4B-40C2-95F0-422B06A0644E}"/>
            </c:ext>
          </c:extLst>
        </c:ser>
        <c:ser>
          <c:idx val="1"/>
          <c:order val="1"/>
          <c:tx>
            <c:strRef>
              <c:f>'[1]03 Oct 2024'!$O$61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'[1]03 Oct 2024'!$O$62:$O$67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AB4B-40C2-95F0-422B06A06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4058240"/>
        <c:axId val="144059776"/>
      </c:barChart>
      <c:catAx>
        <c:axId val="14405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9776"/>
        <c:crosses val="autoZero"/>
        <c:auto val="1"/>
        <c:lblAlgn val="ctr"/>
        <c:lblOffset val="100"/>
        <c:noMultiLvlLbl val="0"/>
      </c:catAx>
      <c:valAx>
        <c:axId val="1440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9fbdc8-6ca9-4f77-8c63-8fa8997cb3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86081699818528E-2"/>
          <c:y val="4.2783474483825537E-2"/>
          <c:w val="0.96611392495276105"/>
          <c:h val="0.73577136191309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'[1]03 Oct 2024'!$E$33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'[1]03 Oct 2024'!$B$34:$B$39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</c:strCache>
            </c:strRef>
          </c:cat>
          <c:val>
            <c:numRef>
              <c:f>'[1]03 Oct 2024'!$E$34:$E$39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8-406C-8D0E-216FF761A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4148736"/>
        <c:axId val="144162816"/>
      </c:barChart>
      <c:lineChart>
        <c:grouping val="standard"/>
        <c:varyColors val="0"/>
        <c:ser>
          <c:idx val="3"/>
          <c:order val="3"/>
          <c:tx>
            <c:strRef>
              <c:f>'[1]03 Oct 2024'!$F$33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'[1]03 Oct 2024'!$B$34:$B$39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</c:strCache>
            </c:strRef>
          </c:cat>
          <c:val>
            <c:numRef>
              <c:f>'[1]03 Oct 2024'!$F$34:$F$39</c:f>
              <c:numCache>
                <c:formatCode>General</c:formatCode>
                <c:ptCount val="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8-406C-8D0E-216FF761A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148736"/>
        <c:axId val="144162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'[1]03 Oct 2024'!$C$33</c15:sqref>
                        </c15:formulaRef>
                      </c:ext>
                    </c:extLst>
                    <c:strCache>
                      <c:ptCount val="1"/>
                      <c:pt idx="0">
                        <c:v>Planned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'[1]03 Oct 2024'!$B$34:$B$39</c15:sqref>
                        </c15:formulaRef>
                      </c:ext>
                    </c:extLst>
                    <c:strCache>
                      <c:ptCount val="6"/>
                      <c:pt idx="0">
                        <c:v>DT</c:v>
                      </c:pt>
                      <c:pt idx="1">
                        <c:v>FL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 - Service Compliance</c:v>
                      </c:pt>
                      <c:pt idx="5">
                        <c:v>Support Equipment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'[1]03 Oct 2024'!$C$34:$C$39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0</c:v>
                      </c:pt>
                      <c:pt idx="5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448-406C-8D0E-216FF761AFB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'[1]03 Oct 2024'!$D$33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'[1]03 Oct 2024'!$B$34:$B$39</c15:sqref>
                        </c15:formulaRef>
                      </c:ext>
                    </c:extLst>
                    <c:strCache>
                      <c:ptCount val="6"/>
                      <c:pt idx="0">
                        <c:v>DT</c:v>
                      </c:pt>
                      <c:pt idx="1">
                        <c:v>FL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 - Service Compliance</c:v>
                      </c:pt>
                      <c:pt idx="5">
                        <c:v>Support Equipment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'[1]03 Oct 2024'!$D$34:$D$39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5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448-406C-8D0E-216FF761AFBD}"/>
                  </c:ext>
                </c:extLst>
              </c15:ser>
            </c15:filteredLineSeries>
          </c:ext>
        </c:extLst>
      </c:lineChart>
      <c:catAx>
        <c:axId val="1441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816"/>
        <c:crosses val="autoZero"/>
        <c:auto val="1"/>
        <c:lblAlgn val="ctr"/>
        <c:lblOffset val="100"/>
        <c:noMultiLvlLbl val="0"/>
      </c:catAx>
      <c:valAx>
        <c:axId val="14416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2de2e0-2a40-40d1-ae7f-1d0729767b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Weekly</a:t>
            </a:r>
            <a:r>
              <a:rPr lang="en-ZA" baseline="0"/>
              <a:t>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'Compliance Report'!$C$6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Report'!$C$7:$C$13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2-4ED9-9DB9-E1083A49CED8}"/>
            </c:ext>
          </c:extLst>
        </c:ser>
        <c:ser>
          <c:idx val="1"/>
          <c:order val="1"/>
          <c:tx>
            <c:strRef>
              <c:f>'Compliance Report'!$D$6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Report'!$D$7:$D$13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42-4ED9-9DB9-E1083A49CED8}"/>
            </c:ext>
          </c:extLst>
        </c:ser>
        <c:ser>
          <c:idx val="2"/>
          <c:order val="2"/>
          <c:tx>
            <c:strRef>
              <c:f>'Compliance Report'!$E$6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Report'!$E$7:$E$13</c:f>
              <c:numCache>
                <c:formatCode>0%</c:formatCode>
                <c:ptCount val="7"/>
                <c:pt idx="0">
                  <c:v>1</c:v>
                </c:pt>
                <c:pt idx="1">
                  <c:v>0.66666666666666663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1.2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42-4ED9-9DB9-E1083A49CE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4219520"/>
        <c:axId val="144237696"/>
      </c:barChart>
      <c:lineChart>
        <c:grouping val="standard"/>
        <c:varyColors val="0"/>
        <c:ser>
          <c:idx val="3"/>
          <c:order val="3"/>
          <c:tx>
            <c:strRef>
              <c:f>'Compliance Report'!$F$6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Report'!$F$7:$F$13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42-4ED9-9DB9-E1083A49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19520"/>
        <c:axId val="144237696"/>
      </c:lineChart>
      <c:catAx>
        <c:axId val="1442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7696"/>
        <c:crosses val="autoZero"/>
        <c:auto val="1"/>
        <c:lblAlgn val="ctr"/>
        <c:lblOffset val="100"/>
        <c:noMultiLvlLbl val="0"/>
      </c:catAx>
      <c:valAx>
        <c:axId val="144237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2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275782-2846-4693-ba64-a2b60fe7c7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Over</a:t>
            </a:r>
            <a:r>
              <a:rPr lang="en-ZA" baseline="0"/>
              <a:t> Inspections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2.4362565130149599E-2"/>
          <c:y val="0.178901601830664"/>
          <c:w val="0.75100204411662697"/>
          <c:h val="0.67380637488963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'Compliance Report'!$C$107</c:f>
              <c:strCache>
                <c:ptCount val="1"/>
                <c:pt idx="0">
                  <c:v>Planned Over-Inspections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Report'!$C$108:$C$115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6-4F2E-B4B2-BB293D4BCB05}"/>
            </c:ext>
          </c:extLst>
        </c:ser>
        <c:ser>
          <c:idx val="1"/>
          <c:order val="1"/>
          <c:tx>
            <c:strRef>
              <c:f>'Compliance Report'!$D$107</c:f>
              <c:strCache>
                <c:ptCount val="1"/>
                <c:pt idx="0">
                  <c:v>Total Number of Inspections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Report'!$D$108:$D$115</c:f>
              <c:numCache>
                <c:formatCode>General</c:formatCode>
                <c:ptCount val="8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6-4F2E-B4B2-BB293D4BCB05}"/>
            </c:ext>
          </c:extLst>
        </c:ser>
        <c:ser>
          <c:idx val="2"/>
          <c:order val="2"/>
          <c:tx>
            <c:strRef>
              <c:f>'Compliance Report'!$E$107</c:f>
              <c:strCache>
                <c:ptCount val="1"/>
                <c:pt idx="0">
                  <c:v>Corrective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Report'!$E$108:$E$115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7616-4F2E-B4B2-BB293D4B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13568"/>
        <c:axId val="144015360"/>
      </c:barChart>
      <c:catAx>
        <c:axId val="1440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360"/>
        <c:crosses val="autoZero"/>
        <c:auto val="1"/>
        <c:lblAlgn val="ctr"/>
        <c:lblOffset val="100"/>
        <c:noMultiLvlLbl val="0"/>
      </c:catAx>
      <c:valAx>
        <c:axId val="1440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ed0293-0415-4e57-9b88-7c98d61ded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Ramp 1(SCM023)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07885896978927"/>
          <c:y val="1.2813689627379261E-2"/>
          <c:w val="0.86497326723048773"/>
          <c:h val="0.75748031496062951"/>
        </c:manualLayout>
      </c:layout>
      <c:barChart>
        <c:barDir val="col"/>
        <c:grouping val="clustered"/>
        <c:varyColors val="0"/>
        <c:ser>
          <c:idx val="0"/>
          <c:order val="0"/>
          <c:tx>
            <c:v>Azolla ZS 68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[3]Blackrock!$F$111:$F$115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A-4482-B503-4CB52FCED2A7}"/>
            </c:ext>
          </c:extLst>
        </c:ser>
        <c:ser>
          <c:idx val="1"/>
          <c:order val="1"/>
          <c:tx>
            <c:v>DA85W140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[3]Blackrock!$G$111:$G$115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A-4482-B503-4CB52FCED2A7}"/>
            </c:ext>
          </c:extLst>
        </c:ser>
        <c:ser>
          <c:idx val="2"/>
          <c:order val="2"/>
          <c:tx>
            <c:v>Rubia TIR 7400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[3]Blackrock!$H$111:$H$115</c:f>
              <c:numCache>
                <c:formatCode>General</c:formatCode>
                <c:ptCount val="5"/>
                <c:pt idx="0">
                  <c:v>49.1</c:v>
                </c:pt>
                <c:pt idx="1">
                  <c:v>181.7</c:v>
                </c:pt>
                <c:pt idx="2">
                  <c:v>144.69999999999999</c:v>
                </c:pt>
                <c:pt idx="3">
                  <c:v>57.1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A-4482-B503-4CB52FCED2A7}"/>
            </c:ext>
          </c:extLst>
        </c:ser>
        <c:ser>
          <c:idx val="3"/>
          <c:order val="3"/>
          <c:tx>
            <c:v>Multagri Super</c:v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[3]Blackrock!$I$111:$I$115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A-4482-B503-4CB52FCED2A7}"/>
            </c:ext>
          </c:extLst>
        </c:ser>
        <c:ser>
          <c:idx val="4"/>
          <c:order val="4"/>
          <c:tx>
            <c:v>Trans AC5</c:v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[3]Blackrock!$J$111:$J$115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A-4482-B503-4CB52FCED2A7}"/>
            </c:ext>
          </c:extLst>
        </c:ser>
        <c:ser>
          <c:idx val="5"/>
          <c:order val="5"/>
          <c:tx>
            <c:v>Rubia TIR 8600</c:v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[3]Blackrock!$K$111:$K$115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A-4482-B503-4CB52FCED2A7}"/>
            </c:ext>
          </c:extLst>
        </c:ser>
        <c:ser>
          <c:idx val="6"/>
          <c:order val="6"/>
          <c:tx>
            <c:v>Trans AC3</c:v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[3]Blackrock!$L$111:$L$115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9A-4482-B503-4CB52FCED2A7}"/>
            </c:ext>
          </c:extLst>
        </c:ser>
        <c:ser>
          <c:idx val="7"/>
          <c:order val="7"/>
          <c:tx>
            <c:v>Trans MP210</c:v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[3]Blackrock!$E$111:$E$115</c:f>
              <c:strCache>
                <c:ptCount val="5"/>
                <c:pt idx="0">
                  <c:v>DT0118</c:v>
                </c:pt>
                <c:pt idx="1">
                  <c:v>DT0119</c:v>
                </c:pt>
                <c:pt idx="2">
                  <c:v>DT0154</c:v>
                </c:pt>
                <c:pt idx="3">
                  <c:v>DT0160</c:v>
                </c:pt>
                <c:pt idx="4">
                  <c:v>FL0121</c:v>
                </c:pt>
              </c:strCache>
            </c:strRef>
          </c:cat>
          <c:val>
            <c:numRef>
              <c:f>[3]Blackrock!$M$111:$M$115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9A-4482-B503-4CB52FCED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4093728"/>
        <c:axId val="434103528"/>
      </c:barChart>
      <c:catAx>
        <c:axId val="4340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103528"/>
        <c:crosses val="autoZero"/>
        <c:auto val="1"/>
        <c:lblAlgn val="ctr"/>
        <c:lblOffset val="100"/>
        <c:noMultiLvlLbl val="0"/>
      </c:catAx>
      <c:valAx>
        <c:axId val="43410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CONSUMPTION ltr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93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9525</xdr:rowOff>
    </xdr:from>
    <xdr:to>
      <xdr:col>7</xdr:col>
      <xdr:colOff>21843</xdr:colOff>
      <xdr:row>29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8550"/>
          <a:ext cx="10889868" cy="164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69</xdr:row>
      <xdr:rowOff>95250</xdr:rowOff>
    </xdr:from>
    <xdr:to>
      <xdr:col>11</xdr:col>
      <xdr:colOff>666750</xdr:colOff>
      <xdr:row>87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886B3-BB60-41A2-971B-48F5AD1B0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781050</xdr:colOff>
      <xdr:row>69</xdr:row>
      <xdr:rowOff>95250</xdr:rowOff>
    </xdr:from>
    <xdr:to>
      <xdr:col>17</xdr:col>
      <xdr:colOff>561975</xdr:colOff>
      <xdr:row>83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53045-FDE3-4A84-852D-E193B9017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13606</xdr:colOff>
      <xdr:row>41</xdr:row>
      <xdr:rowOff>29936</xdr:rowOff>
    </xdr:from>
    <xdr:to>
      <xdr:col>11</xdr:col>
      <xdr:colOff>2694214</xdr:colOff>
      <xdr:row>55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7A310B-3609-43F5-80F1-EADDA73B8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3001736</xdr:colOff>
      <xdr:row>13</xdr:row>
      <xdr:rowOff>148318</xdr:rowOff>
    </xdr:from>
    <xdr:to>
      <xdr:col>11</xdr:col>
      <xdr:colOff>605065</xdr:colOff>
      <xdr:row>28</xdr:row>
      <xdr:rowOff>34018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EE321-C666-4C9E-BC6D-E163DB496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758372</xdr:colOff>
      <xdr:row>117</xdr:row>
      <xdr:rowOff>7257</xdr:rowOff>
    </xdr:from>
    <xdr:to>
      <xdr:col>7</xdr:col>
      <xdr:colOff>2123168</xdr:colOff>
      <xdr:row>131</xdr:row>
      <xdr:rowOff>75746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FB48ED-0149-4418-9E35-AF9D7FCA4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203200</xdr:colOff>
      <xdr:row>2</xdr:row>
      <xdr:rowOff>0</xdr:rowOff>
    </xdr:from>
    <xdr:to>
      <xdr:col>38</xdr:col>
      <xdr:colOff>228600</xdr:colOff>
      <xdr:row>41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21AFD1-FA1B-3B40-FFC4-D9F539736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4400" y="355600"/>
          <a:ext cx="9779000" cy="707390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2</xdr:row>
      <xdr:rowOff>50800</xdr:rowOff>
    </xdr:from>
    <xdr:to>
      <xdr:col>20</xdr:col>
      <xdr:colOff>596900</xdr:colOff>
      <xdr:row>41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3D8585-FC4F-C9E0-7C9F-31FCD8F0B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9600" y="406400"/>
          <a:ext cx="10909300" cy="7010400"/>
        </a:xfrm>
        <a:prstGeom prst="rect">
          <a:avLst/>
        </a:prstGeom>
      </xdr:spPr>
    </xdr:pic>
    <xdr:clientData/>
  </xdr:twoCellAnchor>
  <xdr:absoluteAnchor>
    <xdr:pos x="24409400" y="355600"/>
    <xdr:ext cx="11557000" cy="70358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0C156-2AAD-46A7-B1DC-37EDB6919B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 editAs="oneCell">
    <xdr:from>
      <xdr:col>61</xdr:col>
      <xdr:colOff>0</xdr:colOff>
      <xdr:row>2</xdr:row>
      <xdr:rowOff>0</xdr:rowOff>
    </xdr:from>
    <xdr:to>
      <xdr:col>82</xdr:col>
      <xdr:colOff>26276</xdr:colOff>
      <xdr:row>40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6124F0-F533-61C1-D97B-27DEFF20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65034" y="367862"/>
          <a:ext cx="12717518" cy="70682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2ENGINEER/UGReports/Assest%20Care_TMM%20Weekly%20Compliance/2425/Oct%202024/Wkly%20Compliance%20Report%20-%2003%20Oct%202024%20-%20Dont%20use%20file%20is%20corrup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6018\AppData\Local\Microsoft\Windows\INetCache\Content.Outlook\LQ1AGBWW\WeeklyOilReportBlackrock%20-%202026-02-06.xlsx" TargetMode="External"/><Relationship Id="rId1" Type="http://schemas.openxmlformats.org/officeDocument/2006/relationships/externalLinkPath" Target="file:///C:\Users\10066018\AppData\Local\Microsoft\Windows\INetCache\Content.Outlook\LQ1AGBWW\WeeklyOilReportBlackrock%20-%202026-02-0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6018\AppData\Local\Microsoft\Windows\INetCache\Content.Outlook\LQ1AGBWW\WeeklyOilReportBlackrock%20-%202026-02-13.xlsx" TargetMode="External"/><Relationship Id="rId1" Type="http://schemas.openxmlformats.org/officeDocument/2006/relationships/externalLinkPath" Target="file:///C:\Users\10066018\AppData\Local\Microsoft\Windows\INetCache\Content.Outlook\LQ1AGBWW\WeeklyOilReportBlackrock%20-%202026-02-1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NCH2ENGINEER\UGReports\Assest%20Care_TMM%20Weekly%20Compliance\2526\Feb%202026\Wkly%20Compliance%20ReportV1-%2012%20Feb%202026.xlsx" TargetMode="External"/><Relationship Id="rId1" Type="http://schemas.openxmlformats.org/officeDocument/2006/relationships/externalLinkPath" Target="/NCH2ENGINEER/UGReports/Assest%20Care_TMM%20Weekly%20Compliance/2526/Feb%202026/Wkly%20Compliance%20ReportV1-%2012%20Feb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 Oct 2024"/>
      <sheetName val=" WKLY Quality Report - Foreman"/>
      <sheetName val="Machine Washing Tracker"/>
      <sheetName val="MTBF - After Service - Planner"/>
      <sheetName val="Hydr Hose Summary"/>
    </sheetNames>
    <sheetDataSet>
      <sheetData sheetId="0">
        <row r="33">
          <cell r="C33" t="str">
            <v>Planned</v>
          </cell>
          <cell r="D33" t="str">
            <v>Actual</v>
          </cell>
          <cell r="E33" t="str">
            <v>Schedule Compliance</v>
          </cell>
          <cell r="F33" t="str">
            <v>Target</v>
          </cell>
        </row>
        <row r="34">
          <cell r="B34" t="str">
            <v>DT</v>
          </cell>
          <cell r="C34">
            <v>0</v>
          </cell>
          <cell r="D34"/>
          <cell r="E34" t="str">
            <v/>
          </cell>
          <cell r="F34">
            <v>0.95</v>
          </cell>
        </row>
        <row r="35">
          <cell r="B35" t="str">
            <v>FL</v>
          </cell>
          <cell r="C35">
            <v>0</v>
          </cell>
          <cell r="D35"/>
          <cell r="E35" t="str">
            <v/>
          </cell>
          <cell r="F35">
            <v>0.95</v>
          </cell>
        </row>
        <row r="36">
          <cell r="B36" t="str">
            <v>HD</v>
          </cell>
          <cell r="C36">
            <v>3</v>
          </cell>
          <cell r="D36"/>
          <cell r="E36">
            <v>0</v>
          </cell>
          <cell r="F36">
            <v>0.95</v>
          </cell>
        </row>
        <row r="37">
          <cell r="B37" t="str">
            <v>RT</v>
          </cell>
          <cell r="C37">
            <v>3</v>
          </cell>
          <cell r="D37"/>
          <cell r="E37">
            <v>0</v>
          </cell>
          <cell r="F37">
            <v>0.95</v>
          </cell>
        </row>
        <row r="38">
          <cell r="B38" t="str">
            <v>SR - Service Compliance</v>
          </cell>
          <cell r="C38">
            <v>0</v>
          </cell>
          <cell r="D38"/>
          <cell r="E38" t="str">
            <v/>
          </cell>
          <cell r="F38">
            <v>0.95</v>
          </cell>
        </row>
        <row r="39">
          <cell r="B39" t="str">
            <v>Support Equipment</v>
          </cell>
          <cell r="C39">
            <v>3</v>
          </cell>
          <cell r="D39">
            <v>3</v>
          </cell>
          <cell r="E39">
            <v>1</v>
          </cell>
          <cell r="F39">
            <v>0.95</v>
          </cell>
        </row>
        <row r="61">
          <cell r="I61" t="str">
            <v>% Compliance</v>
          </cell>
          <cell r="N61" t="str">
            <v>Paperwork Correct</v>
          </cell>
          <cell r="O61" t="str">
            <v>Paperwork Incorrect</v>
          </cell>
        </row>
        <row r="62">
          <cell r="B62" t="str">
            <v>DT</v>
          </cell>
          <cell r="I62">
            <v>0</v>
          </cell>
          <cell r="N62"/>
          <cell r="O62"/>
        </row>
        <row r="63">
          <cell r="B63" t="str">
            <v>FL</v>
          </cell>
          <cell r="I63">
            <v>0</v>
          </cell>
          <cell r="N63"/>
          <cell r="O63"/>
        </row>
        <row r="64">
          <cell r="B64" t="str">
            <v>HD</v>
          </cell>
          <cell r="I64" t="str">
            <v/>
          </cell>
          <cell r="N64"/>
          <cell r="O64"/>
        </row>
        <row r="65">
          <cell r="B65" t="str">
            <v>RT</v>
          </cell>
          <cell r="I65" t="str">
            <v/>
          </cell>
          <cell r="N65"/>
          <cell r="O65"/>
        </row>
        <row r="66">
          <cell r="B66" t="str">
            <v>SR</v>
          </cell>
          <cell r="I66" t="str">
            <v/>
          </cell>
          <cell r="N66"/>
          <cell r="O66"/>
        </row>
        <row r="67">
          <cell r="B67" t="str">
            <v>Support Equipment</v>
          </cell>
          <cell r="I67">
            <v>1</v>
          </cell>
          <cell r="N67"/>
          <cell r="O67"/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waneng III 41 SCM020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</sheetNames>
    <sheetDataSet>
      <sheetData sheetId="0">
        <row r="52">
          <cell r="E52" t="str">
            <v>UV0069</v>
          </cell>
          <cell r="F52">
            <v>1163.8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E53" t="str">
            <v>UV0087</v>
          </cell>
          <cell r="F53">
            <v>119.9</v>
          </cell>
          <cell r="G53">
            <v>0</v>
          </cell>
          <cell r="H53">
            <v>0</v>
          </cell>
          <cell r="I53">
            <v>22.3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E54" t="str">
            <v>HD0064</v>
          </cell>
          <cell r="F54">
            <v>131.5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E55" t="str">
            <v>HD0068</v>
          </cell>
          <cell r="F55">
            <v>77.900000000000006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E56" t="str">
            <v>RT0050</v>
          </cell>
          <cell r="F56">
            <v>254.9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E57" t="str">
            <v>RT0053</v>
          </cell>
          <cell r="F57">
            <v>37.9</v>
          </cell>
          <cell r="G57">
            <v>0</v>
          </cell>
          <cell r="H57">
            <v>0</v>
          </cell>
          <cell r="I57">
            <v>37.4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61">
          <cell r="E61" t="str">
            <v>DT0120</v>
          </cell>
          <cell r="F61">
            <v>0</v>
          </cell>
          <cell r="G61">
            <v>0</v>
          </cell>
          <cell r="H61">
            <v>0</v>
          </cell>
          <cell r="I61">
            <v>11.5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E62" t="str">
            <v>DT0122</v>
          </cell>
          <cell r="F62">
            <v>0</v>
          </cell>
          <cell r="G62">
            <v>0</v>
          </cell>
          <cell r="H62">
            <v>181.3</v>
          </cell>
          <cell r="I62">
            <v>52.5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E63" t="str">
            <v>DT0128</v>
          </cell>
          <cell r="F63">
            <v>0</v>
          </cell>
          <cell r="G63">
            <v>0</v>
          </cell>
          <cell r="H63">
            <v>0</v>
          </cell>
          <cell r="I63">
            <v>72.5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E64" t="str">
            <v>DT0157</v>
          </cell>
          <cell r="F64">
            <v>0</v>
          </cell>
          <cell r="G64">
            <v>0</v>
          </cell>
          <cell r="H64">
            <v>0</v>
          </cell>
          <cell r="I64">
            <v>14.9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E65" t="str">
            <v>DT0158</v>
          </cell>
          <cell r="F65">
            <v>0</v>
          </cell>
          <cell r="G65">
            <v>0</v>
          </cell>
          <cell r="H65">
            <v>0</v>
          </cell>
          <cell r="I65">
            <v>9.1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E66" t="str">
            <v>DT0159</v>
          </cell>
          <cell r="F66">
            <v>0</v>
          </cell>
          <cell r="G66">
            <v>0</v>
          </cell>
          <cell r="H66">
            <v>20.9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E67" t="str">
            <v>DT0169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E68" t="str">
            <v>DT0170</v>
          </cell>
          <cell r="F68">
            <v>0</v>
          </cell>
          <cell r="G68">
            <v>0</v>
          </cell>
          <cell r="H68">
            <v>0</v>
          </cell>
          <cell r="I68">
            <v>30.1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E69" t="str">
            <v>DT0176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E70" t="str">
            <v>SR0033</v>
          </cell>
          <cell r="F70">
            <v>114.2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E71" t="str">
            <v>SR0042</v>
          </cell>
          <cell r="F71">
            <v>18.3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E72" t="str">
            <v>SR0045</v>
          </cell>
          <cell r="F72">
            <v>35.700000000000003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E73" t="str">
            <v>SR0054</v>
          </cell>
          <cell r="F73">
            <v>300.5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E74" t="str">
            <v>FL0092</v>
          </cell>
          <cell r="F74">
            <v>0</v>
          </cell>
          <cell r="G74">
            <v>0</v>
          </cell>
          <cell r="H74">
            <v>0</v>
          </cell>
          <cell r="I74">
            <v>85.3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E75" t="str">
            <v>FL0087</v>
          </cell>
          <cell r="F75">
            <v>0</v>
          </cell>
          <cell r="G75">
            <v>0</v>
          </cell>
          <cell r="H75">
            <v>0</v>
          </cell>
          <cell r="I75">
            <v>222.9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E76" t="str">
            <v>FL0102</v>
          </cell>
          <cell r="F76">
            <v>0</v>
          </cell>
          <cell r="G76">
            <v>0</v>
          </cell>
          <cell r="H76">
            <v>17.399999999999999</v>
          </cell>
          <cell r="I76">
            <v>534.29999999999995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E77" t="str">
            <v>FL0106</v>
          </cell>
          <cell r="F77">
            <v>0</v>
          </cell>
          <cell r="G77">
            <v>0</v>
          </cell>
          <cell r="H77">
            <v>0</v>
          </cell>
          <cell r="I77">
            <v>51.9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E78" t="str">
            <v>FL0114</v>
          </cell>
          <cell r="F78">
            <v>0</v>
          </cell>
          <cell r="G78">
            <v>0</v>
          </cell>
          <cell r="H78">
            <v>6.4</v>
          </cell>
          <cell r="I78">
            <v>116.4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E79" t="str">
            <v>FL0120</v>
          </cell>
          <cell r="F79">
            <v>0</v>
          </cell>
          <cell r="G79">
            <v>0</v>
          </cell>
          <cell r="H79">
            <v>45.3</v>
          </cell>
          <cell r="I79">
            <v>400.9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E80" t="str">
            <v>FL0066</v>
          </cell>
          <cell r="F80">
            <v>0</v>
          </cell>
          <cell r="G80">
            <v>0</v>
          </cell>
          <cell r="H80">
            <v>5.4</v>
          </cell>
          <cell r="I80">
            <v>99.6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92">
          <cell r="E92" t="str">
            <v>DT0118</v>
          </cell>
          <cell r="F92">
            <v>0</v>
          </cell>
          <cell r="G92">
            <v>0</v>
          </cell>
          <cell r="H92">
            <v>193.5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E93" t="str">
            <v>DT0119</v>
          </cell>
          <cell r="F93">
            <v>0</v>
          </cell>
          <cell r="G93">
            <v>0</v>
          </cell>
          <cell r="H93">
            <v>51.3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E94" t="str">
            <v>DT0131</v>
          </cell>
          <cell r="F94">
            <v>0</v>
          </cell>
          <cell r="G94">
            <v>0</v>
          </cell>
          <cell r="H94">
            <v>72.3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E95" t="str">
            <v>DT0154</v>
          </cell>
          <cell r="F95">
            <v>0</v>
          </cell>
          <cell r="G95">
            <v>0</v>
          </cell>
          <cell r="H95">
            <v>13.2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E96" t="str">
            <v>DT0160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E97" t="str">
            <v>DT0161</v>
          </cell>
          <cell r="F97">
            <v>0</v>
          </cell>
          <cell r="G97">
            <v>0</v>
          </cell>
          <cell r="H97">
            <v>49.5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waneng III 41 SCM020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</sheetNames>
    <sheetDataSet>
      <sheetData sheetId="0">
        <row r="111">
          <cell r="E111" t="str">
            <v>DT0118</v>
          </cell>
          <cell r="F111">
            <v>0</v>
          </cell>
          <cell r="G111">
            <v>0</v>
          </cell>
          <cell r="H111">
            <v>49.1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E112" t="str">
            <v>DT0119</v>
          </cell>
          <cell r="F112">
            <v>0</v>
          </cell>
          <cell r="G112">
            <v>0</v>
          </cell>
          <cell r="H112">
            <v>181.7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E113" t="str">
            <v>DT0154</v>
          </cell>
          <cell r="F113">
            <v>0</v>
          </cell>
          <cell r="G113">
            <v>0</v>
          </cell>
          <cell r="H113">
            <v>144.69999999999999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E114" t="str">
            <v>DT0160</v>
          </cell>
          <cell r="F114">
            <v>0</v>
          </cell>
          <cell r="G114">
            <v>0</v>
          </cell>
          <cell r="H114">
            <v>57.1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E115" t="str">
            <v>FL0121</v>
          </cell>
          <cell r="F115">
            <v>0</v>
          </cell>
          <cell r="G115">
            <v>0</v>
          </cell>
          <cell r="H115">
            <v>5.7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 Feb 2026"/>
      <sheetName val=" WKLY Quality Report - Foreman"/>
      <sheetName val="Machine Washing Tracker"/>
      <sheetName val="CV_Pre-Start Checklist"/>
    </sheetNames>
    <sheetDataSet>
      <sheetData sheetId="0">
        <row r="6">
          <cell r="C6" t="str">
            <v>Planned</v>
          </cell>
          <cell r="D6" t="str">
            <v>Actual</v>
          </cell>
          <cell r="E6" t="str">
            <v>Schedule Compliance</v>
          </cell>
          <cell r="F6" t="str">
            <v>Target</v>
          </cell>
        </row>
        <row r="7">
          <cell r="B7" t="str">
            <v>DT</v>
          </cell>
          <cell r="C7">
            <v>4</v>
          </cell>
          <cell r="D7">
            <v>4</v>
          </cell>
          <cell r="E7">
            <v>1</v>
          </cell>
          <cell r="F7">
            <v>1</v>
          </cell>
        </row>
        <row r="8">
          <cell r="B8" t="str">
            <v>FL</v>
          </cell>
          <cell r="C8">
            <v>3</v>
          </cell>
          <cell r="D8">
            <v>2</v>
          </cell>
          <cell r="E8">
            <v>0.66666666666666663</v>
          </cell>
          <cell r="F8">
            <v>1</v>
          </cell>
        </row>
        <row r="9">
          <cell r="B9" t="str">
            <v>HD</v>
          </cell>
          <cell r="C9">
            <v>2</v>
          </cell>
          <cell r="D9">
            <v>2</v>
          </cell>
          <cell r="E9">
            <v>1</v>
          </cell>
          <cell r="F9">
            <v>1</v>
          </cell>
        </row>
        <row r="10">
          <cell r="B10" t="str">
            <v>RT</v>
          </cell>
          <cell r="C10">
            <v>4</v>
          </cell>
          <cell r="D10">
            <v>4</v>
          </cell>
          <cell r="E10">
            <v>1</v>
          </cell>
          <cell r="F10">
            <v>1</v>
          </cell>
        </row>
        <row r="11">
          <cell r="B11" t="str">
            <v>SR - Service Compliance</v>
          </cell>
          <cell r="C11">
            <v>0</v>
          </cell>
          <cell r="D11">
            <v>0</v>
          </cell>
          <cell r="E11" t="str">
            <v/>
          </cell>
          <cell r="F11">
            <v>1</v>
          </cell>
        </row>
        <row r="12">
          <cell r="B12" t="str">
            <v>Support Equipment</v>
          </cell>
          <cell r="C12">
            <v>5</v>
          </cell>
          <cell r="D12">
            <v>6</v>
          </cell>
          <cell r="E12">
            <v>1.2</v>
          </cell>
          <cell r="F12">
            <v>1</v>
          </cell>
        </row>
        <row r="13">
          <cell r="B13" t="str">
            <v xml:space="preserve">SR - Weekly Inspection </v>
          </cell>
          <cell r="C13">
            <v>8</v>
          </cell>
          <cell r="D13">
            <v>8</v>
          </cell>
          <cell r="E13">
            <v>1</v>
          </cell>
          <cell r="F13">
            <v>1</v>
          </cell>
        </row>
        <row r="107">
          <cell r="C107" t="str">
            <v>Planned Over-Inspections</v>
          </cell>
          <cell r="D107" t="str">
            <v>Total Number of Inspections Completed</v>
          </cell>
          <cell r="E107" t="str">
            <v>Corrective Work</v>
          </cell>
        </row>
        <row r="108">
          <cell r="B108" t="str">
            <v>UTILITY FOREMAN</v>
          </cell>
          <cell r="C108">
            <v>5</v>
          </cell>
          <cell r="D108">
            <v>6</v>
          </cell>
        </row>
        <row r="109">
          <cell r="B109" t="str">
            <v>MECHANIC FOREMAN</v>
          </cell>
          <cell r="C109">
            <v>6</v>
          </cell>
          <cell r="D109">
            <v>5</v>
          </cell>
        </row>
        <row r="110">
          <cell r="B110" t="str">
            <v>DRILLS FOREMAN</v>
          </cell>
          <cell r="C110">
            <v>5</v>
          </cell>
          <cell r="D110">
            <v>5</v>
          </cell>
        </row>
        <row r="111">
          <cell r="B111" t="str">
            <v>Engineer</v>
          </cell>
          <cell r="C111">
            <v>1</v>
          </cell>
          <cell r="D111">
            <v>0</v>
          </cell>
        </row>
        <row r="112">
          <cell r="B112" t="str">
            <v>Electrical Foreman</v>
          </cell>
          <cell r="C112">
            <v>5</v>
          </cell>
          <cell r="D112">
            <v>5</v>
          </cell>
        </row>
        <row r="113">
          <cell r="B113" t="str">
            <v>Plant Foreman</v>
          </cell>
          <cell r="C113">
            <v>4</v>
          </cell>
          <cell r="D113">
            <v>4</v>
          </cell>
        </row>
        <row r="114">
          <cell r="B114" t="str">
            <v>GES Plant</v>
          </cell>
          <cell r="C114">
            <v>1</v>
          </cell>
          <cell r="D114">
            <v>1</v>
          </cell>
        </row>
        <row r="115">
          <cell r="B115" t="str">
            <v>GES TMM</v>
          </cell>
          <cell r="C115">
            <v>1</v>
          </cell>
          <cell r="D115">
            <v>1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R61"/>
  <sheetViews>
    <sheetView tabSelected="1" topLeftCell="A28" zoomScale="80" zoomScaleNormal="80" workbookViewId="0">
      <selection activeCell="H37" sqref="H37:L37"/>
    </sheetView>
  </sheetViews>
  <sheetFormatPr defaultRowHeight="14.4"/>
  <cols>
    <col min="1" max="1" width="42.6640625" bestFit="1" customWidth="1"/>
    <col min="2" max="2" width="21" bestFit="1" customWidth="1"/>
    <col min="3" max="3" width="21.109375" bestFit="1" customWidth="1"/>
    <col min="4" max="4" width="16.6640625" bestFit="1" customWidth="1"/>
    <col min="5" max="5" width="19.109375" customWidth="1"/>
    <col min="6" max="6" width="21.5546875" customWidth="1"/>
    <col min="7" max="7" width="16.33203125" bestFit="1" customWidth="1"/>
    <col min="8" max="8" width="59.21875" customWidth="1"/>
    <col min="9" max="9" width="13.5546875" customWidth="1"/>
    <col min="10" max="11" width="19.88671875" customWidth="1"/>
    <col min="12" max="12" width="35.6640625" customWidth="1"/>
    <col min="13" max="13" width="15.5546875" customWidth="1"/>
    <col min="14" max="14" width="22.6640625" customWidth="1"/>
    <col min="15" max="15" width="19.33203125" bestFit="1" customWidth="1"/>
  </cols>
  <sheetData>
    <row r="1" spans="1:18" ht="21">
      <c r="E1" s="1" t="s">
        <v>0</v>
      </c>
      <c r="F1" s="1"/>
      <c r="G1" s="1"/>
      <c r="J1" s="14"/>
      <c r="K1" s="14"/>
      <c r="L1" s="14"/>
      <c r="M1" s="14"/>
    </row>
    <row r="2" spans="1:18">
      <c r="A2" s="8" t="s">
        <v>7</v>
      </c>
      <c r="B2" s="8" t="s">
        <v>43</v>
      </c>
      <c r="H2" s="25"/>
      <c r="I2" s="38" t="s">
        <v>12</v>
      </c>
      <c r="J2" s="38" t="s">
        <v>13</v>
      </c>
      <c r="K2" s="38" t="s">
        <v>15</v>
      </c>
      <c r="L2" s="38" t="s">
        <v>16</v>
      </c>
      <c r="M2" s="7" t="s">
        <v>40</v>
      </c>
    </row>
    <row r="3" spans="1:18">
      <c r="H3" s="22" t="s">
        <v>28</v>
      </c>
      <c r="I3" s="46">
        <v>998412</v>
      </c>
      <c r="J3" s="46">
        <v>895106</v>
      </c>
      <c r="K3" s="46">
        <v>60105</v>
      </c>
      <c r="L3" s="46">
        <v>52059</v>
      </c>
      <c r="M3" s="114">
        <f>L3-K3</f>
        <v>-8046</v>
      </c>
      <c r="N3" s="15"/>
      <c r="O3" s="16"/>
    </row>
    <row r="4" spans="1:18">
      <c r="A4" s="8" t="s">
        <v>32</v>
      </c>
      <c r="B4" s="13">
        <v>46059</v>
      </c>
      <c r="C4" s="13">
        <v>46066</v>
      </c>
      <c r="D4" s="8"/>
      <c r="H4" s="22" t="s">
        <v>29</v>
      </c>
      <c r="I4" s="46">
        <v>916813</v>
      </c>
      <c r="J4" s="46">
        <v>881752</v>
      </c>
      <c r="K4" s="46">
        <v>52058</v>
      </c>
      <c r="L4" s="46">
        <v>41635</v>
      </c>
      <c r="M4" s="114">
        <f>L4-K4</f>
        <v>-10423</v>
      </c>
      <c r="N4" s="15"/>
      <c r="O4" s="16"/>
    </row>
    <row r="5" spans="1:18">
      <c r="J5" s="14"/>
      <c r="K5" s="14"/>
      <c r="L5" s="14"/>
      <c r="M5" s="14"/>
    </row>
    <row r="6" spans="1:18" ht="15" customHeight="1">
      <c r="A6" s="209" t="s">
        <v>1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N6" s="14"/>
    </row>
    <row r="7" spans="1:18" ht="15.75" customHeight="1">
      <c r="A7" s="3"/>
      <c r="B7" s="5" t="s">
        <v>6</v>
      </c>
      <c r="C7" s="6" t="s">
        <v>14</v>
      </c>
      <c r="D7" s="213" t="s">
        <v>4</v>
      </c>
      <c r="E7" s="213"/>
      <c r="F7" s="213"/>
      <c r="G7" s="213"/>
      <c r="H7" s="213"/>
      <c r="I7" s="213"/>
      <c r="J7" s="213"/>
      <c r="K7" s="213"/>
      <c r="L7" s="213"/>
    </row>
    <row r="8" spans="1:18">
      <c r="A8" s="2" t="s">
        <v>3</v>
      </c>
      <c r="B8" s="36">
        <v>1</v>
      </c>
      <c r="C8" s="36">
        <v>0</v>
      </c>
      <c r="D8" s="214"/>
      <c r="E8" s="214"/>
      <c r="F8" s="214"/>
      <c r="G8" s="214"/>
      <c r="H8" s="214"/>
      <c r="I8" s="214"/>
      <c r="J8" s="214"/>
      <c r="K8" s="214"/>
      <c r="L8" s="214"/>
    </row>
    <row r="9" spans="1:18">
      <c r="A9" s="2" t="s">
        <v>2</v>
      </c>
      <c r="B9" s="36">
        <v>0</v>
      </c>
      <c r="C9" s="36">
        <v>0</v>
      </c>
      <c r="D9" s="214"/>
      <c r="E9" s="214"/>
      <c r="F9" s="214"/>
      <c r="G9" s="214"/>
      <c r="H9" s="214"/>
      <c r="I9" s="214"/>
      <c r="J9" s="214"/>
      <c r="K9" s="214"/>
      <c r="L9" s="214"/>
      <c r="O9" s="141"/>
      <c r="P9" s="141"/>
      <c r="Q9" s="142"/>
      <c r="R9" s="142"/>
    </row>
    <row r="10" spans="1:18" ht="14.25" customHeight="1">
      <c r="A10" s="2" t="s">
        <v>5</v>
      </c>
      <c r="B10" s="36">
        <v>5</v>
      </c>
      <c r="C10" s="36">
        <v>0</v>
      </c>
      <c r="D10" s="215"/>
      <c r="E10" s="215"/>
      <c r="F10" s="215"/>
      <c r="G10" s="215"/>
      <c r="H10" s="215"/>
      <c r="I10" s="215"/>
      <c r="J10" s="215"/>
      <c r="K10" s="215"/>
      <c r="L10" s="215"/>
    </row>
    <row r="11" spans="1:18">
      <c r="A11" s="2" t="s">
        <v>42</v>
      </c>
      <c r="B11" s="36">
        <v>0</v>
      </c>
      <c r="C11" s="36">
        <v>0</v>
      </c>
      <c r="D11" s="216"/>
      <c r="E11" s="216"/>
      <c r="F11" s="216"/>
      <c r="G11" s="216"/>
      <c r="H11" s="216"/>
      <c r="I11" s="216"/>
      <c r="J11" s="216"/>
      <c r="K11" s="216"/>
      <c r="L11" s="216"/>
    </row>
    <row r="12" spans="1:18" ht="15" customHeight="1">
      <c r="A12" s="209" t="s">
        <v>8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</row>
    <row r="13" spans="1:18" ht="15" customHeight="1">
      <c r="A13" s="9"/>
      <c r="B13" s="6" t="s">
        <v>9</v>
      </c>
      <c r="C13" s="6" t="s">
        <v>10</v>
      </c>
      <c r="D13" s="6" t="s">
        <v>33</v>
      </c>
      <c r="E13" s="6" t="s">
        <v>34</v>
      </c>
      <c r="F13" s="210" t="s">
        <v>35</v>
      </c>
      <c r="G13" s="212"/>
      <c r="H13" s="211" t="s">
        <v>4</v>
      </c>
      <c r="I13" s="211"/>
      <c r="J13" s="211"/>
      <c r="K13" s="211"/>
      <c r="L13" s="212"/>
    </row>
    <row r="14" spans="1:18" ht="15" customHeight="1">
      <c r="A14" s="4" t="s">
        <v>22</v>
      </c>
      <c r="B14" s="39"/>
      <c r="C14" s="24"/>
      <c r="D14" s="24"/>
      <c r="E14" s="24">
        <f>B14-C14-D14</f>
        <v>0</v>
      </c>
      <c r="F14" s="202" t="e">
        <f>C14/B14</f>
        <v>#DIV/0!</v>
      </c>
      <c r="G14" s="203"/>
      <c r="H14" s="204"/>
      <c r="I14" s="204"/>
      <c r="J14" s="204"/>
      <c r="K14" s="204"/>
      <c r="L14" s="205"/>
    </row>
    <row r="15" spans="1:18" ht="15" customHeight="1">
      <c r="A15" s="4" t="s">
        <v>20</v>
      </c>
      <c r="B15" s="39"/>
      <c r="C15" s="24"/>
      <c r="D15" s="24"/>
      <c r="E15" s="24">
        <f>B15-C15-D15</f>
        <v>0</v>
      </c>
      <c r="F15" s="202" t="e">
        <f t="shared" ref="F15:F18" si="0">C15/B15</f>
        <v>#DIV/0!</v>
      </c>
      <c r="G15" s="203"/>
      <c r="H15" s="204"/>
      <c r="I15" s="204"/>
      <c r="J15" s="204"/>
      <c r="K15" s="204"/>
      <c r="L15" s="205"/>
    </row>
    <row r="16" spans="1:18" ht="15" customHeight="1">
      <c r="A16" s="4" t="s">
        <v>44</v>
      </c>
      <c r="B16" s="39"/>
      <c r="C16" s="24"/>
      <c r="D16" s="24"/>
      <c r="E16" s="24">
        <f>B16-C16-D16</f>
        <v>0</v>
      </c>
      <c r="F16" s="202" t="e">
        <f t="shared" si="0"/>
        <v>#DIV/0!</v>
      </c>
      <c r="G16" s="203"/>
      <c r="H16" s="204"/>
      <c r="I16" s="204"/>
      <c r="J16" s="204"/>
      <c r="K16" s="204"/>
      <c r="L16" s="205"/>
    </row>
    <row r="17" spans="1:12" ht="15" customHeight="1">
      <c r="A17" s="4" t="s">
        <v>21</v>
      </c>
      <c r="B17" s="39"/>
      <c r="C17" s="24"/>
      <c r="D17" s="24"/>
      <c r="E17" s="24">
        <f t="shared" ref="E17:E18" si="1">B17-C17-D17</f>
        <v>0</v>
      </c>
      <c r="F17" s="202" t="e">
        <f t="shared" si="0"/>
        <v>#DIV/0!</v>
      </c>
      <c r="G17" s="203"/>
      <c r="H17" s="204"/>
      <c r="I17" s="204"/>
      <c r="J17" s="204"/>
      <c r="K17" s="204"/>
      <c r="L17" s="205"/>
    </row>
    <row r="18" spans="1:12" ht="15" customHeight="1">
      <c r="A18" s="4" t="s">
        <v>45</v>
      </c>
      <c r="B18" s="39"/>
      <c r="C18" s="24"/>
      <c r="D18" s="48"/>
      <c r="E18" s="24">
        <f t="shared" si="1"/>
        <v>0</v>
      </c>
      <c r="F18" s="202" t="e">
        <f t="shared" si="0"/>
        <v>#DIV/0!</v>
      </c>
      <c r="G18" s="203"/>
      <c r="H18" s="204"/>
      <c r="I18" s="204"/>
      <c r="J18" s="204"/>
      <c r="K18" s="204"/>
      <c r="L18" s="205"/>
    </row>
    <row r="19" spans="1:12" ht="15" hidden="1" customHeight="1">
      <c r="A19" s="4" t="s">
        <v>31</v>
      </c>
      <c r="B19" s="36"/>
      <c r="C19" s="24"/>
      <c r="D19" s="36"/>
      <c r="E19" s="24">
        <f t="shared" ref="E19:E20" si="2">B19-C19-D19</f>
        <v>0</v>
      </c>
      <c r="F19" s="202" t="e">
        <f t="shared" ref="F19:F20" si="3">C19/B19</f>
        <v>#DIV/0!</v>
      </c>
      <c r="G19" s="203"/>
      <c r="H19" s="204"/>
      <c r="I19" s="204"/>
      <c r="J19" s="204"/>
      <c r="K19" s="204"/>
      <c r="L19" s="205"/>
    </row>
    <row r="20" spans="1:12" ht="15" hidden="1" customHeight="1">
      <c r="A20" s="4" t="s">
        <v>30</v>
      </c>
      <c r="B20" s="36"/>
      <c r="C20" s="24"/>
      <c r="D20" s="36"/>
      <c r="E20" s="24">
        <f t="shared" si="2"/>
        <v>0</v>
      </c>
      <c r="F20" s="202" t="e">
        <f t="shared" si="3"/>
        <v>#DIV/0!</v>
      </c>
      <c r="G20" s="203"/>
      <c r="H20" s="204"/>
      <c r="I20" s="204"/>
      <c r="J20" s="204"/>
      <c r="K20" s="204"/>
      <c r="L20" s="205"/>
    </row>
    <row r="21" spans="1:12" ht="15.6">
      <c r="A21" s="209" t="s">
        <v>11</v>
      </c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</row>
    <row r="22" spans="1:12" ht="12.6" customHeight="1">
      <c r="A22" s="95"/>
      <c r="B22" s="95"/>
      <c r="C22" s="95"/>
      <c r="D22" s="95"/>
      <c r="E22" s="95"/>
      <c r="F22" s="95"/>
      <c r="G22" s="95"/>
      <c r="H22" s="60" t="s">
        <v>4</v>
      </c>
      <c r="I22" s="60"/>
      <c r="J22" s="60"/>
      <c r="K22" s="60"/>
      <c r="L22" s="61"/>
    </row>
    <row r="23" spans="1:12">
      <c r="A23" s="96"/>
      <c r="B23" s="97"/>
      <c r="C23" s="97"/>
      <c r="D23" s="98"/>
      <c r="E23" s="99"/>
      <c r="F23" s="100"/>
      <c r="G23" s="101"/>
      <c r="H23" s="62"/>
      <c r="I23" s="63"/>
      <c r="J23" s="63"/>
      <c r="K23" s="63"/>
      <c r="L23" s="64"/>
    </row>
    <row r="24" spans="1:12">
      <c r="A24" s="96"/>
      <c r="B24" s="97"/>
      <c r="C24" s="97"/>
      <c r="D24" s="98"/>
      <c r="E24" s="99"/>
      <c r="F24" s="100"/>
      <c r="G24" s="102"/>
      <c r="H24" s="55"/>
      <c r="I24" s="56"/>
      <c r="J24" s="56"/>
      <c r="K24" s="56"/>
      <c r="L24" s="57"/>
    </row>
    <row r="25" spans="1:12">
      <c r="A25" s="96"/>
      <c r="B25" s="97"/>
      <c r="C25" s="97"/>
      <c r="D25" s="98"/>
      <c r="E25" s="99"/>
      <c r="F25" s="100"/>
      <c r="G25" s="101"/>
      <c r="H25" s="62"/>
      <c r="I25" s="63"/>
      <c r="J25" s="63"/>
      <c r="K25" s="63"/>
      <c r="L25" s="64"/>
    </row>
    <row r="26" spans="1:12">
      <c r="A26" s="96"/>
      <c r="B26" s="97"/>
      <c r="C26" s="97"/>
      <c r="D26" s="103"/>
      <c r="E26" s="99"/>
      <c r="F26" s="100"/>
      <c r="G26" s="101"/>
      <c r="H26" s="110" t="s">
        <v>500</v>
      </c>
      <c r="I26" s="838"/>
      <c r="J26" s="838"/>
      <c r="K26" s="42"/>
      <c r="L26" s="43"/>
    </row>
    <row r="27" spans="1:12">
      <c r="A27" s="96"/>
      <c r="B27" s="97"/>
      <c r="C27" s="97"/>
      <c r="D27" s="103"/>
      <c r="E27" s="99"/>
      <c r="F27" s="100"/>
      <c r="G27" s="102"/>
      <c r="H27" s="55"/>
      <c r="I27" s="58"/>
      <c r="J27" s="58"/>
      <c r="K27" s="58"/>
      <c r="L27" s="59"/>
    </row>
    <row r="28" spans="1:12" ht="19.95" customHeight="1">
      <c r="A28" s="96"/>
      <c r="B28" s="97"/>
      <c r="C28" s="97"/>
      <c r="D28" s="103"/>
      <c r="E28" s="99"/>
      <c r="F28" s="100"/>
      <c r="G28" s="101"/>
      <c r="H28" s="65"/>
      <c r="I28" s="66"/>
      <c r="J28" s="66"/>
      <c r="K28" s="66"/>
      <c r="L28" s="67"/>
    </row>
    <row r="29" spans="1:12">
      <c r="A29" s="96"/>
      <c r="B29" s="97"/>
      <c r="C29" s="97"/>
      <c r="D29" s="103"/>
      <c r="E29" s="99"/>
      <c r="F29" s="100"/>
      <c r="G29" s="101"/>
      <c r="H29" s="62"/>
      <c r="I29" s="63"/>
      <c r="J29" s="63"/>
      <c r="K29" s="63"/>
      <c r="L29" s="64"/>
    </row>
    <row r="30" spans="1:12">
      <c r="A30" s="104"/>
      <c r="B30" s="105"/>
      <c r="C30" s="105"/>
      <c r="D30" s="106"/>
      <c r="E30" s="107"/>
      <c r="F30" s="108"/>
      <c r="G30" s="109"/>
      <c r="H30" s="62"/>
      <c r="I30" s="63"/>
      <c r="J30" s="63"/>
      <c r="K30" s="63"/>
      <c r="L30" s="64"/>
    </row>
    <row r="31" spans="1:12" ht="36.75" customHeight="1">
      <c r="A31" s="209" t="s">
        <v>39</v>
      </c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</row>
    <row r="32" spans="1:12" ht="15.6">
      <c r="A32" s="206" t="s">
        <v>17</v>
      </c>
      <c r="B32" s="207"/>
      <c r="C32" s="207"/>
      <c r="D32" s="207"/>
      <c r="E32" s="208"/>
      <c r="F32" s="2" t="s">
        <v>18</v>
      </c>
      <c r="G32" s="2" t="s">
        <v>19</v>
      </c>
      <c r="H32" s="210" t="s">
        <v>4</v>
      </c>
      <c r="I32" s="211"/>
      <c r="J32" s="211"/>
      <c r="K32" s="211"/>
      <c r="L32" s="212"/>
    </row>
    <row r="33" spans="1:15">
      <c r="A33" s="223" t="s">
        <v>358</v>
      </c>
      <c r="B33" s="224"/>
      <c r="C33" s="224"/>
      <c r="D33" s="224"/>
      <c r="E33" s="225"/>
      <c r="F33" s="11"/>
      <c r="G33" s="11"/>
      <c r="H33" s="220"/>
      <c r="I33" s="221"/>
      <c r="J33" s="221"/>
      <c r="K33" s="221"/>
      <c r="L33" s="222"/>
    </row>
    <row r="34" spans="1:15" ht="15" customHeight="1">
      <c r="A34" s="223" t="s">
        <v>383</v>
      </c>
      <c r="B34" s="224"/>
      <c r="C34" s="224"/>
      <c r="D34" s="224"/>
      <c r="E34" s="225"/>
      <c r="F34" s="11"/>
      <c r="G34" s="11"/>
      <c r="H34" s="220"/>
      <c r="I34" s="221"/>
      <c r="J34" s="221"/>
      <c r="K34" s="221"/>
      <c r="L34" s="222"/>
    </row>
    <row r="35" spans="1:15" ht="14.4" customHeight="1">
      <c r="A35" s="223" t="s">
        <v>384</v>
      </c>
      <c r="B35" s="224"/>
      <c r="C35" s="224"/>
      <c r="D35" s="224"/>
      <c r="E35" s="225"/>
      <c r="F35" s="11"/>
      <c r="G35" s="12"/>
      <c r="H35" s="220"/>
      <c r="I35" s="221"/>
      <c r="J35" s="221"/>
      <c r="K35" s="221"/>
      <c r="L35" s="222"/>
    </row>
    <row r="36" spans="1:15" ht="14.4" customHeight="1">
      <c r="A36" t="s">
        <v>385</v>
      </c>
      <c r="F36" s="11"/>
      <c r="G36" s="12"/>
      <c r="H36" s="220"/>
      <c r="I36" s="221"/>
      <c r="J36" s="221"/>
      <c r="K36" s="221"/>
      <c r="L36" s="222"/>
    </row>
    <row r="37" spans="1:15" ht="14.4" customHeight="1">
      <c r="A37" s="223" t="s">
        <v>386</v>
      </c>
      <c r="B37" s="224"/>
      <c r="C37" s="224"/>
      <c r="D37" s="224"/>
      <c r="E37" s="225"/>
      <c r="F37" s="11"/>
      <c r="G37" s="12"/>
      <c r="H37" s="220"/>
      <c r="I37" s="221"/>
      <c r="J37" s="221"/>
      <c r="K37" s="221"/>
      <c r="L37" s="222"/>
    </row>
    <row r="38" spans="1:15" ht="14.4" customHeight="1">
      <c r="A38" s="223"/>
      <c r="B38" s="224"/>
      <c r="C38" s="224"/>
      <c r="D38" s="224"/>
      <c r="E38" s="225"/>
      <c r="F38" s="11"/>
      <c r="G38" s="12"/>
      <c r="H38" s="52"/>
      <c r="I38" s="53"/>
      <c r="J38" s="53"/>
      <c r="K38" s="53"/>
      <c r="L38" s="54"/>
    </row>
    <row r="39" spans="1:15">
      <c r="A39" s="223"/>
      <c r="B39" s="224"/>
      <c r="C39" s="224"/>
      <c r="D39" s="224"/>
      <c r="E39" s="225"/>
      <c r="F39" s="44"/>
      <c r="G39" s="284"/>
      <c r="H39" s="220"/>
      <c r="I39" s="221"/>
      <c r="J39" s="221"/>
      <c r="K39" s="221"/>
      <c r="L39" s="222"/>
    </row>
    <row r="40" spans="1:15">
      <c r="A40" s="223"/>
      <c r="B40" s="224"/>
      <c r="C40" s="224"/>
      <c r="D40" s="224"/>
      <c r="E40" s="225"/>
      <c r="F40" s="51"/>
      <c r="G40" s="51"/>
      <c r="H40" s="52"/>
      <c r="I40" s="53"/>
      <c r="J40" s="53"/>
      <c r="K40" s="53"/>
      <c r="L40" s="54"/>
    </row>
    <row r="41" spans="1:15">
      <c r="A41" s="223"/>
      <c r="B41" s="224"/>
      <c r="C41" s="224"/>
      <c r="D41" s="224"/>
      <c r="E41" s="225"/>
      <c r="F41" s="11"/>
      <c r="G41" s="12"/>
      <c r="H41" s="227"/>
      <c r="I41" s="228"/>
      <c r="J41" s="228"/>
      <c r="K41" s="228"/>
      <c r="L41" s="229"/>
    </row>
    <row r="42" spans="1:15">
      <c r="A42" s="40"/>
      <c r="B42" s="37" t="s">
        <v>22</v>
      </c>
      <c r="C42" s="37" t="s">
        <v>20</v>
      </c>
      <c r="D42" s="37" t="s">
        <v>44</v>
      </c>
      <c r="E42" s="37" t="s">
        <v>21</v>
      </c>
      <c r="F42" s="37" t="s">
        <v>265</v>
      </c>
      <c r="G42" s="37" t="s">
        <v>46</v>
      </c>
      <c r="H42" s="220"/>
      <c r="I42" s="221"/>
      <c r="J42" s="221"/>
      <c r="K42" s="221"/>
      <c r="L42" s="222"/>
    </row>
    <row r="43" spans="1:15" ht="21.75" customHeight="1">
      <c r="A43" s="2" t="s">
        <v>25</v>
      </c>
      <c r="B43" s="45">
        <v>0.7</v>
      </c>
      <c r="C43" s="45">
        <v>0.7</v>
      </c>
      <c r="D43" s="45">
        <v>0.74</v>
      </c>
      <c r="E43" s="45">
        <v>0.66</v>
      </c>
      <c r="F43" s="45">
        <v>0.79</v>
      </c>
      <c r="G43" s="146">
        <f>AVERAGE(B43:F43)</f>
        <v>0.71799999999999997</v>
      </c>
      <c r="H43" s="220" t="s">
        <v>382</v>
      </c>
      <c r="I43" s="221"/>
      <c r="J43" s="221"/>
      <c r="K43" s="221"/>
      <c r="L43" s="222"/>
      <c r="M43" s="20"/>
      <c r="O43" s="19"/>
    </row>
    <row r="44" spans="1:15" ht="21.75" customHeight="1">
      <c r="A44" s="2" t="s">
        <v>26</v>
      </c>
      <c r="B44" s="45">
        <v>0.89</v>
      </c>
      <c r="C44" s="45">
        <v>0.65</v>
      </c>
      <c r="D44" s="45">
        <v>0.7</v>
      </c>
      <c r="E44" s="45">
        <v>0.71</v>
      </c>
      <c r="F44" s="45">
        <v>0.88</v>
      </c>
      <c r="G44" s="146">
        <f t="shared" ref="G44:G48" si="4">AVERAGE(B44:F44)</f>
        <v>0.76600000000000001</v>
      </c>
      <c r="H44" s="220"/>
      <c r="I44" s="221"/>
      <c r="J44" s="221"/>
      <c r="K44" s="221"/>
      <c r="L44" s="222"/>
      <c r="M44" s="20"/>
      <c r="O44" s="19"/>
    </row>
    <row r="45" spans="1:15">
      <c r="A45" s="2" t="s">
        <v>23</v>
      </c>
      <c r="B45" s="45">
        <v>0.9</v>
      </c>
      <c r="C45" s="45">
        <v>0.86</v>
      </c>
      <c r="D45" s="45">
        <v>0.82</v>
      </c>
      <c r="E45" s="45">
        <v>0.98</v>
      </c>
      <c r="F45" s="45">
        <v>0.92</v>
      </c>
      <c r="G45" s="146">
        <f t="shared" si="4"/>
        <v>0.89600000000000013</v>
      </c>
      <c r="H45" s="220"/>
      <c r="I45" s="221"/>
      <c r="J45" s="221"/>
      <c r="K45" s="221"/>
      <c r="L45" s="222"/>
    </row>
    <row r="46" spans="1:15">
      <c r="A46" s="2" t="s">
        <v>24</v>
      </c>
      <c r="B46" s="45">
        <v>0.81</v>
      </c>
      <c r="C46" s="45">
        <v>0.76</v>
      </c>
      <c r="D46" s="45">
        <v>0.94</v>
      </c>
      <c r="E46" s="45">
        <v>0.87</v>
      </c>
      <c r="F46" s="45">
        <v>0.91</v>
      </c>
      <c r="G46" s="146">
        <f t="shared" si="4"/>
        <v>0.85799999999999998</v>
      </c>
      <c r="H46" s="230"/>
      <c r="I46" s="231"/>
      <c r="J46" s="231"/>
      <c r="K46" s="231"/>
      <c r="L46" s="232"/>
    </row>
    <row r="47" spans="1:15">
      <c r="A47" s="2" t="s">
        <v>27</v>
      </c>
      <c r="B47" s="45">
        <v>0.9</v>
      </c>
      <c r="C47" s="45">
        <v>0.96</v>
      </c>
      <c r="D47" s="45">
        <v>0.88</v>
      </c>
      <c r="E47" s="45">
        <v>0.74</v>
      </c>
      <c r="F47" s="45">
        <v>0.77</v>
      </c>
      <c r="G47" s="146">
        <f t="shared" si="4"/>
        <v>0.85</v>
      </c>
      <c r="H47" s="223"/>
      <c r="I47" s="224"/>
      <c r="J47" s="224"/>
      <c r="K47" s="224"/>
      <c r="L47" s="225"/>
    </row>
    <row r="48" spans="1:15">
      <c r="A48" s="22"/>
      <c r="B48" s="233">
        <v>0.96</v>
      </c>
      <c r="C48" s="234"/>
      <c r="D48" s="234"/>
      <c r="E48" s="234"/>
      <c r="F48" s="235"/>
      <c r="G48" s="146">
        <f t="shared" si="4"/>
        <v>0.96</v>
      </c>
      <c r="H48" s="21"/>
      <c r="I48" s="17"/>
      <c r="J48" s="17"/>
      <c r="K48" s="17"/>
      <c r="L48" s="18"/>
    </row>
    <row r="49" spans="1:14">
      <c r="A49" s="23" t="s">
        <v>48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N49">
        <f>1198+1853+1991</f>
        <v>5042</v>
      </c>
    </row>
    <row r="50" spans="1:14">
      <c r="A50" s="10"/>
      <c r="B50" s="6" t="s">
        <v>9</v>
      </c>
      <c r="C50" s="6"/>
      <c r="D50" s="211"/>
      <c r="E50" s="211"/>
      <c r="F50" s="211"/>
      <c r="G50" s="211"/>
      <c r="H50" s="211"/>
      <c r="I50" s="211"/>
      <c r="J50" s="211"/>
      <c r="K50" s="211"/>
      <c r="L50" s="212"/>
    </row>
    <row r="51" spans="1:14" ht="15" customHeight="1">
      <c r="A51" s="4" t="s">
        <v>23</v>
      </c>
      <c r="B51" s="143">
        <v>6</v>
      </c>
      <c r="C51" s="143">
        <v>6</v>
      </c>
      <c r="D51" s="217"/>
      <c r="E51" s="218"/>
      <c r="F51" s="218"/>
      <c r="G51" s="218"/>
      <c r="H51" s="218"/>
      <c r="I51" s="218"/>
      <c r="J51" s="218"/>
      <c r="K51" s="218"/>
      <c r="L51" s="219"/>
    </row>
    <row r="52" spans="1:14" ht="15" customHeight="1">
      <c r="A52" s="2" t="s">
        <v>24</v>
      </c>
      <c r="B52" s="143">
        <v>6</v>
      </c>
      <c r="C52" s="143">
        <v>5</v>
      </c>
      <c r="D52" s="217" t="s">
        <v>388</v>
      </c>
      <c r="E52" s="218"/>
      <c r="F52" s="218"/>
      <c r="G52" s="218"/>
      <c r="H52" s="218"/>
      <c r="I52" s="218"/>
      <c r="J52" s="218"/>
      <c r="K52" s="218"/>
      <c r="L52" s="219"/>
    </row>
    <row r="53" spans="1:14" ht="15" customHeight="1">
      <c r="A53" s="2" t="s">
        <v>25</v>
      </c>
      <c r="B53" s="143">
        <v>9</v>
      </c>
      <c r="C53" s="143">
        <v>8</v>
      </c>
      <c r="D53" s="217" t="s">
        <v>387</v>
      </c>
      <c r="E53" s="218"/>
      <c r="F53" s="218"/>
      <c r="G53" s="218"/>
      <c r="H53" s="218"/>
      <c r="I53" s="218"/>
      <c r="J53" s="218"/>
      <c r="K53" s="218"/>
      <c r="L53" s="219"/>
      <c r="M53" t="s">
        <v>41</v>
      </c>
    </row>
    <row r="54" spans="1:14" ht="15" customHeight="1">
      <c r="A54" s="2" t="s">
        <v>26</v>
      </c>
      <c r="B54" s="144">
        <v>6</v>
      </c>
      <c r="C54" s="143">
        <v>6</v>
      </c>
      <c r="D54" s="217"/>
      <c r="E54" s="218"/>
      <c r="F54" s="218"/>
      <c r="G54" s="218"/>
      <c r="H54" s="218"/>
      <c r="I54" s="218"/>
      <c r="J54" s="218"/>
      <c r="K54" s="218"/>
      <c r="L54" s="219"/>
    </row>
    <row r="55" spans="1:14" ht="15" customHeight="1">
      <c r="A55" s="2" t="s">
        <v>27</v>
      </c>
      <c r="B55" s="143">
        <v>6</v>
      </c>
      <c r="C55" s="145">
        <v>5</v>
      </c>
      <c r="D55" s="217" t="s">
        <v>389</v>
      </c>
      <c r="E55" s="218"/>
      <c r="F55" s="218"/>
      <c r="G55" s="218"/>
      <c r="H55" s="218"/>
      <c r="I55" s="218"/>
      <c r="J55" s="218"/>
      <c r="K55" s="218"/>
      <c r="L55" s="219"/>
    </row>
    <row r="56" spans="1:14" ht="15" customHeight="1">
      <c r="A56" s="2" t="s">
        <v>36</v>
      </c>
      <c r="B56" s="143">
        <v>3</v>
      </c>
      <c r="C56" s="145">
        <v>2</v>
      </c>
      <c r="D56" s="217" t="s">
        <v>391</v>
      </c>
      <c r="E56" s="218"/>
      <c r="F56" s="218"/>
      <c r="G56" s="218"/>
      <c r="H56" s="218"/>
      <c r="I56" s="218"/>
      <c r="J56" s="218"/>
      <c r="K56" s="218"/>
      <c r="L56" s="219"/>
    </row>
    <row r="57" spans="1:14" ht="15" customHeight="1">
      <c r="A57" s="2" t="s">
        <v>37</v>
      </c>
      <c r="B57" s="143">
        <v>3</v>
      </c>
      <c r="C57" s="143">
        <v>3</v>
      </c>
      <c r="D57" s="217"/>
      <c r="E57" s="218"/>
      <c r="F57" s="218"/>
      <c r="G57" s="218"/>
      <c r="H57" s="218"/>
      <c r="I57" s="218"/>
      <c r="J57" s="218"/>
      <c r="K57" s="218"/>
      <c r="L57" s="219"/>
    </row>
    <row r="58" spans="1:14">
      <c r="A58" s="226" t="s">
        <v>38</v>
      </c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</row>
    <row r="59" spans="1:14">
      <c r="C59" s="19"/>
    </row>
    <row r="60" spans="1:14">
      <c r="A60" s="41" t="s">
        <v>47</v>
      </c>
    </row>
    <row r="61" spans="1:14">
      <c r="A61" s="16" t="s">
        <v>390</v>
      </c>
    </row>
  </sheetData>
  <mergeCells count="58">
    <mergeCell ref="A58:L58"/>
    <mergeCell ref="D56:L56"/>
    <mergeCell ref="H41:L41"/>
    <mergeCell ref="H45:L45"/>
    <mergeCell ref="D51:L51"/>
    <mergeCell ref="H46:L46"/>
    <mergeCell ref="B48:F48"/>
    <mergeCell ref="A41:E41"/>
    <mergeCell ref="H44:L44"/>
    <mergeCell ref="D52:L52"/>
    <mergeCell ref="D55:L55"/>
    <mergeCell ref="D57:L57"/>
    <mergeCell ref="D53:L53"/>
    <mergeCell ref="D50:L50"/>
    <mergeCell ref="H42:L42"/>
    <mergeCell ref="H47:L47"/>
    <mergeCell ref="D54:L54"/>
    <mergeCell ref="H39:L39"/>
    <mergeCell ref="H43:L43"/>
    <mergeCell ref="H33:L33"/>
    <mergeCell ref="A33:E33"/>
    <mergeCell ref="H35:L35"/>
    <mergeCell ref="H36:L36"/>
    <mergeCell ref="A35:E35"/>
    <mergeCell ref="H34:L34"/>
    <mergeCell ref="A34:E34"/>
    <mergeCell ref="A38:E38"/>
    <mergeCell ref="A40:E40"/>
    <mergeCell ref="H37:L37"/>
    <mergeCell ref="A37:E37"/>
    <mergeCell ref="A39:E39"/>
    <mergeCell ref="D11:L11"/>
    <mergeCell ref="H13:L13"/>
    <mergeCell ref="F13:G13"/>
    <mergeCell ref="F15:G15"/>
    <mergeCell ref="F16:G16"/>
    <mergeCell ref="H15:L15"/>
    <mergeCell ref="H14:L14"/>
    <mergeCell ref="H16:L16"/>
    <mergeCell ref="F14:G14"/>
    <mergeCell ref="A12:L12"/>
    <mergeCell ref="A6:L6"/>
    <mergeCell ref="D7:L7"/>
    <mergeCell ref="D8:L8"/>
    <mergeCell ref="D9:L9"/>
    <mergeCell ref="D10:L10"/>
    <mergeCell ref="F17:G17"/>
    <mergeCell ref="F18:G18"/>
    <mergeCell ref="H17:L17"/>
    <mergeCell ref="A32:E32"/>
    <mergeCell ref="H18:L18"/>
    <mergeCell ref="A21:L21"/>
    <mergeCell ref="H19:L19"/>
    <mergeCell ref="H20:L20"/>
    <mergeCell ref="F20:G20"/>
    <mergeCell ref="F19:G19"/>
    <mergeCell ref="A31:L31"/>
    <mergeCell ref="H32:L32"/>
  </mergeCells>
  <conditionalFormatting sqref="B43:F47">
    <cfRule type="cellIs" dxfId="65" priority="21" operator="greaterThan">
      <formula>0.849</formula>
    </cfRule>
    <cfRule type="cellIs" dxfId="64" priority="22" operator="between">
      <formula>0.01</formula>
      <formula>0.799</formula>
    </cfRule>
    <cfRule type="cellIs" dxfId="63" priority="23" operator="between">
      <formula>0.8</formula>
      <formula>0.849</formula>
    </cfRule>
  </conditionalFormatting>
  <conditionalFormatting sqref="B48 G43:G48">
    <cfRule type="cellIs" dxfId="62" priority="27" operator="greaterThan">
      <formula>0.849</formula>
    </cfRule>
    <cfRule type="cellIs" dxfId="61" priority="28" operator="between">
      <formula>0.01</formula>
      <formula>0.799</formula>
    </cfRule>
    <cfRule type="cellIs" dxfId="60" priority="29" operator="between">
      <formula>0.8</formula>
      <formula>0.849</formula>
    </cfRule>
  </conditionalFormatting>
  <conditionalFormatting sqref="N34:N42">
    <cfRule type="cellIs" dxfId="59" priority="24" operator="between">
      <formula>1</formula>
      <formula>79.9</formula>
    </cfRule>
    <cfRule type="cellIs" dxfId="58" priority="25" operator="between">
      <formula>80</formula>
      <formula>84.9</formula>
    </cfRule>
    <cfRule type="cellIs" dxfId="57" priority="26" operator="greaterThan">
      <formula>85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63DA-83E1-4847-9856-77E56E2757EE}">
  <dimension ref="A1:Q197"/>
  <sheetViews>
    <sheetView topLeftCell="A2" zoomScale="79" zoomScaleNormal="79" workbookViewId="0">
      <selection activeCell="G117" sqref="G117"/>
    </sheetView>
  </sheetViews>
  <sheetFormatPr defaultColWidth="9" defaultRowHeight="14.4"/>
  <cols>
    <col min="1" max="1" width="36.44140625" style="285" customWidth="1"/>
    <col min="2" max="2" width="49" style="285" customWidth="1"/>
    <col min="3" max="3" width="19.109375" style="285" customWidth="1"/>
    <col min="4" max="4" width="36.109375" style="285" bestFit="1" customWidth="1"/>
    <col min="5" max="5" width="23.6640625" style="285" customWidth="1"/>
    <col min="6" max="6" width="43" style="285" customWidth="1"/>
    <col min="7" max="7" width="31.88671875" style="285" customWidth="1"/>
    <col min="8" max="8" width="31.44140625" style="285" customWidth="1"/>
    <col min="9" max="9" width="24.5546875" style="285" customWidth="1"/>
    <col min="10" max="10" width="44.6640625" style="285" customWidth="1"/>
    <col min="11" max="11" width="5.33203125" style="285" customWidth="1"/>
    <col min="12" max="12" width="70.88671875" style="285" customWidth="1"/>
    <col min="13" max="13" width="9.5546875" style="285" customWidth="1"/>
    <col min="14" max="14" width="15.6640625" style="285" customWidth="1"/>
    <col min="15" max="15" width="16.109375" style="285" customWidth="1"/>
    <col min="16" max="16" width="13.44140625" style="285" customWidth="1"/>
    <col min="17" max="17" width="47.109375" style="285" customWidth="1"/>
    <col min="18" max="20" width="12.109375" style="285" customWidth="1"/>
    <col min="21" max="21" width="12.6640625" style="285" customWidth="1"/>
    <col min="22" max="22" width="10.33203125" style="285" customWidth="1"/>
    <col min="23" max="24" width="12.109375" style="285" customWidth="1"/>
    <col min="25" max="25" width="12.88671875" style="285" customWidth="1"/>
    <col min="26" max="26" width="13.109375" style="285" customWidth="1"/>
    <col min="27" max="27" width="12.109375" style="285" customWidth="1"/>
    <col min="28" max="29" width="11.6640625" style="285" customWidth="1"/>
    <col min="30" max="30" width="11.44140625" style="285" customWidth="1"/>
    <col min="31" max="31" width="12.6640625" style="285" customWidth="1"/>
    <col min="32" max="33" width="11.6640625" style="285" customWidth="1"/>
    <col min="34" max="34" width="12.109375" style="285" customWidth="1"/>
    <col min="35" max="35" width="11.6640625" style="285" customWidth="1"/>
    <col min="36" max="40" width="12.109375" style="285" customWidth="1"/>
    <col min="41" max="41" width="13.5546875" style="285" customWidth="1"/>
    <col min="42" max="42" width="12.109375" style="285" customWidth="1"/>
    <col min="43" max="43" width="11.44140625" style="285" customWidth="1"/>
    <col min="44" max="44" width="11.6640625" style="285" customWidth="1"/>
    <col min="45" max="45" width="12" style="285" customWidth="1"/>
    <col min="46" max="46" width="12.6640625" style="285" customWidth="1"/>
    <col min="47" max="47" width="11.6640625" style="285" customWidth="1"/>
    <col min="48" max="49" width="12" style="285" customWidth="1"/>
    <col min="50" max="50" width="11.5546875" style="285" customWidth="1"/>
    <col min="51" max="51" width="12.5546875" style="285" customWidth="1"/>
    <col min="52" max="52" width="12.109375" style="285" customWidth="1"/>
    <col min="53" max="53" width="12.5546875" style="285" customWidth="1"/>
    <col min="54" max="54" width="12.6640625" style="285" customWidth="1"/>
    <col min="55" max="55" width="12.44140625" style="285" customWidth="1"/>
    <col min="56" max="56" width="12.5546875" style="285" customWidth="1"/>
    <col min="57" max="57" width="12" style="285" customWidth="1"/>
    <col min="58" max="58" width="11.44140625" style="285" customWidth="1"/>
    <col min="59" max="60" width="11.6640625" style="285" customWidth="1"/>
    <col min="61" max="64" width="12" style="285" customWidth="1"/>
    <col min="65" max="68" width="11.6640625" style="285" customWidth="1"/>
    <col min="69" max="16384" width="9" style="285"/>
  </cols>
  <sheetData>
    <row r="1" spans="2:17" ht="33.6">
      <c r="B1" s="618" t="s">
        <v>287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2:17" ht="31.2">
      <c r="B2" s="619" t="s">
        <v>288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</row>
    <row r="3" spans="2:17" ht="21.6" thickBot="1">
      <c r="B3" s="620" t="s">
        <v>267</v>
      </c>
      <c r="C3" s="621">
        <v>46065</v>
      </c>
    </row>
    <row r="4" spans="2:17" ht="27.75" customHeight="1" thickBot="1">
      <c r="B4" s="620" t="s">
        <v>269</v>
      </c>
      <c r="C4" s="622" t="s">
        <v>289</v>
      </c>
    </row>
    <row r="5" spans="2:17" ht="15" thickBot="1">
      <c r="I5" s="294"/>
    </row>
    <row r="6" spans="2:17" s="632" customFormat="1" ht="42.75" customHeight="1">
      <c r="B6" s="623" t="s">
        <v>290</v>
      </c>
      <c r="C6" s="624" t="s">
        <v>291</v>
      </c>
      <c r="D6" s="624" t="s">
        <v>10</v>
      </c>
      <c r="E6" s="624" t="s">
        <v>292</v>
      </c>
      <c r="F6" s="624" t="s">
        <v>293</v>
      </c>
      <c r="G6" s="625" t="s">
        <v>294</v>
      </c>
      <c r="H6" s="626" t="s">
        <v>295</v>
      </c>
      <c r="I6" s="627"/>
      <c r="J6" s="628" t="s">
        <v>296</v>
      </c>
      <c r="K6" s="629"/>
      <c r="L6" s="630" t="s">
        <v>297</v>
      </c>
      <c r="M6" s="631"/>
      <c r="O6" s="285"/>
      <c r="P6" s="285"/>
      <c r="Q6" s="285"/>
    </row>
    <row r="7" spans="2:17">
      <c r="B7" s="633" t="s">
        <v>25</v>
      </c>
      <c r="C7" s="634">
        <v>4</v>
      </c>
      <c r="D7" s="634">
        <v>4</v>
      </c>
      <c r="E7" s="635">
        <f t="shared" ref="E7:E13" si="0">IF(ISERROR(D7/C7),"",D7/C7)</f>
        <v>1</v>
      </c>
      <c r="F7" s="636">
        <v>1</v>
      </c>
      <c r="G7" s="637"/>
      <c r="H7" s="638"/>
      <c r="I7" s="639"/>
      <c r="J7" s="640"/>
      <c r="K7" s="641"/>
      <c r="L7" s="642"/>
      <c r="M7" s="643"/>
    </row>
    <row r="8" spans="2:17">
      <c r="B8" s="633" t="s">
        <v>26</v>
      </c>
      <c r="C8" s="634">
        <v>3</v>
      </c>
      <c r="D8" s="644">
        <v>2</v>
      </c>
      <c r="E8" s="645">
        <f t="shared" si="0"/>
        <v>0.66666666666666663</v>
      </c>
      <c r="F8" s="636">
        <v>1</v>
      </c>
      <c r="G8" s="637"/>
      <c r="H8" s="638"/>
      <c r="I8" s="646"/>
      <c r="J8" s="647"/>
      <c r="K8" s="648"/>
      <c r="L8" s="649" t="s">
        <v>432</v>
      </c>
      <c r="M8" s="643"/>
    </row>
    <row r="9" spans="2:17">
      <c r="B9" s="633" t="s">
        <v>23</v>
      </c>
      <c r="C9" s="634">
        <v>2</v>
      </c>
      <c r="D9" s="634">
        <v>2</v>
      </c>
      <c r="E9" s="645">
        <f t="shared" si="0"/>
        <v>1</v>
      </c>
      <c r="F9" s="636">
        <v>1</v>
      </c>
      <c r="G9" s="650"/>
      <c r="H9" s="651"/>
      <c r="I9" s="652"/>
      <c r="J9" s="647"/>
      <c r="K9" s="648"/>
      <c r="L9" s="636"/>
      <c r="M9" s="643"/>
    </row>
    <row r="10" spans="2:17">
      <c r="B10" s="633" t="s">
        <v>24</v>
      </c>
      <c r="C10" s="634">
        <v>4</v>
      </c>
      <c r="D10" s="634">
        <v>4</v>
      </c>
      <c r="E10" s="645">
        <f t="shared" si="0"/>
        <v>1</v>
      </c>
      <c r="F10" s="636">
        <v>1</v>
      </c>
      <c r="G10" s="653"/>
      <c r="H10" s="654"/>
      <c r="I10" s="652"/>
      <c r="J10" s="647"/>
      <c r="K10" s="648"/>
      <c r="L10" s="636"/>
      <c r="M10" s="643"/>
    </row>
    <row r="11" spans="2:17" ht="19.5" customHeight="1">
      <c r="B11" s="633" t="s">
        <v>298</v>
      </c>
      <c r="C11" s="634">
        <v>0</v>
      </c>
      <c r="D11" s="634">
        <v>0</v>
      </c>
      <c r="E11" s="645" t="str">
        <f t="shared" si="0"/>
        <v/>
      </c>
      <c r="F11" s="636">
        <v>1</v>
      </c>
      <c r="G11" s="637"/>
      <c r="H11" s="655"/>
      <c r="I11" s="652"/>
      <c r="J11" s="647"/>
      <c r="K11" s="648"/>
      <c r="L11" s="656"/>
      <c r="M11" s="643"/>
    </row>
    <row r="12" spans="2:17" ht="21" customHeight="1">
      <c r="B12" s="657" t="s">
        <v>299</v>
      </c>
      <c r="C12" s="658">
        <v>5</v>
      </c>
      <c r="D12" s="658">
        <v>6</v>
      </c>
      <c r="E12" s="645">
        <f t="shared" si="0"/>
        <v>1.2</v>
      </c>
      <c r="F12" s="659">
        <v>1</v>
      </c>
      <c r="G12" s="660"/>
      <c r="H12" s="660"/>
      <c r="I12" s="661"/>
      <c r="J12" s="662"/>
      <c r="K12" s="663"/>
      <c r="L12" s="661" t="s">
        <v>433</v>
      </c>
      <c r="M12" s="664"/>
    </row>
    <row r="13" spans="2:17" ht="15" thickBot="1">
      <c r="B13" s="665" t="s">
        <v>300</v>
      </c>
      <c r="C13" s="666">
        <v>8</v>
      </c>
      <c r="D13" s="666">
        <v>8</v>
      </c>
      <c r="E13" s="667">
        <f t="shared" si="0"/>
        <v>1</v>
      </c>
      <c r="F13" s="668">
        <v>1</v>
      </c>
      <c r="G13" s="669"/>
      <c r="H13" s="670"/>
      <c r="I13" s="671"/>
      <c r="J13" s="672"/>
      <c r="K13" s="673"/>
      <c r="L13" s="674"/>
      <c r="M13" s="675"/>
    </row>
    <row r="31" spans="2:2" ht="18">
      <c r="B31" s="676" t="s">
        <v>301</v>
      </c>
    </row>
    <row r="33" spans="2:13">
      <c r="B33" s="623" t="s">
        <v>290</v>
      </c>
      <c r="C33" s="624" t="s">
        <v>291</v>
      </c>
      <c r="D33" s="624" t="s">
        <v>10</v>
      </c>
      <c r="E33" s="624" t="s">
        <v>292</v>
      </c>
      <c r="F33" s="624" t="s">
        <v>293</v>
      </c>
      <c r="G33" s="626" t="s">
        <v>302</v>
      </c>
      <c r="H33" s="627" t="s">
        <v>4</v>
      </c>
      <c r="I33" s="627"/>
      <c r="J33" s="677"/>
      <c r="K33" s="677"/>
      <c r="L33" s="678"/>
      <c r="M33" s="677"/>
    </row>
    <row r="34" spans="2:13">
      <c r="B34" s="679" t="s">
        <v>25</v>
      </c>
      <c r="C34" s="680">
        <v>0</v>
      </c>
      <c r="D34" s="681">
        <v>0</v>
      </c>
      <c r="E34" s="645" t="str">
        <f t="shared" ref="E34:E40" si="1">IF(ISERROR(D34/C34),"",D34/C34)</f>
        <v/>
      </c>
      <c r="F34" s="682">
        <v>0.95</v>
      </c>
      <c r="G34" s="683"/>
      <c r="H34" s="684"/>
      <c r="I34" s="685"/>
      <c r="J34" s="686"/>
      <c r="K34" s="686"/>
      <c r="L34" s="686"/>
      <c r="M34" s="687"/>
    </row>
    <row r="35" spans="2:13">
      <c r="B35" s="679" t="s">
        <v>26</v>
      </c>
      <c r="C35" s="680">
        <v>1</v>
      </c>
      <c r="D35" s="681">
        <v>1</v>
      </c>
      <c r="E35" s="645">
        <f t="shared" si="1"/>
        <v>1</v>
      </c>
      <c r="F35" s="682">
        <v>0.95</v>
      </c>
      <c r="G35" s="683"/>
      <c r="H35" s="684"/>
      <c r="I35" s="688"/>
      <c r="J35" s="687"/>
      <c r="K35" s="687"/>
      <c r="L35" s="689"/>
      <c r="M35" s="687"/>
    </row>
    <row r="36" spans="2:13">
      <c r="B36" s="679" t="s">
        <v>23</v>
      </c>
      <c r="C36" s="680">
        <v>4</v>
      </c>
      <c r="D36" s="680">
        <v>4</v>
      </c>
      <c r="E36" s="645">
        <f t="shared" si="1"/>
        <v>1</v>
      </c>
      <c r="F36" s="682">
        <v>0.95</v>
      </c>
      <c r="G36" s="690"/>
      <c r="H36" s="691"/>
      <c r="I36" s="692"/>
      <c r="J36" s="687"/>
      <c r="K36" s="687"/>
      <c r="L36" s="687"/>
      <c r="M36" s="687"/>
    </row>
    <row r="37" spans="2:13">
      <c r="B37" s="679" t="s">
        <v>24</v>
      </c>
      <c r="C37" s="680">
        <v>2</v>
      </c>
      <c r="D37" s="680">
        <v>2</v>
      </c>
      <c r="E37" s="645">
        <f t="shared" si="1"/>
        <v>1</v>
      </c>
      <c r="F37" s="682">
        <v>0.95</v>
      </c>
      <c r="G37" s="693"/>
      <c r="H37" s="694"/>
      <c r="I37" s="692"/>
      <c r="J37" s="687"/>
      <c r="K37" s="687"/>
      <c r="L37" s="687"/>
      <c r="M37" s="687"/>
    </row>
    <row r="38" spans="2:13">
      <c r="B38" s="679" t="s">
        <v>298</v>
      </c>
      <c r="C38" s="680">
        <v>1</v>
      </c>
      <c r="D38" s="680">
        <v>1</v>
      </c>
      <c r="E38" s="645">
        <f t="shared" si="1"/>
        <v>1</v>
      </c>
      <c r="F38" s="682">
        <v>0.95</v>
      </c>
      <c r="G38" s="683"/>
      <c r="H38" s="695"/>
      <c r="I38" s="692"/>
      <c r="J38" s="687"/>
      <c r="K38" s="687"/>
      <c r="L38" s="686"/>
      <c r="M38" s="687"/>
    </row>
    <row r="39" spans="2:13">
      <c r="B39" s="657" t="s">
        <v>299</v>
      </c>
      <c r="C39" s="658">
        <v>5</v>
      </c>
      <c r="D39" s="658">
        <v>5</v>
      </c>
      <c r="E39" s="645">
        <f t="shared" si="1"/>
        <v>1</v>
      </c>
      <c r="F39" s="659">
        <v>0.95</v>
      </c>
      <c r="G39" s="696"/>
      <c r="H39" s="661"/>
      <c r="I39" s="685"/>
      <c r="J39" s="697"/>
      <c r="K39" s="697"/>
      <c r="L39" s="686"/>
      <c r="M39" s="697"/>
    </row>
    <row r="40" spans="2:13" ht="15" thickBot="1">
      <c r="B40" s="665"/>
      <c r="C40" s="666"/>
      <c r="D40" s="666"/>
      <c r="E40" s="667" t="str">
        <f t="shared" si="1"/>
        <v/>
      </c>
      <c r="F40" s="698"/>
      <c r="G40" s="669"/>
      <c r="H40" s="699"/>
      <c r="I40" s="700"/>
      <c r="J40" s="697"/>
      <c r="K40" s="697"/>
      <c r="L40" s="697"/>
      <c r="M40" s="697"/>
    </row>
    <row r="60" spans="2:17" ht="24" thickBot="1">
      <c r="B60" s="701" t="s">
        <v>303</v>
      </c>
      <c r="C60" s="701"/>
      <c r="D60" s="701"/>
    </row>
    <row r="61" spans="2:17" ht="30" customHeight="1">
      <c r="B61" s="623" t="s">
        <v>290</v>
      </c>
      <c r="C61" s="624" t="s">
        <v>304</v>
      </c>
      <c r="D61" s="624" t="s">
        <v>305</v>
      </c>
      <c r="E61" s="624" t="s">
        <v>306</v>
      </c>
      <c r="F61" s="624" t="s">
        <v>307</v>
      </c>
      <c r="G61" s="702" t="s">
        <v>308</v>
      </c>
      <c r="H61" s="624" t="s">
        <v>309</v>
      </c>
      <c r="I61" s="703" t="s">
        <v>310</v>
      </c>
      <c r="J61" s="704" t="s">
        <v>297</v>
      </c>
      <c r="K61" s="704"/>
      <c r="L61" s="704"/>
      <c r="M61" s="705"/>
      <c r="N61" s="706" t="s">
        <v>311</v>
      </c>
      <c r="O61" s="706" t="s">
        <v>312</v>
      </c>
      <c r="P61" s="707" t="s">
        <v>313</v>
      </c>
      <c r="Q61" s="707" t="s">
        <v>314</v>
      </c>
    </row>
    <row r="62" spans="2:17">
      <c r="B62" s="679" t="s">
        <v>25</v>
      </c>
      <c r="C62" s="708">
        <f t="shared" ref="C62:C67" si="2">C7</f>
        <v>4</v>
      </c>
      <c r="D62" s="709">
        <v>4</v>
      </c>
      <c r="E62" s="708"/>
      <c r="F62" s="709"/>
      <c r="G62" s="708"/>
      <c r="H62" s="709"/>
      <c r="I62" s="710">
        <f>IF(ISERROR((D62+F62+H62)/(C62+E62+G62)),"",(D62+F62+H62)/(C62+E62+G62))</f>
        <v>1</v>
      </c>
      <c r="J62" s="711"/>
      <c r="K62" s="711"/>
      <c r="L62" s="711"/>
      <c r="M62" s="712"/>
      <c r="N62" s="713"/>
      <c r="O62" s="713"/>
      <c r="P62" s="714">
        <v>0</v>
      </c>
      <c r="Q62" s="714"/>
    </row>
    <row r="63" spans="2:17">
      <c r="B63" s="679" t="s">
        <v>26</v>
      </c>
      <c r="C63" s="708">
        <f t="shared" si="2"/>
        <v>3</v>
      </c>
      <c r="D63" s="709">
        <v>2</v>
      </c>
      <c r="E63" s="708"/>
      <c r="F63" s="709"/>
      <c r="G63" s="708"/>
      <c r="H63" s="709"/>
      <c r="I63" s="710">
        <f t="shared" ref="I63:I67" si="3">IF(ISERROR((D63+F63+H63)/(C63+E63+G63)),"",(D63+F63+H63)/(C63+E63+G63))</f>
        <v>0.66666666666666663</v>
      </c>
      <c r="J63" s="711"/>
      <c r="K63" s="711"/>
      <c r="L63" s="711"/>
      <c r="M63" s="712"/>
      <c r="N63" s="713"/>
      <c r="O63" s="713"/>
      <c r="P63" s="714">
        <v>0</v>
      </c>
      <c r="Q63" s="714"/>
    </row>
    <row r="64" spans="2:17">
      <c r="B64" s="679" t="s">
        <v>23</v>
      </c>
      <c r="C64" s="708">
        <v>0</v>
      </c>
      <c r="D64" s="709"/>
      <c r="E64" s="708"/>
      <c r="F64" s="709"/>
      <c r="G64" s="708"/>
      <c r="H64" s="709"/>
      <c r="I64" s="710" t="str">
        <f t="shared" si="3"/>
        <v/>
      </c>
      <c r="J64" s="715"/>
      <c r="K64" s="715"/>
      <c r="L64" s="715"/>
      <c r="M64" s="716"/>
      <c r="N64" s="713"/>
      <c r="O64" s="713"/>
      <c r="P64" s="714">
        <v>0</v>
      </c>
      <c r="Q64" s="714"/>
    </row>
    <row r="65" spans="2:17">
      <c r="B65" s="679" t="s">
        <v>24</v>
      </c>
      <c r="C65" s="708">
        <v>0</v>
      </c>
      <c r="D65" s="709"/>
      <c r="E65" s="708"/>
      <c r="F65" s="709"/>
      <c r="G65" s="708"/>
      <c r="H65" s="709"/>
      <c r="I65" s="710" t="str">
        <f t="shared" si="3"/>
        <v/>
      </c>
      <c r="J65" s="715"/>
      <c r="K65" s="715"/>
      <c r="L65" s="715"/>
      <c r="M65" s="716"/>
      <c r="N65" s="713"/>
      <c r="O65" s="713"/>
      <c r="P65" s="714">
        <v>0</v>
      </c>
      <c r="Q65" s="714"/>
    </row>
    <row r="66" spans="2:17" ht="18.75" customHeight="1">
      <c r="B66" s="679" t="s">
        <v>27</v>
      </c>
      <c r="C66" s="708">
        <f t="shared" si="2"/>
        <v>0</v>
      </c>
      <c r="D66" s="709"/>
      <c r="E66" s="708"/>
      <c r="F66" s="709"/>
      <c r="G66" s="708"/>
      <c r="H66" s="709"/>
      <c r="I66" s="710" t="str">
        <f t="shared" si="3"/>
        <v/>
      </c>
      <c r="J66" s="715"/>
      <c r="K66" s="715"/>
      <c r="L66" s="715"/>
      <c r="M66" s="716"/>
      <c r="N66" s="713"/>
      <c r="O66" s="713"/>
      <c r="P66" s="714">
        <v>0</v>
      </c>
      <c r="Q66" s="714"/>
    </row>
    <row r="67" spans="2:17" ht="18.75" customHeight="1">
      <c r="B67" s="679" t="s">
        <v>299</v>
      </c>
      <c r="C67" s="708">
        <f t="shared" si="2"/>
        <v>5</v>
      </c>
      <c r="D67" s="709">
        <v>6</v>
      </c>
      <c r="E67" s="708"/>
      <c r="F67" s="709"/>
      <c r="G67" s="708"/>
      <c r="H67" s="709"/>
      <c r="I67" s="710">
        <f t="shared" si="3"/>
        <v>1.2</v>
      </c>
      <c r="J67" s="717" t="s">
        <v>433</v>
      </c>
      <c r="K67" s="715"/>
      <c r="L67" s="715"/>
      <c r="M67" s="716"/>
      <c r="N67" s="713"/>
      <c r="O67" s="713"/>
      <c r="P67" s="714">
        <v>0</v>
      </c>
      <c r="Q67" s="718"/>
    </row>
    <row r="68" spans="2:17">
      <c r="B68" s="719"/>
    </row>
    <row r="69" spans="2:17">
      <c r="B69" s="719"/>
    </row>
    <row r="70" spans="2:17">
      <c r="B70" s="719"/>
    </row>
    <row r="71" spans="2:17">
      <c r="B71" s="719"/>
    </row>
    <row r="72" spans="2:17">
      <c r="B72" s="719"/>
    </row>
    <row r="73" spans="2:17">
      <c r="B73" s="719"/>
    </row>
    <row r="74" spans="2:17">
      <c r="B74" s="719"/>
    </row>
    <row r="75" spans="2:17">
      <c r="B75" s="719"/>
    </row>
    <row r="76" spans="2:17">
      <c r="B76" s="719"/>
    </row>
    <row r="77" spans="2:17">
      <c r="B77" s="719"/>
    </row>
    <row r="78" spans="2:17">
      <c r="B78" s="719"/>
    </row>
    <row r="79" spans="2:17">
      <c r="B79" s="719"/>
    </row>
    <row r="80" spans="2:17">
      <c r="B80" s="719"/>
    </row>
    <row r="81" spans="1:8">
      <c r="B81" s="719"/>
    </row>
    <row r="82" spans="1:8">
      <c r="B82" s="719"/>
    </row>
    <row r="83" spans="1:8">
      <c r="B83" s="719"/>
    </row>
    <row r="84" spans="1:8">
      <c r="B84" s="719"/>
    </row>
    <row r="85" spans="1:8">
      <c r="B85" s="719"/>
    </row>
    <row r="86" spans="1:8">
      <c r="B86" s="719"/>
    </row>
    <row r="87" spans="1:8">
      <c r="B87" s="719"/>
    </row>
    <row r="88" spans="1:8">
      <c r="B88" s="719"/>
    </row>
    <row r="89" spans="1:8" ht="23.4">
      <c r="B89" s="720" t="s">
        <v>315</v>
      </c>
    </row>
    <row r="90" spans="1:8">
      <c r="B90" s="719"/>
    </row>
    <row r="91" spans="1:8">
      <c r="B91" s="721" t="s">
        <v>316</v>
      </c>
    </row>
    <row r="92" spans="1:8">
      <c r="A92" s="722" t="s">
        <v>324</v>
      </c>
      <c r="B92" s="721" t="s">
        <v>317</v>
      </c>
      <c r="C92" s="721" t="s">
        <v>318</v>
      </c>
      <c r="D92" s="721" t="s">
        <v>319</v>
      </c>
      <c r="E92" s="721" t="s">
        <v>320</v>
      </c>
      <c r="F92" s="721" t="s">
        <v>321</v>
      </c>
      <c r="G92" s="723"/>
      <c r="H92" s="723" t="s">
        <v>322</v>
      </c>
    </row>
    <row r="93" spans="1:8">
      <c r="B93" s="724" t="s">
        <v>381</v>
      </c>
      <c r="C93" s="725" t="s">
        <v>356</v>
      </c>
      <c r="D93" s="726" t="s">
        <v>434</v>
      </c>
      <c r="E93" s="726" t="s">
        <v>435</v>
      </c>
      <c r="F93" s="727"/>
      <c r="G93" s="728"/>
      <c r="H93" s="725"/>
    </row>
    <row r="94" spans="1:8">
      <c r="B94" s="724" t="s">
        <v>402</v>
      </c>
      <c r="C94" s="725" t="s">
        <v>356</v>
      </c>
      <c r="D94" s="726" t="s">
        <v>436</v>
      </c>
      <c r="E94" s="726" t="s">
        <v>437</v>
      </c>
      <c r="F94" s="729"/>
      <c r="G94" s="730"/>
      <c r="H94" s="725"/>
    </row>
    <row r="95" spans="1:8">
      <c r="B95" s="724" t="s">
        <v>395</v>
      </c>
      <c r="C95" s="725" t="s">
        <v>356</v>
      </c>
      <c r="D95" s="726" t="s">
        <v>438</v>
      </c>
      <c r="E95" s="726" t="s">
        <v>439</v>
      </c>
      <c r="F95" s="730"/>
      <c r="G95" s="730"/>
      <c r="H95" s="725"/>
    </row>
    <row r="96" spans="1:8">
      <c r="B96" s="731" t="s">
        <v>404</v>
      </c>
      <c r="C96" s="725" t="s">
        <v>356</v>
      </c>
      <c r="D96" s="732" t="s">
        <v>440</v>
      </c>
      <c r="E96" s="732" t="s">
        <v>441</v>
      </c>
      <c r="F96" s="730"/>
      <c r="G96" s="730"/>
      <c r="H96" s="725"/>
    </row>
    <row r="97" spans="1:9">
      <c r="A97" s="733"/>
      <c r="B97" s="724" t="s">
        <v>442</v>
      </c>
      <c r="C97" s="725" t="s">
        <v>356</v>
      </c>
      <c r="D97" s="732" t="s">
        <v>443</v>
      </c>
      <c r="E97" s="732" t="s">
        <v>444</v>
      </c>
      <c r="F97" s="730"/>
      <c r="G97" s="730"/>
      <c r="H97" s="734"/>
    </row>
    <row r="98" spans="1:9">
      <c r="B98" s="724"/>
      <c r="C98" s="725"/>
      <c r="D98" s="732"/>
      <c r="E98" s="732"/>
      <c r="F98" s="730"/>
      <c r="G98" s="730"/>
      <c r="H98" s="725"/>
    </row>
    <row r="99" spans="1:9" ht="15" thickBot="1">
      <c r="A99" s="735" t="s">
        <v>323</v>
      </c>
      <c r="B99" s="736" t="s">
        <v>392</v>
      </c>
      <c r="C99" s="737" t="s">
        <v>445</v>
      </c>
      <c r="D99" s="738" t="s">
        <v>446</v>
      </c>
      <c r="E99" s="739" t="s">
        <v>447</v>
      </c>
      <c r="F99" s="740"/>
      <c r="G99" s="730"/>
      <c r="H99" s="730"/>
    </row>
    <row r="100" spans="1:9" ht="15" thickBot="1">
      <c r="A100" s="741"/>
      <c r="B100" s="736" t="s">
        <v>396</v>
      </c>
      <c r="C100" s="737" t="s">
        <v>445</v>
      </c>
      <c r="D100" s="742" t="s">
        <v>448</v>
      </c>
      <c r="E100" s="743" t="s">
        <v>449</v>
      </c>
      <c r="F100" s="730"/>
      <c r="G100" s="730"/>
      <c r="H100" s="730"/>
    </row>
    <row r="101" spans="1:9" ht="15" thickBot="1">
      <c r="A101" s="741"/>
      <c r="B101" s="736" t="s">
        <v>399</v>
      </c>
      <c r="C101" s="737" t="s">
        <v>445</v>
      </c>
      <c r="D101" s="742" t="s">
        <v>450</v>
      </c>
      <c r="E101" s="743" t="s">
        <v>451</v>
      </c>
      <c r="F101" s="730"/>
      <c r="G101" s="730"/>
      <c r="H101" s="730"/>
    </row>
    <row r="102" spans="1:9" ht="15" thickBot="1">
      <c r="B102" s="744" t="s">
        <v>403</v>
      </c>
      <c r="C102" s="737" t="s">
        <v>445</v>
      </c>
      <c r="D102" s="742" t="s">
        <v>452</v>
      </c>
      <c r="E102" s="743" t="s">
        <v>453</v>
      </c>
      <c r="F102" s="730"/>
      <c r="G102" s="730"/>
      <c r="H102" s="730"/>
    </row>
    <row r="103" spans="1:9">
      <c r="B103" s="745"/>
      <c r="C103" s="740"/>
      <c r="D103" s="746"/>
      <c r="E103" s="747"/>
      <c r="F103" s="730"/>
      <c r="G103" s="730"/>
      <c r="H103" s="730"/>
    </row>
    <row r="104" spans="1:9">
      <c r="B104" s="723"/>
      <c r="C104" s="748"/>
      <c r="D104" s="749"/>
      <c r="E104" s="749"/>
      <c r="F104" s="730"/>
      <c r="G104" s="730"/>
      <c r="H104" s="730"/>
    </row>
    <row r="105" spans="1:9" ht="23.4">
      <c r="B105" s="750"/>
      <c r="C105" s="750"/>
    </row>
    <row r="106" spans="1:9" ht="23.4">
      <c r="B106" s="751"/>
      <c r="C106" s="751"/>
    </row>
    <row r="107" spans="1:9" s="632" customFormat="1" ht="28.8">
      <c r="B107" s="752" t="s">
        <v>325</v>
      </c>
      <c r="C107" s="752" t="s">
        <v>326</v>
      </c>
      <c r="D107" s="752" t="s">
        <v>327</v>
      </c>
      <c r="E107" s="752" t="s">
        <v>328</v>
      </c>
      <c r="F107" s="752" t="s">
        <v>329</v>
      </c>
      <c r="G107" s="752" t="s">
        <v>330</v>
      </c>
      <c r="H107" s="706" t="s">
        <v>331</v>
      </c>
    </row>
    <row r="108" spans="1:9" ht="37.5" customHeight="1">
      <c r="B108" s="728" t="s">
        <v>332</v>
      </c>
      <c r="C108" s="753">
        <v>5</v>
      </c>
      <c r="D108" s="680">
        <v>6</v>
      </c>
      <c r="F108" s="680"/>
      <c r="G108" s="645">
        <f>IF(ISERROR(D108/C108),"",D108/C108)</f>
        <v>1.2</v>
      </c>
      <c r="H108" s="661" t="s">
        <v>433</v>
      </c>
      <c r="I108" s="754"/>
    </row>
    <row r="109" spans="1:9">
      <c r="B109" s="728" t="s">
        <v>333</v>
      </c>
      <c r="C109" s="681">
        <v>6</v>
      </c>
      <c r="D109" s="681">
        <v>5</v>
      </c>
      <c r="E109" s="680"/>
      <c r="F109" s="680"/>
      <c r="G109" s="645">
        <f t="shared" ref="G109:G115" si="4">IF(ISERROR(D109/C109),"",D109/C109)</f>
        <v>0.83333333333333337</v>
      </c>
      <c r="H109" s="755" t="s">
        <v>454</v>
      </c>
    </row>
    <row r="110" spans="1:9">
      <c r="B110" s="728" t="s">
        <v>334</v>
      </c>
      <c r="C110" s="681">
        <v>5</v>
      </c>
      <c r="D110" s="680">
        <v>5</v>
      </c>
      <c r="E110" s="680"/>
      <c r="F110" s="680"/>
      <c r="G110" s="645">
        <f t="shared" si="4"/>
        <v>1</v>
      </c>
      <c r="H110" s="756"/>
    </row>
    <row r="111" spans="1:9">
      <c r="B111" s="728" t="s">
        <v>335</v>
      </c>
      <c r="C111" s="681">
        <v>1</v>
      </c>
      <c r="D111" s="680">
        <v>0</v>
      </c>
      <c r="E111" s="680"/>
      <c r="F111" s="680"/>
      <c r="G111" s="645">
        <f t="shared" si="4"/>
        <v>0</v>
      </c>
      <c r="H111" s="756" t="s">
        <v>455</v>
      </c>
    </row>
    <row r="112" spans="1:9">
      <c r="B112" s="757" t="s">
        <v>336</v>
      </c>
      <c r="C112" s="681">
        <v>5</v>
      </c>
      <c r="D112" s="681">
        <v>5</v>
      </c>
      <c r="E112" s="680"/>
      <c r="F112" s="680"/>
      <c r="G112" s="645">
        <f t="shared" si="4"/>
        <v>1</v>
      </c>
      <c r="H112" s="756"/>
    </row>
    <row r="113" spans="2:8">
      <c r="B113" s="758" t="s">
        <v>337</v>
      </c>
      <c r="C113" s="681">
        <v>4</v>
      </c>
      <c r="D113" s="681">
        <v>4</v>
      </c>
      <c r="E113" s="680"/>
      <c r="F113" s="680"/>
      <c r="G113" s="645">
        <f t="shared" si="4"/>
        <v>1</v>
      </c>
      <c r="H113" s="756"/>
    </row>
    <row r="114" spans="2:8">
      <c r="B114" s="759" t="s">
        <v>338</v>
      </c>
      <c r="C114" s="681">
        <v>1</v>
      </c>
      <c r="D114" s="681">
        <v>1</v>
      </c>
      <c r="E114" s="680"/>
      <c r="F114" s="680"/>
      <c r="G114" s="645">
        <f t="shared" si="4"/>
        <v>1</v>
      </c>
      <c r="H114" s="756"/>
    </row>
    <row r="115" spans="2:8">
      <c r="B115" s="728" t="s">
        <v>339</v>
      </c>
      <c r="C115" s="680">
        <v>1</v>
      </c>
      <c r="D115" s="680">
        <v>1</v>
      </c>
      <c r="E115" s="680"/>
      <c r="F115" s="680"/>
      <c r="G115" s="760">
        <f t="shared" si="4"/>
        <v>1</v>
      </c>
      <c r="H115" s="756"/>
    </row>
    <row r="116" spans="2:8">
      <c r="B116" s="719"/>
    </row>
    <row r="117" spans="2:8">
      <c r="B117" s="719"/>
    </row>
    <row r="118" spans="2:8">
      <c r="B118" s="719"/>
    </row>
    <row r="119" spans="2:8">
      <c r="B119" s="719"/>
    </row>
    <row r="120" spans="2:8">
      <c r="B120" s="719"/>
    </row>
    <row r="121" spans="2:8">
      <c r="B121" s="719"/>
    </row>
    <row r="122" spans="2:8">
      <c r="B122" s="719"/>
    </row>
    <row r="123" spans="2:8">
      <c r="B123" s="719"/>
    </row>
    <row r="124" spans="2:8">
      <c r="B124" s="719"/>
    </row>
    <row r="125" spans="2:8">
      <c r="B125" s="719"/>
    </row>
    <row r="126" spans="2:8">
      <c r="B126" s="719"/>
    </row>
    <row r="127" spans="2:8">
      <c r="B127" s="719"/>
    </row>
    <row r="128" spans="2:8">
      <c r="B128" s="719"/>
    </row>
    <row r="129" spans="2:13">
      <c r="B129" s="719"/>
    </row>
    <row r="130" spans="2:13">
      <c r="B130" s="719"/>
    </row>
    <row r="131" spans="2:13">
      <c r="B131" s="719"/>
    </row>
    <row r="132" spans="2:13">
      <c r="B132" s="719"/>
    </row>
    <row r="133" spans="2:13">
      <c r="B133" s="719"/>
    </row>
    <row r="134" spans="2:13">
      <c r="B134" s="719"/>
    </row>
    <row r="135" spans="2:13">
      <c r="B135" s="719"/>
    </row>
    <row r="136" spans="2:13">
      <c r="B136" s="719"/>
    </row>
    <row r="137" spans="2:13">
      <c r="B137" s="719"/>
    </row>
    <row r="138" spans="2:13">
      <c r="B138" s="719"/>
    </row>
    <row r="139" spans="2:13">
      <c r="B139" s="719"/>
    </row>
    <row r="140" spans="2:13" ht="15" thickBot="1">
      <c r="B140" s="719"/>
    </row>
    <row r="141" spans="2:13" s="632" customFormat="1" ht="30" customHeight="1">
      <c r="B141" s="761" t="s">
        <v>340</v>
      </c>
      <c r="C141" s="762" t="s">
        <v>341</v>
      </c>
      <c r="D141" s="762" t="s">
        <v>342</v>
      </c>
      <c r="E141" s="763" t="s">
        <v>343</v>
      </c>
      <c r="F141" s="764"/>
      <c r="G141" s="765"/>
      <c r="H141" s="763" t="s">
        <v>344</v>
      </c>
      <c r="I141" s="764"/>
      <c r="J141" s="765"/>
      <c r="K141" s="766"/>
      <c r="L141" s="762" t="s">
        <v>345</v>
      </c>
      <c r="M141" s="767" t="s">
        <v>346</v>
      </c>
    </row>
    <row r="142" spans="2:13" ht="15" customHeight="1">
      <c r="B142" s="724" t="s">
        <v>456</v>
      </c>
      <c r="C142" s="768" t="s">
        <v>419</v>
      </c>
      <c r="D142" s="769" t="s">
        <v>348</v>
      </c>
      <c r="E142" s="770" t="s">
        <v>347</v>
      </c>
      <c r="F142" s="771"/>
      <c r="G142" s="772"/>
      <c r="H142" s="770" t="s">
        <v>347</v>
      </c>
      <c r="I142" s="771"/>
      <c r="J142" s="772"/>
      <c r="K142" s="773"/>
      <c r="L142" s="774">
        <v>1918866</v>
      </c>
      <c r="M142" s="775"/>
    </row>
    <row r="143" spans="2:13" ht="15" customHeight="1">
      <c r="B143" s="776" t="s">
        <v>457</v>
      </c>
      <c r="C143" s="777" t="s">
        <v>423</v>
      </c>
      <c r="D143" s="769" t="s">
        <v>348</v>
      </c>
      <c r="E143" s="770" t="s">
        <v>458</v>
      </c>
      <c r="F143" s="771"/>
      <c r="G143" s="772"/>
      <c r="H143" s="770" t="s">
        <v>459</v>
      </c>
      <c r="I143" s="771"/>
      <c r="J143" s="772"/>
      <c r="K143" s="773"/>
      <c r="L143" s="774">
        <v>1918345</v>
      </c>
      <c r="M143" s="778"/>
    </row>
    <row r="144" spans="2:13" ht="15" customHeight="1">
      <c r="B144" s="776" t="s">
        <v>460</v>
      </c>
      <c r="C144" s="777" t="s">
        <v>424</v>
      </c>
      <c r="D144" s="769" t="s">
        <v>348</v>
      </c>
      <c r="E144" s="770" t="s">
        <v>347</v>
      </c>
      <c r="F144" s="771"/>
      <c r="G144" s="772"/>
      <c r="H144" s="770" t="s">
        <v>347</v>
      </c>
      <c r="I144" s="771"/>
      <c r="J144" s="772"/>
      <c r="K144" s="773"/>
      <c r="L144" s="774">
        <v>1917248</v>
      </c>
      <c r="M144" s="778"/>
    </row>
    <row r="145" spans="2:13" ht="15.75" customHeight="1">
      <c r="B145" s="776" t="s">
        <v>461</v>
      </c>
      <c r="C145" s="777" t="s">
        <v>423</v>
      </c>
      <c r="D145" s="769" t="s">
        <v>348</v>
      </c>
      <c r="E145" s="770" t="s">
        <v>347</v>
      </c>
      <c r="F145" s="771"/>
      <c r="G145" s="772"/>
      <c r="H145" s="770" t="s">
        <v>462</v>
      </c>
      <c r="I145" s="771"/>
      <c r="J145" s="772"/>
      <c r="K145" s="773"/>
      <c r="L145" s="774">
        <v>1919458</v>
      </c>
      <c r="M145" s="778"/>
    </row>
    <row r="146" spans="2:13" ht="15.75" customHeight="1">
      <c r="B146" s="724"/>
      <c r="C146" s="779"/>
      <c r="D146" s="779"/>
      <c r="E146" s="780"/>
      <c r="F146" s="781"/>
      <c r="G146" s="782"/>
      <c r="H146" s="780"/>
      <c r="I146" s="781"/>
      <c r="J146" s="782"/>
      <c r="K146" s="773"/>
      <c r="L146" s="783"/>
      <c r="M146" s="784"/>
    </row>
    <row r="147" spans="2:13" ht="15.75" customHeight="1">
      <c r="B147" s="785" t="s">
        <v>463</v>
      </c>
      <c r="C147" s="786">
        <v>46358</v>
      </c>
      <c r="D147" s="787" t="s">
        <v>464</v>
      </c>
      <c r="E147" s="788" t="s">
        <v>465</v>
      </c>
      <c r="F147" s="789"/>
      <c r="G147" s="790"/>
      <c r="H147" s="770" t="s">
        <v>466</v>
      </c>
      <c r="I147" s="771"/>
      <c r="J147" s="772"/>
      <c r="K147" s="773"/>
      <c r="L147" s="791">
        <v>1919726</v>
      </c>
      <c r="M147" s="792"/>
    </row>
    <row r="148" spans="2:13" ht="16.5" customHeight="1">
      <c r="B148" s="793" t="s">
        <v>467</v>
      </c>
      <c r="C148" s="794">
        <v>46358</v>
      </c>
      <c r="D148" s="787" t="s">
        <v>464</v>
      </c>
      <c r="E148" s="788" t="s">
        <v>347</v>
      </c>
      <c r="F148" s="789"/>
      <c r="G148" s="790"/>
      <c r="H148" s="770" t="s">
        <v>347</v>
      </c>
      <c r="I148" s="771"/>
      <c r="J148" s="772"/>
      <c r="K148" s="795"/>
      <c r="L148" s="796">
        <v>1919727</v>
      </c>
      <c r="M148" s="797"/>
    </row>
    <row r="149" spans="2:13" ht="15.6">
      <c r="B149" s="798" t="s">
        <v>468</v>
      </c>
      <c r="C149" s="799">
        <v>46358</v>
      </c>
      <c r="D149" s="787" t="s">
        <v>464</v>
      </c>
      <c r="E149" s="788" t="s">
        <v>469</v>
      </c>
      <c r="F149" s="789"/>
      <c r="G149" s="790"/>
      <c r="H149" s="770" t="s">
        <v>466</v>
      </c>
      <c r="I149" s="771"/>
      <c r="J149" s="772"/>
      <c r="K149" s="773"/>
      <c r="L149" s="800">
        <v>1919732</v>
      </c>
      <c r="M149" s="801"/>
    </row>
    <row r="150" spans="2:13" ht="15.6">
      <c r="B150" s="802" t="s">
        <v>470</v>
      </c>
      <c r="C150" s="799">
        <v>46297</v>
      </c>
      <c r="D150" s="787" t="s">
        <v>464</v>
      </c>
      <c r="E150" s="803" t="s">
        <v>347</v>
      </c>
      <c r="F150" s="803"/>
      <c r="G150" s="803"/>
      <c r="H150" s="770" t="s">
        <v>471</v>
      </c>
      <c r="I150" s="771"/>
      <c r="J150" s="772"/>
      <c r="K150" s="773"/>
      <c r="L150" s="804">
        <v>1919866</v>
      </c>
      <c r="M150" s="801"/>
    </row>
    <row r="151" spans="2:13" ht="15.6">
      <c r="B151" s="805" t="s">
        <v>472</v>
      </c>
      <c r="C151" s="806">
        <v>46297</v>
      </c>
      <c r="D151" s="724" t="s">
        <v>464</v>
      </c>
      <c r="E151" s="807" t="s">
        <v>347</v>
      </c>
      <c r="F151" s="807"/>
      <c r="G151" s="807"/>
      <c r="H151" s="807" t="s">
        <v>347</v>
      </c>
      <c r="I151" s="807"/>
      <c r="J151" s="807"/>
      <c r="K151" s="773"/>
      <c r="L151" s="808">
        <v>1919866</v>
      </c>
      <c r="M151" s="801"/>
    </row>
    <row r="152" spans="2:13" s="814" customFormat="1" ht="18">
      <c r="B152" s="809"/>
      <c r="C152" s="810"/>
      <c r="D152" s="811"/>
      <c r="E152" s="812"/>
      <c r="F152" s="807"/>
      <c r="G152" s="807"/>
      <c r="H152" s="812"/>
      <c r="I152" s="807"/>
      <c r="J152" s="807"/>
      <c r="K152" s="773"/>
      <c r="L152" s="813"/>
      <c r="M152" s="792"/>
    </row>
    <row r="153" spans="2:13" s="814" customFormat="1" ht="18.600000000000001" thickBot="1">
      <c r="B153" s="736" t="s">
        <v>473</v>
      </c>
      <c r="C153" s="738" t="s">
        <v>378</v>
      </c>
      <c r="D153" s="811" t="s">
        <v>474</v>
      </c>
      <c r="E153" s="812" t="s">
        <v>347</v>
      </c>
      <c r="F153" s="807"/>
      <c r="G153" s="807"/>
      <c r="H153" s="812"/>
      <c r="I153" s="807"/>
      <c r="J153" s="807"/>
      <c r="K153" s="773"/>
      <c r="L153" s="815">
        <v>1912685</v>
      </c>
      <c r="M153" s="816"/>
    </row>
    <row r="154" spans="2:13" ht="15" customHeight="1" thickBot="1">
      <c r="B154" s="736" t="s">
        <v>475</v>
      </c>
      <c r="C154" s="742" t="s">
        <v>419</v>
      </c>
      <c r="D154" s="811" t="s">
        <v>474</v>
      </c>
      <c r="E154" s="812" t="s">
        <v>347</v>
      </c>
      <c r="F154" s="807"/>
      <c r="G154" s="807"/>
      <c r="H154" s="812"/>
      <c r="I154" s="807"/>
      <c r="J154" s="807"/>
      <c r="K154" s="817"/>
      <c r="L154" s="818">
        <v>1915843</v>
      </c>
      <c r="M154" s="819"/>
    </row>
    <row r="155" spans="2:13" ht="16.2" thickBot="1">
      <c r="B155" s="736" t="s">
        <v>476</v>
      </c>
      <c r="C155" s="742" t="s">
        <v>423</v>
      </c>
      <c r="D155" s="811" t="s">
        <v>474</v>
      </c>
      <c r="E155" s="812" t="s">
        <v>347</v>
      </c>
      <c r="F155" s="807"/>
      <c r="G155" s="807"/>
      <c r="H155" s="812"/>
      <c r="I155" s="807"/>
      <c r="J155" s="807"/>
      <c r="K155" s="773"/>
      <c r="L155" s="818">
        <v>1921741</v>
      </c>
      <c r="M155" s="801"/>
    </row>
    <row r="156" spans="2:13" ht="16.2" thickBot="1">
      <c r="B156" s="736" t="s">
        <v>477</v>
      </c>
      <c r="C156" s="742" t="s">
        <v>423</v>
      </c>
      <c r="D156" s="811" t="s">
        <v>474</v>
      </c>
      <c r="E156" s="812" t="s">
        <v>478</v>
      </c>
      <c r="F156" s="807"/>
      <c r="G156" s="807"/>
      <c r="H156" s="812" t="s">
        <v>479</v>
      </c>
      <c r="I156" s="807"/>
      <c r="J156" s="807"/>
      <c r="K156" s="773"/>
      <c r="L156" s="818">
        <v>1896410</v>
      </c>
      <c r="M156" s="801"/>
    </row>
    <row r="157" spans="2:13" ht="19.5" customHeight="1" thickBot="1">
      <c r="B157" s="736" t="s">
        <v>480</v>
      </c>
      <c r="C157" s="742" t="s">
        <v>424</v>
      </c>
      <c r="D157" s="811" t="s">
        <v>474</v>
      </c>
      <c r="E157" s="812" t="s">
        <v>347</v>
      </c>
      <c r="F157" s="807"/>
      <c r="G157" s="807"/>
      <c r="H157" s="807"/>
      <c r="I157" s="807"/>
      <c r="J157" s="807"/>
      <c r="K157" s="773"/>
      <c r="L157" s="818">
        <v>1915842</v>
      </c>
      <c r="M157" s="801"/>
    </row>
    <row r="158" spans="2:13" ht="19.5" customHeight="1">
      <c r="B158" s="820"/>
      <c r="C158" s="821"/>
      <c r="D158" s="821"/>
      <c r="E158" s="807"/>
      <c r="F158" s="807"/>
      <c r="G158" s="807"/>
      <c r="H158" s="822"/>
      <c r="I158" s="822"/>
      <c r="J158" s="822"/>
      <c r="K158" s="773"/>
      <c r="L158" s="808"/>
      <c r="M158" s="801"/>
    </row>
    <row r="159" spans="2:13" ht="19.5" customHeight="1">
      <c r="B159" s="745" t="s">
        <v>481</v>
      </c>
      <c r="C159" s="724" t="s">
        <v>419</v>
      </c>
      <c r="D159" s="821" t="s">
        <v>482</v>
      </c>
      <c r="E159" s="807" t="s">
        <v>483</v>
      </c>
      <c r="F159" s="807"/>
      <c r="G159" s="807"/>
      <c r="H159" s="807" t="s">
        <v>483</v>
      </c>
      <c r="I159" s="807"/>
      <c r="J159" s="807"/>
      <c r="K159" s="773"/>
      <c r="L159" s="808">
        <v>1900845</v>
      </c>
      <c r="M159" s="801"/>
    </row>
    <row r="160" spans="2:13" ht="19.5" customHeight="1">
      <c r="B160" s="745" t="s">
        <v>484</v>
      </c>
      <c r="C160" s="724" t="s">
        <v>423</v>
      </c>
      <c r="D160" s="821" t="s">
        <v>482</v>
      </c>
      <c r="E160" s="807" t="s">
        <v>483</v>
      </c>
      <c r="F160" s="807"/>
      <c r="G160" s="807"/>
      <c r="H160" s="807" t="s">
        <v>483</v>
      </c>
      <c r="I160" s="807"/>
      <c r="J160" s="807"/>
      <c r="K160" s="773"/>
      <c r="L160" s="808">
        <v>1932480</v>
      </c>
      <c r="M160" s="801"/>
    </row>
    <row r="161" spans="2:13" ht="19.5" customHeight="1">
      <c r="B161" s="773" t="s">
        <v>485</v>
      </c>
      <c r="C161" s="724" t="s">
        <v>424</v>
      </c>
      <c r="D161" s="821" t="s">
        <v>486</v>
      </c>
      <c r="E161" s="807" t="s">
        <v>483</v>
      </c>
      <c r="F161" s="807"/>
      <c r="G161" s="807"/>
      <c r="H161" s="807" t="s">
        <v>483</v>
      </c>
      <c r="I161" s="807"/>
      <c r="J161" s="807"/>
      <c r="K161" s="773"/>
      <c r="L161" s="823">
        <v>1921745</v>
      </c>
      <c r="M161" s="801"/>
    </row>
    <row r="162" spans="2:13" ht="29.25" customHeight="1">
      <c r="B162" s="745" t="s">
        <v>487</v>
      </c>
      <c r="C162" s="724" t="s">
        <v>424</v>
      </c>
      <c r="D162" s="821" t="s">
        <v>488</v>
      </c>
      <c r="E162" s="824" t="s">
        <v>489</v>
      </c>
      <c r="F162" s="824"/>
      <c r="G162" s="824"/>
      <c r="H162" s="825" t="s">
        <v>490</v>
      </c>
      <c r="I162" s="822"/>
      <c r="J162" s="822"/>
      <c r="K162" s="773"/>
      <c r="L162" s="680">
        <v>1893070</v>
      </c>
      <c r="M162" s="801"/>
    </row>
    <row r="163" spans="2:13" ht="15.6">
      <c r="B163" s="724" t="s">
        <v>408</v>
      </c>
      <c r="C163" s="821" t="s">
        <v>425</v>
      </c>
      <c r="D163" s="821" t="s">
        <v>491</v>
      </c>
      <c r="E163" s="807" t="s">
        <v>492</v>
      </c>
      <c r="F163" s="807"/>
      <c r="G163" s="807"/>
      <c r="H163" s="812" t="s">
        <v>493</v>
      </c>
      <c r="I163" s="807"/>
      <c r="J163" s="807"/>
      <c r="K163" s="773"/>
      <c r="L163" s="826">
        <v>1925314</v>
      </c>
      <c r="M163" s="801"/>
    </row>
    <row r="164" spans="2:13" ht="15.6">
      <c r="B164" s="745" t="s">
        <v>494</v>
      </c>
      <c r="C164" s="724" t="s">
        <v>419</v>
      </c>
      <c r="D164" s="821" t="s">
        <v>486</v>
      </c>
      <c r="E164" s="824" t="s">
        <v>495</v>
      </c>
      <c r="F164" s="824"/>
      <c r="G164" s="824"/>
      <c r="H164" s="807" t="s">
        <v>483</v>
      </c>
      <c r="I164" s="807"/>
      <c r="J164" s="807"/>
      <c r="K164" s="773"/>
      <c r="L164" s="823"/>
      <c r="M164" s="801"/>
    </row>
    <row r="165" spans="2:13" ht="15.6">
      <c r="B165" s="827"/>
      <c r="C165" s="828"/>
      <c r="D165" s="821"/>
      <c r="E165" s="807"/>
      <c r="F165" s="807"/>
      <c r="G165" s="807"/>
      <c r="H165" s="807"/>
      <c r="I165" s="807"/>
      <c r="J165" s="807"/>
      <c r="K165" s="773"/>
      <c r="L165" s="773"/>
      <c r="M165" s="829"/>
    </row>
    <row r="166" spans="2:13" ht="15.6">
      <c r="B166" s="724" t="s">
        <v>381</v>
      </c>
      <c r="C166" s="821" t="s">
        <v>378</v>
      </c>
      <c r="D166" s="830" t="s">
        <v>379</v>
      </c>
      <c r="E166" s="807" t="s">
        <v>483</v>
      </c>
      <c r="F166" s="807"/>
      <c r="G166" s="807"/>
      <c r="H166" s="807" t="s">
        <v>483</v>
      </c>
      <c r="I166" s="807"/>
      <c r="J166" s="807"/>
      <c r="K166" s="773"/>
      <c r="L166" s="821">
        <v>1913202</v>
      </c>
      <c r="M166" s="829"/>
    </row>
    <row r="167" spans="2:13" ht="15.6">
      <c r="B167" s="724" t="s">
        <v>393</v>
      </c>
      <c r="C167" s="821" t="s">
        <v>496</v>
      </c>
      <c r="D167" s="830" t="s">
        <v>379</v>
      </c>
      <c r="E167" s="807" t="s">
        <v>483</v>
      </c>
      <c r="F167" s="807"/>
      <c r="G167" s="807"/>
      <c r="H167" s="807" t="s">
        <v>483</v>
      </c>
      <c r="I167" s="807"/>
      <c r="J167" s="807"/>
      <c r="K167" s="773"/>
      <c r="L167" s="821"/>
      <c r="M167" s="829"/>
    </row>
    <row r="168" spans="2:13" ht="15.6">
      <c r="B168" s="724" t="s">
        <v>402</v>
      </c>
      <c r="C168" s="821" t="s">
        <v>497</v>
      </c>
      <c r="D168" s="830" t="s">
        <v>379</v>
      </c>
      <c r="E168" s="807" t="s">
        <v>483</v>
      </c>
      <c r="F168" s="807"/>
      <c r="G168" s="807"/>
      <c r="H168" s="807" t="s">
        <v>483</v>
      </c>
      <c r="I168" s="807"/>
      <c r="J168" s="807"/>
      <c r="K168" s="773"/>
      <c r="L168" s="821">
        <v>1919338</v>
      </c>
      <c r="M168" s="829"/>
    </row>
    <row r="169" spans="2:13" ht="15.6">
      <c r="B169" s="680" t="s">
        <v>395</v>
      </c>
      <c r="C169" s="821" t="s">
        <v>498</v>
      </c>
      <c r="D169" s="830" t="s">
        <v>379</v>
      </c>
      <c r="E169" s="807" t="s">
        <v>483</v>
      </c>
      <c r="F169" s="807"/>
      <c r="G169" s="807"/>
      <c r="H169" s="807" t="s">
        <v>483</v>
      </c>
      <c r="I169" s="807"/>
      <c r="J169" s="807"/>
      <c r="K169" s="773"/>
      <c r="L169" s="821">
        <v>1912803</v>
      </c>
      <c r="M169" s="829"/>
    </row>
    <row r="170" spans="2:13" ht="15.6">
      <c r="B170" s="680" t="s">
        <v>404</v>
      </c>
      <c r="C170" s="821" t="s">
        <v>499</v>
      </c>
      <c r="D170" s="830" t="s">
        <v>379</v>
      </c>
      <c r="E170" s="807" t="s">
        <v>483</v>
      </c>
      <c r="F170" s="807"/>
      <c r="G170" s="807"/>
      <c r="H170" s="807" t="s">
        <v>483</v>
      </c>
      <c r="I170" s="807"/>
      <c r="J170" s="807"/>
      <c r="K170" s="680"/>
      <c r="L170" s="831">
        <v>1918248</v>
      </c>
      <c r="M170" s="832"/>
    </row>
    <row r="171" spans="2:13" ht="15.6">
      <c r="B171" s="680" t="s">
        <v>442</v>
      </c>
      <c r="C171" s="821" t="s">
        <v>425</v>
      </c>
      <c r="D171" s="830" t="s">
        <v>379</v>
      </c>
      <c r="E171" s="807" t="s">
        <v>483</v>
      </c>
      <c r="F171" s="807"/>
      <c r="G171" s="807"/>
      <c r="H171" s="807" t="s">
        <v>483</v>
      </c>
      <c r="I171" s="807"/>
      <c r="J171" s="807"/>
      <c r="K171" s="680"/>
      <c r="L171" s="831">
        <v>1918744</v>
      </c>
      <c r="M171" s="832"/>
    </row>
    <row r="172" spans="2:13">
      <c r="B172" s="680"/>
      <c r="C172" s="680"/>
      <c r="D172" s="833"/>
      <c r="E172" s="807"/>
      <c r="F172" s="807"/>
      <c r="G172" s="807"/>
      <c r="H172" s="807"/>
      <c r="I172" s="807"/>
      <c r="J172" s="807"/>
      <c r="K172" s="680"/>
      <c r="L172" s="680"/>
      <c r="M172" s="832"/>
    </row>
    <row r="173" spans="2:13">
      <c r="B173" s="680"/>
      <c r="C173" s="680"/>
      <c r="D173" s="833"/>
      <c r="E173" s="807"/>
      <c r="F173" s="807"/>
      <c r="G173" s="807"/>
      <c r="H173" s="807"/>
      <c r="I173" s="807"/>
      <c r="J173" s="807"/>
      <c r="K173" s="680"/>
      <c r="L173" s="680"/>
      <c r="M173" s="832"/>
    </row>
    <row r="174" spans="2:13">
      <c r="B174" s="680"/>
      <c r="C174" s="680"/>
      <c r="D174" s="833"/>
      <c r="E174" s="807"/>
      <c r="F174" s="807"/>
      <c r="G174" s="807"/>
      <c r="H174" s="807"/>
      <c r="I174" s="807"/>
      <c r="J174" s="807"/>
      <c r="K174" s="680"/>
      <c r="L174" s="680"/>
      <c r="M174" s="748"/>
    </row>
    <row r="175" spans="2:13">
      <c r="B175" s="730"/>
      <c r="C175" s="730"/>
      <c r="D175" s="730"/>
      <c r="E175" s="834"/>
      <c r="F175" s="834"/>
      <c r="G175" s="834"/>
      <c r="H175" s="834"/>
      <c r="I175" s="834"/>
      <c r="J175" s="834"/>
      <c r="K175" s="730"/>
      <c r="L175" s="730"/>
      <c r="M175" s="748"/>
    </row>
    <row r="176" spans="2:13">
      <c r="B176" s="730"/>
      <c r="C176" s="730"/>
      <c r="D176" s="730"/>
      <c r="E176" s="834"/>
      <c r="F176" s="834"/>
      <c r="G176" s="834"/>
      <c r="H176" s="834"/>
      <c r="I176" s="834"/>
      <c r="J176" s="834"/>
      <c r="K176" s="730"/>
      <c r="L176" s="730"/>
      <c r="M176" s="748"/>
    </row>
    <row r="177" spans="2:13">
      <c r="B177" s="730"/>
      <c r="C177" s="730"/>
      <c r="D177" s="730"/>
      <c r="E177" s="834"/>
      <c r="F177" s="834"/>
      <c r="G177" s="834"/>
      <c r="H177" s="834"/>
      <c r="I177" s="834"/>
      <c r="J177" s="834"/>
      <c r="K177" s="730"/>
      <c r="L177" s="730"/>
      <c r="M177" s="748"/>
    </row>
    <row r="178" spans="2:13">
      <c r="B178" s="730"/>
      <c r="C178" s="730"/>
      <c r="D178" s="730"/>
      <c r="E178" s="835"/>
      <c r="F178" s="836"/>
      <c r="G178" s="837"/>
      <c r="H178" s="835"/>
      <c r="I178" s="836"/>
      <c r="J178" s="837"/>
      <c r="K178" s="730"/>
      <c r="L178" s="730"/>
      <c r="M178" s="730"/>
    </row>
    <row r="179" spans="2:13">
      <c r="B179" s="730"/>
      <c r="C179" s="730"/>
      <c r="D179" s="730"/>
      <c r="E179" s="835"/>
      <c r="F179" s="836"/>
      <c r="G179" s="837"/>
      <c r="H179" s="835"/>
      <c r="I179" s="836"/>
      <c r="J179" s="837"/>
      <c r="K179" s="730"/>
      <c r="L179" s="730"/>
      <c r="M179" s="730"/>
    </row>
    <row r="180" spans="2:13">
      <c r="B180" s="680"/>
      <c r="C180" s="680"/>
      <c r="D180" s="833"/>
      <c r="E180" s="807"/>
      <c r="F180" s="807"/>
      <c r="G180" s="807"/>
      <c r="H180" s="807"/>
      <c r="I180" s="807"/>
      <c r="J180" s="807"/>
      <c r="K180" s="680"/>
      <c r="L180" s="680"/>
      <c r="M180" s="680"/>
    </row>
    <row r="181" spans="2:13">
      <c r="B181" s="680"/>
      <c r="C181" s="680"/>
      <c r="D181" s="833"/>
      <c r="E181" s="807"/>
      <c r="F181" s="807"/>
      <c r="G181" s="807"/>
      <c r="H181" s="807"/>
      <c r="I181" s="807"/>
      <c r="J181" s="807"/>
      <c r="K181" s="680"/>
      <c r="L181" s="680"/>
      <c r="M181" s="680"/>
    </row>
    <row r="182" spans="2:13">
      <c r="B182" s="680"/>
      <c r="C182" s="680"/>
      <c r="D182" s="833"/>
      <c r="E182" s="807"/>
      <c r="F182" s="807"/>
      <c r="G182" s="807"/>
      <c r="H182" s="807"/>
      <c r="I182" s="807"/>
      <c r="J182" s="807"/>
      <c r="K182" s="680"/>
      <c r="L182" s="680"/>
      <c r="M182" s="680"/>
    </row>
    <row r="183" spans="2:13">
      <c r="B183" s="680"/>
      <c r="C183" s="680"/>
      <c r="D183" s="833"/>
      <c r="E183" s="807"/>
      <c r="F183" s="807"/>
      <c r="G183" s="807"/>
      <c r="H183" s="807"/>
      <c r="I183" s="807"/>
      <c r="J183" s="807"/>
      <c r="K183" s="680"/>
      <c r="L183" s="680"/>
      <c r="M183" s="680"/>
    </row>
    <row r="184" spans="2:13">
      <c r="B184" s="680"/>
      <c r="C184" s="680"/>
      <c r="D184" s="833"/>
      <c r="E184" s="807"/>
      <c r="F184" s="807"/>
      <c r="G184" s="807"/>
      <c r="H184" s="807"/>
      <c r="I184" s="807"/>
      <c r="J184" s="807"/>
      <c r="K184" s="680"/>
      <c r="L184" s="680"/>
      <c r="M184" s="730"/>
    </row>
    <row r="185" spans="2:13">
      <c r="B185" s="730"/>
      <c r="C185" s="730"/>
      <c r="D185" s="730"/>
      <c r="E185" s="835"/>
      <c r="F185" s="836"/>
      <c r="G185" s="837"/>
      <c r="H185" s="835"/>
      <c r="I185" s="836"/>
      <c r="J185" s="837"/>
      <c r="K185" s="730"/>
      <c r="L185" s="730"/>
      <c r="M185" s="730"/>
    </row>
    <row r="186" spans="2:13">
      <c r="B186" s="730"/>
      <c r="C186" s="730"/>
      <c r="D186" s="730"/>
      <c r="E186" s="835"/>
      <c r="F186" s="836"/>
      <c r="G186" s="837"/>
      <c r="H186" s="835"/>
      <c r="I186" s="836"/>
      <c r="J186" s="837"/>
      <c r="K186" s="730"/>
      <c r="L186" s="730"/>
      <c r="M186" s="730"/>
    </row>
    <row r="187" spans="2:13">
      <c r="B187" s="730"/>
      <c r="C187" s="730"/>
      <c r="D187" s="730"/>
      <c r="E187" s="835"/>
      <c r="F187" s="836"/>
      <c r="G187" s="837"/>
      <c r="H187" s="835"/>
      <c r="I187" s="836"/>
      <c r="J187" s="837"/>
      <c r="K187" s="730"/>
      <c r="L187" s="730"/>
      <c r="M187" s="730"/>
    </row>
    <row r="188" spans="2:13">
      <c r="B188" s="730"/>
      <c r="C188" s="730"/>
      <c r="D188" s="730"/>
      <c r="E188" s="835"/>
      <c r="F188" s="836"/>
      <c r="G188" s="837"/>
      <c r="H188" s="835"/>
      <c r="I188" s="836"/>
      <c r="J188" s="837"/>
      <c r="K188" s="730"/>
      <c r="L188" s="730"/>
      <c r="M188" s="730"/>
    </row>
    <row r="189" spans="2:13">
      <c r="B189" s="730"/>
      <c r="C189" s="730"/>
      <c r="D189" s="730"/>
      <c r="E189" s="835"/>
      <c r="F189" s="836"/>
      <c r="G189" s="837"/>
      <c r="H189" s="835"/>
      <c r="I189" s="836"/>
      <c r="J189" s="837"/>
      <c r="K189" s="730"/>
      <c r="L189" s="730"/>
      <c r="M189" s="730"/>
    </row>
    <row r="190" spans="2:13">
      <c r="B190" s="680"/>
      <c r="C190" s="680"/>
      <c r="D190" s="833"/>
      <c r="E190" s="807"/>
      <c r="F190" s="807"/>
      <c r="G190" s="807"/>
      <c r="H190" s="807"/>
      <c r="I190" s="807"/>
      <c r="J190" s="807"/>
      <c r="K190" s="680"/>
      <c r="L190" s="680"/>
      <c r="M190" s="680"/>
    </row>
    <row r="191" spans="2:13">
      <c r="B191" s="680"/>
      <c r="C191" s="680"/>
      <c r="D191" s="833"/>
      <c r="E191" s="807"/>
      <c r="F191" s="807"/>
      <c r="G191" s="807"/>
      <c r="H191" s="807"/>
      <c r="I191" s="807"/>
      <c r="J191" s="807"/>
      <c r="K191" s="680"/>
      <c r="L191" s="680"/>
      <c r="M191" s="680"/>
    </row>
    <row r="192" spans="2:13">
      <c r="B192" s="680"/>
      <c r="C192" s="680"/>
      <c r="D192" s="833"/>
      <c r="E192" s="807"/>
      <c r="F192" s="807"/>
      <c r="G192" s="807"/>
      <c r="H192" s="807"/>
      <c r="I192" s="807"/>
      <c r="J192" s="807"/>
      <c r="K192" s="680"/>
      <c r="L192" s="680"/>
      <c r="M192" s="680"/>
    </row>
    <row r="193" spans="2:13">
      <c r="B193" s="680"/>
      <c r="C193" s="680"/>
      <c r="D193" s="833"/>
      <c r="E193" s="807"/>
      <c r="F193" s="807"/>
      <c r="G193" s="807"/>
      <c r="H193" s="807"/>
      <c r="I193" s="807"/>
      <c r="J193" s="807"/>
      <c r="K193" s="680"/>
      <c r="L193" s="680"/>
      <c r="M193" s="680"/>
    </row>
    <row r="194" spans="2:13">
      <c r="B194" s="680"/>
      <c r="C194" s="680"/>
      <c r="D194" s="833"/>
      <c r="E194" s="807"/>
      <c r="F194" s="807"/>
      <c r="G194" s="807"/>
      <c r="H194" s="807"/>
      <c r="I194" s="807"/>
      <c r="J194" s="807"/>
      <c r="K194" s="680"/>
      <c r="L194" s="680"/>
      <c r="M194" s="730"/>
    </row>
    <row r="195" spans="2:13">
      <c r="B195" s="730"/>
      <c r="C195" s="730"/>
      <c r="D195" s="730"/>
      <c r="E195" s="835"/>
      <c r="F195" s="836"/>
      <c r="G195" s="837"/>
      <c r="H195" s="835"/>
      <c r="I195" s="836"/>
      <c r="J195" s="837"/>
      <c r="K195" s="730"/>
      <c r="L195" s="730"/>
      <c r="M195" s="730"/>
    </row>
    <row r="196" spans="2:13">
      <c r="B196" s="730"/>
      <c r="C196" s="730"/>
      <c r="D196" s="730"/>
      <c r="E196" s="835"/>
      <c r="F196" s="836"/>
      <c r="G196" s="837"/>
      <c r="H196" s="835"/>
      <c r="I196" s="836"/>
      <c r="J196" s="837"/>
      <c r="K196" s="730"/>
      <c r="L196" s="730"/>
      <c r="M196" s="730"/>
    </row>
    <row r="197" spans="2:13">
      <c r="B197" s="730"/>
      <c r="C197" s="730"/>
      <c r="D197" s="730"/>
      <c r="E197" s="835"/>
      <c r="F197" s="836"/>
      <c r="G197" s="837"/>
      <c r="H197" s="835"/>
      <c r="I197" s="836"/>
      <c r="J197" s="837"/>
      <c r="K197" s="730"/>
      <c r="L197" s="730"/>
      <c r="M197" s="730"/>
    </row>
  </sheetData>
  <mergeCells count="120">
    <mergeCell ref="E195:G195"/>
    <mergeCell ref="H195:J195"/>
    <mergeCell ref="E196:G196"/>
    <mergeCell ref="H196:J196"/>
    <mergeCell ref="E197:G197"/>
    <mergeCell ref="H197:J197"/>
    <mergeCell ref="E192:G192"/>
    <mergeCell ref="H192:J192"/>
    <mergeCell ref="E193:G193"/>
    <mergeCell ref="H193:J193"/>
    <mergeCell ref="E194:G194"/>
    <mergeCell ref="H194:J194"/>
    <mergeCell ref="E189:G189"/>
    <mergeCell ref="H189:J189"/>
    <mergeCell ref="E190:G190"/>
    <mergeCell ref="H190:J190"/>
    <mergeCell ref="E191:G191"/>
    <mergeCell ref="H191:J191"/>
    <mergeCell ref="E186:G186"/>
    <mergeCell ref="H186:J186"/>
    <mergeCell ref="E187:G187"/>
    <mergeCell ref="H187:J187"/>
    <mergeCell ref="E188:G188"/>
    <mergeCell ref="H188:J188"/>
    <mergeCell ref="E183:G183"/>
    <mergeCell ref="H183:J183"/>
    <mergeCell ref="E184:G184"/>
    <mergeCell ref="H184:J184"/>
    <mergeCell ref="E185:G185"/>
    <mergeCell ref="H185:J185"/>
    <mergeCell ref="E180:G180"/>
    <mergeCell ref="H180:J180"/>
    <mergeCell ref="E181:G181"/>
    <mergeCell ref="H181:J181"/>
    <mergeCell ref="E182:G182"/>
    <mergeCell ref="H182:J182"/>
    <mergeCell ref="E177:G177"/>
    <mergeCell ref="H177:J177"/>
    <mergeCell ref="E178:G178"/>
    <mergeCell ref="H178:J178"/>
    <mergeCell ref="E179:G179"/>
    <mergeCell ref="H179:J179"/>
    <mergeCell ref="E174:G174"/>
    <mergeCell ref="H174:J174"/>
    <mergeCell ref="E175:G175"/>
    <mergeCell ref="H175:J175"/>
    <mergeCell ref="E176:G176"/>
    <mergeCell ref="H176:J176"/>
    <mergeCell ref="E171:G171"/>
    <mergeCell ref="H171:J171"/>
    <mergeCell ref="E172:G172"/>
    <mergeCell ref="H172:J172"/>
    <mergeCell ref="E173:G173"/>
    <mergeCell ref="H173:J173"/>
    <mergeCell ref="E168:G168"/>
    <mergeCell ref="H168:J168"/>
    <mergeCell ref="E169:G169"/>
    <mergeCell ref="H169:J169"/>
    <mergeCell ref="E170:G170"/>
    <mergeCell ref="H170:J170"/>
    <mergeCell ref="E165:G165"/>
    <mergeCell ref="H165:J165"/>
    <mergeCell ref="E166:G166"/>
    <mergeCell ref="H166:J166"/>
    <mergeCell ref="E167:G167"/>
    <mergeCell ref="H167:J167"/>
    <mergeCell ref="E162:G162"/>
    <mergeCell ref="H162:J162"/>
    <mergeCell ref="E163:G163"/>
    <mergeCell ref="H163:J163"/>
    <mergeCell ref="E164:G164"/>
    <mergeCell ref="H164:J164"/>
    <mergeCell ref="E159:G159"/>
    <mergeCell ref="H159:J159"/>
    <mergeCell ref="E160:G160"/>
    <mergeCell ref="H160:J160"/>
    <mergeCell ref="E161:G161"/>
    <mergeCell ref="H161:J161"/>
    <mergeCell ref="E156:G156"/>
    <mergeCell ref="H156:J156"/>
    <mergeCell ref="E157:G157"/>
    <mergeCell ref="H157:J157"/>
    <mergeCell ref="E158:G158"/>
    <mergeCell ref="H158:J158"/>
    <mergeCell ref="E153:G153"/>
    <mergeCell ref="H153:J153"/>
    <mergeCell ref="E154:G154"/>
    <mergeCell ref="H154:J154"/>
    <mergeCell ref="E155:G155"/>
    <mergeCell ref="H155:J155"/>
    <mergeCell ref="E150:G150"/>
    <mergeCell ref="H150:J150"/>
    <mergeCell ref="E151:G151"/>
    <mergeCell ref="H151:J151"/>
    <mergeCell ref="E152:G152"/>
    <mergeCell ref="H152:J152"/>
    <mergeCell ref="E147:G147"/>
    <mergeCell ref="H147:J147"/>
    <mergeCell ref="E148:G148"/>
    <mergeCell ref="H148:J148"/>
    <mergeCell ref="E149:G149"/>
    <mergeCell ref="H149:J149"/>
    <mergeCell ref="E143:G143"/>
    <mergeCell ref="H143:J143"/>
    <mergeCell ref="E144:G144"/>
    <mergeCell ref="H144:J144"/>
    <mergeCell ref="E145:G145"/>
    <mergeCell ref="H145:J145"/>
    <mergeCell ref="J66:M66"/>
    <mergeCell ref="J67:M67"/>
    <mergeCell ref="E141:G141"/>
    <mergeCell ref="H141:J141"/>
    <mergeCell ref="E142:G142"/>
    <mergeCell ref="H142:J142"/>
    <mergeCell ref="B1:M1"/>
    <mergeCell ref="J61:M61"/>
    <mergeCell ref="J62:M62"/>
    <mergeCell ref="J63:M63"/>
    <mergeCell ref="J64:M64"/>
    <mergeCell ref="J65:M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9522-7E7D-43D0-9AE3-93E8FBCE0BE0}">
  <dimension ref="B3:R11"/>
  <sheetViews>
    <sheetView workbookViewId="0">
      <selection activeCell="E16" sqref="E16"/>
    </sheetView>
  </sheetViews>
  <sheetFormatPr defaultRowHeight="14.4"/>
  <cols>
    <col min="2" max="2" width="21.33203125" customWidth="1"/>
  </cols>
  <sheetData>
    <row r="3" spans="2:18">
      <c r="B3" s="236" t="s">
        <v>359</v>
      </c>
      <c r="C3" s="236"/>
      <c r="D3" s="236"/>
      <c r="E3" s="236"/>
      <c r="F3" s="236"/>
      <c r="G3" s="236"/>
      <c r="H3" s="236"/>
      <c r="I3" s="236"/>
      <c r="J3" s="236"/>
    </row>
    <row r="4" spans="2:18" ht="15.6">
      <c r="B4" s="236"/>
      <c r="C4" s="236"/>
      <c r="D4" s="236"/>
      <c r="E4" s="236"/>
      <c r="F4" s="236"/>
      <c r="G4" s="236"/>
      <c r="H4" s="236"/>
      <c r="I4" s="236"/>
      <c r="J4" s="236"/>
      <c r="R4" s="147"/>
    </row>
    <row r="5" spans="2:18" ht="15.6">
      <c r="R5" s="147"/>
    </row>
    <row r="6" spans="2:18" ht="15.6">
      <c r="B6" s="150" t="s">
        <v>369</v>
      </c>
      <c r="C6" s="237" t="s">
        <v>7</v>
      </c>
      <c r="D6" s="237"/>
      <c r="E6" s="237" t="s">
        <v>367</v>
      </c>
      <c r="F6" s="237"/>
      <c r="R6" s="147"/>
    </row>
    <row r="7" spans="2:18" ht="15.6">
      <c r="B7" s="152" t="s">
        <v>360</v>
      </c>
      <c r="C7" s="153" t="s">
        <v>364</v>
      </c>
      <c r="D7" s="153" t="s">
        <v>365</v>
      </c>
      <c r="E7" s="153" t="s">
        <v>366</v>
      </c>
      <c r="F7" s="153" t="s">
        <v>365</v>
      </c>
      <c r="R7" s="147"/>
    </row>
    <row r="8" spans="2:18" ht="15.6">
      <c r="B8" s="148" t="s">
        <v>362</v>
      </c>
      <c r="C8" s="149">
        <v>0</v>
      </c>
      <c r="D8" s="149">
        <v>9132</v>
      </c>
      <c r="E8" s="149"/>
      <c r="F8" s="149"/>
      <c r="R8" s="147"/>
    </row>
    <row r="9" spans="2:18" ht="15.6">
      <c r="B9" s="148" t="s">
        <v>361</v>
      </c>
      <c r="C9" s="149">
        <v>201</v>
      </c>
      <c r="D9" s="149"/>
      <c r="E9" s="149"/>
      <c r="F9" s="149"/>
      <c r="R9" s="147"/>
    </row>
    <row r="10" spans="2:18" ht="15.6">
      <c r="B10" s="148" t="s">
        <v>363</v>
      </c>
      <c r="C10" s="149"/>
      <c r="D10" s="149"/>
      <c r="E10" s="149"/>
      <c r="F10" s="149"/>
      <c r="G10" s="150" t="s">
        <v>368</v>
      </c>
      <c r="R10" s="147"/>
    </row>
    <row r="11" spans="2:18" ht="15.6">
      <c r="B11" s="150"/>
      <c r="C11" s="151"/>
      <c r="D11" s="151"/>
      <c r="E11" s="151"/>
      <c r="F11" s="151"/>
      <c r="R11" s="147"/>
    </row>
  </sheetData>
  <mergeCells count="3">
    <mergeCell ref="B3:J4"/>
    <mergeCell ref="E6:F6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9397-B4D5-4CCD-8C04-CD2360506D30}">
  <dimension ref="A1:AA41"/>
  <sheetViews>
    <sheetView zoomScale="80" zoomScaleNormal="80" workbookViewId="0">
      <selection activeCell="Z11" sqref="Z11"/>
    </sheetView>
  </sheetViews>
  <sheetFormatPr defaultColWidth="9" defaultRowHeight="14.4"/>
  <cols>
    <col min="1" max="1" width="6.44140625" style="285" customWidth="1"/>
    <col min="2" max="2" width="7.88671875" style="285" customWidth="1"/>
    <col min="3" max="3" width="11.6640625" style="285" customWidth="1"/>
    <col min="4" max="7" width="7.88671875" style="285" customWidth="1"/>
    <col min="8" max="8" width="15.33203125" style="285" customWidth="1"/>
    <col min="9" max="9" width="16.88671875" style="285" customWidth="1"/>
    <col min="10" max="11" width="7.88671875" style="294" customWidth="1"/>
    <col min="12" max="12" width="10.5546875" style="294" customWidth="1"/>
    <col min="13" max="13" width="19.5546875" style="294" customWidth="1"/>
    <col min="14" max="15" width="7.88671875" style="294" customWidth="1"/>
    <col min="16" max="16" width="11.88671875" style="294" customWidth="1"/>
    <col min="17" max="18" width="7.88671875" style="294" customWidth="1"/>
    <col min="19" max="19" width="11.88671875" style="294" customWidth="1"/>
    <col min="20" max="21" width="7.88671875" style="294" customWidth="1"/>
    <col min="22" max="22" width="11.109375" style="285" customWidth="1"/>
    <col min="23" max="23" width="17" style="285" customWidth="1"/>
    <col min="24" max="24" width="20.6640625" style="285" bestFit="1" customWidth="1"/>
    <col min="25" max="25" width="42.109375" style="285" customWidth="1"/>
    <col min="26" max="26" width="13.33203125" style="285" customWidth="1"/>
    <col min="27" max="16384" width="9" style="285"/>
  </cols>
  <sheetData>
    <row r="1" spans="1:26" ht="47.4" thickTop="1" thickBot="1">
      <c r="B1" s="286" t="s">
        <v>266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8"/>
    </row>
    <row r="2" spans="1:26" ht="29.4" thickTop="1">
      <c r="C2" s="289"/>
      <c r="D2" s="289"/>
      <c r="E2" s="289"/>
      <c r="F2" s="289"/>
      <c r="G2" s="289"/>
      <c r="H2" s="289"/>
      <c r="I2" s="289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89"/>
      <c r="W2" s="289"/>
      <c r="X2" s="289"/>
    </row>
    <row r="3" spans="1:26" ht="23.4">
      <c r="B3" s="291" t="s">
        <v>267</v>
      </c>
      <c r="C3" s="291"/>
      <c r="D3" s="291"/>
      <c r="E3" s="292">
        <v>46065</v>
      </c>
      <c r="F3" s="292"/>
      <c r="G3" s="292"/>
      <c r="H3" s="292"/>
      <c r="I3" s="292"/>
      <c r="J3" s="292"/>
      <c r="K3" s="292"/>
      <c r="L3" s="293"/>
      <c r="M3" s="293"/>
      <c r="P3" s="295" t="s">
        <v>268</v>
      </c>
      <c r="Q3" s="295"/>
      <c r="R3" s="295"/>
      <c r="S3" s="295"/>
      <c r="T3" s="295"/>
      <c r="U3" s="295"/>
      <c r="V3" s="295"/>
      <c r="W3" s="295"/>
      <c r="X3" s="296"/>
    </row>
    <row r="4" spans="1:26" ht="24" thickBot="1">
      <c r="B4" s="291" t="s">
        <v>269</v>
      </c>
      <c r="C4" s="291"/>
      <c r="D4" s="291"/>
      <c r="E4" s="297" t="s">
        <v>270</v>
      </c>
      <c r="F4" s="297"/>
      <c r="G4" s="297"/>
      <c r="H4" s="297"/>
      <c r="I4" s="297"/>
      <c r="J4" s="297"/>
      <c r="K4" s="297"/>
      <c r="L4" s="298"/>
      <c r="M4" s="298"/>
      <c r="P4" s="295"/>
      <c r="Q4" s="295"/>
      <c r="R4" s="295"/>
      <c r="S4" s="295"/>
      <c r="T4" s="295"/>
      <c r="U4" s="295"/>
      <c r="V4" s="295"/>
      <c r="W4" s="295"/>
      <c r="X4" s="296"/>
    </row>
    <row r="6" spans="1:26" ht="46.8" thickBot="1">
      <c r="B6" s="299" t="s">
        <v>271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</row>
    <row r="7" spans="1:26" ht="47.4" thickTop="1" thickBot="1">
      <c r="B7" s="301"/>
      <c r="C7" s="302"/>
      <c r="D7" s="302"/>
      <c r="E7" s="302"/>
      <c r="F7" s="302"/>
      <c r="G7" s="303" t="s">
        <v>52</v>
      </c>
      <c r="H7" s="304"/>
      <c r="I7" s="304"/>
      <c r="J7" s="304"/>
      <c r="K7" s="304"/>
      <c r="L7" s="305"/>
      <c r="M7" s="306">
        <f>AVERAGE(M9:M20)</f>
        <v>0.666875</v>
      </c>
      <c r="N7" s="303" t="s">
        <v>272</v>
      </c>
      <c r="O7" s="304"/>
      <c r="P7" s="304"/>
      <c r="Q7" s="304"/>
      <c r="R7" s="304"/>
      <c r="S7" s="304"/>
      <c r="T7" s="304"/>
      <c r="U7" s="304"/>
      <c r="V7" s="304"/>
      <c r="W7" s="307">
        <f>AVERAGE(W9:W20)</f>
        <v>0.8666666666666667</v>
      </c>
      <c r="X7" s="308"/>
    </row>
    <row r="8" spans="1:26" ht="94.8" thickTop="1" thickBot="1">
      <c r="B8" s="309" t="s">
        <v>273</v>
      </c>
      <c r="C8" s="310"/>
      <c r="D8" s="311"/>
      <c r="E8" s="312" t="s">
        <v>274</v>
      </c>
      <c r="F8" s="311"/>
      <c r="G8" s="313" t="s">
        <v>275</v>
      </c>
      <c r="H8" s="314"/>
      <c r="I8" s="315" t="s">
        <v>276</v>
      </c>
      <c r="J8" s="313" t="s">
        <v>277</v>
      </c>
      <c r="K8" s="316"/>
      <c r="L8" s="317" t="s">
        <v>278</v>
      </c>
      <c r="M8" s="318"/>
      <c r="N8" s="313" t="s">
        <v>279</v>
      </c>
      <c r="O8" s="314"/>
      <c r="P8" s="315" t="s">
        <v>280</v>
      </c>
      <c r="Q8" s="313" t="s">
        <v>281</v>
      </c>
      <c r="R8" s="314"/>
      <c r="S8" s="315" t="s">
        <v>282</v>
      </c>
      <c r="T8" s="319" t="s">
        <v>283</v>
      </c>
      <c r="U8" s="320"/>
      <c r="V8" s="321" t="s">
        <v>280</v>
      </c>
      <c r="W8" s="322"/>
      <c r="X8" s="323" t="s">
        <v>357</v>
      </c>
      <c r="Y8" s="324" t="s">
        <v>284</v>
      </c>
      <c r="Z8" s="325" t="s">
        <v>285</v>
      </c>
    </row>
    <row r="9" spans="1:26" s="326" customFormat="1" ht="21.75" customHeight="1" thickTop="1">
      <c r="A9" s="326">
        <v>1</v>
      </c>
      <c r="B9" s="327">
        <v>46059</v>
      </c>
      <c r="C9" s="328"/>
      <c r="D9" s="329"/>
      <c r="E9" s="330" t="s">
        <v>392</v>
      </c>
      <c r="F9" s="331"/>
      <c r="G9" s="332">
        <v>0.33333333333333331</v>
      </c>
      <c r="H9" s="333"/>
      <c r="I9" s="334">
        <v>0.25</v>
      </c>
      <c r="J9" s="335" t="s">
        <v>286</v>
      </c>
      <c r="K9" s="335"/>
      <c r="L9" s="336">
        <v>0.5</v>
      </c>
      <c r="M9" s="337">
        <f>I9+L9</f>
        <v>0.75</v>
      </c>
      <c r="N9" s="335" t="s">
        <v>286</v>
      </c>
      <c r="O9" s="335"/>
      <c r="P9" s="334">
        <v>0.25</v>
      </c>
      <c r="Q9" s="338">
        <v>0.25</v>
      </c>
      <c r="R9" s="331"/>
      <c r="S9" s="334">
        <v>0.5</v>
      </c>
      <c r="T9" s="335" t="s">
        <v>286</v>
      </c>
      <c r="U9" s="335"/>
      <c r="V9" s="334">
        <v>0.25</v>
      </c>
      <c r="W9" s="339">
        <f>P9+S9+V9</f>
        <v>1</v>
      </c>
      <c r="X9" s="340"/>
      <c r="Y9" s="341">
        <v>1912685</v>
      </c>
      <c r="Z9" s="342"/>
    </row>
    <row r="10" spans="1:26" s="326" customFormat="1" ht="21">
      <c r="A10" s="326">
        <v>2</v>
      </c>
      <c r="B10" s="343">
        <v>46059</v>
      </c>
      <c r="C10" s="344"/>
      <c r="D10" s="345"/>
      <c r="E10" s="346" t="s">
        <v>393</v>
      </c>
      <c r="F10" s="347"/>
      <c r="G10" s="348">
        <v>0.33333333333333331</v>
      </c>
      <c r="H10" s="349"/>
      <c r="I10" s="350">
        <v>0.25</v>
      </c>
      <c r="J10" s="351" t="s">
        <v>286</v>
      </c>
      <c r="K10" s="351"/>
      <c r="L10" s="352">
        <v>0.5</v>
      </c>
      <c r="M10" s="337">
        <f>I10+L10</f>
        <v>0.75</v>
      </c>
      <c r="N10" s="351" t="s">
        <v>286</v>
      </c>
      <c r="O10" s="351"/>
      <c r="P10" s="350">
        <v>0.25</v>
      </c>
      <c r="Q10" s="346" t="s">
        <v>394</v>
      </c>
      <c r="R10" s="347"/>
      <c r="S10" s="352">
        <v>0.4</v>
      </c>
      <c r="T10" s="351" t="s">
        <v>286</v>
      </c>
      <c r="U10" s="351"/>
      <c r="V10" s="350">
        <v>0.25</v>
      </c>
      <c r="W10" s="339">
        <f>P10+S10+V10</f>
        <v>0.9</v>
      </c>
      <c r="X10" s="353">
        <v>95.5</v>
      </c>
      <c r="Y10" s="354"/>
      <c r="Z10" s="342">
        <v>3518</v>
      </c>
    </row>
    <row r="11" spans="1:26" s="326" customFormat="1" ht="21" customHeight="1">
      <c r="A11" s="326">
        <v>3</v>
      </c>
      <c r="B11" s="355">
        <v>46059</v>
      </c>
      <c r="C11" s="328"/>
      <c r="D11" s="329"/>
      <c r="E11" s="356" t="s">
        <v>395</v>
      </c>
      <c r="F11" s="357"/>
      <c r="G11" s="332">
        <v>0.33333333333333331</v>
      </c>
      <c r="H11" s="333"/>
      <c r="I11" s="334">
        <v>0.25</v>
      </c>
      <c r="J11" s="335" t="s">
        <v>286</v>
      </c>
      <c r="K11" s="335"/>
      <c r="L11" s="336">
        <v>0.5</v>
      </c>
      <c r="M11" s="337">
        <f t="shared" ref="M11:M41" si="0">I11+L11</f>
        <v>0.75</v>
      </c>
      <c r="N11" s="335" t="s">
        <v>286</v>
      </c>
      <c r="O11" s="335"/>
      <c r="P11" s="334">
        <v>0.25</v>
      </c>
      <c r="Q11" s="346" t="s">
        <v>394</v>
      </c>
      <c r="R11" s="347"/>
      <c r="S11" s="334">
        <v>0.4</v>
      </c>
      <c r="T11" s="335" t="s">
        <v>286</v>
      </c>
      <c r="U11" s="335"/>
      <c r="V11" s="334">
        <v>0.25</v>
      </c>
      <c r="W11" s="339">
        <f t="shared" ref="W11:W41" si="1">P11+S11+V11</f>
        <v>0.9</v>
      </c>
      <c r="X11" s="358">
        <v>1.52</v>
      </c>
      <c r="Y11" s="359"/>
      <c r="Z11" s="342">
        <v>215</v>
      </c>
    </row>
    <row r="12" spans="1:26" s="326" customFormat="1" ht="21">
      <c r="A12" s="326">
        <v>4</v>
      </c>
      <c r="B12" s="343">
        <v>46062</v>
      </c>
      <c r="C12" s="344"/>
      <c r="D12" s="345"/>
      <c r="E12" s="346" t="s">
        <v>396</v>
      </c>
      <c r="F12" s="347"/>
      <c r="G12" s="348">
        <v>0.33333333333333331</v>
      </c>
      <c r="H12" s="349"/>
      <c r="I12" s="350">
        <v>0.25</v>
      </c>
      <c r="J12" s="351" t="s">
        <v>286</v>
      </c>
      <c r="K12" s="351"/>
      <c r="L12" s="352">
        <v>0.5</v>
      </c>
      <c r="M12" s="337">
        <f t="shared" si="0"/>
        <v>0.75</v>
      </c>
      <c r="N12" s="351" t="s">
        <v>286</v>
      </c>
      <c r="O12" s="351"/>
      <c r="P12" s="350">
        <v>0.25</v>
      </c>
      <c r="Q12" s="346" t="s">
        <v>397</v>
      </c>
      <c r="R12" s="347"/>
      <c r="S12" s="352">
        <v>0.5</v>
      </c>
      <c r="T12" s="351" t="s">
        <v>286</v>
      </c>
      <c r="U12" s="351"/>
      <c r="V12" s="350">
        <v>0.25</v>
      </c>
      <c r="W12" s="339">
        <f t="shared" si="1"/>
        <v>1</v>
      </c>
      <c r="X12" s="353"/>
      <c r="Y12" s="360">
        <v>1915843</v>
      </c>
      <c r="Z12" s="342"/>
    </row>
    <row r="13" spans="1:26" s="326" customFormat="1" ht="21.75" customHeight="1">
      <c r="A13" s="326">
        <v>5</v>
      </c>
      <c r="B13" s="355">
        <v>46062</v>
      </c>
      <c r="C13" s="328"/>
      <c r="D13" s="329"/>
      <c r="E13" s="330" t="s">
        <v>398</v>
      </c>
      <c r="F13" s="331"/>
      <c r="G13" s="332">
        <v>0.33333333333333331</v>
      </c>
      <c r="H13" s="333"/>
      <c r="I13" s="334">
        <v>0.25</v>
      </c>
      <c r="J13" s="335" t="s">
        <v>286</v>
      </c>
      <c r="K13" s="335"/>
      <c r="L13" s="336">
        <v>0.5</v>
      </c>
      <c r="M13" s="337">
        <f t="shared" si="0"/>
        <v>0.75</v>
      </c>
      <c r="N13" s="335" t="s">
        <v>286</v>
      </c>
      <c r="O13" s="335"/>
      <c r="P13" s="334">
        <v>0.25</v>
      </c>
      <c r="Q13" s="346" t="s">
        <v>394</v>
      </c>
      <c r="R13" s="347"/>
      <c r="S13" s="334">
        <v>0.4</v>
      </c>
      <c r="T13" s="335" t="s">
        <v>286</v>
      </c>
      <c r="U13" s="335"/>
      <c r="V13" s="334">
        <v>0.25</v>
      </c>
      <c r="W13" s="339">
        <f t="shared" si="1"/>
        <v>0.9</v>
      </c>
      <c r="X13" s="358">
        <v>0</v>
      </c>
      <c r="Y13" s="361"/>
      <c r="Z13" s="342">
        <v>3754</v>
      </c>
    </row>
    <row r="14" spans="1:26" s="326" customFormat="1" ht="21" customHeight="1">
      <c r="A14" s="326">
        <v>6</v>
      </c>
      <c r="B14" s="343">
        <v>46062</v>
      </c>
      <c r="C14" s="344"/>
      <c r="D14" s="345"/>
      <c r="E14" s="346" t="s">
        <v>185</v>
      </c>
      <c r="F14" s="347"/>
      <c r="G14" s="348">
        <v>0.33333333333333331</v>
      </c>
      <c r="H14" s="349"/>
      <c r="I14" s="350">
        <v>0.25</v>
      </c>
      <c r="J14" s="351" t="s">
        <v>286</v>
      </c>
      <c r="K14" s="351"/>
      <c r="L14" s="352">
        <v>0.5</v>
      </c>
      <c r="M14" s="337">
        <f t="shared" si="0"/>
        <v>0.75</v>
      </c>
      <c r="N14" s="351" t="s">
        <v>286</v>
      </c>
      <c r="O14" s="351"/>
      <c r="P14" s="350">
        <v>0.25</v>
      </c>
      <c r="Q14" s="346" t="s">
        <v>394</v>
      </c>
      <c r="R14" s="347"/>
      <c r="S14" s="352">
        <v>0.4</v>
      </c>
      <c r="T14" s="351" t="s">
        <v>286</v>
      </c>
      <c r="U14" s="351"/>
      <c r="V14" s="350">
        <v>0.25</v>
      </c>
      <c r="W14" s="339">
        <f t="shared" si="1"/>
        <v>0.9</v>
      </c>
      <c r="X14" s="353"/>
      <c r="Y14" s="362"/>
      <c r="Z14" s="342"/>
    </row>
    <row r="15" spans="1:26" s="326" customFormat="1" ht="21.75" customHeight="1">
      <c r="A15" s="326">
        <v>7</v>
      </c>
      <c r="B15" s="355">
        <v>46063</v>
      </c>
      <c r="C15" s="328"/>
      <c r="D15" s="329"/>
      <c r="E15" s="330" t="s">
        <v>399</v>
      </c>
      <c r="F15" s="331"/>
      <c r="G15" s="332">
        <v>0.33333333333333331</v>
      </c>
      <c r="H15" s="333"/>
      <c r="I15" s="334">
        <v>2.5000000000000001E-3</v>
      </c>
      <c r="J15" s="335" t="s">
        <v>286</v>
      </c>
      <c r="K15" s="335"/>
      <c r="L15" s="336">
        <v>0.5</v>
      </c>
      <c r="M15" s="337">
        <f t="shared" si="0"/>
        <v>0.50249999999999995</v>
      </c>
      <c r="N15" s="335" t="s">
        <v>286</v>
      </c>
      <c r="O15" s="335"/>
      <c r="P15" s="334">
        <v>0.25</v>
      </c>
      <c r="Q15" s="330" t="s">
        <v>397</v>
      </c>
      <c r="R15" s="331"/>
      <c r="S15" s="334">
        <v>0.5</v>
      </c>
      <c r="T15" s="335" t="s">
        <v>286</v>
      </c>
      <c r="U15" s="335"/>
      <c r="V15" s="334">
        <v>0.25</v>
      </c>
      <c r="W15" s="339">
        <f t="shared" si="1"/>
        <v>1</v>
      </c>
      <c r="X15" s="358"/>
      <c r="Y15" s="361">
        <v>1921741</v>
      </c>
      <c r="Z15" s="342"/>
    </row>
    <row r="16" spans="1:26" s="326" customFormat="1" ht="21.75" customHeight="1">
      <c r="A16" s="326">
        <v>8</v>
      </c>
      <c r="B16" s="343">
        <v>46063</v>
      </c>
      <c r="C16" s="344"/>
      <c r="D16" s="345"/>
      <c r="E16" s="346" t="s">
        <v>400</v>
      </c>
      <c r="F16" s="347"/>
      <c r="G16" s="348">
        <v>0</v>
      </c>
      <c r="H16" s="349"/>
      <c r="I16" s="350">
        <v>0</v>
      </c>
      <c r="J16" s="351" t="s">
        <v>54</v>
      </c>
      <c r="K16" s="351"/>
      <c r="L16" s="352">
        <v>0</v>
      </c>
      <c r="M16" s="337">
        <f t="shared" si="0"/>
        <v>0</v>
      </c>
      <c r="N16" s="351" t="s">
        <v>54</v>
      </c>
      <c r="O16" s="351"/>
      <c r="P16" s="350">
        <v>0</v>
      </c>
      <c r="Q16" s="346" t="s">
        <v>401</v>
      </c>
      <c r="R16" s="347"/>
      <c r="S16" s="352">
        <v>0</v>
      </c>
      <c r="T16" s="351" t="s">
        <v>54</v>
      </c>
      <c r="U16" s="351"/>
      <c r="V16" s="350">
        <v>0</v>
      </c>
      <c r="W16" s="339">
        <f t="shared" si="1"/>
        <v>0</v>
      </c>
      <c r="X16" s="353"/>
      <c r="Y16" s="363"/>
      <c r="Z16" s="342"/>
    </row>
    <row r="17" spans="1:27" s="326" customFormat="1" ht="21.75" customHeight="1">
      <c r="A17" s="326">
        <v>9</v>
      </c>
      <c r="B17" s="355">
        <v>46063</v>
      </c>
      <c r="C17" s="328"/>
      <c r="D17" s="329"/>
      <c r="E17" s="356" t="s">
        <v>402</v>
      </c>
      <c r="F17" s="357"/>
      <c r="G17" s="332">
        <v>0.33333333333333331</v>
      </c>
      <c r="H17" s="333"/>
      <c r="I17" s="334">
        <v>0.25</v>
      </c>
      <c r="J17" s="335" t="s">
        <v>286</v>
      </c>
      <c r="K17" s="335"/>
      <c r="L17" s="336">
        <v>0.5</v>
      </c>
      <c r="M17" s="337">
        <f t="shared" si="0"/>
        <v>0.75</v>
      </c>
      <c r="N17" s="335" t="s">
        <v>286</v>
      </c>
      <c r="O17" s="335"/>
      <c r="P17" s="334">
        <v>0.25</v>
      </c>
      <c r="Q17" s="346" t="s">
        <v>394</v>
      </c>
      <c r="R17" s="347"/>
      <c r="S17" s="334">
        <v>0.4</v>
      </c>
      <c r="T17" s="335" t="s">
        <v>286</v>
      </c>
      <c r="U17" s="335"/>
      <c r="V17" s="334">
        <v>0.25</v>
      </c>
      <c r="W17" s="339">
        <f t="shared" si="1"/>
        <v>0.9</v>
      </c>
      <c r="X17" s="358">
        <v>14</v>
      </c>
      <c r="Y17" s="361"/>
      <c r="Z17" s="342">
        <v>1875</v>
      </c>
    </row>
    <row r="18" spans="1:27" ht="22.5" customHeight="1">
      <c r="A18" s="326">
        <v>10</v>
      </c>
      <c r="B18" s="343">
        <v>46063</v>
      </c>
      <c r="C18" s="344"/>
      <c r="D18" s="345"/>
      <c r="E18" s="346" t="s">
        <v>189</v>
      </c>
      <c r="F18" s="347"/>
      <c r="G18" s="348">
        <v>0.33333333333333331</v>
      </c>
      <c r="H18" s="349"/>
      <c r="I18" s="350">
        <v>0.25</v>
      </c>
      <c r="J18" s="351" t="s">
        <v>286</v>
      </c>
      <c r="K18" s="351"/>
      <c r="L18" s="352">
        <v>0.5</v>
      </c>
      <c r="M18" s="337">
        <f t="shared" si="0"/>
        <v>0.75</v>
      </c>
      <c r="N18" s="351" t="s">
        <v>286</v>
      </c>
      <c r="O18" s="351"/>
      <c r="P18" s="350">
        <v>0.25</v>
      </c>
      <c r="Q18" s="364">
        <v>6</v>
      </c>
      <c r="R18" s="347"/>
      <c r="S18" s="350">
        <v>0.5</v>
      </c>
      <c r="T18" s="351" t="s">
        <v>286</v>
      </c>
      <c r="U18" s="351"/>
      <c r="V18" s="350">
        <v>0.25</v>
      </c>
      <c r="W18" s="339">
        <f t="shared" si="1"/>
        <v>1</v>
      </c>
      <c r="X18" s="353"/>
      <c r="Y18" s="365"/>
      <c r="Z18" s="366"/>
      <c r="AA18" s="326"/>
    </row>
    <row r="19" spans="1:27" ht="21">
      <c r="A19" s="326">
        <v>11</v>
      </c>
      <c r="B19" s="343">
        <v>46064</v>
      </c>
      <c r="C19" s="344"/>
      <c r="D19" s="345"/>
      <c r="E19" s="346" t="s">
        <v>403</v>
      </c>
      <c r="F19" s="347"/>
      <c r="G19" s="348">
        <v>0.33333333333333331</v>
      </c>
      <c r="H19" s="349"/>
      <c r="I19" s="350">
        <v>0.25</v>
      </c>
      <c r="J19" s="351" t="s">
        <v>286</v>
      </c>
      <c r="K19" s="351"/>
      <c r="L19" s="352">
        <v>0.5</v>
      </c>
      <c r="M19" s="337">
        <f t="shared" si="0"/>
        <v>0.75</v>
      </c>
      <c r="N19" s="351" t="s">
        <v>54</v>
      </c>
      <c r="O19" s="351"/>
      <c r="P19" s="350">
        <v>0.25</v>
      </c>
      <c r="Q19" s="364" t="s">
        <v>397</v>
      </c>
      <c r="R19" s="347"/>
      <c r="S19" s="350">
        <v>0.5</v>
      </c>
      <c r="T19" s="351" t="s">
        <v>286</v>
      </c>
      <c r="U19" s="351"/>
      <c r="V19" s="350">
        <v>0.25</v>
      </c>
      <c r="W19" s="339">
        <f t="shared" si="1"/>
        <v>1</v>
      </c>
      <c r="X19" s="358"/>
      <c r="Y19" s="361">
        <v>1915842</v>
      </c>
      <c r="Z19" s="366"/>
    </row>
    <row r="20" spans="1:27" ht="21">
      <c r="A20" s="326">
        <v>12</v>
      </c>
      <c r="B20" s="355">
        <v>46064</v>
      </c>
      <c r="C20" s="328"/>
      <c r="D20" s="329"/>
      <c r="E20" s="356" t="s">
        <v>404</v>
      </c>
      <c r="F20" s="357"/>
      <c r="G20" s="332">
        <v>0.33333333333333331</v>
      </c>
      <c r="H20" s="333"/>
      <c r="I20" s="334">
        <v>0.25</v>
      </c>
      <c r="J20" s="335" t="s">
        <v>286</v>
      </c>
      <c r="K20" s="335"/>
      <c r="L20" s="336">
        <v>0.5</v>
      </c>
      <c r="M20" s="337">
        <f t="shared" si="0"/>
        <v>0.75</v>
      </c>
      <c r="N20" s="335" t="s">
        <v>286</v>
      </c>
      <c r="O20" s="335"/>
      <c r="P20" s="334">
        <v>0.25</v>
      </c>
      <c r="Q20" s="346" t="s">
        <v>394</v>
      </c>
      <c r="R20" s="347"/>
      <c r="S20" s="334">
        <v>0.4</v>
      </c>
      <c r="T20" s="335" t="s">
        <v>286</v>
      </c>
      <c r="U20" s="335"/>
      <c r="V20" s="334">
        <v>0.25</v>
      </c>
      <c r="W20" s="339">
        <f t="shared" si="1"/>
        <v>0.9</v>
      </c>
      <c r="X20" s="353">
        <v>6</v>
      </c>
      <c r="Y20" s="367"/>
      <c r="Z20" s="366">
        <v>1940</v>
      </c>
    </row>
    <row r="21" spans="1:27" ht="21">
      <c r="A21" s="326">
        <v>13</v>
      </c>
      <c r="B21" s="343">
        <v>46064</v>
      </c>
      <c r="C21" s="344"/>
      <c r="D21" s="345"/>
      <c r="E21" s="368" t="s">
        <v>405</v>
      </c>
      <c r="F21" s="369"/>
      <c r="G21" s="348"/>
      <c r="H21" s="349"/>
      <c r="I21" s="350"/>
      <c r="J21" s="351"/>
      <c r="K21" s="351"/>
      <c r="L21" s="352"/>
      <c r="M21" s="337">
        <f t="shared" si="0"/>
        <v>0</v>
      </c>
      <c r="N21" s="351"/>
      <c r="O21" s="351"/>
      <c r="P21" s="350"/>
      <c r="Q21" s="364"/>
      <c r="R21" s="347"/>
      <c r="S21" s="352"/>
      <c r="T21" s="351"/>
      <c r="U21" s="351"/>
      <c r="V21" s="350"/>
      <c r="W21" s="339">
        <f t="shared" si="1"/>
        <v>0</v>
      </c>
      <c r="X21" s="358"/>
      <c r="Y21" s="370"/>
      <c r="Z21" s="366"/>
    </row>
    <row r="22" spans="1:27" ht="21">
      <c r="A22" s="326">
        <v>14</v>
      </c>
      <c r="B22" s="355">
        <v>46065</v>
      </c>
      <c r="C22" s="328"/>
      <c r="D22" s="329"/>
      <c r="E22" s="356" t="s">
        <v>406</v>
      </c>
      <c r="F22" s="357"/>
      <c r="G22" s="332">
        <v>0</v>
      </c>
      <c r="H22" s="333"/>
      <c r="I22" s="334">
        <v>0</v>
      </c>
      <c r="J22" s="335" t="s">
        <v>54</v>
      </c>
      <c r="K22" s="335"/>
      <c r="L22" s="336">
        <v>0</v>
      </c>
      <c r="M22" s="337">
        <f t="shared" si="0"/>
        <v>0</v>
      </c>
      <c r="N22" s="335" t="s">
        <v>54</v>
      </c>
      <c r="O22" s="335"/>
      <c r="P22" s="334">
        <v>0</v>
      </c>
      <c r="Q22" s="371" t="s">
        <v>401</v>
      </c>
      <c r="R22" s="331"/>
      <c r="S22" s="334">
        <v>0</v>
      </c>
      <c r="T22" s="335" t="s">
        <v>54</v>
      </c>
      <c r="U22" s="335"/>
      <c r="V22" s="372">
        <v>0</v>
      </c>
      <c r="W22" s="339">
        <f t="shared" si="1"/>
        <v>0</v>
      </c>
      <c r="X22" s="373"/>
      <c r="Y22" s="367"/>
      <c r="Z22" s="366"/>
    </row>
    <row r="23" spans="1:27" ht="21">
      <c r="A23" s="326">
        <v>15</v>
      </c>
      <c r="B23" s="343">
        <v>46065</v>
      </c>
      <c r="C23" s="344"/>
      <c r="D23" s="345"/>
      <c r="E23" s="368" t="s">
        <v>407</v>
      </c>
      <c r="F23" s="369"/>
      <c r="G23" s="348">
        <v>0.33333333333333331</v>
      </c>
      <c r="H23" s="349"/>
      <c r="I23" s="350">
        <v>0.25</v>
      </c>
      <c r="J23" s="351" t="s">
        <v>286</v>
      </c>
      <c r="K23" s="351"/>
      <c r="L23" s="352">
        <v>0.5</v>
      </c>
      <c r="M23" s="337">
        <f t="shared" si="0"/>
        <v>0.75</v>
      </c>
      <c r="N23" s="351" t="s">
        <v>286</v>
      </c>
      <c r="O23" s="351"/>
      <c r="P23" s="350">
        <v>0.25</v>
      </c>
      <c r="Q23" s="364" t="s">
        <v>397</v>
      </c>
      <c r="R23" s="347"/>
      <c r="S23" s="350">
        <v>0.5</v>
      </c>
      <c r="T23" s="351" t="s">
        <v>286</v>
      </c>
      <c r="U23" s="351"/>
      <c r="V23" s="374">
        <v>0.25</v>
      </c>
      <c r="W23" s="339">
        <f t="shared" si="1"/>
        <v>1</v>
      </c>
      <c r="X23" s="375"/>
      <c r="Y23" s="376">
        <v>1896410</v>
      </c>
      <c r="Z23" s="366"/>
    </row>
    <row r="24" spans="1:27" ht="21">
      <c r="A24" s="326">
        <v>16</v>
      </c>
      <c r="B24" s="355">
        <v>46065</v>
      </c>
      <c r="C24" s="328"/>
      <c r="D24" s="329"/>
      <c r="E24" s="356" t="s">
        <v>408</v>
      </c>
      <c r="F24" s="357"/>
      <c r="G24" s="332"/>
      <c r="H24" s="333"/>
      <c r="I24" s="377"/>
      <c r="J24" s="335"/>
      <c r="K24" s="335"/>
      <c r="L24" s="377"/>
      <c r="M24" s="337">
        <f t="shared" si="0"/>
        <v>0</v>
      </c>
      <c r="N24" s="335"/>
      <c r="O24" s="335"/>
      <c r="P24" s="377"/>
      <c r="Q24" s="371"/>
      <c r="R24" s="331"/>
      <c r="S24" s="377"/>
      <c r="T24" s="335"/>
      <c r="U24" s="335"/>
      <c r="V24" s="378"/>
      <c r="W24" s="339">
        <f t="shared" si="1"/>
        <v>0</v>
      </c>
      <c r="X24" s="379"/>
      <c r="Y24" s="380"/>
      <c r="Z24" s="366"/>
    </row>
    <row r="25" spans="1:27" ht="21">
      <c r="A25" s="326">
        <v>17</v>
      </c>
      <c r="B25" s="343">
        <v>46064</v>
      </c>
      <c r="C25" s="344"/>
      <c r="D25" s="345"/>
      <c r="E25" s="368" t="s">
        <v>380</v>
      </c>
      <c r="F25" s="369"/>
      <c r="G25" s="348">
        <v>0.29166666666666669</v>
      </c>
      <c r="H25" s="349"/>
      <c r="I25" s="350">
        <v>0.5</v>
      </c>
      <c r="J25" s="351" t="s">
        <v>286</v>
      </c>
      <c r="K25" s="351"/>
      <c r="L25" s="350">
        <v>0.5</v>
      </c>
      <c r="M25" s="337">
        <v>0</v>
      </c>
      <c r="N25" s="351" t="s">
        <v>286</v>
      </c>
      <c r="O25" s="351"/>
      <c r="P25" s="350">
        <v>0.25</v>
      </c>
      <c r="Q25" s="364">
        <v>6</v>
      </c>
      <c r="R25" s="347"/>
      <c r="S25" s="350">
        <v>0.5</v>
      </c>
      <c r="T25" s="351" t="s">
        <v>286</v>
      </c>
      <c r="U25" s="351"/>
      <c r="V25" s="374">
        <v>0.25</v>
      </c>
      <c r="W25" s="339">
        <f t="shared" si="1"/>
        <v>1</v>
      </c>
      <c r="X25" s="375"/>
      <c r="Y25" s="381"/>
      <c r="Z25" s="366"/>
    </row>
    <row r="26" spans="1:27" ht="21">
      <c r="A26" s="326">
        <v>18</v>
      </c>
      <c r="B26" s="355"/>
      <c r="C26" s="328"/>
      <c r="D26" s="329"/>
      <c r="E26" s="382"/>
      <c r="F26" s="357"/>
      <c r="G26" s="332"/>
      <c r="H26" s="333"/>
      <c r="I26" s="334"/>
      <c r="J26" s="383"/>
      <c r="K26" s="383"/>
      <c r="L26" s="336"/>
      <c r="M26" s="337">
        <f t="shared" si="0"/>
        <v>0</v>
      </c>
      <c r="N26" s="383"/>
      <c r="O26" s="383"/>
      <c r="P26" s="334"/>
      <c r="Q26" s="371"/>
      <c r="R26" s="331"/>
      <c r="S26" s="334"/>
      <c r="T26" s="335"/>
      <c r="U26" s="335"/>
      <c r="V26" s="334"/>
      <c r="W26" s="339">
        <f t="shared" si="1"/>
        <v>0</v>
      </c>
      <c r="X26" s="379"/>
      <c r="Y26" s="380"/>
      <c r="Z26" s="366"/>
    </row>
    <row r="27" spans="1:27" ht="21">
      <c r="A27" s="326">
        <v>19</v>
      </c>
      <c r="B27" s="343"/>
      <c r="C27" s="344"/>
      <c r="D27" s="345"/>
      <c r="E27" s="364"/>
      <c r="F27" s="347"/>
      <c r="G27" s="348"/>
      <c r="H27" s="349"/>
      <c r="I27" s="350"/>
      <c r="J27" s="351"/>
      <c r="K27" s="351"/>
      <c r="L27" s="350"/>
      <c r="M27" s="337">
        <f t="shared" si="0"/>
        <v>0</v>
      </c>
      <c r="N27" s="351"/>
      <c r="O27" s="351"/>
      <c r="P27" s="350"/>
      <c r="Q27" s="364"/>
      <c r="R27" s="347"/>
      <c r="S27" s="350"/>
      <c r="T27" s="351"/>
      <c r="U27" s="351"/>
      <c r="V27" s="374"/>
      <c r="W27" s="339">
        <f t="shared" si="1"/>
        <v>0</v>
      </c>
      <c r="X27" s="375"/>
      <c r="Y27" s="381"/>
      <c r="Z27" s="366"/>
    </row>
    <row r="28" spans="1:27" ht="21">
      <c r="A28" s="326">
        <v>20</v>
      </c>
      <c r="B28" s="355"/>
      <c r="C28" s="328"/>
      <c r="D28" s="329"/>
      <c r="E28" s="371"/>
      <c r="F28" s="331"/>
      <c r="G28" s="332"/>
      <c r="H28" s="333"/>
      <c r="I28" s="334"/>
      <c r="J28" s="371"/>
      <c r="K28" s="331"/>
      <c r="L28" s="334"/>
      <c r="M28" s="337">
        <f t="shared" si="0"/>
        <v>0</v>
      </c>
      <c r="N28" s="371"/>
      <c r="O28" s="331"/>
      <c r="P28" s="334"/>
      <c r="Q28" s="371"/>
      <c r="R28" s="331"/>
      <c r="S28" s="334"/>
      <c r="T28" s="371"/>
      <c r="U28" s="331"/>
      <c r="V28" s="384"/>
      <c r="W28" s="339">
        <f t="shared" si="1"/>
        <v>0</v>
      </c>
      <c r="X28" s="379"/>
      <c r="Y28" s="385"/>
      <c r="Z28" s="366"/>
    </row>
    <row r="29" spans="1:27" ht="21">
      <c r="A29" s="326">
        <v>21</v>
      </c>
      <c r="B29" s="343"/>
      <c r="C29" s="344"/>
      <c r="D29" s="345"/>
      <c r="E29" s="364"/>
      <c r="F29" s="347"/>
      <c r="G29" s="386"/>
      <c r="H29" s="386"/>
      <c r="I29" s="350"/>
      <c r="J29" s="351"/>
      <c r="K29" s="351"/>
      <c r="L29" s="350"/>
      <c r="M29" s="337">
        <f t="shared" si="0"/>
        <v>0</v>
      </c>
      <c r="N29" s="351"/>
      <c r="O29" s="351"/>
      <c r="P29" s="350"/>
      <c r="Q29" s="351"/>
      <c r="R29" s="351"/>
      <c r="S29" s="350"/>
      <c r="T29" s="351"/>
      <c r="U29" s="351"/>
      <c r="V29" s="374"/>
      <c r="W29" s="339">
        <f t="shared" si="1"/>
        <v>0</v>
      </c>
      <c r="X29" s="375"/>
      <c r="Y29" s="381"/>
      <c r="Z29" s="366"/>
    </row>
    <row r="30" spans="1:27" ht="21">
      <c r="A30" s="326">
        <v>22</v>
      </c>
      <c r="B30" s="355"/>
      <c r="C30" s="328"/>
      <c r="D30" s="329"/>
      <c r="E30" s="382"/>
      <c r="F30" s="357"/>
      <c r="G30" s="387"/>
      <c r="H30" s="387"/>
      <c r="I30" s="377"/>
      <c r="J30" s="383"/>
      <c r="K30" s="383"/>
      <c r="L30" s="377"/>
      <c r="M30" s="337">
        <f t="shared" si="0"/>
        <v>0</v>
      </c>
      <c r="N30" s="383"/>
      <c r="O30" s="383"/>
      <c r="P30" s="377"/>
      <c r="Q30" s="383"/>
      <c r="R30" s="383"/>
      <c r="S30" s="377"/>
      <c r="T30" s="335"/>
      <c r="U30" s="335"/>
      <c r="V30" s="378"/>
      <c r="W30" s="339">
        <f t="shared" si="1"/>
        <v>0</v>
      </c>
      <c r="X30" s="379"/>
      <c r="Y30" s="385"/>
      <c r="Z30" s="366"/>
    </row>
    <row r="31" spans="1:27" ht="21">
      <c r="A31" s="326">
        <v>23</v>
      </c>
      <c r="B31" s="343"/>
      <c r="C31" s="344"/>
      <c r="D31" s="345"/>
      <c r="E31" s="364"/>
      <c r="F31" s="347"/>
      <c r="G31" s="348"/>
      <c r="H31" s="349"/>
      <c r="I31" s="350"/>
      <c r="J31" s="364"/>
      <c r="K31" s="347"/>
      <c r="L31" s="350"/>
      <c r="M31" s="337">
        <f t="shared" si="0"/>
        <v>0</v>
      </c>
      <c r="N31" s="364"/>
      <c r="O31" s="347"/>
      <c r="P31" s="350"/>
      <c r="Q31" s="364"/>
      <c r="R31" s="347"/>
      <c r="S31" s="350"/>
      <c r="T31" s="364"/>
      <c r="U31" s="347"/>
      <c r="V31" s="388"/>
      <c r="W31" s="339">
        <f t="shared" si="1"/>
        <v>0</v>
      </c>
      <c r="X31" s="375"/>
      <c r="Y31" s="381"/>
      <c r="Z31" s="366"/>
    </row>
    <row r="32" spans="1:27" ht="21">
      <c r="A32" s="326">
        <v>24</v>
      </c>
      <c r="B32" s="355"/>
      <c r="C32" s="328"/>
      <c r="D32" s="329"/>
      <c r="E32" s="382"/>
      <c r="F32" s="357"/>
      <c r="G32" s="387"/>
      <c r="H32" s="387"/>
      <c r="I32" s="377"/>
      <c r="J32" s="383"/>
      <c r="K32" s="383"/>
      <c r="L32" s="377"/>
      <c r="M32" s="337">
        <f t="shared" si="0"/>
        <v>0</v>
      </c>
      <c r="N32" s="383"/>
      <c r="O32" s="383"/>
      <c r="P32" s="377"/>
      <c r="Q32" s="383"/>
      <c r="R32" s="383"/>
      <c r="S32" s="377"/>
      <c r="T32" s="383"/>
      <c r="U32" s="383"/>
      <c r="V32" s="378"/>
      <c r="W32" s="339">
        <f t="shared" si="1"/>
        <v>0</v>
      </c>
      <c r="X32" s="379"/>
      <c r="Y32" s="385"/>
      <c r="Z32" s="366"/>
    </row>
    <row r="33" spans="1:26" ht="21">
      <c r="A33" s="326">
        <v>25</v>
      </c>
      <c r="B33" s="343"/>
      <c r="C33" s="344"/>
      <c r="D33" s="345"/>
      <c r="E33" s="364"/>
      <c r="F33" s="347"/>
      <c r="G33" s="386"/>
      <c r="H33" s="386"/>
      <c r="I33" s="350"/>
      <c r="J33" s="351"/>
      <c r="K33" s="351"/>
      <c r="L33" s="350"/>
      <c r="M33" s="337">
        <f t="shared" si="0"/>
        <v>0</v>
      </c>
      <c r="N33" s="351"/>
      <c r="O33" s="351"/>
      <c r="P33" s="350"/>
      <c r="Q33" s="351"/>
      <c r="R33" s="351"/>
      <c r="S33" s="350"/>
      <c r="T33" s="351"/>
      <c r="U33" s="351"/>
      <c r="V33" s="374"/>
      <c r="W33" s="339">
        <f t="shared" si="1"/>
        <v>0</v>
      </c>
      <c r="X33" s="375"/>
      <c r="Y33" s="381"/>
      <c r="Z33" s="366"/>
    </row>
    <row r="34" spans="1:26" ht="21">
      <c r="A34" s="326">
        <v>26</v>
      </c>
      <c r="B34" s="355"/>
      <c r="C34" s="328"/>
      <c r="D34" s="329"/>
      <c r="E34" s="371"/>
      <c r="F34" s="331"/>
      <c r="G34" s="332"/>
      <c r="H34" s="333"/>
      <c r="I34" s="334"/>
      <c r="J34" s="371"/>
      <c r="K34" s="331"/>
      <c r="L34" s="334"/>
      <c r="M34" s="337">
        <f t="shared" si="0"/>
        <v>0</v>
      </c>
      <c r="N34" s="371"/>
      <c r="O34" s="331"/>
      <c r="P34" s="334"/>
      <c r="Q34" s="371"/>
      <c r="R34" s="331"/>
      <c r="S34" s="334"/>
      <c r="T34" s="371"/>
      <c r="U34" s="331"/>
      <c r="V34" s="384"/>
      <c r="W34" s="339">
        <f t="shared" si="1"/>
        <v>0</v>
      </c>
      <c r="X34" s="379"/>
      <c r="Y34" s="385"/>
      <c r="Z34" s="366"/>
    </row>
    <row r="35" spans="1:26" ht="21">
      <c r="A35" s="326">
        <v>27</v>
      </c>
      <c r="B35" s="343"/>
      <c r="C35" s="344"/>
      <c r="D35" s="345"/>
      <c r="E35" s="364"/>
      <c r="F35" s="347"/>
      <c r="G35" s="386"/>
      <c r="H35" s="386"/>
      <c r="I35" s="350"/>
      <c r="J35" s="351"/>
      <c r="K35" s="351"/>
      <c r="L35" s="350"/>
      <c r="M35" s="337">
        <f t="shared" si="0"/>
        <v>0</v>
      </c>
      <c r="N35" s="351"/>
      <c r="O35" s="351"/>
      <c r="P35" s="350"/>
      <c r="Q35" s="351"/>
      <c r="R35" s="351"/>
      <c r="S35" s="350"/>
      <c r="T35" s="351"/>
      <c r="U35" s="351"/>
      <c r="V35" s="374"/>
      <c r="W35" s="339">
        <f t="shared" si="1"/>
        <v>0</v>
      </c>
      <c r="X35" s="375"/>
      <c r="Y35" s="381"/>
      <c r="Z35" s="366"/>
    </row>
    <row r="36" spans="1:26" ht="21">
      <c r="A36" s="326">
        <v>28</v>
      </c>
      <c r="B36" s="355"/>
      <c r="C36" s="328"/>
      <c r="D36" s="329"/>
      <c r="E36" s="382"/>
      <c r="F36" s="357"/>
      <c r="G36" s="387"/>
      <c r="H36" s="387"/>
      <c r="I36" s="377"/>
      <c r="J36" s="383"/>
      <c r="K36" s="383"/>
      <c r="L36" s="377"/>
      <c r="M36" s="337">
        <f t="shared" si="0"/>
        <v>0</v>
      </c>
      <c r="N36" s="383"/>
      <c r="O36" s="383"/>
      <c r="P36" s="377"/>
      <c r="Q36" s="383"/>
      <c r="R36" s="383"/>
      <c r="S36" s="377"/>
      <c r="T36" s="383"/>
      <c r="U36" s="383"/>
      <c r="V36" s="378"/>
      <c r="W36" s="339">
        <f t="shared" si="1"/>
        <v>0</v>
      </c>
      <c r="X36" s="379"/>
      <c r="Y36" s="385"/>
      <c r="Z36" s="366"/>
    </row>
    <row r="37" spans="1:26" ht="21">
      <c r="A37" s="326">
        <v>29</v>
      </c>
      <c r="B37" s="343"/>
      <c r="C37" s="344"/>
      <c r="D37" s="345"/>
      <c r="E37" s="364"/>
      <c r="F37" s="347"/>
      <c r="G37" s="348"/>
      <c r="H37" s="349"/>
      <c r="I37" s="350"/>
      <c r="J37" s="364"/>
      <c r="K37" s="347"/>
      <c r="L37" s="350"/>
      <c r="M37" s="337">
        <f t="shared" si="0"/>
        <v>0</v>
      </c>
      <c r="N37" s="364"/>
      <c r="O37" s="347"/>
      <c r="P37" s="350"/>
      <c r="Q37" s="364"/>
      <c r="R37" s="347"/>
      <c r="S37" s="350"/>
      <c r="T37" s="364"/>
      <c r="U37" s="347"/>
      <c r="V37" s="388"/>
      <c r="W37" s="339">
        <f t="shared" si="1"/>
        <v>0</v>
      </c>
      <c r="X37" s="375"/>
      <c r="Y37" s="381"/>
      <c r="Z37" s="366"/>
    </row>
    <row r="38" spans="1:26" ht="21">
      <c r="A38" s="326">
        <v>30</v>
      </c>
      <c r="B38" s="355"/>
      <c r="C38" s="328"/>
      <c r="D38" s="329"/>
      <c r="E38" s="382"/>
      <c r="F38" s="357"/>
      <c r="G38" s="387"/>
      <c r="H38" s="387"/>
      <c r="I38" s="377"/>
      <c r="J38" s="383"/>
      <c r="K38" s="383"/>
      <c r="L38" s="377"/>
      <c r="M38" s="337">
        <f t="shared" si="0"/>
        <v>0</v>
      </c>
      <c r="N38" s="383"/>
      <c r="O38" s="383"/>
      <c r="P38" s="377"/>
      <c r="Q38" s="383"/>
      <c r="R38" s="383"/>
      <c r="S38" s="377"/>
      <c r="T38" s="383"/>
      <c r="U38" s="383"/>
      <c r="V38" s="378"/>
      <c r="W38" s="339">
        <f t="shared" si="1"/>
        <v>0</v>
      </c>
      <c r="X38" s="379"/>
      <c r="Y38" s="385"/>
      <c r="Z38" s="366"/>
    </row>
    <row r="39" spans="1:26" ht="21">
      <c r="A39" s="326">
        <v>31</v>
      </c>
      <c r="B39" s="343"/>
      <c r="C39" s="344"/>
      <c r="D39" s="345"/>
      <c r="E39" s="364"/>
      <c r="F39" s="347"/>
      <c r="G39" s="386"/>
      <c r="H39" s="386"/>
      <c r="I39" s="350"/>
      <c r="J39" s="351"/>
      <c r="K39" s="351"/>
      <c r="L39" s="350"/>
      <c r="M39" s="337">
        <f t="shared" si="0"/>
        <v>0</v>
      </c>
      <c r="N39" s="351"/>
      <c r="O39" s="351"/>
      <c r="P39" s="350"/>
      <c r="Q39" s="351"/>
      <c r="R39" s="351"/>
      <c r="S39" s="350"/>
      <c r="T39" s="351"/>
      <c r="U39" s="351"/>
      <c r="V39" s="374"/>
      <c r="W39" s="339">
        <f t="shared" si="1"/>
        <v>0</v>
      </c>
      <c r="X39" s="375"/>
      <c r="Y39" s="381"/>
      <c r="Z39" s="366"/>
    </row>
    <row r="40" spans="1:26" ht="21">
      <c r="A40" s="326">
        <v>32</v>
      </c>
      <c r="B40" s="355"/>
      <c r="C40" s="328"/>
      <c r="D40" s="329"/>
      <c r="E40" s="371"/>
      <c r="F40" s="331"/>
      <c r="G40" s="332"/>
      <c r="H40" s="333"/>
      <c r="I40" s="334"/>
      <c r="J40" s="371"/>
      <c r="K40" s="331"/>
      <c r="L40" s="334"/>
      <c r="M40" s="337">
        <f t="shared" si="0"/>
        <v>0</v>
      </c>
      <c r="N40" s="371"/>
      <c r="O40" s="331"/>
      <c r="P40" s="334"/>
      <c r="Q40" s="371"/>
      <c r="R40" s="331"/>
      <c r="S40" s="334"/>
      <c r="T40" s="371"/>
      <c r="U40" s="331"/>
      <c r="V40" s="384"/>
      <c r="W40" s="339">
        <f t="shared" si="1"/>
        <v>0</v>
      </c>
      <c r="X40" s="379"/>
      <c r="Y40" s="385"/>
      <c r="Z40" s="366"/>
    </row>
    <row r="41" spans="1:26" ht="21">
      <c r="A41" s="326">
        <v>33</v>
      </c>
      <c r="B41" s="343"/>
      <c r="C41" s="344"/>
      <c r="D41" s="345"/>
      <c r="E41" s="364"/>
      <c r="F41" s="347"/>
      <c r="G41" s="386"/>
      <c r="H41" s="386"/>
      <c r="I41" s="350"/>
      <c r="J41" s="351"/>
      <c r="K41" s="351"/>
      <c r="L41" s="350"/>
      <c r="M41" s="337">
        <f t="shared" si="0"/>
        <v>0</v>
      </c>
      <c r="N41" s="351"/>
      <c r="O41" s="351"/>
      <c r="P41" s="350"/>
      <c r="Q41" s="351"/>
      <c r="R41" s="351"/>
      <c r="S41" s="350"/>
      <c r="T41" s="351"/>
      <c r="U41" s="351"/>
      <c r="V41" s="374"/>
      <c r="W41" s="339">
        <f t="shared" si="1"/>
        <v>0</v>
      </c>
      <c r="X41" s="375"/>
      <c r="Y41" s="381"/>
      <c r="Z41" s="366"/>
    </row>
  </sheetData>
  <mergeCells count="249">
    <mergeCell ref="T40:U40"/>
    <mergeCell ref="B41:D41"/>
    <mergeCell ref="E41:F41"/>
    <mergeCell ref="G41:H41"/>
    <mergeCell ref="J41:K41"/>
    <mergeCell ref="N41:O41"/>
    <mergeCell ref="Q41:R41"/>
    <mergeCell ref="T41:U41"/>
    <mergeCell ref="B40:D40"/>
    <mergeCell ref="E40:F40"/>
    <mergeCell ref="G40:H40"/>
    <mergeCell ref="J40:K40"/>
    <mergeCell ref="N40:O40"/>
    <mergeCell ref="Q40:R40"/>
    <mergeCell ref="T38:U38"/>
    <mergeCell ref="B39:D39"/>
    <mergeCell ref="E39:F39"/>
    <mergeCell ref="G39:H39"/>
    <mergeCell ref="J39:K39"/>
    <mergeCell ref="N39:O39"/>
    <mergeCell ref="Q39:R39"/>
    <mergeCell ref="T39:U39"/>
    <mergeCell ref="B38:D38"/>
    <mergeCell ref="E38:F38"/>
    <mergeCell ref="G38:H38"/>
    <mergeCell ref="J38:K38"/>
    <mergeCell ref="N38:O38"/>
    <mergeCell ref="Q38:R38"/>
    <mergeCell ref="T36:U36"/>
    <mergeCell ref="B37:D37"/>
    <mergeCell ref="E37:F37"/>
    <mergeCell ref="G37:H37"/>
    <mergeCell ref="J37:K37"/>
    <mergeCell ref="N37:O37"/>
    <mergeCell ref="Q37:R37"/>
    <mergeCell ref="T37:U37"/>
    <mergeCell ref="B36:D36"/>
    <mergeCell ref="E36:F36"/>
    <mergeCell ref="G36:H36"/>
    <mergeCell ref="J36:K36"/>
    <mergeCell ref="N36:O36"/>
    <mergeCell ref="Q36:R36"/>
    <mergeCell ref="T34:U34"/>
    <mergeCell ref="B35:D35"/>
    <mergeCell ref="E35:F35"/>
    <mergeCell ref="G35:H35"/>
    <mergeCell ref="J35:K35"/>
    <mergeCell ref="N35:O35"/>
    <mergeCell ref="Q35:R35"/>
    <mergeCell ref="T35:U35"/>
    <mergeCell ref="B34:D34"/>
    <mergeCell ref="E34:F34"/>
    <mergeCell ref="G34:H34"/>
    <mergeCell ref="J34:K34"/>
    <mergeCell ref="N34:O34"/>
    <mergeCell ref="Q34:R34"/>
    <mergeCell ref="T32:U32"/>
    <mergeCell ref="B33:D33"/>
    <mergeCell ref="E33:F33"/>
    <mergeCell ref="G33:H33"/>
    <mergeCell ref="J33:K33"/>
    <mergeCell ref="N33:O33"/>
    <mergeCell ref="Q33:R33"/>
    <mergeCell ref="T33:U33"/>
    <mergeCell ref="B32:D32"/>
    <mergeCell ref="E32:F32"/>
    <mergeCell ref="G32:H32"/>
    <mergeCell ref="J32:K32"/>
    <mergeCell ref="N32:O32"/>
    <mergeCell ref="Q32:R32"/>
    <mergeCell ref="T30:U30"/>
    <mergeCell ref="B31:D31"/>
    <mergeCell ref="E31:F31"/>
    <mergeCell ref="G31:H31"/>
    <mergeCell ref="J31:K31"/>
    <mergeCell ref="N31:O31"/>
    <mergeCell ref="Q31:R31"/>
    <mergeCell ref="T31:U31"/>
    <mergeCell ref="B30:D30"/>
    <mergeCell ref="E30:F30"/>
    <mergeCell ref="G30:H30"/>
    <mergeCell ref="J30:K30"/>
    <mergeCell ref="N30:O30"/>
    <mergeCell ref="Q30:R30"/>
    <mergeCell ref="T28:U28"/>
    <mergeCell ref="B29:D29"/>
    <mergeCell ref="E29:F29"/>
    <mergeCell ref="G29:H29"/>
    <mergeCell ref="J29:K29"/>
    <mergeCell ref="N29:O29"/>
    <mergeCell ref="Q29:R29"/>
    <mergeCell ref="T29:U29"/>
    <mergeCell ref="B28:D28"/>
    <mergeCell ref="E28:F28"/>
    <mergeCell ref="G28:H28"/>
    <mergeCell ref="J28:K28"/>
    <mergeCell ref="N28:O28"/>
    <mergeCell ref="Q28:R28"/>
    <mergeCell ref="T26:U26"/>
    <mergeCell ref="B27:D27"/>
    <mergeCell ref="E27:F27"/>
    <mergeCell ref="G27:H27"/>
    <mergeCell ref="J27:K27"/>
    <mergeCell ref="N27:O27"/>
    <mergeCell ref="Q27:R27"/>
    <mergeCell ref="T27:U27"/>
    <mergeCell ref="B26:D26"/>
    <mergeCell ref="E26:F26"/>
    <mergeCell ref="G26:H26"/>
    <mergeCell ref="J26:K26"/>
    <mergeCell ref="N26:O26"/>
    <mergeCell ref="Q26:R26"/>
    <mergeCell ref="T24:U24"/>
    <mergeCell ref="B25:D25"/>
    <mergeCell ref="E25:F25"/>
    <mergeCell ref="G25:H25"/>
    <mergeCell ref="J25:K25"/>
    <mergeCell ref="N25:O25"/>
    <mergeCell ref="Q25:R25"/>
    <mergeCell ref="T25:U25"/>
    <mergeCell ref="B24:D24"/>
    <mergeCell ref="E24:F24"/>
    <mergeCell ref="G24:H24"/>
    <mergeCell ref="J24:K24"/>
    <mergeCell ref="N24:O24"/>
    <mergeCell ref="Q24:R24"/>
    <mergeCell ref="T22:U22"/>
    <mergeCell ref="B23:D23"/>
    <mergeCell ref="E23:F23"/>
    <mergeCell ref="G23:H23"/>
    <mergeCell ref="J23:K23"/>
    <mergeCell ref="N23:O23"/>
    <mergeCell ref="Q23:R23"/>
    <mergeCell ref="T23:U23"/>
    <mergeCell ref="B22:D22"/>
    <mergeCell ref="E22:F22"/>
    <mergeCell ref="G22:H22"/>
    <mergeCell ref="J22:K22"/>
    <mergeCell ref="N22:O22"/>
    <mergeCell ref="Q22:R22"/>
    <mergeCell ref="T20:U20"/>
    <mergeCell ref="B21:D21"/>
    <mergeCell ref="E21:F21"/>
    <mergeCell ref="G21:H21"/>
    <mergeCell ref="J21:K21"/>
    <mergeCell ref="N21:O21"/>
    <mergeCell ref="Q21:R21"/>
    <mergeCell ref="T21:U21"/>
    <mergeCell ref="B20:D20"/>
    <mergeCell ref="E20:F20"/>
    <mergeCell ref="G20:H20"/>
    <mergeCell ref="J20:K20"/>
    <mergeCell ref="N20:O20"/>
    <mergeCell ref="Q20:R20"/>
    <mergeCell ref="T18:U18"/>
    <mergeCell ref="B19:D19"/>
    <mergeCell ref="E19:F19"/>
    <mergeCell ref="G19:H19"/>
    <mergeCell ref="J19:K19"/>
    <mergeCell ref="N19:O19"/>
    <mergeCell ref="Q19:R19"/>
    <mergeCell ref="T19:U19"/>
    <mergeCell ref="B18:D18"/>
    <mergeCell ref="E18:F18"/>
    <mergeCell ref="G18:H18"/>
    <mergeCell ref="J18:K18"/>
    <mergeCell ref="N18:O18"/>
    <mergeCell ref="Q18:R18"/>
    <mergeCell ref="T16:U16"/>
    <mergeCell ref="B17:D17"/>
    <mergeCell ref="E17:F17"/>
    <mergeCell ref="G17:H17"/>
    <mergeCell ref="J17:K17"/>
    <mergeCell ref="N17:O17"/>
    <mergeCell ref="Q17:R17"/>
    <mergeCell ref="T17:U17"/>
    <mergeCell ref="B16:D16"/>
    <mergeCell ref="E16:F16"/>
    <mergeCell ref="G16:H16"/>
    <mergeCell ref="J16:K16"/>
    <mergeCell ref="N16:O16"/>
    <mergeCell ref="Q16:R16"/>
    <mergeCell ref="T14:U14"/>
    <mergeCell ref="B15:D15"/>
    <mergeCell ref="E15:F15"/>
    <mergeCell ref="G15:H15"/>
    <mergeCell ref="J15:K15"/>
    <mergeCell ref="N15:O15"/>
    <mergeCell ref="Q15:R15"/>
    <mergeCell ref="T15:U15"/>
    <mergeCell ref="B14:D14"/>
    <mergeCell ref="E14:F14"/>
    <mergeCell ref="G14:H14"/>
    <mergeCell ref="J14:K14"/>
    <mergeCell ref="N14:O14"/>
    <mergeCell ref="Q14:R14"/>
    <mergeCell ref="T12:U12"/>
    <mergeCell ref="B13:D13"/>
    <mergeCell ref="E13:F13"/>
    <mergeCell ref="G13:H13"/>
    <mergeCell ref="J13:K13"/>
    <mergeCell ref="N13:O13"/>
    <mergeCell ref="Q13:R13"/>
    <mergeCell ref="T13:U13"/>
    <mergeCell ref="B12:D12"/>
    <mergeCell ref="E12:F12"/>
    <mergeCell ref="G12:H12"/>
    <mergeCell ref="J12:K12"/>
    <mergeCell ref="N12:O12"/>
    <mergeCell ref="Q12:R12"/>
    <mergeCell ref="T10:U10"/>
    <mergeCell ref="B11:D11"/>
    <mergeCell ref="E11:F11"/>
    <mergeCell ref="G11:H11"/>
    <mergeCell ref="J11:K11"/>
    <mergeCell ref="N11:O11"/>
    <mergeCell ref="Q11:R11"/>
    <mergeCell ref="T11:U11"/>
    <mergeCell ref="B10:D10"/>
    <mergeCell ref="E10:F10"/>
    <mergeCell ref="G10:H10"/>
    <mergeCell ref="J10:K10"/>
    <mergeCell ref="N10:O10"/>
    <mergeCell ref="Q10:R10"/>
    <mergeCell ref="Q8:R8"/>
    <mergeCell ref="T8:U8"/>
    <mergeCell ref="B9:D9"/>
    <mergeCell ref="E9:F9"/>
    <mergeCell ref="G9:H9"/>
    <mergeCell ref="J9:K9"/>
    <mergeCell ref="N9:O9"/>
    <mergeCell ref="Q9:R9"/>
    <mergeCell ref="T9:U9"/>
    <mergeCell ref="B6:X6"/>
    <mergeCell ref="G7:L7"/>
    <mergeCell ref="M7:M8"/>
    <mergeCell ref="N7:V7"/>
    <mergeCell ref="W7:W8"/>
    <mergeCell ref="B8:D8"/>
    <mergeCell ref="E8:F8"/>
    <mergeCell ref="G8:H8"/>
    <mergeCell ref="J8:K8"/>
    <mergeCell ref="N8:O8"/>
    <mergeCell ref="B1:W1"/>
    <mergeCell ref="B3:D3"/>
    <mergeCell ref="E3:K3"/>
    <mergeCell ref="P3:W4"/>
    <mergeCell ref="B4:D4"/>
    <mergeCell ref="E4:K4"/>
  </mergeCells>
  <conditionalFormatting sqref="N27:R27">
    <cfRule type="cellIs" dxfId="56" priority="27" operator="equal">
      <formula>"No"</formula>
    </cfRule>
  </conditionalFormatting>
  <conditionalFormatting sqref="Q9:R26">
    <cfRule type="cellIs" dxfId="55" priority="39" operator="equal">
      <formula>"No"</formula>
    </cfRule>
    <cfRule type="cellIs" dxfId="54" priority="40" stopIfTrue="1" operator="greaterThan">
      <formula>5.9999999999</formula>
    </cfRule>
    <cfRule type="cellIs" dxfId="53" priority="41" operator="between">
      <formula>0.1</formula>
      <formula>5.999</formula>
    </cfRule>
  </conditionalFormatting>
  <conditionalFormatting sqref="Q13:R13">
    <cfRule type="cellIs" dxfId="52" priority="30" stopIfTrue="1" operator="greaterThan">
      <formula>5.9999999999</formula>
    </cfRule>
    <cfRule type="cellIs" dxfId="51" priority="31" operator="between">
      <formula>0.1</formula>
      <formula>5.999</formula>
    </cfRule>
    <cfRule type="cellIs" dxfId="50" priority="32" stopIfTrue="1" operator="greaterThan">
      <formula>5.9999999999</formula>
    </cfRule>
    <cfRule type="cellIs" dxfId="49" priority="33" operator="between">
      <formula>0.1</formula>
      <formula>5.999</formula>
    </cfRule>
    <cfRule type="cellIs" dxfId="48" priority="34" stopIfTrue="1" operator="greaterThan">
      <formula>5.9999999999</formula>
    </cfRule>
    <cfRule type="cellIs" dxfId="47" priority="35" operator="between">
      <formula>0.1</formula>
      <formula>5.999</formula>
    </cfRule>
    <cfRule type="cellIs" dxfId="46" priority="36" operator="equal">
      <formula>"No"</formula>
    </cfRule>
    <cfRule type="cellIs" dxfId="45" priority="37" stopIfTrue="1" operator="greaterThan">
      <formula>5.9999999999</formula>
    </cfRule>
    <cfRule type="cellIs" dxfId="44" priority="38" operator="between">
      <formula>0.1</formula>
      <formula>5.999</formula>
    </cfRule>
  </conditionalFormatting>
  <conditionalFormatting sqref="Q14:R14">
    <cfRule type="cellIs" dxfId="43" priority="48" stopIfTrue="1" operator="greaterThan">
      <formula>5.9999999999</formula>
    </cfRule>
    <cfRule type="cellIs" dxfId="42" priority="49" operator="between">
      <formula>0.1</formula>
      <formula>5.999</formula>
    </cfRule>
    <cfRule type="cellIs" dxfId="41" priority="52" stopIfTrue="1" operator="greaterThan">
      <formula>5.9999999999</formula>
    </cfRule>
    <cfRule type="cellIs" dxfId="40" priority="53" operator="between">
      <formula>0.1</formula>
      <formula>5.999</formula>
    </cfRule>
    <cfRule type="cellIs" dxfId="39" priority="54" operator="equal">
      <formula>"No"</formula>
    </cfRule>
  </conditionalFormatting>
  <conditionalFormatting sqref="Q16:R16">
    <cfRule type="cellIs" dxfId="38" priority="21" stopIfTrue="1" operator="greaterThan">
      <formula>5.9999999999</formula>
    </cfRule>
    <cfRule type="cellIs" dxfId="37" priority="22" operator="between">
      <formula>0.1</formula>
      <formula>5.999</formula>
    </cfRule>
    <cfRule type="cellIs" dxfId="36" priority="23" operator="equal">
      <formula>"No"</formula>
    </cfRule>
    <cfRule type="cellIs" dxfId="35" priority="24" stopIfTrue="1" operator="greaterThan">
      <formula>5.9999999999</formula>
    </cfRule>
    <cfRule type="cellIs" dxfId="34" priority="25" operator="between">
      <formula>0.1</formula>
      <formula>5.999</formula>
    </cfRule>
    <cfRule type="cellIs" dxfId="33" priority="26" operator="equal">
      <formula>"No"</formula>
    </cfRule>
  </conditionalFormatting>
  <conditionalFormatting sqref="Q18:R18">
    <cfRule type="cellIs" dxfId="32" priority="10" stopIfTrue="1" operator="greaterThan">
      <formula>5.9999999999</formula>
    </cfRule>
    <cfRule type="cellIs" dxfId="31" priority="11" operator="between">
      <formula>0.1</formula>
      <formula>5.999</formula>
    </cfRule>
    <cfRule type="cellIs" dxfId="30" priority="12" operator="equal">
      <formula>"No"</formula>
    </cfRule>
    <cfRule type="cellIs" dxfId="29" priority="13" stopIfTrue="1" operator="greaterThan">
      <formula>5.9999999999</formula>
    </cfRule>
    <cfRule type="cellIs" dxfId="28" priority="14" operator="between">
      <formula>0.1</formula>
      <formula>5.999</formula>
    </cfRule>
  </conditionalFormatting>
  <conditionalFormatting sqref="Q18:R19">
    <cfRule type="cellIs" dxfId="27" priority="7" stopIfTrue="1" operator="greaterThan">
      <formula>5.9999999999</formula>
    </cfRule>
    <cfRule type="cellIs" dxfId="26" priority="8" operator="between">
      <formula>0.1</formula>
      <formula>5.999</formula>
    </cfRule>
  </conditionalFormatting>
  <conditionalFormatting sqref="Q19:R19">
    <cfRule type="cellIs" dxfId="25" priority="1" operator="between">
      <formula>0.1</formula>
      <formula>5.999</formula>
    </cfRule>
    <cfRule type="cellIs" dxfId="24" priority="2" stopIfTrue="1" operator="greaterThan">
      <formula>5.9999999999</formula>
    </cfRule>
    <cfRule type="cellIs" dxfId="23" priority="3" operator="between">
      <formula>0.1</formula>
      <formula>5.999</formula>
    </cfRule>
    <cfRule type="cellIs" dxfId="22" priority="4" stopIfTrue="1" operator="greaterThan">
      <formula>5.9999999999</formula>
    </cfRule>
    <cfRule type="cellIs" dxfId="21" priority="5" operator="between">
      <formula>0.1</formula>
      <formula>5.999</formula>
    </cfRule>
    <cfRule type="cellIs" dxfId="20" priority="6" operator="equal">
      <formula>"No"</formula>
    </cfRule>
    <cfRule type="cellIs" dxfId="19" priority="9" operator="equal">
      <formula>"No"</formula>
    </cfRule>
  </conditionalFormatting>
  <conditionalFormatting sqref="Q23:R23">
    <cfRule type="cellIs" dxfId="18" priority="42" stopIfTrue="1" operator="greaterThan">
      <formula>5.9999999999</formula>
    </cfRule>
    <cfRule type="cellIs" dxfId="17" priority="43" operator="between">
      <formula>0.1</formula>
      <formula>5.999</formula>
    </cfRule>
    <cfRule type="cellIs" dxfId="16" priority="44" operator="equal">
      <formula>"No"</formula>
    </cfRule>
    <cfRule type="cellIs" dxfId="15" priority="45" stopIfTrue="1" operator="greaterThan">
      <formula>5.9999999999</formula>
    </cfRule>
    <cfRule type="cellIs" dxfId="14" priority="46" operator="between">
      <formula>0.1</formula>
      <formula>5.999</formula>
    </cfRule>
    <cfRule type="cellIs" dxfId="13" priority="47" operator="equal">
      <formula>"No"</formula>
    </cfRule>
    <cfRule type="cellIs" dxfId="12" priority="55" stopIfTrue="1" operator="greaterThan">
      <formula>5.9999999999</formula>
    </cfRule>
    <cfRule type="cellIs" dxfId="11" priority="56" operator="between">
      <formula>0.1</formula>
      <formula>5.999</formula>
    </cfRule>
    <cfRule type="cellIs" dxfId="10" priority="57" operator="equal">
      <formula>"No"</formula>
    </cfRule>
  </conditionalFormatting>
  <conditionalFormatting sqref="Q27:R41">
    <cfRule type="cellIs" dxfId="9" priority="28" stopIfTrue="1" operator="greaterThan">
      <formula>5.9999999999</formula>
    </cfRule>
    <cfRule type="cellIs" dxfId="8" priority="29" operator="between">
      <formula>0.1</formula>
      <formula>5.999</formula>
    </cfRule>
  </conditionalFormatting>
  <conditionalFormatting sqref="Q14:S14">
    <cfRule type="cellIs" dxfId="7" priority="50" operator="equal">
      <formula>"No"</formula>
    </cfRule>
  </conditionalFormatting>
  <conditionalFormatting sqref="S12">
    <cfRule type="cellIs" dxfId="6" priority="17" operator="equal">
      <formula>"Yes"</formula>
    </cfRule>
    <cfRule type="cellIs" dxfId="5" priority="18" operator="equal">
      <formula>"No"</formula>
    </cfRule>
  </conditionalFormatting>
  <conditionalFormatting sqref="S14">
    <cfRule type="cellIs" dxfId="4" priority="51" operator="equal">
      <formula>"Yes"</formula>
    </cfRule>
  </conditionalFormatting>
  <conditionalFormatting sqref="S16">
    <cfRule type="cellIs" dxfId="3" priority="19" operator="equal">
      <formula>"No"</formula>
    </cfRule>
    <cfRule type="cellIs" dxfId="2" priority="20" operator="equal">
      <formula>"Yes"</formula>
    </cfRule>
  </conditionalFormatting>
  <conditionalFormatting sqref="S21">
    <cfRule type="cellIs" dxfId="1" priority="15" operator="equal">
      <formula>"Yes"</formula>
    </cfRule>
    <cfRule type="cellIs" dxfId="0" priority="16" operator="equal">
      <formula>"No"</formula>
    </cfRule>
  </conditionalFormatting>
  <dataValidations count="1">
    <dataValidation type="list" allowBlank="1" showInputMessage="1" showErrorMessage="1" sqref="T9:U27 J9:K41 N9:O41 T29:U30" xr:uid="{D39C0F2D-9036-468C-B23D-2CC6F26D7CF9}">
      <formula1>"Yes,No"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9"/>
  <sheetViews>
    <sheetView workbookViewId="0">
      <selection activeCell="F43" sqref="F43"/>
    </sheetView>
  </sheetViews>
  <sheetFormatPr defaultRowHeight="14.4"/>
  <cols>
    <col min="1" max="1" width="18.109375" customWidth="1"/>
    <col min="2" max="2" width="21.33203125" customWidth="1"/>
    <col min="3" max="3" width="11.88671875" bestFit="1" customWidth="1"/>
    <col min="4" max="4" width="11" customWidth="1"/>
    <col min="5" max="5" width="20" customWidth="1"/>
    <col min="6" max="6" width="17.6640625" customWidth="1"/>
    <col min="7" max="8" width="19.44140625" customWidth="1"/>
    <col min="9" max="9" width="10.6640625" bestFit="1" customWidth="1"/>
  </cols>
  <sheetData>
    <row r="1" spans="1:8" ht="21">
      <c r="A1" s="27"/>
      <c r="B1" s="238"/>
      <c r="C1" s="238"/>
      <c r="D1" s="238"/>
      <c r="E1" s="238"/>
      <c r="F1" s="238"/>
      <c r="G1" s="238"/>
      <c r="H1" s="27"/>
    </row>
    <row r="2" spans="1:8" ht="21">
      <c r="A2" s="27"/>
      <c r="B2" s="28"/>
      <c r="C2" s="240"/>
      <c r="D2" s="240"/>
      <c r="E2" s="27"/>
      <c r="F2" s="47"/>
      <c r="G2" s="27"/>
      <c r="H2" s="27"/>
    </row>
    <row r="3" spans="1:8" ht="21">
      <c r="A3" s="27"/>
      <c r="B3" s="27"/>
      <c r="C3" s="27"/>
      <c r="D3" s="27"/>
      <c r="E3" s="27"/>
      <c r="F3" s="27"/>
      <c r="G3" s="27"/>
      <c r="H3" s="27"/>
    </row>
    <row r="4" spans="1:8" ht="21">
      <c r="A4" s="27"/>
      <c r="B4" s="29"/>
      <c r="C4" s="29"/>
      <c r="D4" s="29"/>
      <c r="E4" s="29"/>
      <c r="F4" s="29"/>
      <c r="G4" s="29"/>
      <c r="H4" s="29"/>
    </row>
    <row r="5" spans="1:8" ht="42.75" customHeight="1">
      <c r="A5" s="187"/>
      <c r="B5" s="188"/>
      <c r="C5" s="188"/>
      <c r="D5" s="188"/>
      <c r="E5" s="188"/>
      <c r="F5" s="188"/>
      <c r="G5" s="188"/>
      <c r="H5" s="188"/>
    </row>
    <row r="6" spans="1:8" ht="21">
      <c r="A6" s="239"/>
      <c r="B6" s="189"/>
      <c r="C6" s="189"/>
      <c r="D6" s="189"/>
      <c r="E6" s="190"/>
      <c r="F6" s="190"/>
      <c r="G6" s="190"/>
      <c r="H6" s="190"/>
    </row>
    <row r="7" spans="1:8" ht="19.95" customHeight="1">
      <c r="A7" s="239"/>
      <c r="B7" s="191"/>
      <c r="C7" s="191"/>
      <c r="D7" s="191"/>
      <c r="E7" s="191"/>
      <c r="F7" s="191"/>
      <c r="G7" s="191"/>
      <c r="H7" s="191"/>
    </row>
    <row r="8" spans="1:8" ht="18" customHeight="1">
      <c r="A8" s="239"/>
      <c r="B8" s="192"/>
      <c r="C8" s="192"/>
      <c r="D8" s="192"/>
      <c r="E8" s="47"/>
      <c r="F8" s="47"/>
      <c r="G8" s="47"/>
      <c r="H8" s="47"/>
    </row>
    <row r="9" spans="1:8" ht="19.2" customHeight="1">
      <c r="A9" s="239"/>
      <c r="B9" s="193"/>
      <c r="C9" s="193"/>
      <c r="D9" s="193"/>
      <c r="E9" s="191"/>
      <c r="F9" s="191"/>
      <c r="G9" s="191"/>
      <c r="H9" s="191"/>
    </row>
    <row r="10" spans="1:8" ht="21">
      <c r="A10" s="239"/>
      <c r="B10" s="192"/>
      <c r="C10" s="192"/>
      <c r="D10" s="194"/>
      <c r="E10" s="47"/>
      <c r="F10" s="192"/>
      <c r="G10" s="192"/>
      <c r="H10" s="192"/>
    </row>
    <row r="11" spans="1:8" ht="21">
      <c r="A11" s="239"/>
      <c r="B11" s="191"/>
      <c r="C11" s="191"/>
      <c r="D11" s="191"/>
      <c r="E11" s="191"/>
      <c r="F11" s="191"/>
      <c r="G11" s="191"/>
      <c r="H11" s="191"/>
    </row>
    <row r="12" spans="1:8" ht="21">
      <c r="A12" s="239"/>
      <c r="B12" s="192"/>
      <c r="C12" s="192"/>
      <c r="D12" s="192"/>
      <c r="E12" s="47"/>
      <c r="F12" s="47"/>
      <c r="G12" s="47"/>
      <c r="H12" s="47"/>
    </row>
    <row r="13" spans="1:8" ht="21">
      <c r="A13" s="239"/>
      <c r="B13" s="193"/>
      <c r="C13" s="193"/>
      <c r="D13" s="193"/>
      <c r="E13" s="190"/>
      <c r="F13" s="190"/>
      <c r="G13" s="190"/>
      <c r="H13" s="190"/>
    </row>
    <row r="14" spans="1:8" ht="21.6" hidden="1" customHeight="1" thickBot="1">
      <c r="A14" s="239"/>
      <c r="B14" s="192"/>
      <c r="C14" s="192"/>
      <c r="D14" s="194"/>
      <c r="E14" s="193"/>
      <c r="F14" s="193"/>
      <c r="G14" s="193"/>
      <c r="H14" s="193"/>
    </row>
    <row r="15" spans="1:8" ht="21.6" hidden="1" customHeight="1" thickBot="1">
      <c r="A15" s="239"/>
      <c r="B15" s="193"/>
      <c r="C15" s="193"/>
      <c r="D15" s="193"/>
      <c r="E15" s="193"/>
      <c r="F15" s="193"/>
      <c r="G15" s="193"/>
      <c r="H15" s="193"/>
    </row>
    <row r="16" spans="1:8" ht="21">
      <c r="A16" s="239"/>
      <c r="B16" s="192"/>
      <c r="C16" s="192"/>
      <c r="D16" s="192"/>
      <c r="E16" s="47"/>
      <c r="F16" s="47"/>
      <c r="G16" s="47"/>
      <c r="H16" s="47"/>
    </row>
    <row r="17" spans="1:10" ht="21">
      <c r="A17" s="239"/>
      <c r="B17" s="193"/>
      <c r="C17" s="193"/>
      <c r="D17" s="193"/>
      <c r="E17" s="191"/>
      <c r="F17" s="191"/>
      <c r="G17" s="191"/>
      <c r="H17" s="191"/>
    </row>
    <row r="18" spans="1:10" ht="21">
      <c r="A18" s="239"/>
      <c r="B18" s="192"/>
      <c r="C18" s="192"/>
      <c r="D18" s="192"/>
      <c r="E18" s="47"/>
      <c r="F18" s="47"/>
      <c r="G18" s="47"/>
      <c r="H18" s="47"/>
    </row>
    <row r="19" spans="1:10" ht="21">
      <c r="A19" s="239"/>
      <c r="B19" s="191"/>
      <c r="C19" s="191"/>
      <c r="D19" s="191"/>
      <c r="E19" s="190"/>
      <c r="F19" s="190"/>
      <c r="G19" s="190"/>
      <c r="H19" s="190"/>
    </row>
    <row r="20" spans="1:10" ht="21">
      <c r="A20" s="239"/>
      <c r="B20" s="192"/>
      <c r="C20" s="192"/>
      <c r="D20" s="192"/>
      <c r="E20" s="195"/>
      <c r="F20" s="195"/>
      <c r="G20" s="194"/>
      <c r="H20" s="196"/>
    </row>
    <row r="21" spans="1:10" ht="21">
      <c r="A21" s="239"/>
      <c r="B21" s="197"/>
      <c r="C21" s="197"/>
      <c r="D21" s="197"/>
      <c r="E21" s="198"/>
      <c r="F21" s="198"/>
      <c r="G21" s="197"/>
      <c r="H21" s="197"/>
    </row>
    <row r="22" spans="1:10" ht="21">
      <c r="A22" s="239"/>
      <c r="B22" s="199"/>
      <c r="C22" s="199"/>
      <c r="D22" s="199"/>
      <c r="E22" s="195"/>
      <c r="F22" s="195"/>
      <c r="G22" s="199"/>
      <c r="H22" s="199"/>
    </row>
    <row r="23" spans="1:10" ht="21">
      <c r="A23" s="239"/>
      <c r="B23" s="192"/>
      <c r="C23" s="192"/>
      <c r="D23" s="192"/>
      <c r="E23" s="47"/>
      <c r="F23" s="47"/>
      <c r="G23" s="194"/>
      <c r="H23" s="192"/>
    </row>
    <row r="24" spans="1:10" ht="21">
      <c r="A24" s="239"/>
      <c r="B24" s="193"/>
      <c r="C24" s="193"/>
      <c r="D24" s="191"/>
      <c r="E24" s="190"/>
      <c r="F24" s="190"/>
      <c r="G24" s="192"/>
      <c r="H24" s="192"/>
    </row>
    <row r="25" spans="1:10" ht="21">
      <c r="A25" s="239"/>
      <c r="B25" s="193"/>
      <c r="C25" s="193"/>
      <c r="D25" s="193"/>
      <c r="E25" s="47"/>
      <c r="F25" s="47"/>
      <c r="G25" s="192"/>
      <c r="H25" s="192"/>
    </row>
    <row r="26" spans="1:10" ht="21">
      <c r="A26" s="239"/>
      <c r="B26" s="189"/>
      <c r="C26" s="189"/>
      <c r="D26" s="189"/>
      <c r="E26" s="47"/>
      <c r="F26" s="47"/>
      <c r="G26" s="192"/>
      <c r="H26" s="192"/>
    </row>
    <row r="27" spans="1:10" ht="21">
      <c r="A27" s="239"/>
      <c r="B27" s="193"/>
      <c r="C27" s="193"/>
      <c r="D27" s="193"/>
      <c r="E27" s="190"/>
      <c r="F27" s="190"/>
      <c r="G27" s="200"/>
      <c r="H27" s="200"/>
      <c r="I27" t="s">
        <v>41</v>
      </c>
    </row>
    <row r="28" spans="1:10" ht="21">
      <c r="A28" s="239"/>
      <c r="B28" s="193"/>
      <c r="C28" s="193"/>
      <c r="D28" s="193"/>
      <c r="E28" s="190"/>
      <c r="F28" s="190"/>
      <c r="G28" s="200"/>
      <c r="H28" s="200"/>
      <c r="J28" t="s">
        <v>41</v>
      </c>
    </row>
    <row r="29" spans="1:10" ht="21">
      <c r="A29" s="239"/>
      <c r="B29" s="193"/>
      <c r="C29" s="193"/>
      <c r="D29" s="193"/>
      <c r="E29" s="190"/>
      <c r="F29" s="190"/>
      <c r="G29" s="200"/>
      <c r="H29" s="200"/>
    </row>
    <row r="30" spans="1:10" ht="21">
      <c r="A30" s="31"/>
      <c r="B30" s="32"/>
      <c r="C30" s="33"/>
      <c r="D30" s="33"/>
      <c r="E30" s="33"/>
      <c r="F30" s="33"/>
      <c r="G30" s="34"/>
      <c r="H30" s="34"/>
    </row>
    <row r="31" spans="1:10" ht="21">
      <c r="A31" s="31"/>
      <c r="B31" s="32"/>
      <c r="C31" s="33"/>
      <c r="D31" s="33"/>
      <c r="E31" s="33"/>
      <c r="F31" s="33"/>
      <c r="G31" s="34"/>
      <c r="H31" s="34"/>
    </row>
    <row r="32" spans="1:10" ht="21">
      <c r="A32" s="27"/>
      <c r="B32" s="27"/>
      <c r="C32" s="27"/>
      <c r="D32" s="27"/>
      <c r="E32" s="27"/>
      <c r="F32" s="27"/>
      <c r="G32" s="27"/>
      <c r="H32" s="27"/>
    </row>
    <row r="33" spans="1:8" ht="21.6" thickBot="1">
      <c r="A33" s="27"/>
      <c r="B33" s="201"/>
      <c r="C33" s="30"/>
      <c r="D33" s="27"/>
      <c r="E33" s="27"/>
      <c r="F33" s="30"/>
      <c r="G33" s="30"/>
      <c r="H33" s="27"/>
    </row>
    <row r="34" spans="1:8" ht="21">
      <c r="A34" s="27"/>
      <c r="B34" s="27"/>
      <c r="C34" s="27"/>
      <c r="D34" s="27"/>
      <c r="E34" s="27"/>
      <c r="F34" s="27"/>
      <c r="G34" s="27"/>
      <c r="H34" s="27"/>
    </row>
    <row r="35" spans="1:8" ht="21">
      <c r="A35" s="27"/>
      <c r="B35" s="27"/>
      <c r="C35" s="27"/>
      <c r="D35" s="27"/>
      <c r="E35" s="27"/>
      <c r="F35" s="27"/>
      <c r="G35" s="27"/>
      <c r="H35" s="27"/>
    </row>
    <row r="36" spans="1:8" ht="21.6" thickBot="1">
      <c r="A36" s="27"/>
      <c r="B36" s="30"/>
      <c r="C36" s="30"/>
      <c r="D36" s="27"/>
      <c r="E36" s="27"/>
      <c r="F36" s="30"/>
      <c r="G36" s="30"/>
      <c r="H36" s="27"/>
    </row>
    <row r="37" spans="1:8" ht="21">
      <c r="A37" s="27"/>
      <c r="B37" s="27"/>
      <c r="C37" s="27"/>
      <c r="D37" s="27"/>
      <c r="E37" s="27"/>
      <c r="F37" s="27"/>
      <c r="G37" s="27"/>
      <c r="H37" s="27"/>
    </row>
    <row r="38" spans="1:8" ht="21">
      <c r="A38" s="27"/>
      <c r="B38" s="27"/>
      <c r="C38" s="27"/>
      <c r="D38" s="27"/>
      <c r="E38" s="27"/>
      <c r="F38" s="27"/>
      <c r="G38" s="27"/>
      <c r="H38" s="27"/>
    </row>
    <row r="39" spans="1:8" ht="21.6" thickBot="1">
      <c r="A39" s="27"/>
      <c r="B39" s="30"/>
      <c r="C39" s="30"/>
      <c r="D39" s="27"/>
      <c r="E39" s="27"/>
      <c r="F39" s="30"/>
      <c r="G39" s="30"/>
      <c r="H39" s="27"/>
    </row>
    <row r="40" spans="1:8" ht="21">
      <c r="A40" s="27"/>
      <c r="B40" s="27"/>
      <c r="C40" s="27"/>
      <c r="D40" s="27"/>
      <c r="E40" s="27"/>
      <c r="F40" s="27"/>
      <c r="G40" s="27"/>
      <c r="H40" s="27"/>
    </row>
    <row r="41" spans="1:8" ht="15.6">
      <c r="A41" s="26"/>
      <c r="B41" s="35"/>
      <c r="C41" s="35"/>
      <c r="D41" s="35"/>
      <c r="E41" s="26"/>
      <c r="F41" s="26"/>
      <c r="G41" s="26"/>
      <c r="H41" s="26"/>
    </row>
    <row r="42" spans="1:8" ht="15.6">
      <c r="A42" s="26"/>
      <c r="B42" s="35"/>
      <c r="C42" s="35"/>
      <c r="D42" s="35"/>
      <c r="E42" s="26"/>
      <c r="F42" s="26"/>
      <c r="G42" s="26"/>
      <c r="H42" s="26"/>
    </row>
    <row r="43" spans="1:8" ht="15.6">
      <c r="A43" s="26"/>
      <c r="B43" s="35"/>
      <c r="C43" s="35"/>
      <c r="D43" s="35"/>
      <c r="E43" s="26"/>
      <c r="F43" s="26"/>
      <c r="G43" s="26"/>
      <c r="H43" s="26"/>
    </row>
    <row r="44" spans="1:8" ht="15.6">
      <c r="A44" s="26"/>
      <c r="B44" s="35"/>
      <c r="C44" s="35"/>
      <c r="D44" s="35"/>
      <c r="E44" s="26"/>
      <c r="F44" s="26"/>
      <c r="G44" s="26"/>
      <c r="H44" s="26"/>
    </row>
    <row r="45" spans="1:8" ht="15.6">
      <c r="A45" s="26"/>
      <c r="B45" s="35"/>
      <c r="C45" s="35"/>
      <c r="D45" s="35"/>
      <c r="E45" s="26"/>
      <c r="F45" s="26"/>
      <c r="G45" s="26"/>
      <c r="H45" s="26"/>
    </row>
    <row r="46" spans="1:8" ht="15.6">
      <c r="A46" s="26"/>
      <c r="B46" s="35"/>
      <c r="C46" s="35"/>
      <c r="D46" s="35"/>
      <c r="E46" s="26"/>
      <c r="F46" s="26"/>
      <c r="G46" s="26"/>
      <c r="H46" s="26"/>
    </row>
    <row r="47" spans="1:8" ht="15.6">
      <c r="A47" s="26"/>
      <c r="B47" s="35"/>
      <c r="C47" s="35"/>
      <c r="D47" s="35"/>
      <c r="E47" s="26"/>
      <c r="F47" s="26"/>
      <c r="G47" s="26"/>
      <c r="H47" s="26"/>
    </row>
    <row r="48" spans="1:8" ht="15.6">
      <c r="A48" s="26"/>
      <c r="B48" s="35"/>
      <c r="C48" s="35"/>
      <c r="D48" s="35"/>
      <c r="E48" s="26"/>
      <c r="F48" s="26"/>
      <c r="G48" s="26"/>
      <c r="H48" s="26"/>
    </row>
    <row r="49" spans="1:8" ht="15.6">
      <c r="A49" s="26"/>
      <c r="B49" s="35"/>
      <c r="C49" s="35"/>
      <c r="D49" s="35"/>
      <c r="E49" s="26"/>
      <c r="F49" s="26"/>
      <c r="G49" s="26"/>
      <c r="H49" s="26"/>
    </row>
  </sheetData>
  <mergeCells count="11">
    <mergeCell ref="B1:G1"/>
    <mergeCell ref="C2:D2"/>
    <mergeCell ref="A6:A7"/>
    <mergeCell ref="A8:A9"/>
    <mergeCell ref="A10:A11"/>
    <mergeCell ref="A23:A25"/>
    <mergeCell ref="A26:A29"/>
    <mergeCell ref="A12:A15"/>
    <mergeCell ref="A16:A17"/>
    <mergeCell ref="A18:A19"/>
    <mergeCell ref="A20:A2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F12:U96"/>
  <sheetViews>
    <sheetView topLeftCell="AR1" zoomScale="58" zoomScaleNormal="60" workbookViewId="0">
      <selection activeCell="BI37" sqref="BI37"/>
    </sheetView>
  </sheetViews>
  <sheetFormatPr defaultRowHeight="14.4"/>
  <sheetData>
    <row r="12" ht="21" customHeight="1"/>
    <row r="45" spans="6:21"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</row>
    <row r="46" spans="6:21"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</row>
    <row r="47" spans="6:21"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</row>
    <row r="96" ht="50.2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7537-5184-4531-95B8-91EB4435D283}">
  <dimension ref="A1:BO108"/>
  <sheetViews>
    <sheetView topLeftCell="B1" workbookViewId="0">
      <selection activeCell="E1" sqref="E1"/>
    </sheetView>
  </sheetViews>
  <sheetFormatPr defaultRowHeight="14.4"/>
  <cols>
    <col min="1" max="1" width="5" bestFit="1" customWidth="1"/>
    <col min="2" max="2" width="21.5546875" customWidth="1"/>
    <col min="3" max="3" width="44.109375" bestFit="1" customWidth="1"/>
    <col min="4" max="4" width="9" bestFit="1" customWidth="1"/>
    <col min="5" max="5" width="124.5546875" style="68" customWidth="1"/>
    <col min="6" max="6" width="18" customWidth="1"/>
    <col min="7" max="7" width="50.109375" customWidth="1"/>
    <col min="8" max="8" width="30.6640625" customWidth="1"/>
    <col min="9" max="9" width="33.44140625" customWidth="1"/>
    <col min="10" max="10" width="12.5546875" customWidth="1"/>
    <col min="11" max="11" width="10.6640625" bestFit="1" customWidth="1"/>
    <col min="12" max="12" width="22.33203125" customWidth="1"/>
  </cols>
  <sheetData>
    <row r="1" spans="1:67" ht="46.8" thickBot="1">
      <c r="A1" s="69"/>
      <c r="C1" s="70" t="s">
        <v>53</v>
      </c>
      <c r="E1" s="71" t="s">
        <v>417</v>
      </c>
      <c r="F1" s="72"/>
      <c r="G1" s="19"/>
      <c r="I1" s="243"/>
      <c r="J1" s="243"/>
      <c r="K1" s="243"/>
      <c r="L1" s="243"/>
    </row>
    <row r="2" spans="1:67" ht="15" thickBot="1">
      <c r="A2" s="389" t="s">
        <v>54</v>
      </c>
      <c r="B2" s="390" t="s">
        <v>55</v>
      </c>
      <c r="C2" s="390" t="s">
        <v>56</v>
      </c>
      <c r="D2" s="390" t="s">
        <v>57</v>
      </c>
      <c r="E2" s="391" t="s">
        <v>58</v>
      </c>
      <c r="F2" s="390" t="s">
        <v>59</v>
      </c>
      <c r="G2" s="392" t="s">
        <v>60</v>
      </c>
      <c r="H2" s="393"/>
      <c r="I2" s="73" t="s">
        <v>61</v>
      </c>
      <c r="J2" s="74" t="s">
        <v>62</v>
      </c>
      <c r="K2" s="74" t="s">
        <v>58</v>
      </c>
      <c r="L2" s="75" t="s">
        <v>63</v>
      </c>
    </row>
    <row r="3" spans="1:67" ht="21" customHeight="1" thickBot="1">
      <c r="A3" s="394"/>
      <c r="B3" s="244" t="s">
        <v>64</v>
      </c>
      <c r="C3" s="245"/>
      <c r="D3" s="245"/>
      <c r="E3" s="246"/>
      <c r="F3" s="395"/>
      <c r="G3" s="117"/>
      <c r="H3" s="396"/>
      <c r="I3" s="397" t="s">
        <v>65</v>
      </c>
      <c r="J3" s="398">
        <v>11</v>
      </c>
      <c r="K3" s="398">
        <v>1</v>
      </c>
      <c r="L3" s="399">
        <f>((J3-K3)/J3)</f>
        <v>0.90909090909090906</v>
      </c>
    </row>
    <row r="4" spans="1:67" s="49" customFormat="1">
      <c r="A4" s="400">
        <v>2</v>
      </c>
      <c r="B4" s="118" t="s">
        <v>66</v>
      </c>
      <c r="C4" s="119" t="s">
        <v>67</v>
      </c>
      <c r="D4" s="120" t="s">
        <v>68</v>
      </c>
      <c r="E4" s="154"/>
      <c r="F4" s="401" t="s">
        <v>69</v>
      </c>
      <c r="G4" s="117"/>
      <c r="H4" s="121"/>
      <c r="I4" s="402" t="s">
        <v>70</v>
      </c>
      <c r="J4" s="403">
        <v>4</v>
      </c>
      <c r="K4" s="403">
        <v>1</v>
      </c>
      <c r="L4" s="404">
        <f t="shared" ref="L4:L14" si="0">((J4-K4)/J4)</f>
        <v>0.75</v>
      </c>
      <c r="M4"/>
      <c r="N4"/>
      <c r="O4"/>
      <c r="P4"/>
      <c r="Q4"/>
      <c r="R4"/>
      <c r="S4"/>
      <c r="T4"/>
      <c r="U4"/>
      <c r="V4"/>
      <c r="W4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5"/>
      <c r="AP4" s="405"/>
      <c r="AQ4" s="405"/>
      <c r="AR4" s="405"/>
      <c r="AS4" s="405"/>
      <c r="AT4" s="405"/>
      <c r="AU4" s="405"/>
      <c r="AV4" s="405"/>
      <c r="AW4" s="405"/>
      <c r="AX4" s="405"/>
      <c r="AY4" s="405"/>
      <c r="AZ4" s="405"/>
      <c r="BA4" s="405"/>
      <c r="BB4" s="405"/>
      <c r="BC4" s="405"/>
      <c r="BD4" s="405"/>
      <c r="BE4" s="405"/>
      <c r="BF4" s="405"/>
      <c r="BG4" s="405"/>
      <c r="BH4" s="405"/>
      <c r="BI4" s="405"/>
      <c r="BJ4" s="405"/>
      <c r="BK4" s="405"/>
      <c r="BL4" s="405"/>
      <c r="BM4" s="405"/>
      <c r="BN4" s="405"/>
      <c r="BO4" s="405"/>
    </row>
    <row r="5" spans="1:67" s="49" customFormat="1" ht="19.5" customHeight="1">
      <c r="A5" s="400">
        <v>3</v>
      </c>
      <c r="B5" s="406" t="s">
        <v>66</v>
      </c>
      <c r="C5" s="407" t="s">
        <v>67</v>
      </c>
      <c r="D5" s="408" t="s">
        <v>71</v>
      </c>
      <c r="E5" s="155"/>
      <c r="F5" s="401" t="s">
        <v>69</v>
      </c>
      <c r="G5" s="117"/>
      <c r="H5" s="396"/>
      <c r="I5" s="409" t="s">
        <v>67</v>
      </c>
      <c r="J5" s="403">
        <v>6</v>
      </c>
      <c r="K5" s="403">
        <v>0</v>
      </c>
      <c r="L5" s="404">
        <f t="shared" si="0"/>
        <v>1</v>
      </c>
      <c r="M5"/>
      <c r="N5"/>
      <c r="O5"/>
      <c r="P5"/>
      <c r="Q5"/>
      <c r="R5"/>
      <c r="S5"/>
      <c r="T5"/>
      <c r="U5"/>
      <c r="V5"/>
      <c r="W5"/>
      <c r="X5" s="405"/>
      <c r="Y5" s="405"/>
      <c r="Z5" s="405"/>
      <c r="AA5" s="405"/>
      <c r="AB5" s="405"/>
      <c r="AC5" s="405"/>
      <c r="AD5" s="405"/>
      <c r="AE5" s="405"/>
      <c r="AF5" s="405"/>
      <c r="AG5" s="405"/>
      <c r="AH5" s="405"/>
      <c r="AI5" s="405"/>
      <c r="AJ5" s="405"/>
      <c r="AK5" s="405"/>
      <c r="AL5" s="405"/>
      <c r="AM5" s="405"/>
      <c r="AN5" s="405"/>
      <c r="AO5" s="405"/>
      <c r="AP5" s="405"/>
      <c r="AQ5" s="405"/>
      <c r="AR5" s="405"/>
      <c r="AS5" s="405"/>
      <c r="AT5" s="405"/>
      <c r="AU5" s="405"/>
      <c r="AV5" s="405"/>
      <c r="AW5" s="405"/>
      <c r="AX5" s="405"/>
      <c r="AY5" s="405"/>
      <c r="AZ5" s="405"/>
      <c r="BA5" s="405"/>
      <c r="BB5" s="405"/>
      <c r="BC5" s="405"/>
      <c r="BD5" s="405"/>
      <c r="BE5" s="405"/>
      <c r="BF5" s="405"/>
      <c r="BG5" s="405"/>
      <c r="BH5" s="405"/>
      <c r="BI5" s="405"/>
      <c r="BJ5" s="405"/>
      <c r="BK5" s="405"/>
      <c r="BL5" s="405"/>
      <c r="BM5" s="405"/>
      <c r="BN5" s="405"/>
      <c r="BO5" s="405"/>
    </row>
    <row r="6" spans="1:67" ht="20.25" customHeight="1">
      <c r="A6" s="410">
        <v>4</v>
      </c>
      <c r="B6" s="406" t="s">
        <v>72</v>
      </c>
      <c r="C6" s="411" t="s">
        <v>67</v>
      </c>
      <c r="D6" s="412" t="s">
        <v>73</v>
      </c>
      <c r="E6" s="155"/>
      <c r="F6" s="401" t="s">
        <v>69</v>
      </c>
      <c r="G6" s="117"/>
      <c r="H6" s="396"/>
      <c r="I6" s="413" t="s">
        <v>74</v>
      </c>
      <c r="J6" s="414">
        <v>1</v>
      </c>
      <c r="K6" s="414">
        <v>0</v>
      </c>
      <c r="L6" s="415">
        <f t="shared" si="0"/>
        <v>1</v>
      </c>
    </row>
    <row r="7" spans="1:67" ht="55.5" customHeight="1">
      <c r="A7" s="410">
        <v>5</v>
      </c>
      <c r="B7" s="406" t="s">
        <v>66</v>
      </c>
      <c r="C7" s="411" t="s">
        <v>67</v>
      </c>
      <c r="D7" s="412" t="s">
        <v>75</v>
      </c>
      <c r="E7" s="416"/>
      <c r="F7" s="417" t="s">
        <v>89</v>
      </c>
      <c r="G7" s="117"/>
      <c r="H7" s="396"/>
      <c r="I7" s="418" t="s">
        <v>77</v>
      </c>
      <c r="J7" s="419">
        <v>3</v>
      </c>
      <c r="K7" s="419">
        <v>0</v>
      </c>
      <c r="L7" s="420">
        <f t="shared" si="0"/>
        <v>1</v>
      </c>
    </row>
    <row r="8" spans="1:67">
      <c r="A8" s="410">
        <v>6</v>
      </c>
      <c r="B8" s="406" t="s">
        <v>66</v>
      </c>
      <c r="C8" s="421" t="s">
        <v>78</v>
      </c>
      <c r="D8" s="412" t="s">
        <v>50</v>
      </c>
      <c r="E8" s="422"/>
      <c r="F8" s="401" t="s">
        <v>69</v>
      </c>
      <c r="G8" s="117"/>
      <c r="H8" s="396"/>
      <c r="I8" s="423" t="s">
        <v>79</v>
      </c>
      <c r="J8" s="424">
        <v>1</v>
      </c>
      <c r="K8" s="424">
        <v>0</v>
      </c>
      <c r="L8" s="425">
        <f t="shared" si="0"/>
        <v>1</v>
      </c>
    </row>
    <row r="9" spans="1:67" ht="20.25" customHeight="1">
      <c r="A9" s="410">
        <v>7</v>
      </c>
      <c r="B9" s="426" t="s">
        <v>66</v>
      </c>
      <c r="C9" s="427" t="s">
        <v>67</v>
      </c>
      <c r="D9" s="428" t="s">
        <v>80</v>
      </c>
      <c r="E9" s="154"/>
      <c r="F9" s="401" t="s">
        <v>69</v>
      </c>
      <c r="G9" s="115"/>
      <c r="H9" s="396"/>
      <c r="I9" s="429" t="s">
        <v>81</v>
      </c>
      <c r="J9" s="430">
        <v>3</v>
      </c>
      <c r="K9" s="430">
        <v>0</v>
      </c>
      <c r="L9" s="431">
        <f t="shared" si="0"/>
        <v>1</v>
      </c>
    </row>
    <row r="10" spans="1:67" ht="56.25" customHeight="1" thickBot="1">
      <c r="A10" s="410">
        <v>8</v>
      </c>
      <c r="B10" s="432" t="s">
        <v>66</v>
      </c>
      <c r="C10" s="433" t="s">
        <v>67</v>
      </c>
      <c r="D10" s="434" t="s">
        <v>82</v>
      </c>
      <c r="E10" s="416"/>
      <c r="F10" s="417" t="s">
        <v>69</v>
      </c>
      <c r="G10" s="435"/>
      <c r="H10" s="396"/>
      <c r="I10" s="429" t="s">
        <v>83</v>
      </c>
      <c r="J10" s="430">
        <v>8</v>
      </c>
      <c r="K10" s="430">
        <v>0</v>
      </c>
      <c r="L10" s="431">
        <f t="shared" si="0"/>
        <v>1</v>
      </c>
    </row>
    <row r="11" spans="1:67" ht="27" customHeight="1" thickBot="1">
      <c r="A11" s="410"/>
      <c r="B11" s="247" t="s">
        <v>84</v>
      </c>
      <c r="C11" s="248"/>
      <c r="D11" s="248"/>
      <c r="E11" s="249"/>
      <c r="F11" s="436"/>
      <c r="G11" s="122"/>
      <c r="H11" s="123"/>
      <c r="I11" s="437" t="s">
        <v>85</v>
      </c>
      <c r="J11" s="430">
        <v>1</v>
      </c>
      <c r="K11" s="430">
        <v>0</v>
      </c>
      <c r="L11" s="431">
        <f t="shared" si="0"/>
        <v>1</v>
      </c>
    </row>
    <row r="12" spans="1:67" ht="19.5" customHeight="1">
      <c r="A12" s="410">
        <v>10</v>
      </c>
      <c r="B12" s="124" t="s">
        <v>86</v>
      </c>
      <c r="C12" s="125" t="s">
        <v>87</v>
      </c>
      <c r="D12" s="126" t="s">
        <v>88</v>
      </c>
      <c r="E12" s="438"/>
      <c r="F12" s="439" t="s">
        <v>89</v>
      </c>
      <c r="G12" s="117"/>
      <c r="H12" s="396"/>
      <c r="I12" s="418" t="s">
        <v>90</v>
      </c>
      <c r="J12" s="440">
        <v>2</v>
      </c>
      <c r="K12" s="440">
        <v>0</v>
      </c>
      <c r="L12" s="431">
        <f t="shared" si="0"/>
        <v>1</v>
      </c>
    </row>
    <row r="13" spans="1:67" ht="18" customHeight="1">
      <c r="A13" s="410">
        <v>11</v>
      </c>
      <c r="B13" s="441" t="s">
        <v>91</v>
      </c>
      <c r="C13" s="442" t="s">
        <v>87</v>
      </c>
      <c r="D13" s="412" t="s">
        <v>92</v>
      </c>
      <c r="E13" s="416"/>
      <c r="F13" s="417" t="s">
        <v>264</v>
      </c>
      <c r="G13" s="117"/>
      <c r="H13" s="396"/>
      <c r="I13" s="429" t="s">
        <v>93</v>
      </c>
      <c r="J13" s="430">
        <v>36</v>
      </c>
      <c r="K13" s="430">
        <v>2</v>
      </c>
      <c r="L13" s="431">
        <f t="shared" si="0"/>
        <v>0.94444444444444442</v>
      </c>
    </row>
    <row r="14" spans="1:67" ht="17.25" customHeight="1" thickBot="1">
      <c r="A14" s="410">
        <v>12</v>
      </c>
      <c r="B14" s="441" t="s">
        <v>94</v>
      </c>
      <c r="C14" s="443" t="s">
        <v>77</v>
      </c>
      <c r="D14" s="412" t="s">
        <v>95</v>
      </c>
      <c r="E14" s="444"/>
      <c r="F14" s="439" t="s">
        <v>89</v>
      </c>
      <c r="G14" s="445"/>
      <c r="H14" s="396"/>
      <c r="I14" s="418"/>
      <c r="J14" s="156">
        <f>SUM(J2:J13)</f>
        <v>76</v>
      </c>
      <c r="K14" s="157">
        <f>SUM(K2:K13)</f>
        <v>4</v>
      </c>
      <c r="L14" s="158">
        <f t="shared" si="0"/>
        <v>0.94736842105263153</v>
      </c>
    </row>
    <row r="15" spans="1:67" ht="37.5" customHeight="1">
      <c r="A15" s="410">
        <v>13</v>
      </c>
      <c r="B15" s="441" t="s">
        <v>96</v>
      </c>
      <c r="C15" s="443" t="s">
        <v>77</v>
      </c>
      <c r="D15" s="412" t="s">
        <v>97</v>
      </c>
      <c r="E15" s="446"/>
      <c r="F15" s="447" t="s">
        <v>69</v>
      </c>
      <c r="G15" s="448"/>
      <c r="H15" s="449"/>
      <c r="I15" s="418"/>
      <c r="J15" s="419"/>
      <c r="K15" s="419"/>
      <c r="L15" s="420"/>
    </row>
    <row r="16" spans="1:67" ht="15" thickBot="1">
      <c r="A16" s="410">
        <v>14</v>
      </c>
      <c r="B16" s="441" t="s">
        <v>98</v>
      </c>
      <c r="C16" s="443" t="s">
        <v>77</v>
      </c>
      <c r="D16" s="412" t="s">
        <v>99</v>
      </c>
      <c r="E16" s="450"/>
      <c r="F16" s="451" t="s">
        <v>89</v>
      </c>
      <c r="G16" s="452"/>
      <c r="H16" s="405"/>
      <c r="I16" s="159"/>
      <c r="J16" s="156"/>
      <c r="K16" s="157"/>
      <c r="L16" s="158"/>
    </row>
    <row r="17" spans="1:12" ht="15" thickBot="1">
      <c r="A17" s="410">
        <v>15</v>
      </c>
      <c r="B17" s="453" t="s">
        <v>100</v>
      </c>
      <c r="C17" s="454" t="s">
        <v>79</v>
      </c>
      <c r="D17" s="455" t="s">
        <v>101</v>
      </c>
      <c r="E17" s="450"/>
      <c r="F17" s="451" t="s">
        <v>89</v>
      </c>
      <c r="G17" s="448"/>
      <c r="H17" s="405"/>
      <c r="I17" s="123"/>
      <c r="J17" s="127"/>
      <c r="K17" s="127"/>
      <c r="L17" s="76"/>
    </row>
    <row r="18" spans="1:12" ht="21" customHeight="1" thickBot="1">
      <c r="A18" s="410"/>
      <c r="B18" s="247" t="s">
        <v>102</v>
      </c>
      <c r="C18" s="248"/>
      <c r="D18" s="248"/>
      <c r="E18" s="249"/>
      <c r="F18" s="456"/>
      <c r="G18" s="122"/>
      <c r="H18" s="123"/>
      <c r="I18" s="160"/>
      <c r="J18" s="161"/>
      <c r="K18" s="161"/>
      <c r="L18" s="162"/>
    </row>
    <row r="19" spans="1:12" ht="0.75" customHeight="1">
      <c r="A19" s="435">
        <v>17</v>
      </c>
      <c r="B19" s="128"/>
      <c r="C19" s="129"/>
      <c r="D19" s="130" t="s">
        <v>103</v>
      </c>
      <c r="E19" s="131"/>
      <c r="F19" s="163"/>
      <c r="G19" s="122"/>
      <c r="H19" s="123"/>
      <c r="I19" s="127"/>
      <c r="J19" s="127"/>
      <c r="K19" s="127"/>
      <c r="L19" s="127"/>
    </row>
    <row r="20" spans="1:12">
      <c r="A20" s="435">
        <v>18</v>
      </c>
      <c r="B20" s="457" t="s">
        <v>104</v>
      </c>
      <c r="C20" s="458" t="s">
        <v>65</v>
      </c>
      <c r="D20" s="459" t="s">
        <v>105</v>
      </c>
      <c r="E20" s="422"/>
      <c r="F20" s="460" t="s">
        <v>69</v>
      </c>
      <c r="G20" s="461"/>
      <c r="H20" s="405"/>
      <c r="I20" s="435"/>
      <c r="J20" s="435"/>
      <c r="K20" s="435"/>
      <c r="L20" s="435"/>
    </row>
    <row r="21" spans="1:12" ht="24" customHeight="1">
      <c r="A21" s="435">
        <v>19</v>
      </c>
      <c r="B21" s="462" t="s">
        <v>86</v>
      </c>
      <c r="C21" s="463" t="s">
        <v>65</v>
      </c>
      <c r="D21" s="441" t="s">
        <v>106</v>
      </c>
      <c r="E21" s="416"/>
      <c r="F21" s="447" t="s">
        <v>89</v>
      </c>
      <c r="G21" s="464"/>
      <c r="H21" s="435"/>
      <c r="I21" s="465"/>
      <c r="J21" s="435"/>
      <c r="K21" s="435"/>
      <c r="L21" s="435"/>
    </row>
    <row r="22" spans="1:12" ht="16.5" customHeight="1" thickBot="1">
      <c r="A22" s="435">
        <v>20</v>
      </c>
      <c r="B22" s="466" t="s">
        <v>107</v>
      </c>
      <c r="C22" s="458" t="s">
        <v>65</v>
      </c>
      <c r="D22" s="467" t="s">
        <v>108</v>
      </c>
      <c r="E22" s="468"/>
      <c r="F22" s="401" t="s">
        <v>69</v>
      </c>
      <c r="G22" s="461"/>
      <c r="H22" s="469"/>
      <c r="I22" s="469"/>
      <c r="J22" s="469"/>
      <c r="K22" s="469"/>
      <c r="L22" s="469"/>
    </row>
    <row r="23" spans="1:12" ht="16.2" thickBot="1">
      <c r="A23" s="435">
        <v>21</v>
      </c>
      <c r="B23" s="457" t="s">
        <v>109</v>
      </c>
      <c r="C23" s="458" t="s">
        <v>65</v>
      </c>
      <c r="D23" s="412" t="s">
        <v>110</v>
      </c>
      <c r="E23" s="468" t="s">
        <v>409</v>
      </c>
      <c r="F23" s="401" t="s">
        <v>69</v>
      </c>
      <c r="G23" s="132"/>
      <c r="H23" s="250" t="s">
        <v>111</v>
      </c>
      <c r="I23" s="251"/>
      <c r="J23" s="251"/>
      <c r="K23" s="252"/>
      <c r="L23" s="253"/>
    </row>
    <row r="24" spans="1:12" ht="15" customHeight="1">
      <c r="A24" s="435">
        <v>22</v>
      </c>
      <c r="B24" s="470" t="s">
        <v>112</v>
      </c>
      <c r="C24" s="471" t="s">
        <v>65</v>
      </c>
      <c r="D24" s="408" t="s">
        <v>113</v>
      </c>
      <c r="E24" s="472" t="s">
        <v>410</v>
      </c>
      <c r="F24" s="401" t="s">
        <v>69</v>
      </c>
      <c r="G24" s="473"/>
      <c r="H24" s="77" t="s">
        <v>114</v>
      </c>
      <c r="I24" s="78" t="s">
        <v>352</v>
      </c>
      <c r="J24" s="79"/>
      <c r="K24" s="474" t="s">
        <v>353</v>
      </c>
      <c r="L24" s="475"/>
    </row>
    <row r="25" spans="1:12">
      <c r="A25" s="435">
        <v>23</v>
      </c>
      <c r="B25" s="466" t="s">
        <v>116</v>
      </c>
      <c r="C25" s="458" t="s">
        <v>65</v>
      </c>
      <c r="D25" s="412" t="s">
        <v>117</v>
      </c>
      <c r="E25" s="476"/>
      <c r="F25" s="451" t="s">
        <v>89</v>
      </c>
      <c r="G25" s="133"/>
      <c r="H25" s="477" t="s">
        <v>118</v>
      </c>
      <c r="I25" s="478" t="s">
        <v>352</v>
      </c>
      <c r="J25" s="479"/>
      <c r="K25" s="480" t="s">
        <v>353</v>
      </c>
      <c r="L25" s="481"/>
    </row>
    <row r="26" spans="1:12" ht="34.5" customHeight="1">
      <c r="A26" s="482">
        <v>24</v>
      </c>
      <c r="B26" s="483" t="s">
        <v>109</v>
      </c>
      <c r="C26" s="458" t="s">
        <v>65</v>
      </c>
      <c r="D26" s="412" t="s">
        <v>119</v>
      </c>
      <c r="E26" s="484" t="s">
        <v>411</v>
      </c>
      <c r="F26" s="447" t="s">
        <v>76</v>
      </c>
      <c r="G26" s="134"/>
      <c r="H26" s="477" t="s">
        <v>120</v>
      </c>
      <c r="I26" s="113" t="s">
        <v>412</v>
      </c>
      <c r="J26" s="479">
        <v>4</v>
      </c>
      <c r="K26" s="485" t="s">
        <v>370</v>
      </c>
      <c r="L26" s="485"/>
    </row>
    <row r="27" spans="1:12" ht="24.75" customHeight="1">
      <c r="A27" s="435">
        <v>25</v>
      </c>
      <c r="B27" s="483" t="s">
        <v>121</v>
      </c>
      <c r="C27" s="458" t="s">
        <v>65</v>
      </c>
      <c r="D27" s="486" t="s">
        <v>122</v>
      </c>
      <c r="E27" s="468"/>
      <c r="F27" s="401" t="s">
        <v>69</v>
      </c>
      <c r="G27" s="132"/>
      <c r="H27" s="477" t="s">
        <v>123</v>
      </c>
      <c r="I27" s="80" t="s">
        <v>124</v>
      </c>
      <c r="J27" s="479">
        <v>2</v>
      </c>
      <c r="K27" s="485" t="s">
        <v>413</v>
      </c>
      <c r="L27" s="485"/>
    </row>
    <row r="28" spans="1:12" ht="22.5" customHeight="1">
      <c r="A28" s="482">
        <v>26</v>
      </c>
      <c r="B28" s="487" t="s">
        <v>125</v>
      </c>
      <c r="C28" s="458" t="s">
        <v>65</v>
      </c>
      <c r="D28" s="486" t="s">
        <v>126</v>
      </c>
      <c r="E28" s="422"/>
      <c r="F28" s="401" t="s">
        <v>69</v>
      </c>
      <c r="G28" s="488"/>
      <c r="H28" s="477" t="s">
        <v>127</v>
      </c>
      <c r="I28" s="164" t="s">
        <v>124</v>
      </c>
      <c r="J28" s="489">
        <v>1</v>
      </c>
      <c r="K28" s="490" t="s">
        <v>354</v>
      </c>
      <c r="L28" s="490"/>
    </row>
    <row r="29" spans="1:12" ht="21" customHeight="1" thickBot="1">
      <c r="A29" s="491">
        <v>27</v>
      </c>
      <c r="B29" s="457" t="s">
        <v>98</v>
      </c>
      <c r="C29" s="492" t="s">
        <v>65</v>
      </c>
      <c r="D29" s="428" t="s">
        <v>128</v>
      </c>
      <c r="E29" s="422"/>
      <c r="F29" s="493" t="s">
        <v>69</v>
      </c>
      <c r="G29" s="488"/>
      <c r="H29" s="494" t="s">
        <v>129</v>
      </c>
      <c r="I29" s="165" t="s">
        <v>115</v>
      </c>
      <c r="J29" s="495"/>
      <c r="K29" s="496"/>
      <c r="L29" s="496"/>
    </row>
    <row r="30" spans="1:12" ht="27.75" customHeight="1" thickBot="1">
      <c r="A30" s="435">
        <v>28</v>
      </c>
      <c r="B30" s="487" t="s">
        <v>125</v>
      </c>
      <c r="C30" s="458" t="s">
        <v>65</v>
      </c>
      <c r="D30" s="428" t="s">
        <v>130</v>
      </c>
      <c r="E30" s="135"/>
      <c r="F30" s="497" t="s">
        <v>371</v>
      </c>
      <c r="G30" s="498"/>
      <c r="H30" s="81"/>
      <c r="I30" s="166"/>
      <c r="J30" s="82"/>
      <c r="K30" s="241"/>
      <c r="L30" s="242"/>
    </row>
    <row r="31" spans="1:12" ht="15.75" customHeight="1" thickBot="1">
      <c r="A31" s="482">
        <v>29</v>
      </c>
      <c r="B31" s="487"/>
      <c r="C31" s="458"/>
      <c r="D31" s="428"/>
      <c r="E31" s="499"/>
      <c r="F31" s="500"/>
      <c r="G31" s="501"/>
      <c r="H31" s="257"/>
      <c r="I31" s="258"/>
      <c r="J31" s="258"/>
      <c r="K31" s="258"/>
      <c r="L31" s="259"/>
    </row>
    <row r="32" spans="1:12">
      <c r="A32" s="482">
        <v>30</v>
      </c>
      <c r="B32" s="487"/>
      <c r="C32" s="458"/>
      <c r="D32" s="428"/>
      <c r="E32" s="499"/>
      <c r="F32" s="500"/>
      <c r="G32" s="502"/>
      <c r="H32" s="167"/>
      <c r="I32" s="167"/>
      <c r="J32" s="168"/>
      <c r="K32" s="260"/>
      <c r="L32" s="261"/>
    </row>
    <row r="33" spans="1:12">
      <c r="A33" s="435"/>
      <c r="B33" s="487"/>
      <c r="C33" s="458"/>
      <c r="D33" s="428"/>
      <c r="E33" s="499"/>
      <c r="F33" s="500"/>
      <c r="G33" s="503"/>
      <c r="H33" s="504"/>
      <c r="I33" s="504"/>
      <c r="J33" s="505"/>
      <c r="K33" s="506"/>
      <c r="L33" s="507"/>
    </row>
    <row r="34" spans="1:12">
      <c r="A34" s="482">
        <v>32</v>
      </c>
      <c r="B34" s="487"/>
      <c r="C34" s="458"/>
      <c r="D34" s="428"/>
      <c r="E34" s="499"/>
      <c r="F34" s="500"/>
      <c r="G34" s="508"/>
      <c r="H34" s="504"/>
      <c r="I34" s="509"/>
      <c r="J34" s="510"/>
      <c r="K34" s="474"/>
      <c r="L34" s="511"/>
    </row>
    <row r="35" spans="1:12">
      <c r="A35" s="435">
        <v>33</v>
      </c>
      <c r="B35" s="483"/>
      <c r="C35" s="458"/>
      <c r="D35" s="428"/>
      <c r="E35" s="422"/>
      <c r="F35" s="512"/>
      <c r="G35" s="513"/>
      <c r="H35" s="504"/>
      <c r="I35" s="514"/>
      <c r="J35" s="169"/>
      <c r="K35" s="506"/>
      <c r="L35" s="507"/>
    </row>
    <row r="36" spans="1:12" ht="15.6">
      <c r="A36" s="482">
        <v>34</v>
      </c>
      <c r="B36" s="457"/>
      <c r="C36" s="458"/>
      <c r="D36" s="428"/>
      <c r="E36" s="422"/>
      <c r="F36" s="512"/>
      <c r="G36" s="513"/>
      <c r="H36" s="504"/>
      <c r="I36" s="509"/>
      <c r="J36" s="515"/>
      <c r="K36" s="516"/>
      <c r="L36" s="517"/>
    </row>
    <row r="37" spans="1:12">
      <c r="A37" s="482">
        <v>35</v>
      </c>
      <c r="B37" s="457"/>
      <c r="C37" s="492"/>
      <c r="D37" s="428"/>
      <c r="E37" s="518"/>
      <c r="F37" s="512"/>
      <c r="G37" s="461"/>
      <c r="H37" s="504"/>
      <c r="I37" s="519"/>
      <c r="J37" s="520"/>
      <c r="K37" s="521"/>
      <c r="L37" s="522"/>
    </row>
    <row r="38" spans="1:12" ht="15.6">
      <c r="A38" s="435">
        <v>36</v>
      </c>
      <c r="B38" s="457"/>
      <c r="C38" s="458"/>
      <c r="D38" s="428"/>
      <c r="E38" s="518"/>
      <c r="F38" s="523"/>
      <c r="G38" s="461"/>
      <c r="H38" s="504"/>
      <c r="I38" s="524"/>
      <c r="J38" s="525"/>
      <c r="K38" s="526"/>
      <c r="L38" s="527"/>
    </row>
    <row r="39" spans="1:12" ht="16.2" thickBot="1">
      <c r="A39" s="482">
        <v>37</v>
      </c>
      <c r="B39" s="528"/>
      <c r="C39" s="529"/>
      <c r="D39" s="434"/>
      <c r="E39" s="530"/>
      <c r="F39" s="451"/>
      <c r="G39" s="508"/>
      <c r="H39" s="504"/>
      <c r="I39" s="514"/>
      <c r="J39" s="136"/>
      <c r="K39" s="262"/>
      <c r="L39" s="263"/>
    </row>
    <row r="40" spans="1:12" ht="21" customHeight="1" thickBot="1">
      <c r="A40" s="410"/>
      <c r="B40" s="247" t="s">
        <v>131</v>
      </c>
      <c r="C40" s="248"/>
      <c r="D40" s="248"/>
      <c r="E40" s="249"/>
      <c r="F40" s="531"/>
      <c r="G40" s="508"/>
      <c r="H40" s="264" t="s">
        <v>132</v>
      </c>
      <c r="I40" s="265"/>
      <c r="J40" s="265"/>
      <c r="K40" s="265"/>
      <c r="L40" s="266"/>
    </row>
    <row r="41" spans="1:12" ht="29.25" customHeight="1">
      <c r="A41" s="482">
        <v>39</v>
      </c>
      <c r="B41" s="170" t="s">
        <v>96</v>
      </c>
      <c r="C41" s="171" t="s">
        <v>81</v>
      </c>
      <c r="D41" s="172" t="s">
        <v>133</v>
      </c>
      <c r="E41" s="468"/>
      <c r="F41" s="493" t="s">
        <v>69</v>
      </c>
      <c r="G41" s="508"/>
      <c r="H41" s="254"/>
      <c r="I41" s="255"/>
      <c r="J41" s="255"/>
      <c r="K41" s="255"/>
      <c r="L41" s="256"/>
    </row>
    <row r="42" spans="1:12" ht="26.25" customHeight="1">
      <c r="A42" s="435">
        <v>40</v>
      </c>
      <c r="B42" s="428" t="s">
        <v>107</v>
      </c>
      <c r="C42" s="532" t="s">
        <v>81</v>
      </c>
      <c r="D42" s="533" t="s">
        <v>134</v>
      </c>
      <c r="E42" s="534"/>
      <c r="F42" s="535" t="s">
        <v>69</v>
      </c>
      <c r="G42" s="83"/>
      <c r="H42" s="536"/>
      <c r="I42" s="537"/>
      <c r="J42" s="537"/>
      <c r="K42" s="537"/>
      <c r="L42" s="538"/>
    </row>
    <row r="43" spans="1:12" ht="18.75" customHeight="1" thickBot="1">
      <c r="A43" s="173">
        <v>41</v>
      </c>
      <c r="B43" s="434" t="s">
        <v>135</v>
      </c>
      <c r="C43" s="539" t="s">
        <v>81</v>
      </c>
      <c r="D43" s="540" t="s">
        <v>136</v>
      </c>
      <c r="E43" s="468"/>
      <c r="F43" s="535" t="s">
        <v>69</v>
      </c>
      <c r="G43" s="541"/>
      <c r="H43" s="542"/>
      <c r="I43" s="543"/>
      <c r="J43" s="543"/>
      <c r="K43" s="543"/>
      <c r="L43" s="544"/>
    </row>
    <row r="44" spans="1:12" ht="21.6" thickBot="1">
      <c r="A44" s="410">
        <v>42</v>
      </c>
      <c r="B44" s="267" t="s">
        <v>137</v>
      </c>
      <c r="C44" s="268"/>
      <c r="D44" s="268"/>
      <c r="E44" s="269"/>
      <c r="F44" s="545"/>
      <c r="G44" s="174"/>
      <c r="H44" s="270" t="s">
        <v>138</v>
      </c>
      <c r="I44" s="271"/>
      <c r="J44" s="271"/>
      <c r="K44" s="271"/>
      <c r="L44" s="272"/>
    </row>
    <row r="45" spans="1:12" ht="24" customHeight="1">
      <c r="A45" s="435">
        <v>43</v>
      </c>
      <c r="B45" s="175" t="s">
        <v>139</v>
      </c>
      <c r="C45" s="176" t="s">
        <v>70</v>
      </c>
      <c r="D45" s="177" t="s">
        <v>140</v>
      </c>
      <c r="E45" s="546" t="s">
        <v>355</v>
      </c>
      <c r="F45" s="535" t="s">
        <v>76</v>
      </c>
      <c r="H45" s="254"/>
      <c r="I45" s="255"/>
      <c r="J45" s="255"/>
      <c r="K45" s="255"/>
      <c r="L45" s="256"/>
    </row>
    <row r="46" spans="1:12">
      <c r="A46" s="482">
        <v>44</v>
      </c>
      <c r="B46" s="441" t="s">
        <v>141</v>
      </c>
      <c r="C46" s="421" t="s">
        <v>70</v>
      </c>
      <c r="D46" s="547" t="s">
        <v>142</v>
      </c>
      <c r="E46" s="468"/>
      <c r="F46" s="451" t="s">
        <v>89</v>
      </c>
      <c r="H46" s="548"/>
      <c r="I46" s="549"/>
      <c r="J46" s="549"/>
      <c r="K46" s="549"/>
      <c r="L46" s="550"/>
    </row>
    <row r="47" spans="1:12" ht="15" thickBot="1">
      <c r="A47" s="435">
        <v>45</v>
      </c>
      <c r="B47" s="551" t="s">
        <v>141</v>
      </c>
      <c r="C47" s="421" t="s">
        <v>70</v>
      </c>
      <c r="D47" s="547" t="s">
        <v>143</v>
      </c>
      <c r="E47" s="468"/>
      <c r="F47" s="451" t="s">
        <v>89</v>
      </c>
      <c r="G47" s="461"/>
      <c r="H47" s="552"/>
      <c r="I47" s="553"/>
      <c r="J47" s="553"/>
      <c r="K47" s="553"/>
      <c r="L47" s="554"/>
    </row>
    <row r="48" spans="1:12" ht="15" thickBot="1">
      <c r="A48" s="435">
        <v>46</v>
      </c>
      <c r="B48" s="434" t="s">
        <v>139</v>
      </c>
      <c r="C48" s="555" t="s">
        <v>70</v>
      </c>
      <c r="D48" s="556" t="s">
        <v>51</v>
      </c>
      <c r="E48" s="468"/>
      <c r="F48" s="451" t="s">
        <v>89</v>
      </c>
      <c r="H48" s="273" t="s">
        <v>144</v>
      </c>
      <c r="I48" s="274"/>
      <c r="J48" s="274"/>
      <c r="K48" s="274"/>
      <c r="L48" s="275"/>
    </row>
    <row r="49" spans="1:12" ht="15.75" customHeight="1" thickBot="1">
      <c r="A49" s="410"/>
      <c r="B49" s="267" t="s">
        <v>145</v>
      </c>
      <c r="C49" s="268"/>
      <c r="D49" s="268"/>
      <c r="E49" s="269"/>
      <c r="F49" s="531"/>
      <c r="G49" s="508"/>
      <c r="H49" s="552"/>
      <c r="I49" s="553"/>
      <c r="J49" s="553"/>
      <c r="K49" s="553"/>
      <c r="L49" s="554"/>
    </row>
    <row r="50" spans="1:12">
      <c r="A50" s="435">
        <v>47</v>
      </c>
      <c r="B50" s="139" t="s">
        <v>146</v>
      </c>
      <c r="C50" s="178" t="s">
        <v>147</v>
      </c>
      <c r="D50" s="179" t="s">
        <v>148</v>
      </c>
      <c r="E50" s="154"/>
      <c r="F50" s="451" t="s">
        <v>89</v>
      </c>
      <c r="G50" s="503"/>
      <c r="H50" s="557"/>
      <c r="I50" s="558"/>
      <c r="J50" s="558"/>
      <c r="K50" s="558"/>
      <c r="L50" s="559"/>
    </row>
    <row r="51" spans="1:12">
      <c r="A51" s="435">
        <v>48</v>
      </c>
      <c r="B51" s="560" t="s">
        <v>125</v>
      </c>
      <c r="C51" s="561" t="s">
        <v>149</v>
      </c>
      <c r="D51" s="560" t="s">
        <v>150</v>
      </c>
      <c r="E51" s="562"/>
      <c r="F51" s="535" t="s">
        <v>69</v>
      </c>
      <c r="G51" s="503"/>
      <c r="H51" s="557"/>
      <c r="I51" s="558"/>
      <c r="J51" s="558"/>
      <c r="K51" s="558"/>
      <c r="L51" s="559"/>
    </row>
    <row r="52" spans="1:12">
      <c r="A52" s="435">
        <v>49</v>
      </c>
      <c r="B52" s="560" t="s">
        <v>151</v>
      </c>
      <c r="C52" s="561" t="s">
        <v>152</v>
      </c>
      <c r="D52" s="560" t="s">
        <v>153</v>
      </c>
      <c r="E52" s="468"/>
      <c r="F52" s="563" t="s">
        <v>69</v>
      </c>
      <c r="G52" s="116"/>
      <c r="H52" s="564"/>
      <c r="I52" s="565"/>
      <c r="J52" s="565"/>
      <c r="K52" s="565"/>
      <c r="L52" s="566"/>
    </row>
    <row r="53" spans="1:12" ht="15" thickBot="1">
      <c r="A53" s="435">
        <v>50</v>
      </c>
      <c r="B53" s="560" t="s">
        <v>154</v>
      </c>
      <c r="C53" s="561" t="s">
        <v>149</v>
      </c>
      <c r="D53" s="441" t="s">
        <v>155</v>
      </c>
      <c r="E53" s="422"/>
      <c r="F53" s="567" t="s">
        <v>69</v>
      </c>
      <c r="G53" s="568"/>
      <c r="H53" s="569"/>
      <c r="I53" s="570"/>
      <c r="J53" s="570"/>
      <c r="K53" s="570"/>
      <c r="L53" s="571"/>
    </row>
    <row r="54" spans="1:12">
      <c r="A54" s="435">
        <v>51</v>
      </c>
      <c r="B54" s="441" t="s">
        <v>156</v>
      </c>
      <c r="C54" s="561" t="s">
        <v>157</v>
      </c>
      <c r="D54" s="441" t="s">
        <v>158</v>
      </c>
      <c r="E54" s="468"/>
      <c r="F54" s="572" t="s">
        <v>372</v>
      </c>
      <c r="G54" s="573"/>
    </row>
    <row r="55" spans="1:12">
      <c r="A55" s="482">
        <v>52</v>
      </c>
      <c r="B55" s="441" t="s">
        <v>159</v>
      </c>
      <c r="C55" s="561" t="s">
        <v>160</v>
      </c>
      <c r="D55" s="441" t="s">
        <v>161</v>
      </c>
      <c r="E55" s="468"/>
      <c r="F55" s="567" t="s">
        <v>69</v>
      </c>
      <c r="G55" s="180"/>
    </row>
    <row r="56" spans="1:12" ht="19.5" customHeight="1">
      <c r="A56" s="574">
        <v>53</v>
      </c>
      <c r="B56" s="575" t="s">
        <v>162</v>
      </c>
      <c r="C56" s="576" t="s">
        <v>163</v>
      </c>
      <c r="D56" s="575" t="s">
        <v>164</v>
      </c>
      <c r="E56" s="577"/>
      <c r="F56" s="567" t="s">
        <v>69</v>
      </c>
      <c r="G56" s="137"/>
    </row>
    <row r="57" spans="1:12">
      <c r="A57" s="574">
        <v>54</v>
      </c>
      <c r="B57" s="575" t="s">
        <v>165</v>
      </c>
      <c r="C57" s="576" t="s">
        <v>166</v>
      </c>
      <c r="D57" s="575" t="s">
        <v>167</v>
      </c>
      <c r="E57" s="578"/>
      <c r="F57" s="579" t="s">
        <v>69</v>
      </c>
      <c r="G57" s="580"/>
    </row>
    <row r="58" spans="1:12">
      <c r="A58" s="435">
        <v>55</v>
      </c>
      <c r="B58" s="441" t="s">
        <v>168</v>
      </c>
      <c r="C58" s="561" t="s">
        <v>169</v>
      </c>
      <c r="D58" s="560" t="s">
        <v>170</v>
      </c>
      <c r="E58" s="534"/>
      <c r="F58" s="581" t="s">
        <v>69</v>
      </c>
      <c r="G58" s="445"/>
    </row>
    <row r="59" spans="1:12" ht="16.5" customHeight="1">
      <c r="A59" s="435">
        <v>56</v>
      </c>
      <c r="B59" s="441" t="s">
        <v>171</v>
      </c>
      <c r="C59" s="561" t="s">
        <v>172</v>
      </c>
      <c r="D59" s="441" t="s">
        <v>173</v>
      </c>
      <c r="E59" s="422"/>
      <c r="F59" s="512" t="s">
        <v>69</v>
      </c>
      <c r="G59" s="582"/>
    </row>
    <row r="60" spans="1:12">
      <c r="A60" s="435">
        <v>57</v>
      </c>
      <c r="B60" s="441" t="s">
        <v>174</v>
      </c>
      <c r="C60" s="561" t="s">
        <v>175</v>
      </c>
      <c r="D60" s="441" t="s">
        <v>176</v>
      </c>
      <c r="E60" s="422"/>
      <c r="F60" s="531" t="s">
        <v>69</v>
      </c>
      <c r="G60" s="583"/>
    </row>
    <row r="61" spans="1:12">
      <c r="A61" s="435">
        <v>5</v>
      </c>
      <c r="B61" s="441"/>
      <c r="C61" s="561"/>
      <c r="D61" s="560"/>
      <c r="E61" s="422"/>
      <c r="F61" s="512"/>
      <c r="G61" s="583"/>
    </row>
    <row r="62" spans="1:12">
      <c r="A62" s="435">
        <v>55</v>
      </c>
      <c r="B62" s="441"/>
      <c r="C62" s="561"/>
      <c r="D62" s="560"/>
      <c r="E62" s="422"/>
      <c r="F62" s="512"/>
      <c r="G62" s="445"/>
    </row>
    <row r="63" spans="1:12" ht="15" thickBot="1">
      <c r="A63" s="435">
        <v>56</v>
      </c>
      <c r="B63" s="584"/>
      <c r="C63" s="585"/>
      <c r="D63" s="584"/>
      <c r="E63" s="530"/>
      <c r="F63" s="512"/>
      <c r="G63" s="586"/>
    </row>
    <row r="64" spans="1:12" ht="21" customHeight="1" thickBot="1">
      <c r="A64" s="410"/>
      <c r="B64" s="276" t="s">
        <v>177</v>
      </c>
      <c r="C64" s="277"/>
      <c r="D64" s="277"/>
      <c r="E64" s="278"/>
      <c r="F64" s="493"/>
      <c r="G64" s="587"/>
    </row>
    <row r="65" spans="1:7">
      <c r="A65" s="435">
        <v>58</v>
      </c>
      <c r="B65" s="560" t="s">
        <v>178</v>
      </c>
      <c r="C65" s="588" t="s">
        <v>179</v>
      </c>
      <c r="D65" s="560" t="s">
        <v>180</v>
      </c>
      <c r="E65" s="589" t="s">
        <v>414</v>
      </c>
      <c r="F65" s="493" t="s">
        <v>76</v>
      </c>
      <c r="G65" s="590"/>
    </row>
    <row r="66" spans="1:7">
      <c r="A66" s="435">
        <v>59</v>
      </c>
      <c r="B66" s="560" t="s">
        <v>181</v>
      </c>
      <c r="C66" s="591" t="s">
        <v>182</v>
      </c>
      <c r="D66" s="470" t="s">
        <v>183</v>
      </c>
      <c r="E66" s="468"/>
      <c r="F66" s="493" t="s">
        <v>69</v>
      </c>
      <c r="G66" s="84"/>
    </row>
    <row r="67" spans="1:7">
      <c r="A67" s="410"/>
      <c r="B67" s="560" t="s">
        <v>104</v>
      </c>
      <c r="C67" s="591" t="s">
        <v>184</v>
      </c>
      <c r="D67" s="470" t="s">
        <v>185</v>
      </c>
      <c r="E67" s="468"/>
      <c r="F67" s="493" t="s">
        <v>69</v>
      </c>
      <c r="G67" s="587"/>
    </row>
    <row r="68" spans="1:7" ht="20.25" customHeight="1">
      <c r="A68" s="482">
        <v>61</v>
      </c>
      <c r="B68" s="560" t="s">
        <v>186</v>
      </c>
      <c r="C68" s="591" t="s">
        <v>187</v>
      </c>
      <c r="D68" s="470" t="s">
        <v>188</v>
      </c>
      <c r="E68" s="422"/>
      <c r="F68" s="493" t="s">
        <v>69</v>
      </c>
      <c r="G68" s="465"/>
    </row>
    <row r="69" spans="1:7">
      <c r="A69" s="435">
        <v>62</v>
      </c>
      <c r="B69" s="560" t="s">
        <v>135</v>
      </c>
      <c r="C69" s="591" t="s">
        <v>182</v>
      </c>
      <c r="D69" s="470" t="s">
        <v>189</v>
      </c>
      <c r="E69" s="592"/>
      <c r="F69" s="493" t="s">
        <v>69</v>
      </c>
      <c r="G69" s="84"/>
    </row>
    <row r="70" spans="1:7">
      <c r="A70" s="435">
        <v>63</v>
      </c>
      <c r="B70" s="560" t="s">
        <v>135</v>
      </c>
      <c r="C70" s="591" t="s">
        <v>182</v>
      </c>
      <c r="D70" s="470" t="s">
        <v>190</v>
      </c>
      <c r="E70" s="592"/>
      <c r="F70" s="493" t="s">
        <v>69</v>
      </c>
      <c r="G70" s="465"/>
    </row>
    <row r="71" spans="1:7" ht="15.6">
      <c r="A71" s="435">
        <v>67</v>
      </c>
      <c r="B71" s="560"/>
      <c r="C71" s="591"/>
      <c r="D71" s="470"/>
      <c r="E71" s="593"/>
      <c r="F71" s="493"/>
      <c r="G71" s="594"/>
    </row>
    <row r="72" spans="1:7" ht="16.2" thickBot="1">
      <c r="A72" s="435">
        <v>68</v>
      </c>
      <c r="B72" s="560"/>
      <c r="C72" s="591"/>
      <c r="D72" s="470"/>
      <c r="E72" s="593"/>
      <c r="F72" s="493"/>
      <c r="G72" s="594"/>
    </row>
    <row r="73" spans="1:7" ht="15" thickBot="1">
      <c r="A73" s="410"/>
      <c r="B73" s="279" t="s">
        <v>191</v>
      </c>
      <c r="C73" s="280"/>
      <c r="D73" s="280"/>
      <c r="E73" s="281"/>
      <c r="F73" s="493" t="s">
        <v>69</v>
      </c>
      <c r="G73" s="86"/>
    </row>
    <row r="74" spans="1:7">
      <c r="A74" s="435">
        <v>72</v>
      </c>
      <c r="B74" s="560" t="s">
        <v>83</v>
      </c>
      <c r="C74" s="560" t="s">
        <v>83</v>
      </c>
      <c r="D74" s="560" t="s">
        <v>192</v>
      </c>
      <c r="E74" s="472"/>
      <c r="F74" s="493" t="s">
        <v>69</v>
      </c>
      <c r="G74" s="435"/>
    </row>
    <row r="75" spans="1:7" ht="16.5" customHeight="1">
      <c r="A75" s="435">
        <v>73</v>
      </c>
      <c r="B75" s="560" t="s">
        <v>83</v>
      </c>
      <c r="C75" s="560" t="s">
        <v>83</v>
      </c>
      <c r="D75" s="560" t="s">
        <v>193</v>
      </c>
      <c r="E75" s="595"/>
      <c r="F75" s="493" t="s">
        <v>69</v>
      </c>
      <c r="G75" s="87"/>
    </row>
    <row r="76" spans="1:7">
      <c r="A76" s="435">
        <v>74</v>
      </c>
      <c r="B76" s="560" t="s">
        <v>83</v>
      </c>
      <c r="C76" s="560" t="s">
        <v>194</v>
      </c>
      <c r="D76" s="560" t="s">
        <v>195</v>
      </c>
      <c r="E76" s="595"/>
      <c r="F76" s="493" t="s">
        <v>69</v>
      </c>
      <c r="G76" s="88"/>
    </row>
    <row r="77" spans="1:7">
      <c r="A77" s="435">
        <v>75</v>
      </c>
      <c r="B77" s="560" t="s">
        <v>83</v>
      </c>
      <c r="C77" s="560" t="s">
        <v>196</v>
      </c>
      <c r="D77" s="560" t="s">
        <v>197</v>
      </c>
      <c r="E77" s="595"/>
      <c r="F77" s="493" t="s">
        <v>69</v>
      </c>
      <c r="G77" s="88"/>
    </row>
    <row r="78" spans="1:7">
      <c r="A78" s="435">
        <v>76</v>
      </c>
      <c r="B78" s="560" t="s">
        <v>83</v>
      </c>
      <c r="C78" s="560" t="s">
        <v>196</v>
      </c>
      <c r="D78" s="441" t="s">
        <v>49</v>
      </c>
      <c r="E78" s="595"/>
      <c r="F78" s="493" t="s">
        <v>69</v>
      </c>
      <c r="G78" s="88"/>
    </row>
    <row r="79" spans="1:7" ht="15.75" customHeight="1">
      <c r="A79" s="435">
        <v>77</v>
      </c>
      <c r="B79" s="560" t="s">
        <v>83</v>
      </c>
      <c r="C79" s="560" t="s">
        <v>194</v>
      </c>
      <c r="D79" s="441" t="s">
        <v>198</v>
      </c>
      <c r="E79" s="595"/>
      <c r="F79" s="493" t="s">
        <v>69</v>
      </c>
      <c r="G79" s="89"/>
    </row>
    <row r="80" spans="1:7" ht="21" customHeight="1" thickBot="1">
      <c r="A80" s="469"/>
      <c r="B80" s="560" t="s">
        <v>83</v>
      </c>
      <c r="C80" s="560" t="s">
        <v>199</v>
      </c>
      <c r="D80" s="441" t="s">
        <v>200</v>
      </c>
      <c r="E80" s="595"/>
      <c r="F80" s="493" t="s">
        <v>69</v>
      </c>
      <c r="G80" s="88"/>
    </row>
    <row r="81" spans="1:47" ht="16.5" customHeight="1" thickBot="1">
      <c r="A81" s="90">
        <v>78</v>
      </c>
      <c r="B81" s="560" t="s">
        <v>83</v>
      </c>
      <c r="C81" s="560" t="s">
        <v>199</v>
      </c>
      <c r="D81" s="441" t="s">
        <v>201</v>
      </c>
      <c r="E81" s="596" t="s">
        <v>415</v>
      </c>
      <c r="F81" s="493" t="s">
        <v>76</v>
      </c>
      <c r="G81" s="89"/>
    </row>
    <row r="82" spans="1:47" s="50" customFormat="1" ht="15.75" customHeight="1" thickBot="1">
      <c r="A82" s="469"/>
      <c r="B82" s="276" t="s">
        <v>202</v>
      </c>
      <c r="C82" s="277"/>
      <c r="D82" s="277"/>
      <c r="E82" s="278"/>
      <c r="F82" s="493">
        <v>3</v>
      </c>
      <c r="G82" s="89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ht="15" thickBot="1">
      <c r="A83" s="90">
        <v>78</v>
      </c>
      <c r="B83" s="441" t="s">
        <v>203</v>
      </c>
      <c r="C83" s="561" t="s">
        <v>204</v>
      </c>
      <c r="D83" s="441" t="s">
        <v>205</v>
      </c>
      <c r="E83" s="597"/>
      <c r="F83" s="493" t="s">
        <v>69</v>
      </c>
      <c r="G83" s="405"/>
    </row>
    <row r="84" spans="1:47" ht="15.75" customHeight="1" thickBot="1">
      <c r="A84" s="91">
        <v>79</v>
      </c>
      <c r="B84" s="441" t="s">
        <v>178</v>
      </c>
      <c r="C84" s="561" t="s">
        <v>204</v>
      </c>
      <c r="D84" s="441" t="s">
        <v>206</v>
      </c>
      <c r="E84" s="598"/>
      <c r="F84" s="493" t="s">
        <v>69</v>
      </c>
      <c r="G84" s="599"/>
    </row>
    <row r="85" spans="1:47">
      <c r="A85" s="435">
        <v>80</v>
      </c>
      <c r="B85" s="441" t="s">
        <v>207</v>
      </c>
      <c r="C85" s="561" t="s">
        <v>208</v>
      </c>
      <c r="D85" s="441" t="s">
        <v>209</v>
      </c>
      <c r="E85" s="138"/>
      <c r="F85" s="493" t="s">
        <v>69</v>
      </c>
      <c r="G85" s="92"/>
    </row>
    <row r="86" spans="1:47">
      <c r="A86" s="435">
        <v>81</v>
      </c>
      <c r="B86" s="441" t="s">
        <v>210</v>
      </c>
      <c r="C86" s="561" t="s">
        <v>211</v>
      </c>
      <c r="D86" s="441" t="s">
        <v>212</v>
      </c>
      <c r="E86" s="600"/>
      <c r="F86" s="493" t="s">
        <v>69</v>
      </c>
      <c r="G86" s="601"/>
    </row>
    <row r="87" spans="1:47">
      <c r="A87" s="435">
        <v>82</v>
      </c>
      <c r="B87" s="441" t="s">
        <v>213</v>
      </c>
      <c r="C87" s="561" t="s">
        <v>214</v>
      </c>
      <c r="D87" s="441" t="s">
        <v>215</v>
      </c>
      <c r="E87" s="422"/>
      <c r="F87" s="493" t="s">
        <v>69</v>
      </c>
      <c r="G87" s="405"/>
    </row>
    <row r="88" spans="1:47" ht="15.75" customHeight="1">
      <c r="A88" s="435">
        <v>83</v>
      </c>
      <c r="B88" s="441" t="s">
        <v>178</v>
      </c>
      <c r="C88" s="561" t="s">
        <v>214</v>
      </c>
      <c r="D88" s="441" t="s">
        <v>216</v>
      </c>
      <c r="E88" s="592"/>
      <c r="F88" s="493" t="s">
        <v>69</v>
      </c>
      <c r="G88" s="85"/>
    </row>
    <row r="89" spans="1:47" ht="15" thickBot="1">
      <c r="A89" s="435">
        <v>84</v>
      </c>
      <c r="B89" s="441" t="s">
        <v>203</v>
      </c>
      <c r="C89" s="561" t="s">
        <v>214</v>
      </c>
      <c r="D89" s="441" t="s">
        <v>217</v>
      </c>
      <c r="E89" s="416"/>
      <c r="F89" s="581" t="s">
        <v>69</v>
      </c>
      <c r="G89" s="85"/>
    </row>
    <row r="90" spans="1:47" ht="21" thickBot="1">
      <c r="A90" s="410"/>
      <c r="B90" s="111" t="s">
        <v>218</v>
      </c>
      <c r="C90" s="112"/>
      <c r="D90" s="112"/>
      <c r="E90" s="181"/>
      <c r="F90" s="602"/>
      <c r="G90" s="89"/>
    </row>
    <row r="91" spans="1:47">
      <c r="A91" s="410">
        <v>84</v>
      </c>
      <c r="B91" s="139" t="s">
        <v>219</v>
      </c>
      <c r="C91" s="140" t="s">
        <v>214</v>
      </c>
      <c r="D91" s="139" t="s">
        <v>220</v>
      </c>
      <c r="E91" s="603"/>
      <c r="F91" s="493" t="s">
        <v>69</v>
      </c>
      <c r="G91" s="435"/>
    </row>
    <row r="92" spans="1:47">
      <c r="A92" s="173">
        <v>85</v>
      </c>
      <c r="B92" s="428" t="s">
        <v>221</v>
      </c>
      <c r="C92" s="561" t="s">
        <v>214</v>
      </c>
      <c r="D92" s="441" t="s">
        <v>222</v>
      </c>
      <c r="E92" s="593"/>
      <c r="F92" s="493" t="s">
        <v>69</v>
      </c>
      <c r="G92" s="435"/>
    </row>
    <row r="93" spans="1:47">
      <c r="A93" s="173">
        <v>86</v>
      </c>
      <c r="B93" s="560" t="s">
        <v>223</v>
      </c>
      <c r="C93" s="561" t="s">
        <v>214</v>
      </c>
      <c r="D93" s="441" t="s">
        <v>224</v>
      </c>
      <c r="E93" s="593"/>
      <c r="F93" s="493" t="s">
        <v>69</v>
      </c>
      <c r="G93" s="435"/>
    </row>
    <row r="94" spans="1:47" ht="21" customHeight="1">
      <c r="B94" s="560" t="s">
        <v>52</v>
      </c>
      <c r="C94" s="561" t="s">
        <v>214</v>
      </c>
      <c r="D94" s="441" t="s">
        <v>225</v>
      </c>
      <c r="E94" s="593"/>
      <c r="F94" s="493" t="s">
        <v>69</v>
      </c>
      <c r="G94" s="435"/>
    </row>
    <row r="95" spans="1:47" ht="15" thickBot="1">
      <c r="B95" s="441" t="s">
        <v>178</v>
      </c>
      <c r="C95" s="561" t="s">
        <v>214</v>
      </c>
      <c r="D95" s="441" t="s">
        <v>226</v>
      </c>
      <c r="E95" s="593"/>
      <c r="F95" s="493" t="s">
        <v>69</v>
      </c>
      <c r="G95" s="435"/>
    </row>
    <row r="96" spans="1:47" ht="21" thickBot="1">
      <c r="B96" s="93" t="s">
        <v>227</v>
      </c>
      <c r="C96" s="112"/>
      <c r="D96" s="112"/>
      <c r="E96" s="182"/>
      <c r="F96" s="493"/>
      <c r="G96" s="435"/>
    </row>
    <row r="97" spans="1:7">
      <c r="A97">
        <v>87</v>
      </c>
      <c r="B97" s="560" t="s">
        <v>228</v>
      </c>
      <c r="C97" s="561" t="s">
        <v>229</v>
      </c>
      <c r="D97" s="441" t="s">
        <v>230</v>
      </c>
      <c r="E97" s="603"/>
      <c r="F97" s="493" t="s">
        <v>69</v>
      </c>
      <c r="G97" s="435"/>
    </row>
    <row r="98" spans="1:7">
      <c r="A98">
        <v>88</v>
      </c>
      <c r="B98" s="441" t="s">
        <v>178</v>
      </c>
      <c r="C98" s="561" t="s">
        <v>231</v>
      </c>
      <c r="D98" s="441" t="s">
        <v>232</v>
      </c>
      <c r="E98" s="593"/>
      <c r="F98" s="493" t="s">
        <v>69</v>
      </c>
      <c r="G98" s="435"/>
    </row>
    <row r="99" spans="1:7" ht="18" customHeight="1">
      <c r="A99">
        <v>89</v>
      </c>
      <c r="B99" s="560" t="s">
        <v>233</v>
      </c>
      <c r="C99" s="561" t="s">
        <v>214</v>
      </c>
      <c r="D99" s="441" t="s">
        <v>234</v>
      </c>
      <c r="E99" s="593"/>
      <c r="F99" s="493" t="s">
        <v>69</v>
      </c>
      <c r="G99" s="435"/>
    </row>
    <row r="100" spans="1:7">
      <c r="A100">
        <v>90</v>
      </c>
      <c r="B100" s="560" t="s">
        <v>233</v>
      </c>
      <c r="C100" s="561" t="s">
        <v>235</v>
      </c>
      <c r="D100" s="441" t="s">
        <v>236</v>
      </c>
      <c r="E100" s="183"/>
      <c r="F100" s="581" t="s">
        <v>69</v>
      </c>
      <c r="G100" s="435"/>
    </row>
    <row r="101" spans="1:7">
      <c r="A101">
        <v>91</v>
      </c>
      <c r="B101" s="560" t="s">
        <v>228</v>
      </c>
      <c r="C101" s="561" t="s">
        <v>214</v>
      </c>
      <c r="D101" s="441" t="s">
        <v>237</v>
      </c>
      <c r="E101" s="184"/>
      <c r="F101" s="493" t="s">
        <v>69</v>
      </c>
      <c r="G101" s="435"/>
    </row>
    <row r="102" spans="1:7">
      <c r="A102">
        <v>92</v>
      </c>
      <c r="B102" s="560" t="s">
        <v>238</v>
      </c>
      <c r="C102" s="561" t="s">
        <v>204</v>
      </c>
      <c r="D102" s="441" t="s">
        <v>239</v>
      </c>
      <c r="E102" s="184"/>
      <c r="F102" s="493" t="s">
        <v>69</v>
      </c>
      <c r="G102" s="435"/>
    </row>
    <row r="103" spans="1:7">
      <c r="A103">
        <v>93</v>
      </c>
      <c r="B103" s="560" t="s">
        <v>240</v>
      </c>
      <c r="C103" s="561" t="s">
        <v>241</v>
      </c>
      <c r="D103" s="441" t="s">
        <v>242</v>
      </c>
      <c r="E103" s="184"/>
      <c r="F103" s="493" t="s">
        <v>69</v>
      </c>
      <c r="G103" s="435"/>
    </row>
    <row r="104" spans="1:7">
      <c r="B104" s="604" t="s">
        <v>243</v>
      </c>
      <c r="C104" s="605" t="s">
        <v>244</v>
      </c>
      <c r="D104" s="441" t="s">
        <v>245</v>
      </c>
      <c r="E104" s="593"/>
      <c r="F104" s="493" t="s">
        <v>69</v>
      </c>
      <c r="G104" s="435"/>
    </row>
    <row r="105" spans="1:7" ht="21.75" customHeight="1">
      <c r="B105" s="560" t="s">
        <v>228</v>
      </c>
      <c r="C105" s="605" t="s">
        <v>244</v>
      </c>
      <c r="D105" s="441" t="s">
        <v>246</v>
      </c>
      <c r="E105" s="606" t="s">
        <v>416</v>
      </c>
      <c r="F105" s="493" t="s">
        <v>76</v>
      </c>
      <c r="G105" s="435"/>
    </row>
    <row r="106" spans="1:7" ht="15" customHeight="1">
      <c r="B106" s="441" t="s">
        <v>203</v>
      </c>
      <c r="C106" s="605" t="s">
        <v>244</v>
      </c>
      <c r="D106" s="441" t="s">
        <v>247</v>
      </c>
      <c r="E106" s="593"/>
      <c r="F106" s="493" t="s">
        <v>69</v>
      </c>
      <c r="G106" s="435"/>
    </row>
    <row r="107" spans="1:7">
      <c r="B107" s="607" t="s">
        <v>248</v>
      </c>
      <c r="C107" s="605" t="s">
        <v>244</v>
      </c>
      <c r="D107" s="441" t="s">
        <v>249</v>
      </c>
      <c r="E107" s="593"/>
      <c r="F107" s="493" t="s">
        <v>69</v>
      </c>
      <c r="G107" s="435"/>
    </row>
    <row r="108" spans="1:7">
      <c r="B108" s="607" t="s">
        <v>250</v>
      </c>
      <c r="C108" s="605" t="s">
        <v>251</v>
      </c>
      <c r="D108" s="441" t="s">
        <v>252</v>
      </c>
      <c r="E108" s="592"/>
      <c r="F108" s="493" t="s">
        <v>69</v>
      </c>
      <c r="G108" s="435"/>
    </row>
  </sheetData>
  <mergeCells count="41">
    <mergeCell ref="H52:L52"/>
    <mergeCell ref="H53:L53"/>
    <mergeCell ref="B64:E64"/>
    <mergeCell ref="B73:E73"/>
    <mergeCell ref="B82:E82"/>
    <mergeCell ref="H47:L47"/>
    <mergeCell ref="H48:L48"/>
    <mergeCell ref="B49:E49"/>
    <mergeCell ref="H49:L49"/>
    <mergeCell ref="H50:L50"/>
    <mergeCell ref="H51:L51"/>
    <mergeCell ref="H42:L42"/>
    <mergeCell ref="H43:L43"/>
    <mergeCell ref="B44:E44"/>
    <mergeCell ref="H44:L44"/>
    <mergeCell ref="H45:L45"/>
    <mergeCell ref="H46:L46"/>
    <mergeCell ref="K37:L37"/>
    <mergeCell ref="K38:L38"/>
    <mergeCell ref="K39:L39"/>
    <mergeCell ref="B40:E40"/>
    <mergeCell ref="H40:L40"/>
    <mergeCell ref="H41:L41"/>
    <mergeCell ref="H31:L31"/>
    <mergeCell ref="K32:L32"/>
    <mergeCell ref="K33:L33"/>
    <mergeCell ref="K34:L34"/>
    <mergeCell ref="K35:L35"/>
    <mergeCell ref="K36:L36"/>
    <mergeCell ref="K25:L25"/>
    <mergeCell ref="K26:L26"/>
    <mergeCell ref="K27:L27"/>
    <mergeCell ref="K28:L28"/>
    <mergeCell ref="K29:L29"/>
    <mergeCell ref="K30:L30"/>
    <mergeCell ref="I1:L1"/>
    <mergeCell ref="B3:E3"/>
    <mergeCell ref="B11:E11"/>
    <mergeCell ref="B18:E18"/>
    <mergeCell ref="H23:L23"/>
    <mergeCell ref="K24:L2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416B-394A-4830-AA39-05CADCB8A6B8}">
  <sheetPr>
    <pageSetUpPr fitToPage="1"/>
  </sheetPr>
  <dimension ref="A1:S99"/>
  <sheetViews>
    <sheetView zoomScale="80" zoomScaleNormal="80" workbookViewId="0">
      <pane ySplit="1" topLeftCell="A5" activePane="bottomLeft" state="frozen"/>
      <selection pane="bottomLeft" activeCell="V18" sqref="V18"/>
    </sheetView>
  </sheetViews>
  <sheetFormatPr defaultRowHeight="14.4"/>
  <cols>
    <col min="1" max="1" width="10.109375" bestFit="1" customWidth="1"/>
    <col min="2" max="2" width="27.6640625" customWidth="1"/>
    <col min="3" max="3" width="25.6640625" customWidth="1"/>
    <col min="4" max="4" width="22.5546875" customWidth="1"/>
    <col min="5" max="5" width="21.109375" customWidth="1"/>
    <col min="6" max="6" width="12.6640625" hidden="1" customWidth="1"/>
    <col min="7" max="7" width="20.33203125" customWidth="1"/>
    <col min="8" max="8" width="19.33203125" customWidth="1"/>
    <col min="9" max="9" width="20.5546875" customWidth="1"/>
    <col min="10" max="10" width="20.6640625" customWidth="1"/>
    <col min="11" max="11" width="18.88671875" customWidth="1"/>
    <col min="12" max="12" width="20.88671875" customWidth="1"/>
    <col min="13" max="13" width="10.44140625" hidden="1" customWidth="1"/>
    <col min="14" max="14" width="0.109375" hidden="1" customWidth="1"/>
    <col min="15" max="15" width="14.5546875" style="94" hidden="1" customWidth="1"/>
    <col min="16" max="16" width="0.109375" hidden="1" customWidth="1"/>
    <col min="17" max="17" width="14.44140625" hidden="1" customWidth="1"/>
    <col min="18" max="18" width="14.33203125" hidden="1" customWidth="1"/>
    <col min="19" max="19" width="14.44140625" hidden="1" customWidth="1"/>
  </cols>
  <sheetData>
    <row r="1" spans="1:19" s="8" customFormat="1">
      <c r="A1" s="608">
        <f ca="1">A1+A1:F20+A1:F20+A1:F20+A1:F51+A1:F54:F51</f>
        <v>0</v>
      </c>
      <c r="B1" s="608" t="s">
        <v>253</v>
      </c>
      <c r="C1" s="609" t="s">
        <v>254</v>
      </c>
      <c r="D1" s="610"/>
      <c r="E1" s="610"/>
      <c r="F1" s="611"/>
      <c r="G1" s="609" t="s">
        <v>255</v>
      </c>
      <c r="H1" s="610"/>
      <c r="I1" s="610"/>
      <c r="J1" s="611"/>
      <c r="K1" s="609"/>
      <c r="L1" s="610"/>
      <c r="M1" s="610"/>
      <c r="N1" s="611"/>
      <c r="O1" s="612"/>
      <c r="P1" s="609" t="s">
        <v>256</v>
      </c>
      <c r="Q1" s="610"/>
      <c r="R1" s="610"/>
      <c r="S1" s="611"/>
    </row>
    <row r="2" spans="1:19" ht="28.8">
      <c r="A2" s="613"/>
      <c r="B2" s="614" t="s">
        <v>257</v>
      </c>
      <c r="C2" s="614" t="s">
        <v>349</v>
      </c>
      <c r="D2" s="465" t="s">
        <v>259</v>
      </c>
      <c r="E2" s="614" t="s">
        <v>258</v>
      </c>
      <c r="F2" s="614"/>
      <c r="G2" s="614" t="s">
        <v>349</v>
      </c>
      <c r="H2" s="465" t="s">
        <v>259</v>
      </c>
      <c r="I2" s="614" t="s">
        <v>258</v>
      </c>
      <c r="J2" s="614" t="s">
        <v>349</v>
      </c>
      <c r="K2" s="465" t="s">
        <v>259</v>
      </c>
      <c r="L2" s="614" t="s">
        <v>258</v>
      </c>
      <c r="M2" s="615"/>
      <c r="N2" s="615"/>
      <c r="O2" s="616"/>
      <c r="P2" s="615"/>
      <c r="Q2" s="615"/>
      <c r="R2" s="615"/>
      <c r="S2" s="615"/>
    </row>
    <row r="3" spans="1:19" ht="30" customHeight="1">
      <c r="A3" s="185" t="s">
        <v>373</v>
      </c>
      <c r="B3" s="615" t="s">
        <v>260</v>
      </c>
      <c r="C3" s="435" t="s">
        <v>351</v>
      </c>
      <c r="D3" s="435" t="s">
        <v>351</v>
      </c>
      <c r="E3" s="435" t="s">
        <v>351</v>
      </c>
      <c r="F3" s="615"/>
      <c r="G3" s="435" t="s">
        <v>351</v>
      </c>
      <c r="H3" s="435" t="s">
        <v>351</v>
      </c>
      <c r="I3" s="435" t="s">
        <v>351</v>
      </c>
      <c r="J3" s="435" t="s">
        <v>351</v>
      </c>
      <c r="K3" s="435" t="s">
        <v>351</v>
      </c>
      <c r="L3" s="435" t="s">
        <v>351</v>
      </c>
      <c r="M3" s="615"/>
      <c r="N3" s="615"/>
      <c r="O3" s="616"/>
      <c r="P3" s="615"/>
      <c r="Q3" s="615"/>
      <c r="R3" s="615"/>
      <c r="S3" s="615"/>
    </row>
    <row r="4" spans="1:19" ht="21.6" customHeight="1">
      <c r="A4" s="186"/>
      <c r="B4" s="615" t="s">
        <v>261</v>
      </c>
      <c r="C4" s="435" t="s">
        <v>262</v>
      </c>
      <c r="D4" s="435" t="s">
        <v>262</v>
      </c>
      <c r="E4" s="435" t="s">
        <v>262</v>
      </c>
      <c r="F4" s="615"/>
      <c r="G4" s="435" t="s">
        <v>262</v>
      </c>
      <c r="H4" s="435" t="s">
        <v>262</v>
      </c>
      <c r="I4" s="435" t="s">
        <v>262</v>
      </c>
      <c r="J4" s="435" t="s">
        <v>262</v>
      </c>
      <c r="K4" s="435" t="s">
        <v>262</v>
      </c>
      <c r="L4" s="435" t="s">
        <v>262</v>
      </c>
      <c r="M4" s="615"/>
      <c r="N4" s="615"/>
      <c r="O4" s="616"/>
      <c r="P4" s="615"/>
      <c r="Q4" s="615"/>
      <c r="R4" s="615"/>
      <c r="S4" s="615"/>
    </row>
    <row r="5" spans="1:19" ht="28.8">
      <c r="A5" s="613"/>
      <c r="B5" s="465" t="s">
        <v>257</v>
      </c>
      <c r="C5" s="614" t="s">
        <v>374</v>
      </c>
      <c r="D5" s="465" t="s">
        <v>350</v>
      </c>
      <c r="E5" s="614" t="s">
        <v>258</v>
      </c>
      <c r="F5" s="435"/>
      <c r="G5" s="614" t="s">
        <v>374</v>
      </c>
      <c r="H5" s="465" t="s">
        <v>350</v>
      </c>
      <c r="I5" s="614" t="s">
        <v>258</v>
      </c>
      <c r="J5" s="614" t="s">
        <v>374</v>
      </c>
      <c r="K5" s="465" t="s">
        <v>350</v>
      </c>
      <c r="L5" s="614" t="s">
        <v>258</v>
      </c>
      <c r="M5" s="435"/>
      <c r="N5" s="435"/>
      <c r="O5" s="616"/>
      <c r="P5" s="435"/>
      <c r="Q5" s="435"/>
      <c r="R5" s="435"/>
      <c r="S5" s="435"/>
    </row>
    <row r="6" spans="1:19" ht="28.95" customHeight="1">
      <c r="A6" s="185" t="s">
        <v>375</v>
      </c>
      <c r="B6" s="435" t="s">
        <v>263</v>
      </c>
      <c r="C6" s="614" t="s">
        <v>351</v>
      </c>
      <c r="D6" s="435" t="s">
        <v>351</v>
      </c>
      <c r="E6" s="435" t="s">
        <v>351</v>
      </c>
      <c r="F6" s="435"/>
      <c r="G6" s="614" t="s">
        <v>351</v>
      </c>
      <c r="H6" s="435" t="s">
        <v>351</v>
      </c>
      <c r="I6" s="435" t="s">
        <v>351</v>
      </c>
      <c r="J6" s="614" t="s">
        <v>351</v>
      </c>
      <c r="K6" s="435" t="s">
        <v>351</v>
      </c>
      <c r="L6" s="435" t="s">
        <v>351</v>
      </c>
      <c r="M6" s="435"/>
      <c r="N6" s="435"/>
      <c r="O6" s="616"/>
      <c r="P6" s="435"/>
      <c r="Q6" s="435"/>
      <c r="R6" s="435"/>
      <c r="S6" s="435"/>
    </row>
    <row r="7" spans="1:19">
      <c r="A7" s="186"/>
      <c r="B7" s="435" t="s">
        <v>261</v>
      </c>
      <c r="C7" s="615" t="s">
        <v>262</v>
      </c>
      <c r="D7" s="435" t="s">
        <v>262</v>
      </c>
      <c r="E7" s="435" t="s">
        <v>262</v>
      </c>
      <c r="F7" s="435"/>
      <c r="G7" s="615" t="s">
        <v>262</v>
      </c>
      <c r="H7" s="435" t="s">
        <v>262</v>
      </c>
      <c r="I7" s="435" t="s">
        <v>262</v>
      </c>
      <c r="J7" s="615" t="s">
        <v>262</v>
      </c>
      <c r="K7" s="435" t="s">
        <v>262</v>
      </c>
      <c r="L7" s="435" t="s">
        <v>262</v>
      </c>
      <c r="M7" s="435"/>
      <c r="N7" s="435"/>
      <c r="O7" s="616"/>
      <c r="P7" s="435"/>
      <c r="Q7" s="435"/>
      <c r="R7" s="435"/>
      <c r="S7" s="435"/>
    </row>
    <row r="8" spans="1:19" ht="28.8">
      <c r="A8" s="613"/>
      <c r="B8" s="614" t="s">
        <v>257</v>
      </c>
      <c r="C8" s="614" t="s">
        <v>374</v>
      </c>
      <c r="D8" s="465" t="s">
        <v>350</v>
      </c>
      <c r="E8" s="614" t="s">
        <v>258</v>
      </c>
      <c r="F8" s="615"/>
      <c r="G8" s="615" t="s">
        <v>374</v>
      </c>
      <c r="H8" s="465" t="s">
        <v>350</v>
      </c>
      <c r="I8" s="614" t="s">
        <v>258</v>
      </c>
      <c r="J8" s="615" t="s">
        <v>374</v>
      </c>
      <c r="K8" s="465" t="s">
        <v>350</v>
      </c>
      <c r="L8" s="614" t="s">
        <v>258</v>
      </c>
      <c r="M8" s="615"/>
      <c r="N8" s="615"/>
      <c r="O8" s="616"/>
      <c r="P8" s="615"/>
      <c r="Q8" s="615"/>
      <c r="R8" s="615"/>
      <c r="S8" s="615"/>
    </row>
    <row r="9" spans="1:19" ht="26.4" customHeight="1">
      <c r="A9" s="185" t="s">
        <v>376</v>
      </c>
      <c r="B9" s="615" t="s">
        <v>263</v>
      </c>
      <c r="C9" s="435" t="s">
        <v>351</v>
      </c>
      <c r="D9" s="435" t="s">
        <v>351</v>
      </c>
      <c r="E9" s="435" t="s">
        <v>351</v>
      </c>
      <c r="F9" s="615"/>
      <c r="G9" s="615" t="s">
        <v>351</v>
      </c>
      <c r="H9" s="435" t="s">
        <v>351</v>
      </c>
      <c r="I9" s="435" t="s">
        <v>351</v>
      </c>
      <c r="J9" s="615" t="s">
        <v>351</v>
      </c>
      <c r="K9" s="435" t="s">
        <v>351</v>
      </c>
      <c r="L9" s="435" t="s">
        <v>351</v>
      </c>
      <c r="M9" s="615"/>
      <c r="N9" s="615"/>
      <c r="O9" s="616"/>
      <c r="P9" s="615"/>
      <c r="Q9" s="615"/>
      <c r="R9" s="615"/>
      <c r="S9" s="615"/>
    </row>
    <row r="10" spans="1:19">
      <c r="A10" s="186"/>
      <c r="B10" s="615" t="s">
        <v>261</v>
      </c>
      <c r="C10" s="435" t="s">
        <v>262</v>
      </c>
      <c r="D10" s="435" t="s">
        <v>262</v>
      </c>
      <c r="E10" s="435" t="s">
        <v>262</v>
      </c>
      <c r="F10" s="615"/>
      <c r="G10" s="615" t="s">
        <v>262</v>
      </c>
      <c r="H10" s="435" t="s">
        <v>262</v>
      </c>
      <c r="I10" s="435" t="s">
        <v>262</v>
      </c>
      <c r="J10" s="615" t="s">
        <v>262</v>
      </c>
      <c r="K10" s="435" t="s">
        <v>262</v>
      </c>
      <c r="L10" s="435" t="s">
        <v>262</v>
      </c>
      <c r="M10" s="615"/>
      <c r="N10" s="615"/>
      <c r="O10" s="616"/>
      <c r="P10" s="615"/>
      <c r="Q10" s="615"/>
      <c r="R10" s="615"/>
      <c r="S10" s="615"/>
    </row>
    <row r="11" spans="1:19" ht="28.8">
      <c r="A11" s="185"/>
      <c r="B11" s="465" t="s">
        <v>257</v>
      </c>
      <c r="C11" s="614" t="s">
        <v>374</v>
      </c>
      <c r="D11" s="465"/>
      <c r="E11" s="465"/>
      <c r="F11" s="435"/>
      <c r="G11" s="615" t="s">
        <v>374</v>
      </c>
      <c r="H11" s="465"/>
      <c r="I11" s="465"/>
      <c r="J11" s="615" t="s">
        <v>374</v>
      </c>
      <c r="K11" s="465"/>
      <c r="L11" s="465"/>
      <c r="M11" s="465"/>
      <c r="N11" s="435"/>
      <c r="O11" s="616"/>
      <c r="P11" s="435"/>
      <c r="Q11" s="435"/>
      <c r="R11" s="435"/>
      <c r="S11" s="435"/>
    </row>
    <row r="12" spans="1:19">
      <c r="A12" s="185" t="s">
        <v>377</v>
      </c>
      <c r="B12" s="435" t="s">
        <v>263</v>
      </c>
      <c r="C12" s="465" t="s">
        <v>351</v>
      </c>
      <c r="D12" s="435"/>
      <c r="E12" s="435"/>
      <c r="F12" s="435"/>
      <c r="G12" s="615" t="s">
        <v>351</v>
      </c>
      <c r="H12" s="435"/>
      <c r="I12" s="435"/>
      <c r="J12" s="615" t="s">
        <v>351</v>
      </c>
      <c r="K12" s="435"/>
      <c r="L12" s="435"/>
      <c r="M12" s="435"/>
      <c r="N12" s="435"/>
      <c r="O12" s="616"/>
      <c r="P12" s="435"/>
      <c r="Q12" s="435"/>
      <c r="R12" s="435"/>
      <c r="S12" s="435"/>
    </row>
    <row r="13" spans="1:19">
      <c r="A13" s="186"/>
      <c r="B13" s="435" t="s">
        <v>261</v>
      </c>
      <c r="C13" s="465" t="s">
        <v>262</v>
      </c>
      <c r="D13" s="435"/>
      <c r="E13" s="435"/>
      <c r="F13" s="435"/>
      <c r="G13" s="615" t="s">
        <v>262</v>
      </c>
      <c r="H13" s="435"/>
      <c r="I13" s="435"/>
      <c r="J13" s="615" t="s">
        <v>262</v>
      </c>
      <c r="K13" s="435"/>
      <c r="L13" s="435"/>
      <c r="M13" s="435"/>
      <c r="N13" s="435"/>
      <c r="O13" s="616"/>
      <c r="P13" s="435"/>
      <c r="Q13" s="435"/>
      <c r="R13" s="435"/>
      <c r="S13" s="435"/>
    </row>
    <row r="14" spans="1:19" ht="28.8">
      <c r="A14" s="185"/>
      <c r="B14" s="614" t="s">
        <v>257</v>
      </c>
      <c r="C14" s="615" t="s">
        <v>374</v>
      </c>
      <c r="D14" s="465" t="s">
        <v>350</v>
      </c>
      <c r="E14" s="465"/>
      <c r="F14" s="615"/>
      <c r="G14" s="615" t="s">
        <v>374</v>
      </c>
      <c r="H14" s="465" t="s">
        <v>350</v>
      </c>
      <c r="I14" s="465"/>
      <c r="J14" s="615" t="s">
        <v>374</v>
      </c>
      <c r="K14" s="465" t="s">
        <v>350</v>
      </c>
      <c r="L14" s="615"/>
      <c r="M14" s="465"/>
      <c r="N14" s="615"/>
      <c r="O14" s="616"/>
      <c r="P14" s="615"/>
      <c r="Q14" s="615"/>
      <c r="R14" s="615"/>
      <c r="S14" s="615"/>
    </row>
    <row r="15" spans="1:19">
      <c r="A15" s="185" t="s">
        <v>378</v>
      </c>
      <c r="B15" s="615" t="s">
        <v>263</v>
      </c>
      <c r="C15" s="615" t="s">
        <v>351</v>
      </c>
      <c r="D15" s="435" t="s">
        <v>351</v>
      </c>
      <c r="E15" s="435"/>
      <c r="F15" s="615"/>
      <c r="G15" s="615" t="s">
        <v>351</v>
      </c>
      <c r="H15" s="435" t="s">
        <v>351</v>
      </c>
      <c r="I15" s="435"/>
      <c r="J15" s="615" t="s">
        <v>351</v>
      </c>
      <c r="K15" s="435" t="s">
        <v>351</v>
      </c>
      <c r="L15" s="615"/>
      <c r="M15" s="435"/>
      <c r="N15" s="615"/>
      <c r="O15" s="616"/>
      <c r="P15" s="615"/>
      <c r="Q15" s="615"/>
      <c r="R15" s="615"/>
      <c r="S15" s="615"/>
    </row>
    <row r="16" spans="1:19">
      <c r="A16" s="186"/>
      <c r="B16" s="615" t="s">
        <v>261</v>
      </c>
      <c r="C16" s="615" t="s">
        <v>262</v>
      </c>
      <c r="D16" s="435" t="s">
        <v>262</v>
      </c>
      <c r="E16" s="435"/>
      <c r="F16" s="615"/>
      <c r="G16" s="615" t="s">
        <v>262</v>
      </c>
      <c r="H16" s="435" t="s">
        <v>262</v>
      </c>
      <c r="I16" s="435"/>
      <c r="J16" s="615" t="s">
        <v>262</v>
      </c>
      <c r="K16" s="435" t="s">
        <v>262</v>
      </c>
      <c r="L16" s="615"/>
      <c r="M16" s="435"/>
      <c r="N16" s="615"/>
      <c r="O16" s="616"/>
      <c r="P16" s="615"/>
      <c r="Q16" s="615"/>
      <c r="R16" s="615"/>
      <c r="S16" s="615"/>
    </row>
    <row r="17" spans="1:19" ht="28.8">
      <c r="A17" s="613"/>
      <c r="B17" s="614" t="s">
        <v>257</v>
      </c>
      <c r="C17" s="614" t="s">
        <v>418</v>
      </c>
      <c r="D17" s="614" t="s">
        <v>350</v>
      </c>
      <c r="E17" s="465" t="s">
        <v>374</v>
      </c>
      <c r="F17" s="615"/>
      <c r="G17" s="615" t="s">
        <v>418</v>
      </c>
      <c r="H17" s="615" t="s">
        <v>350</v>
      </c>
      <c r="I17" s="465" t="s">
        <v>374</v>
      </c>
      <c r="J17" s="615" t="s">
        <v>418</v>
      </c>
      <c r="K17" s="615" t="s">
        <v>350</v>
      </c>
      <c r="L17" s="465" t="s">
        <v>374</v>
      </c>
      <c r="M17" s="615"/>
      <c r="N17" s="615"/>
      <c r="O17" s="616"/>
      <c r="P17" s="615"/>
      <c r="Q17" s="615"/>
      <c r="R17" s="615"/>
      <c r="S17" s="615"/>
    </row>
    <row r="18" spans="1:19">
      <c r="A18" s="185" t="s">
        <v>419</v>
      </c>
      <c r="B18" s="615" t="s">
        <v>263</v>
      </c>
      <c r="C18" s="615" t="s">
        <v>420</v>
      </c>
      <c r="D18" s="615"/>
      <c r="E18" s="435"/>
      <c r="F18" s="615"/>
      <c r="G18" s="615" t="s">
        <v>351</v>
      </c>
      <c r="H18" s="615"/>
      <c r="I18" s="435" t="s">
        <v>351</v>
      </c>
      <c r="J18" s="615" t="s">
        <v>351</v>
      </c>
      <c r="K18" s="615"/>
      <c r="L18" s="435" t="s">
        <v>351</v>
      </c>
      <c r="M18" s="615"/>
      <c r="N18" s="615"/>
      <c r="O18" s="616"/>
      <c r="P18" s="615"/>
      <c r="Q18" s="615"/>
      <c r="R18" s="615"/>
      <c r="S18" s="615"/>
    </row>
    <row r="19" spans="1:19">
      <c r="A19" s="185"/>
      <c r="B19" s="615"/>
      <c r="C19" s="615" t="s">
        <v>421</v>
      </c>
      <c r="D19" s="615" t="s">
        <v>351</v>
      </c>
      <c r="E19" s="435" t="s">
        <v>351</v>
      </c>
      <c r="F19" s="615"/>
      <c r="G19" s="615" t="s">
        <v>262</v>
      </c>
      <c r="H19" s="615" t="s">
        <v>351</v>
      </c>
      <c r="I19" s="435"/>
      <c r="J19" s="615" t="s">
        <v>262</v>
      </c>
      <c r="K19" s="615" t="s">
        <v>351</v>
      </c>
      <c r="L19" s="435"/>
      <c r="M19" s="615"/>
      <c r="N19" s="615"/>
      <c r="O19" s="616"/>
      <c r="P19" s="615"/>
      <c r="Q19" s="615"/>
      <c r="R19" s="615"/>
      <c r="S19" s="615"/>
    </row>
    <row r="20" spans="1:19">
      <c r="A20" s="186"/>
      <c r="B20" s="615" t="s">
        <v>261</v>
      </c>
      <c r="C20" s="615" t="s">
        <v>422</v>
      </c>
      <c r="D20" s="615" t="s">
        <v>262</v>
      </c>
      <c r="E20" s="435" t="s">
        <v>262</v>
      </c>
      <c r="F20" s="615"/>
      <c r="G20" s="615"/>
      <c r="H20" s="615" t="s">
        <v>262</v>
      </c>
      <c r="I20" s="435" t="s">
        <v>262</v>
      </c>
      <c r="J20" s="615"/>
      <c r="K20" s="615" t="s">
        <v>262</v>
      </c>
      <c r="L20" s="435" t="s">
        <v>262</v>
      </c>
      <c r="M20" s="615"/>
      <c r="N20" s="615"/>
      <c r="O20" s="616"/>
      <c r="P20" s="615"/>
      <c r="Q20" s="615"/>
      <c r="R20" s="615"/>
      <c r="S20" s="615"/>
    </row>
    <row r="21" spans="1:19">
      <c r="A21" s="185"/>
      <c r="B21" s="615"/>
      <c r="C21" s="615"/>
      <c r="D21" s="615"/>
      <c r="E21" s="435"/>
      <c r="F21" s="615"/>
      <c r="G21" s="615"/>
      <c r="H21" s="615"/>
      <c r="I21" s="435"/>
      <c r="J21" s="615"/>
      <c r="K21" s="615"/>
      <c r="L21" s="435"/>
      <c r="M21" s="615"/>
      <c r="N21" s="615"/>
      <c r="O21" s="616"/>
      <c r="P21" s="615"/>
      <c r="Q21" s="615"/>
      <c r="R21" s="615"/>
      <c r="S21" s="615"/>
    </row>
    <row r="22" spans="1:19" ht="28.8">
      <c r="A22" s="613"/>
      <c r="B22" s="465" t="s">
        <v>257</v>
      </c>
      <c r="C22" s="614" t="s">
        <v>258</v>
      </c>
      <c r="D22" s="465" t="s">
        <v>259</v>
      </c>
      <c r="E22" s="614" t="s">
        <v>374</v>
      </c>
      <c r="F22" s="435"/>
      <c r="G22" s="614" t="s">
        <v>258</v>
      </c>
      <c r="H22" s="465" t="s">
        <v>259</v>
      </c>
      <c r="I22" s="614" t="s">
        <v>374</v>
      </c>
      <c r="J22" s="614" t="s">
        <v>258</v>
      </c>
      <c r="K22" s="465" t="s">
        <v>259</v>
      </c>
      <c r="L22" s="614" t="s">
        <v>374</v>
      </c>
      <c r="M22" s="435"/>
      <c r="N22" s="435"/>
      <c r="O22" s="616"/>
      <c r="P22" s="435"/>
      <c r="Q22" s="435"/>
      <c r="R22" s="435"/>
      <c r="S22" s="435"/>
    </row>
    <row r="23" spans="1:19">
      <c r="A23" s="185" t="s">
        <v>423</v>
      </c>
      <c r="B23" s="435" t="s">
        <v>263</v>
      </c>
      <c r="C23" s="435" t="s">
        <v>351</v>
      </c>
      <c r="D23" s="435" t="s">
        <v>351</v>
      </c>
      <c r="E23" s="435" t="s">
        <v>351</v>
      </c>
      <c r="F23" s="435"/>
      <c r="G23" s="435" t="s">
        <v>351</v>
      </c>
      <c r="H23" s="435" t="s">
        <v>351</v>
      </c>
      <c r="I23" s="435" t="s">
        <v>351</v>
      </c>
      <c r="J23" s="435" t="s">
        <v>351</v>
      </c>
      <c r="K23" s="435" t="s">
        <v>351</v>
      </c>
      <c r="L23" s="435" t="s">
        <v>351</v>
      </c>
      <c r="M23" s="435"/>
      <c r="N23" s="435"/>
      <c r="O23" s="616"/>
      <c r="P23" s="435"/>
      <c r="Q23" s="435"/>
      <c r="R23" s="435"/>
      <c r="S23" s="435"/>
    </row>
    <row r="24" spans="1:19">
      <c r="A24" s="186"/>
      <c r="B24" s="435" t="s">
        <v>261</v>
      </c>
      <c r="C24" s="435" t="s">
        <v>262</v>
      </c>
      <c r="D24" s="435" t="s">
        <v>262</v>
      </c>
      <c r="E24" s="435" t="s">
        <v>262</v>
      </c>
      <c r="F24" s="435"/>
      <c r="G24" s="435" t="s">
        <v>262</v>
      </c>
      <c r="H24" s="435" t="s">
        <v>262</v>
      </c>
      <c r="I24" s="435" t="s">
        <v>262</v>
      </c>
      <c r="J24" s="435" t="s">
        <v>262</v>
      </c>
      <c r="K24" s="435" t="s">
        <v>262</v>
      </c>
      <c r="L24" s="435" t="s">
        <v>262</v>
      </c>
      <c r="M24" s="435"/>
      <c r="N24" s="435"/>
      <c r="O24" s="616"/>
      <c r="P24" s="435"/>
      <c r="Q24" s="435"/>
      <c r="R24" s="435"/>
      <c r="S24" s="435"/>
    </row>
    <row r="25" spans="1:19" ht="28.8">
      <c r="A25" s="613"/>
      <c r="B25" s="614" t="s">
        <v>257</v>
      </c>
      <c r="C25" s="614" t="s">
        <v>258</v>
      </c>
      <c r="D25" s="465" t="s">
        <v>259</v>
      </c>
      <c r="E25" s="614" t="s">
        <v>374</v>
      </c>
      <c r="F25" s="615"/>
      <c r="G25" s="614" t="s">
        <v>258</v>
      </c>
      <c r="H25" s="465" t="s">
        <v>259</v>
      </c>
      <c r="I25" s="614" t="s">
        <v>374</v>
      </c>
      <c r="J25" s="614" t="s">
        <v>258</v>
      </c>
      <c r="K25" s="465" t="s">
        <v>259</v>
      </c>
      <c r="L25" s="614" t="s">
        <v>374</v>
      </c>
      <c r="M25" s="615"/>
      <c r="N25" s="615"/>
      <c r="O25" s="616"/>
      <c r="P25" s="615"/>
      <c r="Q25" s="615"/>
      <c r="R25" s="615"/>
      <c r="S25" s="615"/>
    </row>
    <row r="26" spans="1:19">
      <c r="A26" s="185" t="s">
        <v>424</v>
      </c>
      <c r="B26" s="615" t="s">
        <v>263</v>
      </c>
      <c r="C26" s="435" t="s">
        <v>351</v>
      </c>
      <c r="D26" s="435" t="s">
        <v>351</v>
      </c>
      <c r="E26" s="435" t="s">
        <v>351</v>
      </c>
      <c r="F26" s="615"/>
      <c r="G26" s="435" t="s">
        <v>351</v>
      </c>
      <c r="H26" s="435" t="s">
        <v>351</v>
      </c>
      <c r="I26" s="435" t="s">
        <v>351</v>
      </c>
      <c r="J26" s="435" t="s">
        <v>351</v>
      </c>
      <c r="K26" s="435" t="s">
        <v>351</v>
      </c>
      <c r="L26" s="435" t="s">
        <v>351</v>
      </c>
      <c r="M26" s="615"/>
      <c r="N26" s="615"/>
      <c r="O26" s="616"/>
      <c r="P26" s="615"/>
      <c r="Q26" s="615"/>
      <c r="R26" s="615"/>
      <c r="S26" s="615"/>
    </row>
    <row r="27" spans="1:19">
      <c r="A27" s="186"/>
      <c r="B27" s="615" t="s">
        <v>261</v>
      </c>
      <c r="C27" s="435" t="s">
        <v>262</v>
      </c>
      <c r="D27" s="435" t="s">
        <v>262</v>
      </c>
      <c r="E27" s="435" t="s">
        <v>262</v>
      </c>
      <c r="F27" s="615"/>
      <c r="G27" s="435" t="s">
        <v>262</v>
      </c>
      <c r="H27" s="435" t="s">
        <v>262</v>
      </c>
      <c r="I27" s="435" t="s">
        <v>262</v>
      </c>
      <c r="J27" s="435" t="s">
        <v>262</v>
      </c>
      <c r="K27" s="435" t="s">
        <v>262</v>
      </c>
      <c r="L27" s="435" t="s">
        <v>262</v>
      </c>
      <c r="M27" s="615"/>
      <c r="N27" s="615"/>
      <c r="O27" s="616"/>
      <c r="P27" s="615"/>
      <c r="Q27" s="615"/>
      <c r="R27" s="615"/>
      <c r="S27" s="615"/>
    </row>
    <row r="28" spans="1:19" ht="28.8">
      <c r="A28" s="613"/>
      <c r="B28" s="465" t="s">
        <v>257</v>
      </c>
      <c r="C28" s="614" t="s">
        <v>258</v>
      </c>
      <c r="D28" s="465" t="s">
        <v>259</v>
      </c>
      <c r="E28" s="614" t="s">
        <v>374</v>
      </c>
      <c r="F28" s="435"/>
      <c r="G28" s="614" t="s">
        <v>258</v>
      </c>
      <c r="H28" s="465" t="s">
        <v>259</v>
      </c>
      <c r="I28" s="614" t="s">
        <v>374</v>
      </c>
      <c r="J28" s="614" t="s">
        <v>258</v>
      </c>
      <c r="K28" s="465" t="s">
        <v>259</v>
      </c>
      <c r="L28" s="614" t="s">
        <v>374</v>
      </c>
      <c r="M28" s="435"/>
      <c r="N28" s="435"/>
      <c r="O28" s="616"/>
      <c r="P28" s="435"/>
      <c r="Q28" s="435"/>
      <c r="R28" s="435"/>
      <c r="S28" s="435"/>
    </row>
    <row r="29" spans="1:19">
      <c r="A29" s="185" t="s">
        <v>425</v>
      </c>
      <c r="B29" s="435" t="s">
        <v>263</v>
      </c>
      <c r="C29" s="435" t="s">
        <v>351</v>
      </c>
      <c r="D29" s="435" t="s">
        <v>351</v>
      </c>
      <c r="E29" s="435" t="s">
        <v>351</v>
      </c>
      <c r="F29" s="435"/>
      <c r="G29" s="435" t="s">
        <v>351</v>
      </c>
      <c r="H29" s="435" t="s">
        <v>351</v>
      </c>
      <c r="I29" s="435" t="s">
        <v>351</v>
      </c>
      <c r="J29" s="435" t="s">
        <v>351</v>
      </c>
      <c r="K29" s="435" t="s">
        <v>351</v>
      </c>
      <c r="L29" s="435" t="s">
        <v>351</v>
      </c>
      <c r="M29" s="435"/>
      <c r="N29" s="435"/>
      <c r="O29" s="616"/>
      <c r="P29" s="435"/>
      <c r="Q29" s="435"/>
      <c r="R29" s="435"/>
      <c r="S29" s="435"/>
    </row>
    <row r="30" spans="1:19">
      <c r="A30" s="186"/>
      <c r="B30" s="435" t="s">
        <v>261</v>
      </c>
      <c r="C30" s="435" t="s">
        <v>262</v>
      </c>
      <c r="D30" s="435" t="s">
        <v>262</v>
      </c>
      <c r="E30" s="435" t="s">
        <v>262</v>
      </c>
      <c r="F30" s="435"/>
      <c r="G30" s="435" t="s">
        <v>262</v>
      </c>
      <c r="H30" s="435" t="s">
        <v>262</v>
      </c>
      <c r="I30" s="435" t="s">
        <v>262</v>
      </c>
      <c r="J30" s="435" t="s">
        <v>262</v>
      </c>
      <c r="K30" s="435" t="s">
        <v>262</v>
      </c>
      <c r="L30" s="435" t="s">
        <v>262</v>
      </c>
      <c r="M30" s="435"/>
      <c r="N30" s="435"/>
      <c r="O30" s="616"/>
      <c r="P30" s="435"/>
      <c r="Q30" s="435"/>
      <c r="R30" s="435"/>
      <c r="S30" s="435"/>
    </row>
    <row r="31" spans="1:19" ht="28.8">
      <c r="A31" s="617" t="s">
        <v>426</v>
      </c>
      <c r="B31" s="614" t="s">
        <v>257</v>
      </c>
      <c r="C31" s="465"/>
      <c r="D31" s="465"/>
      <c r="E31" s="614"/>
      <c r="F31" s="615"/>
      <c r="G31" s="615"/>
      <c r="H31" s="465"/>
      <c r="I31" s="614"/>
      <c r="J31" s="615"/>
      <c r="K31" s="465"/>
      <c r="L31" s="614"/>
      <c r="M31" s="615"/>
      <c r="N31" s="615"/>
      <c r="O31" s="616"/>
      <c r="P31" s="615"/>
      <c r="Q31" s="615"/>
      <c r="R31" s="615"/>
      <c r="S31" s="615"/>
    </row>
    <row r="32" spans="1:19">
      <c r="A32" s="282"/>
      <c r="B32" s="615" t="s">
        <v>263</v>
      </c>
      <c r="C32" s="435"/>
      <c r="D32" s="435"/>
      <c r="E32" s="435"/>
      <c r="F32" s="615"/>
      <c r="G32" s="615"/>
      <c r="H32" s="435"/>
      <c r="I32" s="435"/>
      <c r="J32" s="615"/>
      <c r="K32" s="435"/>
      <c r="L32" s="435"/>
      <c r="M32" s="615"/>
      <c r="N32" s="615"/>
      <c r="O32" s="616"/>
      <c r="P32" s="615"/>
      <c r="Q32" s="615"/>
      <c r="R32" s="615"/>
      <c r="S32" s="615"/>
    </row>
    <row r="33" spans="1:19">
      <c r="A33" s="283"/>
      <c r="B33" s="615" t="s">
        <v>261</v>
      </c>
      <c r="C33" s="435"/>
      <c r="D33" s="435"/>
      <c r="E33" s="435"/>
      <c r="F33" s="615"/>
      <c r="G33" s="615"/>
      <c r="H33" s="435"/>
      <c r="I33" s="435"/>
      <c r="J33" s="615"/>
      <c r="K33" s="435"/>
      <c r="L33" s="435"/>
      <c r="M33" s="615"/>
      <c r="N33" s="615"/>
      <c r="O33" s="616"/>
      <c r="P33" s="615"/>
      <c r="Q33" s="615"/>
      <c r="R33" s="615"/>
      <c r="S33" s="615"/>
    </row>
    <row r="34" spans="1:19" ht="28.8">
      <c r="A34" s="617" t="s">
        <v>427</v>
      </c>
      <c r="B34" s="465" t="s">
        <v>257</v>
      </c>
      <c r="C34" s="465"/>
      <c r="D34" s="465"/>
      <c r="E34" s="465"/>
      <c r="F34" s="435"/>
      <c r="G34" s="615"/>
      <c r="H34" s="465"/>
      <c r="I34" s="435"/>
      <c r="J34" s="435"/>
      <c r="K34" s="465"/>
      <c r="L34" s="435"/>
      <c r="M34" s="435"/>
      <c r="N34" s="435"/>
      <c r="O34" s="616"/>
      <c r="P34" s="435"/>
      <c r="Q34" s="435"/>
      <c r="R34" s="435"/>
      <c r="S34" s="435"/>
    </row>
    <row r="35" spans="1:19">
      <c r="A35" s="282"/>
      <c r="B35" s="435" t="s">
        <v>263</v>
      </c>
      <c r="C35" s="435"/>
      <c r="D35" s="435"/>
      <c r="E35" s="435"/>
      <c r="F35" s="435"/>
      <c r="G35" s="615"/>
      <c r="H35" s="435"/>
      <c r="I35" s="435"/>
      <c r="J35" s="435"/>
      <c r="K35" s="435"/>
      <c r="L35" s="435"/>
      <c r="M35" s="435"/>
      <c r="N35" s="435"/>
      <c r="O35" s="616"/>
      <c r="P35" s="435"/>
      <c r="Q35" s="435"/>
      <c r="R35" s="435"/>
      <c r="S35" s="435"/>
    </row>
    <row r="36" spans="1:19">
      <c r="A36" s="283"/>
      <c r="B36" s="435" t="s">
        <v>261</v>
      </c>
      <c r="C36" s="435"/>
      <c r="D36" s="435"/>
      <c r="E36" s="435"/>
      <c r="F36" s="435"/>
      <c r="G36" s="615"/>
      <c r="H36" s="435"/>
      <c r="I36" s="435"/>
      <c r="J36" s="435"/>
      <c r="K36" s="435"/>
      <c r="L36" s="435"/>
      <c r="M36" s="435"/>
      <c r="N36" s="435"/>
      <c r="O36" s="616"/>
      <c r="P36" s="435"/>
      <c r="Q36" s="435"/>
      <c r="R36" s="435"/>
      <c r="S36" s="435"/>
    </row>
    <row r="37" spans="1:19" ht="28.8">
      <c r="A37" s="617" t="s">
        <v>428</v>
      </c>
      <c r="B37" s="614" t="s">
        <v>257</v>
      </c>
      <c r="C37" s="614"/>
      <c r="D37" s="465"/>
      <c r="E37" s="614"/>
      <c r="F37" s="615"/>
      <c r="G37" s="615"/>
      <c r="H37" s="465"/>
      <c r="I37" s="614"/>
      <c r="J37" s="615"/>
      <c r="K37" s="465"/>
      <c r="L37" s="614"/>
      <c r="M37" s="615"/>
      <c r="N37" s="615"/>
      <c r="O37" s="616"/>
      <c r="P37" s="615"/>
      <c r="Q37" s="615"/>
      <c r="R37" s="615"/>
      <c r="S37" s="615"/>
    </row>
    <row r="38" spans="1:19">
      <c r="A38" s="282"/>
      <c r="B38" s="615" t="s">
        <v>263</v>
      </c>
      <c r="C38" s="615"/>
      <c r="D38" s="435"/>
      <c r="E38" s="435"/>
      <c r="F38" s="615"/>
      <c r="G38" s="615"/>
      <c r="H38" s="435"/>
      <c r="I38" s="435"/>
      <c r="J38" s="615"/>
      <c r="K38" s="435"/>
      <c r="L38" s="435"/>
      <c r="M38" s="615"/>
      <c r="N38" s="615"/>
      <c r="O38" s="616"/>
      <c r="P38" s="615"/>
      <c r="Q38" s="615"/>
      <c r="R38" s="615"/>
      <c r="S38" s="615"/>
    </row>
    <row r="39" spans="1:19">
      <c r="A39" s="283"/>
      <c r="B39" s="615" t="s">
        <v>261</v>
      </c>
      <c r="C39" s="615"/>
      <c r="D39" s="435"/>
      <c r="E39" s="435"/>
      <c r="F39" s="615"/>
      <c r="G39" s="615"/>
      <c r="H39" s="435"/>
      <c r="I39" s="435"/>
      <c r="J39" s="615"/>
      <c r="K39" s="435"/>
      <c r="L39" s="435"/>
      <c r="M39" s="615"/>
      <c r="N39" s="615"/>
      <c r="O39" s="616"/>
      <c r="P39" s="615"/>
      <c r="Q39" s="615"/>
      <c r="R39" s="615"/>
      <c r="S39" s="615"/>
    </row>
    <row r="40" spans="1:19" ht="28.8">
      <c r="A40" s="617" t="s">
        <v>429</v>
      </c>
      <c r="B40" s="465" t="s">
        <v>257</v>
      </c>
      <c r="C40" s="465"/>
      <c r="D40" s="465"/>
      <c r="E40" s="614"/>
      <c r="F40" s="435"/>
      <c r="G40" s="465"/>
      <c r="H40" s="465"/>
      <c r="I40" s="614"/>
      <c r="J40" s="465"/>
      <c r="K40" s="465"/>
      <c r="L40" s="614"/>
      <c r="M40" s="435"/>
      <c r="N40" s="435"/>
      <c r="O40" s="616"/>
      <c r="P40" s="435"/>
      <c r="Q40" s="435"/>
      <c r="R40" s="435"/>
      <c r="S40" s="435"/>
    </row>
    <row r="41" spans="1:19">
      <c r="A41" s="282"/>
      <c r="B41" s="435" t="s">
        <v>263</v>
      </c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616"/>
      <c r="P41" s="435"/>
      <c r="Q41" s="435"/>
      <c r="R41" s="435"/>
      <c r="S41" s="435"/>
    </row>
    <row r="42" spans="1:19">
      <c r="A42" s="283"/>
      <c r="B42" s="435" t="s">
        <v>261</v>
      </c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616"/>
      <c r="P42" s="435"/>
      <c r="Q42" s="435"/>
      <c r="R42" s="435"/>
      <c r="S42" s="435"/>
    </row>
    <row r="43" spans="1:19" ht="28.8">
      <c r="A43" s="617" t="s">
        <v>430</v>
      </c>
      <c r="B43" s="614" t="s">
        <v>257</v>
      </c>
      <c r="C43" s="614"/>
      <c r="D43" s="614"/>
      <c r="E43" s="465"/>
      <c r="F43" s="615"/>
      <c r="G43" s="614"/>
      <c r="H43" s="614"/>
      <c r="I43" s="465"/>
      <c r="J43" s="614"/>
      <c r="K43" s="614"/>
      <c r="L43" s="615"/>
      <c r="M43" s="465"/>
      <c r="N43" s="615"/>
      <c r="O43" s="616"/>
      <c r="P43" s="615"/>
      <c r="Q43" s="615"/>
      <c r="R43" s="615"/>
      <c r="S43" s="615"/>
    </row>
    <row r="44" spans="1:19">
      <c r="A44" s="282"/>
      <c r="B44" s="615" t="s">
        <v>263</v>
      </c>
      <c r="C44" s="435"/>
      <c r="D44" s="615"/>
      <c r="E44" s="435"/>
      <c r="F44" s="615"/>
      <c r="G44" s="435"/>
      <c r="H44" s="615"/>
      <c r="I44" s="435"/>
      <c r="J44" s="435"/>
      <c r="K44" s="615"/>
      <c r="L44" s="615"/>
      <c r="M44" s="435"/>
      <c r="N44" s="615"/>
      <c r="O44" s="616"/>
      <c r="P44" s="615"/>
      <c r="Q44" s="615"/>
      <c r="R44" s="615"/>
      <c r="S44" s="615"/>
    </row>
    <row r="45" spans="1:19">
      <c r="A45" s="283"/>
      <c r="B45" s="615" t="s">
        <v>261</v>
      </c>
      <c r="C45" s="435"/>
      <c r="D45" s="615"/>
      <c r="E45" s="435"/>
      <c r="F45" s="615"/>
      <c r="G45" s="435"/>
      <c r="H45" s="615"/>
      <c r="I45" s="435"/>
      <c r="J45" s="435"/>
      <c r="K45" s="615"/>
      <c r="L45" s="615"/>
      <c r="M45" s="435"/>
      <c r="N45" s="615"/>
      <c r="O45" s="616"/>
      <c r="P45" s="615"/>
      <c r="Q45" s="615"/>
      <c r="R45" s="615"/>
      <c r="S45" s="615"/>
    </row>
    <row r="46" spans="1:19" ht="28.8">
      <c r="A46" s="617" t="s">
        <v>431</v>
      </c>
      <c r="B46" s="465" t="s">
        <v>257</v>
      </c>
      <c r="C46" s="614"/>
      <c r="D46" s="465"/>
      <c r="E46" s="465"/>
      <c r="F46" s="435"/>
      <c r="G46" s="614"/>
      <c r="H46" s="465"/>
      <c r="I46" s="465"/>
      <c r="J46" s="614"/>
      <c r="K46" s="465"/>
      <c r="L46" s="435"/>
      <c r="M46" s="465"/>
      <c r="N46" s="435"/>
      <c r="O46" s="616"/>
      <c r="P46" s="435"/>
      <c r="Q46" s="435"/>
      <c r="R46" s="435"/>
      <c r="S46" s="435"/>
    </row>
    <row r="47" spans="1:19">
      <c r="A47" s="282"/>
      <c r="B47" s="435" t="s">
        <v>263</v>
      </c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616"/>
      <c r="P47" s="435"/>
      <c r="Q47" s="435"/>
      <c r="R47" s="435"/>
      <c r="S47" s="435"/>
    </row>
    <row r="48" spans="1:19">
      <c r="A48" s="283"/>
      <c r="B48" s="435" t="s">
        <v>261</v>
      </c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616"/>
      <c r="P48" s="435"/>
      <c r="Q48" s="435"/>
      <c r="R48" s="435"/>
      <c r="S48" s="435"/>
    </row>
    <row r="49" spans="1:19" ht="28.8">
      <c r="A49" s="617"/>
      <c r="B49" s="614" t="s">
        <v>257</v>
      </c>
      <c r="C49" s="614"/>
      <c r="D49" s="614"/>
      <c r="E49" s="465"/>
      <c r="F49" s="615"/>
      <c r="G49" s="614"/>
      <c r="H49" s="614"/>
      <c r="I49" s="465"/>
      <c r="J49" s="614"/>
      <c r="K49" s="614"/>
      <c r="L49" s="465"/>
      <c r="M49" s="465"/>
      <c r="N49" s="615"/>
      <c r="O49" s="616"/>
      <c r="P49" s="615"/>
      <c r="Q49" s="615"/>
      <c r="R49" s="615"/>
      <c r="S49" s="615"/>
    </row>
    <row r="50" spans="1:19">
      <c r="A50" s="282"/>
      <c r="B50" s="615" t="s">
        <v>263</v>
      </c>
      <c r="C50" s="435"/>
      <c r="D50" s="615"/>
      <c r="E50" s="435"/>
      <c r="F50" s="615"/>
      <c r="G50" s="435"/>
      <c r="H50" s="615"/>
      <c r="I50" s="435"/>
      <c r="J50" s="435"/>
      <c r="K50" s="615"/>
      <c r="L50" s="435"/>
      <c r="M50" s="435"/>
      <c r="N50" s="615"/>
      <c r="O50" s="616"/>
      <c r="P50" s="615"/>
      <c r="Q50" s="615"/>
      <c r="R50" s="615"/>
      <c r="S50" s="615"/>
    </row>
    <row r="51" spans="1:19">
      <c r="A51" s="283"/>
      <c r="B51" s="615" t="s">
        <v>261</v>
      </c>
      <c r="C51" s="435"/>
      <c r="D51" s="615"/>
      <c r="E51" s="435"/>
      <c r="F51" s="615"/>
      <c r="G51" s="435"/>
      <c r="H51" s="615"/>
      <c r="I51" s="435"/>
      <c r="J51" s="435"/>
      <c r="K51" s="615"/>
      <c r="L51" s="435"/>
      <c r="M51" s="435"/>
      <c r="N51" s="615"/>
      <c r="O51" s="616"/>
      <c r="P51" s="615"/>
      <c r="Q51" s="615"/>
      <c r="R51" s="615"/>
      <c r="S51" s="615"/>
    </row>
    <row r="52" spans="1:19" ht="28.8">
      <c r="A52" s="617"/>
      <c r="B52" s="465" t="s">
        <v>257</v>
      </c>
      <c r="C52" s="614"/>
      <c r="D52" s="465"/>
      <c r="E52" s="465"/>
      <c r="F52" s="435"/>
      <c r="G52" s="614"/>
      <c r="H52" s="465"/>
      <c r="I52" s="465"/>
      <c r="J52" s="614"/>
      <c r="K52" s="465"/>
      <c r="L52" s="435"/>
      <c r="M52" s="465"/>
      <c r="N52" s="435"/>
      <c r="O52" s="616"/>
      <c r="P52" s="435"/>
      <c r="Q52" s="435"/>
      <c r="R52" s="435"/>
      <c r="S52" s="435"/>
    </row>
    <row r="53" spans="1:19">
      <c r="A53" s="282"/>
      <c r="B53" s="435" t="s">
        <v>263</v>
      </c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616"/>
      <c r="P53" s="435"/>
      <c r="Q53" s="435"/>
      <c r="R53" s="435"/>
      <c r="S53" s="435"/>
    </row>
    <row r="54" spans="1:19">
      <c r="A54" s="283"/>
      <c r="B54" s="435" t="s">
        <v>261</v>
      </c>
      <c r="C54" s="435"/>
      <c r="D54" s="435"/>
      <c r="E54" s="435"/>
      <c r="F54" s="435"/>
      <c r="G54" s="435"/>
      <c r="H54" s="435"/>
      <c r="I54" s="435"/>
      <c r="J54" s="435"/>
      <c r="K54" s="435"/>
      <c r="L54" s="435"/>
      <c r="M54" s="435"/>
      <c r="N54" s="435"/>
      <c r="O54" s="616"/>
      <c r="P54" s="435"/>
      <c r="Q54" s="435"/>
      <c r="R54" s="435"/>
      <c r="S54" s="435"/>
    </row>
    <row r="55" spans="1:19" ht="28.8">
      <c r="A55" s="617"/>
      <c r="B55" s="614" t="s">
        <v>257</v>
      </c>
      <c r="C55" s="614"/>
      <c r="D55" s="614"/>
      <c r="E55" s="614"/>
      <c r="F55" s="615"/>
      <c r="G55" s="614"/>
      <c r="H55" s="615"/>
      <c r="I55" s="615"/>
      <c r="J55" s="614"/>
      <c r="K55" s="615"/>
      <c r="L55" s="615"/>
      <c r="M55" s="615"/>
      <c r="N55" s="615"/>
      <c r="O55" s="616"/>
      <c r="P55" s="615"/>
      <c r="Q55" s="615"/>
      <c r="R55" s="615"/>
      <c r="S55" s="615"/>
    </row>
    <row r="56" spans="1:19">
      <c r="A56" s="282"/>
      <c r="B56" s="615" t="s">
        <v>263</v>
      </c>
      <c r="C56" s="435"/>
      <c r="D56" s="615"/>
      <c r="E56" s="615"/>
      <c r="F56" s="615"/>
      <c r="G56" s="435"/>
      <c r="H56" s="615"/>
      <c r="I56" s="615"/>
      <c r="J56" s="435"/>
      <c r="K56" s="615"/>
      <c r="L56" s="615"/>
      <c r="M56" s="615"/>
      <c r="N56" s="615"/>
      <c r="O56" s="616"/>
      <c r="P56" s="615"/>
      <c r="Q56" s="615"/>
      <c r="R56" s="615"/>
      <c r="S56" s="615"/>
    </row>
    <row r="57" spans="1:19">
      <c r="A57" s="283"/>
      <c r="B57" s="615" t="s">
        <v>261</v>
      </c>
      <c r="C57" s="435"/>
      <c r="D57" s="615"/>
      <c r="E57" s="615"/>
      <c r="F57" s="615"/>
      <c r="G57" s="435"/>
      <c r="H57" s="615"/>
      <c r="I57" s="615"/>
      <c r="J57" s="435"/>
      <c r="K57" s="615"/>
      <c r="L57" s="615"/>
      <c r="M57" s="615"/>
      <c r="N57" s="615"/>
      <c r="O57" s="616"/>
      <c r="P57" s="615"/>
      <c r="Q57" s="615"/>
      <c r="R57" s="615"/>
      <c r="S57" s="615"/>
    </row>
    <row r="58" spans="1:19" ht="28.8">
      <c r="A58" s="617"/>
      <c r="B58" s="465" t="s">
        <v>257</v>
      </c>
      <c r="C58" s="465"/>
      <c r="D58" s="465"/>
      <c r="E58" s="465"/>
      <c r="F58" s="435"/>
      <c r="G58" s="465"/>
      <c r="H58" s="465"/>
      <c r="I58" s="435"/>
      <c r="J58" s="465"/>
      <c r="K58" s="465"/>
      <c r="L58" s="435"/>
      <c r="M58" s="435"/>
      <c r="N58" s="435"/>
      <c r="O58" s="616"/>
      <c r="P58" s="435"/>
      <c r="Q58" s="435"/>
      <c r="R58" s="435"/>
      <c r="S58" s="435"/>
    </row>
    <row r="59" spans="1:19">
      <c r="A59" s="282"/>
      <c r="B59" s="435" t="s">
        <v>263</v>
      </c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616"/>
      <c r="P59" s="435"/>
      <c r="Q59" s="435"/>
      <c r="R59" s="435"/>
      <c r="S59" s="435"/>
    </row>
    <row r="60" spans="1:19">
      <c r="A60" s="283"/>
      <c r="B60" s="435" t="s">
        <v>261</v>
      </c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616"/>
      <c r="P60" s="435"/>
      <c r="Q60" s="435"/>
      <c r="R60" s="435"/>
      <c r="S60" s="435"/>
    </row>
    <row r="61" spans="1:19" ht="28.8">
      <c r="A61" s="617"/>
      <c r="B61" s="465" t="s">
        <v>257</v>
      </c>
      <c r="C61" s="465"/>
      <c r="D61" s="465"/>
      <c r="E61" s="465"/>
      <c r="F61" s="435"/>
      <c r="G61" s="435"/>
      <c r="H61" s="435"/>
      <c r="I61" s="435"/>
      <c r="J61" s="435"/>
      <c r="K61" s="435"/>
      <c r="L61" s="435"/>
    </row>
    <row r="62" spans="1:19">
      <c r="A62" s="282"/>
      <c r="B62" s="435" t="s">
        <v>263</v>
      </c>
      <c r="C62" s="435"/>
      <c r="D62" s="435"/>
      <c r="E62" s="435"/>
      <c r="F62" s="435"/>
      <c r="G62" s="435"/>
      <c r="H62" s="435"/>
      <c r="I62" s="435"/>
      <c r="J62" s="435"/>
      <c r="K62" s="435"/>
      <c r="L62" s="435"/>
    </row>
    <row r="63" spans="1:19">
      <c r="A63" s="283"/>
      <c r="B63" s="435" t="s">
        <v>261</v>
      </c>
      <c r="C63" s="435"/>
      <c r="D63" s="435"/>
      <c r="E63" s="435"/>
      <c r="F63" s="435"/>
      <c r="G63" s="435"/>
      <c r="H63" s="435"/>
      <c r="I63" s="435"/>
      <c r="J63" s="435"/>
      <c r="K63" s="435"/>
      <c r="L63" s="435"/>
    </row>
    <row r="64" spans="1:19" ht="28.8">
      <c r="A64" s="617"/>
      <c r="B64" s="465" t="s">
        <v>257</v>
      </c>
      <c r="C64" s="465"/>
      <c r="D64" s="465"/>
      <c r="E64" s="614"/>
      <c r="F64" s="435"/>
      <c r="G64" s="435"/>
      <c r="H64" s="465"/>
      <c r="I64" s="614"/>
      <c r="J64" s="435"/>
      <c r="K64" s="465"/>
      <c r="L64" s="614"/>
    </row>
    <row r="65" spans="1:19">
      <c r="A65" s="282"/>
      <c r="B65" s="435" t="s">
        <v>263</v>
      </c>
      <c r="C65" s="435"/>
      <c r="D65" s="435"/>
      <c r="E65" s="435"/>
      <c r="F65" s="435"/>
      <c r="G65" s="435"/>
      <c r="H65" s="435"/>
      <c r="I65" s="435"/>
      <c r="J65" s="435"/>
      <c r="K65" s="435"/>
      <c r="L65" s="435"/>
    </row>
    <row r="66" spans="1:19">
      <c r="A66" s="283"/>
      <c r="B66" s="435" t="s">
        <v>261</v>
      </c>
      <c r="C66" s="435"/>
      <c r="D66" s="435"/>
      <c r="E66" s="435"/>
      <c r="F66" s="435"/>
      <c r="G66" s="435"/>
      <c r="H66" s="435"/>
      <c r="I66" s="435"/>
      <c r="J66" s="435"/>
      <c r="K66" s="435"/>
      <c r="L66" s="435"/>
    </row>
    <row r="67" spans="1:19" ht="28.8">
      <c r="A67" s="617"/>
      <c r="B67" s="465" t="s">
        <v>257</v>
      </c>
      <c r="C67" s="465"/>
      <c r="D67" s="465"/>
      <c r="E67" s="614"/>
      <c r="F67" s="435"/>
      <c r="G67" s="435"/>
      <c r="H67" s="465"/>
      <c r="I67" s="614"/>
      <c r="J67" s="435"/>
      <c r="K67" s="465"/>
      <c r="L67" s="614"/>
    </row>
    <row r="68" spans="1:19">
      <c r="A68" s="282"/>
      <c r="B68" s="435" t="s">
        <v>263</v>
      </c>
      <c r="C68" s="435"/>
      <c r="D68" s="435"/>
      <c r="E68" s="435"/>
      <c r="F68" s="435"/>
      <c r="G68" s="435"/>
      <c r="H68" s="435"/>
      <c r="I68" s="435"/>
      <c r="J68" s="435"/>
      <c r="K68" s="435"/>
      <c r="L68" s="435"/>
    </row>
    <row r="69" spans="1:19">
      <c r="A69" s="283"/>
      <c r="B69" s="435" t="s">
        <v>261</v>
      </c>
      <c r="C69" s="435"/>
      <c r="D69" s="435"/>
      <c r="E69" s="435"/>
      <c r="F69" s="435"/>
      <c r="G69" s="435"/>
      <c r="H69" s="435"/>
      <c r="I69" s="435"/>
      <c r="J69" s="435"/>
      <c r="K69" s="435"/>
      <c r="L69" s="435"/>
    </row>
    <row r="70" spans="1:19" ht="28.8">
      <c r="A70" s="617"/>
      <c r="B70" s="465" t="s">
        <v>257</v>
      </c>
      <c r="C70" s="465"/>
      <c r="D70" s="465"/>
      <c r="E70" s="614"/>
      <c r="F70" s="435"/>
      <c r="G70" s="465"/>
      <c r="H70" s="465"/>
      <c r="I70" s="614"/>
      <c r="J70" s="465"/>
      <c r="K70" s="465"/>
      <c r="L70" s="614"/>
    </row>
    <row r="71" spans="1:19">
      <c r="A71" s="282"/>
      <c r="B71" s="435" t="s">
        <v>263</v>
      </c>
      <c r="C71" s="435"/>
      <c r="D71" s="435"/>
      <c r="E71" s="435"/>
      <c r="F71" s="435"/>
      <c r="G71" s="435"/>
      <c r="H71" s="435"/>
      <c r="I71" s="435"/>
      <c r="J71" s="435"/>
      <c r="K71" s="435"/>
      <c r="L71" s="435"/>
    </row>
    <row r="72" spans="1:19">
      <c r="A72" s="283"/>
      <c r="B72" s="435" t="s">
        <v>261</v>
      </c>
      <c r="C72" s="435"/>
      <c r="D72" s="435"/>
      <c r="E72" s="435"/>
      <c r="F72" s="435"/>
      <c r="G72" s="435"/>
      <c r="H72" s="435"/>
      <c r="I72" s="435"/>
      <c r="J72" s="435"/>
      <c r="K72" s="435"/>
      <c r="L72" s="435"/>
    </row>
    <row r="73" spans="1:19" ht="28.8">
      <c r="A73" s="617"/>
      <c r="B73" s="465" t="s">
        <v>257</v>
      </c>
      <c r="C73" s="465"/>
      <c r="D73" s="465"/>
      <c r="E73" s="614"/>
      <c r="F73" s="435"/>
      <c r="G73" s="465"/>
      <c r="H73" s="465"/>
      <c r="I73" s="614"/>
      <c r="J73" s="465"/>
      <c r="K73" s="465"/>
      <c r="L73" s="614"/>
    </row>
    <row r="74" spans="1:19">
      <c r="A74" s="282"/>
      <c r="B74" s="435" t="s">
        <v>263</v>
      </c>
      <c r="C74" s="435"/>
      <c r="D74" s="435"/>
      <c r="E74" s="435"/>
      <c r="F74" s="435"/>
      <c r="G74" s="435"/>
      <c r="H74" s="435"/>
      <c r="I74" s="435"/>
      <c r="J74" s="435"/>
      <c r="K74" s="435"/>
      <c r="L74" s="435"/>
    </row>
    <row r="75" spans="1:19">
      <c r="B75" s="435" t="s">
        <v>261</v>
      </c>
      <c r="C75" s="435"/>
      <c r="D75" s="435"/>
      <c r="E75" s="435"/>
      <c r="F75" s="435"/>
      <c r="G75" s="435"/>
      <c r="H75" s="435"/>
      <c r="I75" s="435"/>
      <c r="J75" s="435"/>
      <c r="K75" s="435"/>
      <c r="L75" s="435"/>
    </row>
    <row r="76" spans="1:19" ht="28.8">
      <c r="A76" s="613"/>
      <c r="B76" s="614" t="s">
        <v>257</v>
      </c>
      <c r="C76" s="465"/>
      <c r="D76" s="465"/>
      <c r="E76" s="465"/>
      <c r="F76" s="615"/>
      <c r="G76" s="465"/>
      <c r="H76" s="465"/>
      <c r="I76" s="465"/>
      <c r="J76" s="465"/>
      <c r="K76" s="465"/>
      <c r="L76" s="615"/>
      <c r="M76" s="465"/>
      <c r="N76" s="615"/>
      <c r="O76" s="616"/>
      <c r="P76" s="615"/>
      <c r="Q76" s="615"/>
      <c r="R76" s="615"/>
      <c r="S76" s="615"/>
    </row>
    <row r="77" spans="1:19">
      <c r="A77" s="185"/>
      <c r="B77" s="615" t="s">
        <v>263</v>
      </c>
      <c r="C77" s="435"/>
      <c r="D77" s="435"/>
      <c r="E77" s="435"/>
      <c r="F77" s="615"/>
      <c r="G77" s="435"/>
      <c r="H77" s="435"/>
      <c r="I77" s="435"/>
      <c r="J77" s="435"/>
      <c r="K77" s="435"/>
      <c r="L77" s="615"/>
      <c r="M77" s="435"/>
      <c r="N77" s="615"/>
      <c r="O77" s="616"/>
      <c r="P77" s="615"/>
      <c r="Q77" s="615"/>
      <c r="R77" s="615"/>
      <c r="S77" s="615"/>
    </row>
    <row r="78" spans="1:19">
      <c r="A78" s="186"/>
      <c r="B78" s="615" t="s">
        <v>261</v>
      </c>
      <c r="C78" s="435"/>
      <c r="D78" s="435"/>
      <c r="E78" s="435"/>
      <c r="F78" s="615"/>
      <c r="G78" s="435"/>
      <c r="H78" s="435"/>
      <c r="I78" s="435"/>
      <c r="J78" s="435"/>
      <c r="K78" s="435"/>
      <c r="L78" s="615"/>
      <c r="M78" s="435"/>
      <c r="N78" s="615"/>
      <c r="O78" s="616"/>
      <c r="P78" s="615"/>
      <c r="Q78" s="615"/>
      <c r="R78" s="615"/>
      <c r="S78" s="615"/>
    </row>
    <row r="79" spans="1:19" ht="28.8">
      <c r="A79" s="613"/>
      <c r="B79" s="465" t="s">
        <v>257</v>
      </c>
      <c r="C79" s="465"/>
      <c r="D79" s="465"/>
      <c r="E79" s="465"/>
      <c r="F79" s="435"/>
      <c r="G79" s="435"/>
      <c r="H79" s="465"/>
      <c r="I79" s="435"/>
      <c r="J79" s="435"/>
      <c r="K79" s="465"/>
      <c r="L79" s="435"/>
      <c r="M79" s="435"/>
      <c r="N79" s="435"/>
      <c r="O79" s="616"/>
      <c r="P79" s="435"/>
      <c r="Q79" s="435"/>
      <c r="R79" s="435"/>
      <c r="S79" s="435"/>
    </row>
    <row r="80" spans="1:19">
      <c r="A80" s="185"/>
      <c r="B80" s="435" t="s">
        <v>263</v>
      </c>
      <c r="C80" s="435"/>
      <c r="D80" s="435"/>
      <c r="E80" s="435"/>
      <c r="F80" s="435"/>
      <c r="G80" s="435"/>
      <c r="H80" s="435"/>
      <c r="I80" s="435"/>
      <c r="J80" s="435"/>
      <c r="K80" s="435"/>
      <c r="L80" s="435"/>
      <c r="M80" s="435"/>
      <c r="N80" s="435"/>
      <c r="O80" s="616"/>
      <c r="P80" s="435"/>
      <c r="Q80" s="435"/>
      <c r="R80" s="435"/>
      <c r="S80" s="435"/>
    </row>
    <row r="81" spans="1:19">
      <c r="A81" s="186"/>
      <c r="B81" s="435" t="s">
        <v>261</v>
      </c>
      <c r="C81" s="435"/>
      <c r="D81" s="435"/>
      <c r="E81" s="435"/>
      <c r="F81" s="435"/>
      <c r="G81" s="435"/>
      <c r="H81" s="435"/>
      <c r="I81" s="435"/>
      <c r="J81" s="435"/>
      <c r="K81" s="435"/>
      <c r="L81" s="435"/>
      <c r="M81" s="435"/>
      <c r="N81" s="435"/>
      <c r="O81" s="616"/>
      <c r="P81" s="435"/>
      <c r="Q81" s="435"/>
      <c r="R81" s="435"/>
      <c r="S81" s="435"/>
    </row>
    <row r="82" spans="1:19" ht="28.8">
      <c r="A82" s="613"/>
      <c r="B82" s="465" t="s">
        <v>257</v>
      </c>
      <c r="C82" s="465"/>
      <c r="D82" s="465"/>
      <c r="E82" s="615"/>
      <c r="F82" s="615"/>
      <c r="G82" s="465"/>
      <c r="H82" s="465"/>
      <c r="I82" s="615"/>
      <c r="J82" s="465"/>
      <c r="K82" s="465"/>
      <c r="L82" s="615"/>
      <c r="M82" s="615"/>
      <c r="N82" s="615"/>
      <c r="O82" s="616"/>
      <c r="P82" s="615"/>
      <c r="Q82" s="615"/>
      <c r="R82" s="615"/>
      <c r="S82" s="615"/>
    </row>
    <row r="83" spans="1:19">
      <c r="A83" s="185"/>
      <c r="B83" s="435" t="s">
        <v>263</v>
      </c>
      <c r="C83" s="435"/>
      <c r="D83" s="435"/>
      <c r="E83" s="615"/>
      <c r="F83" s="615"/>
      <c r="G83" s="435"/>
      <c r="H83" s="435"/>
      <c r="I83" s="615"/>
      <c r="J83" s="435"/>
      <c r="K83" s="435"/>
      <c r="L83" s="615"/>
      <c r="M83" s="615"/>
      <c r="N83" s="615"/>
      <c r="O83" s="616"/>
      <c r="P83" s="615"/>
      <c r="Q83" s="615"/>
      <c r="R83" s="615"/>
      <c r="S83" s="615"/>
    </row>
    <row r="84" spans="1:19">
      <c r="A84" s="186"/>
      <c r="B84" s="435" t="s">
        <v>261</v>
      </c>
      <c r="C84" s="435"/>
      <c r="D84" s="435"/>
      <c r="E84" s="615"/>
      <c r="F84" s="615"/>
      <c r="G84" s="435"/>
      <c r="H84" s="435"/>
      <c r="I84" s="615"/>
      <c r="J84" s="435"/>
      <c r="K84" s="435"/>
      <c r="L84" s="615"/>
      <c r="M84" s="615"/>
      <c r="N84" s="615"/>
      <c r="O84" s="616"/>
      <c r="P84" s="615"/>
      <c r="Q84" s="615"/>
      <c r="R84" s="615"/>
      <c r="S84" s="615"/>
    </row>
    <row r="85" spans="1:19" ht="28.8">
      <c r="A85" s="613"/>
      <c r="B85" s="465" t="s">
        <v>257</v>
      </c>
      <c r="C85" s="465"/>
      <c r="D85" s="465"/>
      <c r="E85" s="465"/>
      <c r="F85" s="615"/>
      <c r="G85" s="465"/>
      <c r="H85" s="465"/>
      <c r="I85" s="465"/>
      <c r="J85" s="465"/>
      <c r="K85" s="465"/>
      <c r="L85" s="465"/>
    </row>
    <row r="86" spans="1:19">
      <c r="A86" s="185"/>
      <c r="B86" s="435" t="s">
        <v>263</v>
      </c>
      <c r="C86" s="435"/>
      <c r="D86" s="435"/>
      <c r="E86" s="435"/>
      <c r="F86" s="615"/>
      <c r="G86" s="435"/>
      <c r="H86" s="435"/>
      <c r="I86" s="435"/>
      <c r="J86" s="435"/>
      <c r="K86" s="435"/>
      <c r="L86" s="435"/>
    </row>
    <row r="87" spans="1:19">
      <c r="A87" s="186"/>
      <c r="B87" s="435" t="s">
        <v>261</v>
      </c>
      <c r="C87" s="435"/>
      <c r="D87" s="435"/>
      <c r="E87" s="435"/>
      <c r="F87" s="615"/>
      <c r="G87" s="435"/>
      <c r="H87" s="435"/>
      <c r="I87" s="435"/>
      <c r="J87" s="435"/>
      <c r="K87" s="435"/>
      <c r="L87" s="435"/>
    </row>
    <row r="88" spans="1:19" ht="28.8">
      <c r="A88" s="613"/>
      <c r="B88" s="465" t="s">
        <v>257</v>
      </c>
      <c r="C88" s="465"/>
      <c r="D88" s="465"/>
      <c r="E88" s="465"/>
      <c r="F88" s="615"/>
      <c r="G88" s="465"/>
      <c r="H88" s="465"/>
      <c r="I88" s="465"/>
      <c r="J88" s="465"/>
      <c r="K88" s="465"/>
      <c r="L88" s="465"/>
    </row>
    <row r="89" spans="1:19">
      <c r="A89" s="185"/>
      <c r="B89" s="435" t="s">
        <v>263</v>
      </c>
      <c r="C89" s="435"/>
      <c r="D89" s="435"/>
      <c r="E89" s="435"/>
      <c r="F89" s="615"/>
      <c r="G89" s="435"/>
      <c r="H89" s="435"/>
      <c r="I89" s="435"/>
      <c r="J89" s="435"/>
      <c r="K89" s="435"/>
      <c r="L89" s="435"/>
    </row>
    <row r="90" spans="1:19">
      <c r="A90" s="186"/>
      <c r="B90" s="435" t="s">
        <v>261</v>
      </c>
      <c r="C90" s="435"/>
      <c r="D90" s="435"/>
      <c r="E90" s="435"/>
      <c r="F90" s="615"/>
      <c r="G90" s="435"/>
      <c r="H90" s="435"/>
      <c r="I90" s="435"/>
      <c r="J90" s="435"/>
      <c r="K90" s="435"/>
      <c r="L90" s="435"/>
    </row>
    <row r="91" spans="1:19" ht="28.8">
      <c r="A91" s="613"/>
      <c r="B91" s="465" t="s">
        <v>257</v>
      </c>
      <c r="C91" s="465"/>
      <c r="D91" s="465"/>
      <c r="E91" s="465"/>
      <c r="F91" s="615"/>
      <c r="G91" s="465"/>
      <c r="H91" s="465"/>
      <c r="I91" s="465"/>
      <c r="J91" s="465"/>
      <c r="K91" s="465"/>
      <c r="L91" s="465"/>
    </row>
    <row r="92" spans="1:19">
      <c r="A92" s="185"/>
      <c r="B92" s="435" t="s">
        <v>263</v>
      </c>
      <c r="C92" s="435"/>
      <c r="D92" s="435"/>
      <c r="E92" s="435"/>
      <c r="F92" s="615"/>
      <c r="G92" s="435"/>
      <c r="H92" s="435"/>
      <c r="I92" s="435"/>
      <c r="J92" s="435"/>
      <c r="K92" s="435"/>
      <c r="L92" s="435"/>
    </row>
    <row r="93" spans="1:19">
      <c r="A93" s="186"/>
      <c r="B93" s="435" t="s">
        <v>261</v>
      </c>
      <c r="C93" s="435"/>
      <c r="D93" s="435"/>
      <c r="E93" s="435"/>
      <c r="F93" s="615"/>
      <c r="G93" s="435"/>
      <c r="H93" s="435"/>
      <c r="I93" s="435"/>
      <c r="J93" s="435"/>
      <c r="K93" s="435"/>
      <c r="L93" s="435"/>
    </row>
    <row r="94" spans="1:19" ht="28.8">
      <c r="A94" s="613"/>
      <c r="B94" s="465" t="s">
        <v>257</v>
      </c>
      <c r="C94" s="465"/>
      <c r="D94" s="465"/>
      <c r="E94" s="465"/>
      <c r="F94" s="615"/>
      <c r="G94" s="465"/>
      <c r="H94" s="465"/>
      <c r="I94" s="465"/>
      <c r="J94" s="465"/>
      <c r="K94" s="465"/>
      <c r="L94" s="465"/>
    </row>
    <row r="95" spans="1:19">
      <c r="A95" s="185"/>
      <c r="B95" s="435" t="s">
        <v>263</v>
      </c>
      <c r="C95" s="435"/>
      <c r="D95" s="435"/>
      <c r="E95" s="435"/>
      <c r="F95" s="615"/>
      <c r="G95" s="435"/>
      <c r="H95" s="435"/>
      <c r="I95" s="435"/>
      <c r="J95" s="435"/>
      <c r="K95" s="435"/>
      <c r="L95" s="435"/>
    </row>
    <row r="96" spans="1:19">
      <c r="A96" s="186"/>
      <c r="B96" s="435" t="s">
        <v>261</v>
      </c>
      <c r="C96" s="435"/>
      <c r="D96" s="435"/>
      <c r="E96" s="435"/>
      <c r="F96" s="615"/>
      <c r="G96" s="435"/>
      <c r="H96" s="435"/>
      <c r="I96" s="435"/>
      <c r="J96" s="435"/>
      <c r="K96" s="435"/>
      <c r="L96" s="435"/>
    </row>
    <row r="97" spans="1:12" ht="28.8">
      <c r="A97" s="613"/>
      <c r="B97" s="465" t="s">
        <v>257</v>
      </c>
      <c r="C97" s="465"/>
      <c r="D97" s="465"/>
      <c r="E97" s="465"/>
      <c r="F97" s="615"/>
      <c r="G97" s="465"/>
      <c r="H97" s="465"/>
      <c r="I97" s="465"/>
      <c r="J97" s="465"/>
      <c r="K97" s="465"/>
      <c r="L97" s="465"/>
    </row>
    <row r="98" spans="1:12">
      <c r="A98" s="185"/>
      <c r="B98" s="435" t="s">
        <v>263</v>
      </c>
      <c r="C98" s="435"/>
      <c r="D98" s="435"/>
      <c r="E98" s="435"/>
      <c r="F98" s="615"/>
      <c r="G98" s="435"/>
      <c r="H98" s="435"/>
      <c r="I98" s="435"/>
      <c r="J98" s="435"/>
      <c r="K98" s="435"/>
      <c r="L98" s="435"/>
    </row>
    <row r="99" spans="1:12">
      <c r="A99" s="186"/>
      <c r="B99" s="435" t="s">
        <v>261</v>
      </c>
      <c r="C99" s="435"/>
      <c r="D99" s="435"/>
      <c r="E99" s="435"/>
      <c r="F99" s="615"/>
      <c r="G99" s="435"/>
      <c r="H99" s="435"/>
      <c r="I99" s="435"/>
      <c r="J99" s="435"/>
      <c r="K99" s="435"/>
      <c r="L99" s="435"/>
    </row>
  </sheetData>
  <mergeCells count="19">
    <mergeCell ref="A73:A74"/>
    <mergeCell ref="A55:A57"/>
    <mergeCell ref="A58:A60"/>
    <mergeCell ref="A61:A63"/>
    <mergeCell ref="A64:A66"/>
    <mergeCell ref="A67:A69"/>
    <mergeCell ref="A70:A72"/>
    <mergeCell ref="A37:A39"/>
    <mergeCell ref="A40:A42"/>
    <mergeCell ref="A43:A45"/>
    <mergeCell ref="A46:A48"/>
    <mergeCell ref="A49:A51"/>
    <mergeCell ref="A52:A54"/>
    <mergeCell ref="C1:F1"/>
    <mergeCell ref="G1:J1"/>
    <mergeCell ref="K1:N1"/>
    <mergeCell ref="P1:S1"/>
    <mergeCell ref="A31:A33"/>
    <mergeCell ref="A34:A36"/>
  </mergeCells>
  <pageMargins left="0.25" right="0.25" top="0.75" bottom="0.75" header="0.3" footer="0.3"/>
  <pageSetup paperSize="9" scale="4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76E8DD442F3949B29C5C59DE4A7687" ma:contentTypeVersion="5" ma:contentTypeDescription="Create a new document." ma:contentTypeScope="" ma:versionID="731aa0024221414d4bb458d1650e1f93">
  <xsd:schema xmlns:xsd="http://www.w3.org/2001/XMLSchema" xmlns:xs="http://www.w3.org/2001/XMLSchema" xmlns:p="http://schemas.microsoft.com/office/2006/metadata/properties" xmlns:ns3="a40fe6b2-76c0-4113-a012-01a5ebf2a5d4" xmlns:ns4="031e53ee-fbc6-4ba2-b468-5efa88c25ce5" targetNamespace="http://schemas.microsoft.com/office/2006/metadata/properties" ma:root="true" ma:fieldsID="f89e4ef35399f1a7f6bafe0735bc49e6" ns3:_="" ns4:_="">
    <xsd:import namespace="a40fe6b2-76c0-4113-a012-01a5ebf2a5d4"/>
    <xsd:import namespace="031e53ee-fbc6-4ba2-b468-5efa88c25c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fe6b2-76c0-4113-a012-01a5ebf2a5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53ee-fbc6-4ba2-b468-5efa88c2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677AC9-C891-49F3-9FF7-FE235769E8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4B98F9-9FB6-459D-84BE-4F2BC2CB9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fe6b2-76c0-4113-a012-01a5ebf2a5d4"/>
    <ds:schemaRef ds:uri="031e53ee-fbc6-4ba2-b468-5efa88c25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C07337-79FD-493A-886C-DC0F6DEE56CA}">
  <ds:schemaRefs>
    <ds:schemaRef ds:uri="http://purl.org/dc/terms/"/>
    <ds:schemaRef ds:uri="http://schemas.microsoft.com/office/2006/documentManagement/types"/>
    <ds:schemaRef ds:uri="a40fe6b2-76c0-4113-a012-01a5ebf2a5d4"/>
    <ds:schemaRef ds:uri="031e53ee-fbc6-4ba2-b468-5efa88c25ce5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 Weekly report</vt:lpstr>
      <vt:lpstr>Compliance Report</vt:lpstr>
      <vt:lpstr>Water Consumption</vt:lpstr>
      <vt:lpstr> Quality Report </vt:lpstr>
      <vt:lpstr> Service schedule</vt:lpstr>
      <vt:lpstr>Oil report</vt:lpstr>
      <vt:lpstr>Fermel Weekly</vt:lpstr>
      <vt:lpstr>Blocked Chute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Masigcinane Mteki</cp:lastModifiedBy>
  <cp:lastPrinted>2023-03-03T13:50:27Z</cp:lastPrinted>
  <dcterms:created xsi:type="dcterms:W3CDTF">2020-01-17T12:36:29Z</dcterms:created>
  <dcterms:modified xsi:type="dcterms:W3CDTF">2026-02-13T09:39:46Z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0x0101000276E8DD442F3949B29C5C59DE4A7687</vt:lpwstr>
  </property>
</Properties>
</file>