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ilsr\toyInstances\"/>
    </mc:Choice>
  </mc:AlternateContent>
  <xr:revisionPtr revIDLastSave="0" documentId="13_ncr:1_{CF82A507-F718-4A17-98BC-1C59B4D9E26F}" xr6:coauthVersionLast="47" xr6:coauthVersionMax="47" xr10:uidLastSave="{00000000-0000-0000-0000-000000000000}"/>
  <bookViews>
    <workbookView xWindow="-28920" yWindow="-120" windowWidth="29040" windowHeight="15840" xr2:uid="{3F1B5B7F-05FD-480E-89FE-464F54D5A03E}"/>
  </bookViews>
  <sheets>
    <sheet name="Comparison" sheetId="9" r:id="rId1"/>
    <sheet name="Sheet1" sheetId="10" r:id="rId2"/>
    <sheet name="generato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2" i="10" l="1" a="1"/>
  <c r="Y22" i="10" s="1"/>
  <c r="Y37" i="10" a="1"/>
  <c r="Y37" i="10" s="1"/>
  <c r="Y60" i="10" a="1"/>
  <c r="Y60" i="10" s="1"/>
  <c r="Y69" i="10" a="1"/>
  <c r="Y69" i="10" s="1"/>
  <c r="Y70" i="10" a="1"/>
  <c r="Y70" i="10" s="1"/>
  <c r="Y71" i="10" a="1"/>
  <c r="Y71" i="10" s="1"/>
  <c r="Y76" i="10" a="1"/>
  <c r="Y76" i="10" s="1"/>
  <c r="Y86" i="10" a="1"/>
  <c r="Y86" i="10" s="1"/>
  <c r="Y100" i="10" a="1"/>
  <c r="Y100" i="10" s="1"/>
  <c r="Y102" i="10" a="1"/>
  <c r="Y102" i="10" s="1"/>
  <c r="Y107" i="10" a="1"/>
  <c r="Y107" i="10" s="1"/>
  <c r="Y111" i="10" a="1"/>
  <c r="Y111" i="10" s="1"/>
  <c r="Y115" i="10" a="1"/>
  <c r="Y115" i="10" s="1"/>
  <c r="Y117" i="10" a="1"/>
  <c r="Y117" i="10" s="1"/>
  <c r="Y122" i="10" a="1"/>
  <c r="Y122" i="10" s="1"/>
  <c r="Y126" i="10" a="1"/>
  <c r="Y126" i="10" s="1"/>
  <c r="S68" i="9"/>
  <c r="Q68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S23" i="9"/>
  <c r="Q23" i="9"/>
  <c r="T43" i="9"/>
  <c r="T42" i="9"/>
  <c r="T41" i="9"/>
  <c r="T40" i="9"/>
  <c r="T39" i="9"/>
  <c r="T38" i="9"/>
  <c r="T37" i="9"/>
  <c r="T36" i="9"/>
  <c r="T35" i="9"/>
  <c r="T34" i="9"/>
  <c r="T33" i="9"/>
  <c r="T32" i="9"/>
  <c r="T31" i="9"/>
  <c r="T30" i="9"/>
  <c r="T29" i="9"/>
  <c r="T28" i="9"/>
  <c r="T27" i="9"/>
  <c r="T26" i="9"/>
  <c r="T25" i="9"/>
  <c r="T24" i="9"/>
  <c r="S46" i="9"/>
  <c r="Q46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S1" i="9"/>
  <c r="Q1" i="9"/>
  <c r="T3" i="9"/>
  <c r="T1" i="9" s="1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" i="9"/>
  <c r="A3" i="1"/>
  <c r="M3" i="1" s="1"/>
  <c r="B3" i="1"/>
  <c r="C3" i="1"/>
  <c r="P3" i="1" s="1"/>
  <c r="D3" i="1"/>
  <c r="E3" i="1"/>
  <c r="A4" i="1"/>
  <c r="M4" i="1" s="1"/>
  <c r="B4" i="1"/>
  <c r="C4" i="1"/>
  <c r="P4" i="1" s="1"/>
  <c r="D4" i="1"/>
  <c r="E4" i="1"/>
  <c r="A5" i="1"/>
  <c r="B5" i="1"/>
  <c r="C5" i="1"/>
  <c r="P5" i="1" s="1"/>
  <c r="D5" i="1"/>
  <c r="E5" i="1"/>
  <c r="A6" i="1"/>
  <c r="M6" i="1" s="1"/>
  <c r="B6" i="1"/>
  <c r="C6" i="1"/>
  <c r="P6" i="1" s="1"/>
  <c r="D6" i="1"/>
  <c r="E6" i="1"/>
  <c r="A7" i="1"/>
  <c r="M7" i="1" s="1"/>
  <c r="B7" i="1"/>
  <c r="C7" i="1"/>
  <c r="P7" i="1" s="1"/>
  <c r="D7" i="1"/>
  <c r="E7" i="1"/>
  <c r="A8" i="1"/>
  <c r="B8" i="1"/>
  <c r="C8" i="1"/>
  <c r="D8" i="1"/>
  <c r="E8" i="1"/>
  <c r="A9" i="1"/>
  <c r="M9" i="1" s="1"/>
  <c r="B9" i="1"/>
  <c r="C9" i="1"/>
  <c r="P9" i="1" s="1"/>
  <c r="D9" i="1"/>
  <c r="E9" i="1"/>
  <c r="A10" i="1"/>
  <c r="B10" i="1"/>
  <c r="C10" i="1"/>
  <c r="P10" i="1" s="1"/>
  <c r="D10" i="1"/>
  <c r="E10" i="1"/>
  <c r="A11" i="1"/>
  <c r="B11" i="1"/>
  <c r="C11" i="1"/>
  <c r="P11" i="1" s="1"/>
  <c r="D11" i="1"/>
  <c r="E11" i="1"/>
  <c r="A12" i="1"/>
  <c r="M12" i="1" s="1"/>
  <c r="B12" i="1"/>
  <c r="C12" i="1"/>
  <c r="P12" i="1" s="1"/>
  <c r="D12" i="1"/>
  <c r="E12" i="1"/>
  <c r="A13" i="1"/>
  <c r="M13" i="1" s="1"/>
  <c r="B13" i="1"/>
  <c r="C13" i="1"/>
  <c r="P13" i="1" s="1"/>
  <c r="D13" i="1"/>
  <c r="E13" i="1"/>
  <c r="A14" i="1"/>
  <c r="M14" i="1" s="1"/>
  <c r="B14" i="1"/>
  <c r="C14" i="1"/>
  <c r="P14" i="1" s="1"/>
  <c r="D14" i="1"/>
  <c r="E14" i="1"/>
  <c r="A15" i="1"/>
  <c r="M15" i="1" s="1"/>
  <c r="B15" i="1"/>
  <c r="C15" i="1"/>
  <c r="P15" i="1" s="1"/>
  <c r="D15" i="1"/>
  <c r="E15" i="1"/>
  <c r="A16" i="1"/>
  <c r="M16" i="1" s="1"/>
  <c r="B16" i="1"/>
  <c r="C16" i="1"/>
  <c r="P16" i="1" s="1"/>
  <c r="D16" i="1"/>
  <c r="E16" i="1"/>
  <c r="A17" i="1"/>
  <c r="M17" i="1" s="1"/>
  <c r="B17" i="1"/>
  <c r="C17" i="1"/>
  <c r="P17" i="1" s="1"/>
  <c r="D17" i="1"/>
  <c r="E17" i="1"/>
  <c r="A18" i="1"/>
  <c r="M18" i="1" s="1"/>
  <c r="B18" i="1"/>
  <c r="C18" i="1"/>
  <c r="P18" i="1" s="1"/>
  <c r="D18" i="1"/>
  <c r="E18" i="1"/>
  <c r="A19" i="1"/>
  <c r="M19" i="1" s="1"/>
  <c r="B19" i="1"/>
  <c r="C19" i="1"/>
  <c r="P19" i="1" s="1"/>
  <c r="D19" i="1"/>
  <c r="E19" i="1"/>
  <c r="A20" i="1"/>
  <c r="B20" i="1"/>
  <c r="C20" i="1"/>
  <c r="P20" i="1" s="1"/>
  <c r="D20" i="1"/>
  <c r="E20" i="1"/>
  <c r="A21" i="1"/>
  <c r="M21" i="1" s="1"/>
  <c r="B21" i="1"/>
  <c r="C21" i="1"/>
  <c r="P21" i="1" s="1"/>
  <c r="D21" i="1"/>
  <c r="E21" i="1"/>
  <c r="A22" i="1"/>
  <c r="M22" i="1" s="1"/>
  <c r="B22" i="1"/>
  <c r="C22" i="1"/>
  <c r="P22" i="1" s="1"/>
  <c r="D22" i="1"/>
  <c r="E22" i="1"/>
  <c r="A23" i="1"/>
  <c r="M23" i="1" s="1"/>
  <c r="B23" i="1"/>
  <c r="C23" i="1"/>
  <c r="P23" i="1" s="1"/>
  <c r="D23" i="1"/>
  <c r="E23" i="1"/>
  <c r="A24" i="1"/>
  <c r="M24" i="1" s="1"/>
  <c r="B24" i="1"/>
  <c r="C24" i="1"/>
  <c r="D24" i="1"/>
  <c r="E24" i="1"/>
  <c r="A25" i="1"/>
  <c r="M25" i="1" s="1"/>
  <c r="B25" i="1"/>
  <c r="C25" i="1"/>
  <c r="P25" i="1" s="1"/>
  <c r="D25" i="1"/>
  <c r="E25" i="1"/>
  <c r="A26" i="1"/>
  <c r="B26" i="1"/>
  <c r="C26" i="1"/>
  <c r="P26" i="1" s="1"/>
  <c r="D26" i="1"/>
  <c r="E26" i="1"/>
  <c r="A27" i="1"/>
  <c r="B27" i="1"/>
  <c r="C27" i="1"/>
  <c r="P27" i="1" s="1"/>
  <c r="D27" i="1"/>
  <c r="E27" i="1"/>
  <c r="A28" i="1"/>
  <c r="M28" i="1" s="1"/>
  <c r="B28" i="1"/>
  <c r="C28" i="1"/>
  <c r="P28" i="1" s="1"/>
  <c r="D28" i="1"/>
  <c r="E28" i="1"/>
  <c r="A29" i="1"/>
  <c r="M29" i="1" s="1"/>
  <c r="B29" i="1"/>
  <c r="C29" i="1"/>
  <c r="P29" i="1" s="1"/>
  <c r="D29" i="1"/>
  <c r="E29" i="1"/>
  <c r="A30" i="1"/>
  <c r="M30" i="1" s="1"/>
  <c r="B30" i="1"/>
  <c r="C30" i="1"/>
  <c r="P30" i="1" s="1"/>
  <c r="D30" i="1"/>
  <c r="E30" i="1"/>
  <c r="A31" i="1"/>
  <c r="M31" i="1" s="1"/>
  <c r="B31" i="1"/>
  <c r="C31" i="1"/>
  <c r="P31" i="1" s="1"/>
  <c r="D31" i="1"/>
  <c r="E31" i="1"/>
  <c r="A32" i="1"/>
  <c r="M32" i="1" s="1"/>
  <c r="B32" i="1"/>
  <c r="C32" i="1"/>
  <c r="P32" i="1" s="1"/>
  <c r="D32" i="1"/>
  <c r="E32" i="1"/>
  <c r="A33" i="1"/>
  <c r="M33" i="1" s="1"/>
  <c r="B33" i="1"/>
  <c r="C33" i="1"/>
  <c r="P33" i="1" s="1"/>
  <c r="D33" i="1"/>
  <c r="E33" i="1"/>
  <c r="A34" i="1"/>
  <c r="M34" i="1" s="1"/>
  <c r="B34" i="1"/>
  <c r="C34" i="1"/>
  <c r="P34" i="1" s="1"/>
  <c r="D34" i="1"/>
  <c r="E34" i="1"/>
  <c r="A35" i="1"/>
  <c r="M35" i="1" s="1"/>
  <c r="B35" i="1"/>
  <c r="C35" i="1"/>
  <c r="P35" i="1" s="1"/>
  <c r="D35" i="1"/>
  <c r="E35" i="1"/>
  <c r="A36" i="1"/>
  <c r="B36" i="1"/>
  <c r="C36" i="1"/>
  <c r="P36" i="1" s="1"/>
  <c r="D36" i="1"/>
  <c r="E36" i="1"/>
  <c r="A37" i="1"/>
  <c r="M37" i="1" s="1"/>
  <c r="B37" i="1"/>
  <c r="C37" i="1"/>
  <c r="P37" i="1" s="1"/>
  <c r="D37" i="1"/>
  <c r="E37" i="1"/>
  <c r="A38" i="1"/>
  <c r="M38" i="1" s="1"/>
  <c r="B38" i="1"/>
  <c r="C38" i="1"/>
  <c r="P38" i="1" s="1"/>
  <c r="D38" i="1"/>
  <c r="E38" i="1"/>
  <c r="A39" i="1"/>
  <c r="M39" i="1" s="1"/>
  <c r="B39" i="1"/>
  <c r="C39" i="1"/>
  <c r="P39" i="1" s="1"/>
  <c r="D39" i="1"/>
  <c r="E39" i="1"/>
  <c r="A40" i="1"/>
  <c r="M40" i="1" s="1"/>
  <c r="B40" i="1"/>
  <c r="C40" i="1"/>
  <c r="D40" i="1"/>
  <c r="E40" i="1"/>
  <c r="A41" i="1"/>
  <c r="M41" i="1" s="1"/>
  <c r="B41" i="1"/>
  <c r="C41" i="1"/>
  <c r="P41" i="1" s="1"/>
  <c r="D41" i="1"/>
  <c r="E41" i="1"/>
  <c r="A42" i="1"/>
  <c r="B42" i="1"/>
  <c r="C42" i="1"/>
  <c r="P42" i="1" s="1"/>
  <c r="D42" i="1"/>
  <c r="E42" i="1"/>
  <c r="A43" i="1"/>
  <c r="B43" i="1"/>
  <c r="C43" i="1"/>
  <c r="P43" i="1" s="1"/>
  <c r="D43" i="1"/>
  <c r="E43" i="1"/>
  <c r="A44" i="1"/>
  <c r="M44" i="1" s="1"/>
  <c r="B44" i="1"/>
  <c r="C44" i="1"/>
  <c r="P44" i="1" s="1"/>
  <c r="D44" i="1"/>
  <c r="E44" i="1"/>
  <c r="A45" i="1"/>
  <c r="M45" i="1" s="1"/>
  <c r="B45" i="1"/>
  <c r="C45" i="1"/>
  <c r="P45" i="1" s="1"/>
  <c r="D45" i="1"/>
  <c r="E45" i="1"/>
  <c r="A46" i="1"/>
  <c r="M46" i="1" s="1"/>
  <c r="B46" i="1"/>
  <c r="C46" i="1"/>
  <c r="P46" i="1" s="1"/>
  <c r="D46" i="1"/>
  <c r="E46" i="1"/>
  <c r="A47" i="1"/>
  <c r="M47" i="1" s="1"/>
  <c r="B47" i="1"/>
  <c r="C47" i="1"/>
  <c r="P47" i="1" s="1"/>
  <c r="D47" i="1"/>
  <c r="E47" i="1"/>
  <c r="A48" i="1"/>
  <c r="M48" i="1" s="1"/>
  <c r="B48" i="1"/>
  <c r="C48" i="1"/>
  <c r="P48" i="1" s="1"/>
  <c r="D48" i="1"/>
  <c r="E48" i="1"/>
  <c r="A49" i="1"/>
  <c r="M49" i="1" s="1"/>
  <c r="B49" i="1"/>
  <c r="C49" i="1"/>
  <c r="P49" i="1" s="1"/>
  <c r="D49" i="1"/>
  <c r="E49" i="1"/>
  <c r="A50" i="1"/>
  <c r="M50" i="1" s="1"/>
  <c r="B50" i="1"/>
  <c r="C50" i="1"/>
  <c r="P50" i="1" s="1"/>
  <c r="D50" i="1"/>
  <c r="E50" i="1"/>
  <c r="A51" i="1"/>
  <c r="M51" i="1" s="1"/>
  <c r="B51" i="1"/>
  <c r="C51" i="1"/>
  <c r="P51" i="1" s="1"/>
  <c r="D51" i="1"/>
  <c r="E51" i="1"/>
  <c r="A52" i="1"/>
  <c r="B52" i="1"/>
  <c r="C52" i="1"/>
  <c r="P52" i="1" s="1"/>
  <c r="D52" i="1"/>
  <c r="E52" i="1"/>
  <c r="A53" i="1"/>
  <c r="M53" i="1" s="1"/>
  <c r="B53" i="1"/>
  <c r="C53" i="1"/>
  <c r="P53" i="1" s="1"/>
  <c r="D53" i="1"/>
  <c r="E53" i="1"/>
  <c r="A54" i="1"/>
  <c r="M54" i="1" s="1"/>
  <c r="B54" i="1"/>
  <c r="C54" i="1"/>
  <c r="P54" i="1" s="1"/>
  <c r="D54" i="1"/>
  <c r="E54" i="1"/>
  <c r="A55" i="1"/>
  <c r="M55" i="1" s="1"/>
  <c r="B55" i="1"/>
  <c r="C55" i="1"/>
  <c r="P55" i="1" s="1"/>
  <c r="D55" i="1"/>
  <c r="E55" i="1"/>
  <c r="A56" i="1"/>
  <c r="M56" i="1" s="1"/>
  <c r="B56" i="1"/>
  <c r="C56" i="1"/>
  <c r="D56" i="1"/>
  <c r="E56" i="1"/>
  <c r="A57" i="1"/>
  <c r="M57" i="1" s="1"/>
  <c r="B57" i="1"/>
  <c r="C57" i="1"/>
  <c r="P57" i="1" s="1"/>
  <c r="D57" i="1"/>
  <c r="E57" i="1"/>
  <c r="A58" i="1"/>
  <c r="M58" i="1" s="1"/>
  <c r="B58" i="1"/>
  <c r="C58" i="1"/>
  <c r="P58" i="1" s="1"/>
  <c r="D58" i="1"/>
  <c r="E58" i="1"/>
  <c r="A59" i="1"/>
  <c r="B59" i="1"/>
  <c r="C59" i="1"/>
  <c r="P59" i="1" s="1"/>
  <c r="D59" i="1"/>
  <c r="E59" i="1"/>
  <c r="A60" i="1"/>
  <c r="M60" i="1" s="1"/>
  <c r="B60" i="1"/>
  <c r="C60" i="1"/>
  <c r="P60" i="1" s="1"/>
  <c r="D60" i="1"/>
  <c r="E60" i="1"/>
  <c r="A61" i="1"/>
  <c r="M61" i="1" s="1"/>
  <c r="B61" i="1"/>
  <c r="C61" i="1"/>
  <c r="P61" i="1" s="1"/>
  <c r="D61" i="1"/>
  <c r="E61" i="1"/>
  <c r="A62" i="1"/>
  <c r="M62" i="1" s="1"/>
  <c r="B62" i="1"/>
  <c r="C62" i="1"/>
  <c r="P62" i="1" s="1"/>
  <c r="D62" i="1"/>
  <c r="E62" i="1"/>
  <c r="A63" i="1"/>
  <c r="M63" i="1" s="1"/>
  <c r="B63" i="1"/>
  <c r="C63" i="1"/>
  <c r="P63" i="1" s="1"/>
  <c r="D63" i="1"/>
  <c r="E63" i="1"/>
  <c r="A64" i="1"/>
  <c r="M64" i="1" s="1"/>
  <c r="B64" i="1"/>
  <c r="C64" i="1"/>
  <c r="P64" i="1" s="1"/>
  <c r="D64" i="1"/>
  <c r="E64" i="1"/>
  <c r="A65" i="1"/>
  <c r="M65" i="1" s="1"/>
  <c r="B65" i="1"/>
  <c r="C65" i="1"/>
  <c r="P65" i="1" s="1"/>
  <c r="D65" i="1"/>
  <c r="E65" i="1"/>
  <c r="A66" i="1"/>
  <c r="M66" i="1" s="1"/>
  <c r="B66" i="1"/>
  <c r="C66" i="1"/>
  <c r="P66" i="1" s="1"/>
  <c r="D66" i="1"/>
  <c r="E66" i="1"/>
  <c r="A67" i="1"/>
  <c r="M67" i="1" s="1"/>
  <c r="B67" i="1"/>
  <c r="C67" i="1"/>
  <c r="P67" i="1" s="1"/>
  <c r="D67" i="1"/>
  <c r="E67" i="1"/>
  <c r="A68" i="1"/>
  <c r="B68" i="1"/>
  <c r="C68" i="1"/>
  <c r="P68" i="1" s="1"/>
  <c r="D68" i="1"/>
  <c r="E68" i="1"/>
  <c r="A69" i="1"/>
  <c r="M69" i="1" s="1"/>
  <c r="B69" i="1"/>
  <c r="C69" i="1"/>
  <c r="P69" i="1" s="1"/>
  <c r="D69" i="1"/>
  <c r="E69" i="1"/>
  <c r="A70" i="1"/>
  <c r="M70" i="1" s="1"/>
  <c r="B70" i="1"/>
  <c r="C70" i="1"/>
  <c r="P70" i="1" s="1"/>
  <c r="D70" i="1"/>
  <c r="E70" i="1"/>
  <c r="A71" i="1"/>
  <c r="M71" i="1" s="1"/>
  <c r="B71" i="1"/>
  <c r="C71" i="1"/>
  <c r="P71" i="1" s="1"/>
  <c r="D71" i="1"/>
  <c r="E71" i="1"/>
  <c r="A72" i="1"/>
  <c r="M72" i="1" s="1"/>
  <c r="B72" i="1"/>
  <c r="C72" i="1"/>
  <c r="D72" i="1"/>
  <c r="E72" i="1"/>
  <c r="A73" i="1"/>
  <c r="M73" i="1" s="1"/>
  <c r="B73" i="1"/>
  <c r="C73" i="1"/>
  <c r="P73" i="1" s="1"/>
  <c r="D73" i="1"/>
  <c r="E73" i="1"/>
  <c r="A74" i="1"/>
  <c r="B74" i="1"/>
  <c r="C74" i="1"/>
  <c r="P74" i="1" s="1"/>
  <c r="D74" i="1"/>
  <c r="E74" i="1"/>
  <c r="A75" i="1"/>
  <c r="B75" i="1"/>
  <c r="C75" i="1"/>
  <c r="P75" i="1" s="1"/>
  <c r="D75" i="1"/>
  <c r="E75" i="1"/>
  <c r="A76" i="1"/>
  <c r="M76" i="1" s="1"/>
  <c r="B76" i="1"/>
  <c r="C76" i="1"/>
  <c r="P76" i="1" s="1"/>
  <c r="D76" i="1"/>
  <c r="E76" i="1"/>
  <c r="A77" i="1"/>
  <c r="M77" i="1" s="1"/>
  <c r="B77" i="1"/>
  <c r="C77" i="1"/>
  <c r="P77" i="1" s="1"/>
  <c r="D77" i="1"/>
  <c r="E77" i="1"/>
  <c r="A78" i="1"/>
  <c r="M78" i="1" s="1"/>
  <c r="B78" i="1"/>
  <c r="C78" i="1"/>
  <c r="P78" i="1" s="1"/>
  <c r="D78" i="1"/>
  <c r="E78" i="1"/>
  <c r="A79" i="1"/>
  <c r="M79" i="1" s="1"/>
  <c r="B79" i="1"/>
  <c r="C79" i="1"/>
  <c r="P79" i="1" s="1"/>
  <c r="D79" i="1"/>
  <c r="E79" i="1"/>
  <c r="A80" i="1"/>
  <c r="M80" i="1" s="1"/>
  <c r="B80" i="1"/>
  <c r="C80" i="1"/>
  <c r="P80" i="1" s="1"/>
  <c r="D80" i="1"/>
  <c r="E80" i="1"/>
  <c r="A81" i="1"/>
  <c r="M81" i="1" s="1"/>
  <c r="B81" i="1"/>
  <c r="C81" i="1"/>
  <c r="P81" i="1" s="1"/>
  <c r="D81" i="1"/>
  <c r="E81" i="1"/>
  <c r="A82" i="1"/>
  <c r="M82" i="1" s="1"/>
  <c r="B82" i="1"/>
  <c r="C82" i="1"/>
  <c r="P82" i="1" s="1"/>
  <c r="D82" i="1"/>
  <c r="E82" i="1"/>
  <c r="A83" i="1"/>
  <c r="M83" i="1" s="1"/>
  <c r="B83" i="1"/>
  <c r="C83" i="1"/>
  <c r="P83" i="1" s="1"/>
  <c r="D83" i="1"/>
  <c r="E83" i="1"/>
  <c r="A84" i="1"/>
  <c r="M84" i="1" s="1"/>
  <c r="B84" i="1"/>
  <c r="C84" i="1"/>
  <c r="P84" i="1" s="1"/>
  <c r="D84" i="1"/>
  <c r="E84" i="1"/>
  <c r="A85" i="1"/>
  <c r="B85" i="1"/>
  <c r="C85" i="1"/>
  <c r="P85" i="1" s="1"/>
  <c r="D85" i="1"/>
  <c r="E85" i="1"/>
  <c r="A86" i="1"/>
  <c r="M86" i="1" s="1"/>
  <c r="B86" i="1"/>
  <c r="C86" i="1"/>
  <c r="P86" i="1" s="1"/>
  <c r="D86" i="1"/>
  <c r="E86" i="1"/>
  <c r="A87" i="1"/>
  <c r="M87" i="1" s="1"/>
  <c r="B87" i="1"/>
  <c r="C87" i="1"/>
  <c r="P87" i="1" s="1"/>
  <c r="D87" i="1"/>
  <c r="E87" i="1"/>
  <c r="A88" i="1"/>
  <c r="M88" i="1" s="1"/>
  <c r="B88" i="1"/>
  <c r="C88" i="1"/>
  <c r="D88" i="1"/>
  <c r="E88" i="1"/>
  <c r="A89" i="1"/>
  <c r="M89" i="1" s="1"/>
  <c r="B89" i="1"/>
  <c r="C89" i="1"/>
  <c r="P89" i="1" s="1"/>
  <c r="D89" i="1"/>
  <c r="E89" i="1"/>
  <c r="A90" i="1"/>
  <c r="B90" i="1"/>
  <c r="C90" i="1"/>
  <c r="P90" i="1" s="1"/>
  <c r="D90" i="1"/>
  <c r="E90" i="1"/>
  <c r="A91" i="1"/>
  <c r="B91" i="1"/>
  <c r="C91" i="1"/>
  <c r="P91" i="1" s="1"/>
  <c r="D91" i="1"/>
  <c r="E91" i="1"/>
  <c r="A92" i="1"/>
  <c r="M92" i="1" s="1"/>
  <c r="B92" i="1"/>
  <c r="C92" i="1"/>
  <c r="P92" i="1" s="1"/>
  <c r="D92" i="1"/>
  <c r="E92" i="1"/>
  <c r="A93" i="1"/>
  <c r="M93" i="1" s="1"/>
  <c r="B93" i="1"/>
  <c r="C93" i="1"/>
  <c r="P93" i="1" s="1"/>
  <c r="D93" i="1"/>
  <c r="E93" i="1"/>
  <c r="A94" i="1"/>
  <c r="M94" i="1" s="1"/>
  <c r="B94" i="1"/>
  <c r="C94" i="1"/>
  <c r="P94" i="1" s="1"/>
  <c r="D94" i="1"/>
  <c r="E94" i="1"/>
  <c r="A95" i="1"/>
  <c r="M95" i="1" s="1"/>
  <c r="B95" i="1"/>
  <c r="C95" i="1"/>
  <c r="P95" i="1" s="1"/>
  <c r="D95" i="1"/>
  <c r="E95" i="1"/>
  <c r="A96" i="1"/>
  <c r="M96" i="1" s="1"/>
  <c r="B96" i="1"/>
  <c r="C96" i="1"/>
  <c r="P96" i="1" s="1"/>
  <c r="D96" i="1"/>
  <c r="E96" i="1"/>
  <c r="A97" i="1"/>
  <c r="M97" i="1" s="1"/>
  <c r="B97" i="1"/>
  <c r="C97" i="1"/>
  <c r="P97" i="1" s="1"/>
  <c r="D97" i="1"/>
  <c r="E97" i="1"/>
  <c r="A98" i="1"/>
  <c r="M98" i="1" s="1"/>
  <c r="B98" i="1"/>
  <c r="C98" i="1"/>
  <c r="P98" i="1" s="1"/>
  <c r="D98" i="1"/>
  <c r="E98" i="1"/>
  <c r="A99" i="1"/>
  <c r="M99" i="1" s="1"/>
  <c r="B99" i="1"/>
  <c r="C99" i="1"/>
  <c r="P99" i="1" s="1"/>
  <c r="D99" i="1"/>
  <c r="E99" i="1"/>
  <c r="A100" i="1"/>
  <c r="M100" i="1" s="1"/>
  <c r="B100" i="1"/>
  <c r="C100" i="1"/>
  <c r="P100" i="1" s="1"/>
  <c r="D100" i="1"/>
  <c r="E100" i="1"/>
  <c r="A101" i="1"/>
  <c r="M101" i="1" s="1"/>
  <c r="B101" i="1"/>
  <c r="C101" i="1"/>
  <c r="P101" i="1" s="1"/>
  <c r="D101" i="1"/>
  <c r="E101" i="1"/>
  <c r="B2" i="1"/>
  <c r="C2" i="1"/>
  <c r="P2" i="1" s="1"/>
  <c r="D2" i="1"/>
  <c r="E2" i="1"/>
  <c r="A2" i="1"/>
  <c r="M2" i="1" s="1"/>
  <c r="AC2" i="1"/>
  <c r="T68" i="9" l="1"/>
  <c r="T23" i="9"/>
  <c r="T46" i="9"/>
  <c r="F99" i="1"/>
  <c r="F83" i="1"/>
  <c r="F67" i="1"/>
  <c r="F51" i="1"/>
  <c r="F35" i="1"/>
  <c r="F97" i="1"/>
  <c r="F65" i="1"/>
  <c r="F49" i="1"/>
  <c r="F33" i="1"/>
  <c r="F17" i="1"/>
  <c r="F68" i="1"/>
  <c r="F52" i="1"/>
  <c r="F36" i="1"/>
  <c r="F20" i="1"/>
  <c r="F4" i="1"/>
  <c r="F80" i="1"/>
  <c r="F19" i="1"/>
  <c r="F3" i="1"/>
  <c r="F28" i="1"/>
  <c r="F90" i="1"/>
  <c r="F74" i="1"/>
  <c r="F58" i="1"/>
  <c r="F42" i="1"/>
  <c r="F26" i="1"/>
  <c r="F93" i="1"/>
  <c r="F77" i="1"/>
  <c r="F61" i="1"/>
  <c r="F45" i="1"/>
  <c r="F29" i="1"/>
  <c r="F13" i="1"/>
  <c r="F96" i="1"/>
  <c r="F64" i="1"/>
  <c r="F48" i="1"/>
  <c r="F32" i="1"/>
  <c r="F16" i="1"/>
  <c r="F86" i="1"/>
  <c r="F70" i="1"/>
  <c r="F54" i="1"/>
  <c r="G57" i="1"/>
  <c r="G12" i="1"/>
  <c r="M68" i="1"/>
  <c r="F63" i="1"/>
  <c r="M52" i="1"/>
  <c r="F8" i="1"/>
  <c r="M36" i="1"/>
  <c r="M20" i="1"/>
  <c r="F81" i="1"/>
  <c r="F85" i="1"/>
  <c r="F5" i="1"/>
  <c r="F91" i="1"/>
  <c r="F75" i="1"/>
  <c r="F59" i="1"/>
  <c r="F43" i="1"/>
  <c r="F27" i="1"/>
  <c r="F11" i="1"/>
  <c r="F88" i="1"/>
  <c r="M8" i="1"/>
  <c r="F94" i="1"/>
  <c r="F78" i="1"/>
  <c r="F62" i="1"/>
  <c r="F46" i="1"/>
  <c r="F30" i="1"/>
  <c r="F14" i="1"/>
  <c r="F87" i="1"/>
  <c r="F71" i="1"/>
  <c r="F55" i="1"/>
  <c r="F39" i="1"/>
  <c r="F23" i="1"/>
  <c r="F7" i="1"/>
  <c r="F40" i="1"/>
  <c r="F10" i="1"/>
  <c r="F72" i="1"/>
  <c r="F56" i="1"/>
  <c r="F24" i="1"/>
  <c r="F38" i="1"/>
  <c r="F22" i="1"/>
  <c r="F6" i="1"/>
  <c r="F12" i="1"/>
  <c r="F98" i="1"/>
  <c r="F82" i="1"/>
  <c r="F66" i="1"/>
  <c r="F50" i="1"/>
  <c r="F34" i="1"/>
  <c r="F18" i="1"/>
  <c r="F95" i="1"/>
  <c r="F79" i="1"/>
  <c r="F47" i="1"/>
  <c r="F31" i="1"/>
  <c r="F15" i="1"/>
  <c r="F92" i="1"/>
  <c r="F76" i="1"/>
  <c r="F60" i="1"/>
  <c r="F44" i="1"/>
  <c r="F89" i="1"/>
  <c r="F73" i="1"/>
  <c r="F57" i="1"/>
  <c r="F41" i="1"/>
  <c r="F25" i="1"/>
  <c r="F9" i="1"/>
  <c r="F101" i="1"/>
  <c r="F69" i="1"/>
  <c r="F53" i="1"/>
  <c r="F37" i="1"/>
  <c r="F21" i="1"/>
  <c r="F100" i="1"/>
  <c r="F84" i="1"/>
  <c r="G81" i="1"/>
  <c r="F2" i="1"/>
  <c r="G93" i="1"/>
  <c r="G77" i="1"/>
  <c r="G29" i="1"/>
  <c r="G13" i="1"/>
  <c r="G96" i="1"/>
  <c r="G80" i="1"/>
  <c r="M42" i="1"/>
  <c r="G54" i="1"/>
  <c r="G38" i="1"/>
  <c r="G22" i="1"/>
  <c r="G64" i="1"/>
  <c r="M26" i="1"/>
  <c r="M10" i="1"/>
  <c r="G85" i="1"/>
  <c r="G5" i="1"/>
  <c r="M90" i="1"/>
  <c r="G88" i="1"/>
  <c r="G72" i="1"/>
  <c r="G56" i="1"/>
  <c r="G40" i="1"/>
  <c r="G24" i="1"/>
  <c r="G8" i="1"/>
  <c r="G91" i="1"/>
  <c r="G75" i="1"/>
  <c r="G59" i="1"/>
  <c r="G43" i="1"/>
  <c r="G27" i="1"/>
  <c r="G11" i="1"/>
  <c r="M74" i="1"/>
  <c r="G45" i="1"/>
  <c r="G65" i="1"/>
  <c r="G94" i="1"/>
  <c r="G78" i="1"/>
  <c r="G62" i="1"/>
  <c r="G46" i="1"/>
  <c r="G30" i="1"/>
  <c r="G14" i="1"/>
  <c r="G61" i="1"/>
  <c r="G49" i="1"/>
  <c r="M43" i="1"/>
  <c r="G84" i="1"/>
  <c r="G68" i="1"/>
  <c r="G52" i="1"/>
  <c r="G36" i="1"/>
  <c r="G20" i="1"/>
  <c r="G4" i="1"/>
  <c r="G48" i="1"/>
  <c r="M91" i="1"/>
  <c r="G87" i="1"/>
  <c r="G71" i="1"/>
  <c r="G55" i="1"/>
  <c r="G39" i="1"/>
  <c r="G23" i="1"/>
  <c r="G7" i="1"/>
  <c r="G2" i="1"/>
  <c r="G90" i="1"/>
  <c r="G74" i="1"/>
  <c r="G58" i="1"/>
  <c r="G42" i="1"/>
  <c r="G26" i="1"/>
  <c r="G10" i="1"/>
  <c r="G33" i="1"/>
  <c r="G32" i="1"/>
  <c r="M27" i="1"/>
  <c r="M75" i="1"/>
  <c r="G99" i="1"/>
  <c r="G83" i="1"/>
  <c r="G67" i="1"/>
  <c r="G51" i="1"/>
  <c r="G35" i="1"/>
  <c r="G19" i="1"/>
  <c r="G3" i="1"/>
  <c r="G17" i="1"/>
  <c r="G86" i="1"/>
  <c r="G70" i="1"/>
  <c r="G6" i="1"/>
  <c r="G97" i="1"/>
  <c r="G16" i="1"/>
  <c r="M11" i="1"/>
  <c r="G63" i="1"/>
  <c r="M59" i="1"/>
  <c r="G98" i="1"/>
  <c r="G82" i="1"/>
  <c r="G66" i="1"/>
  <c r="G50" i="1"/>
  <c r="G34" i="1"/>
  <c r="G18" i="1"/>
  <c r="G95" i="1"/>
  <c r="G79" i="1"/>
  <c r="G47" i="1"/>
  <c r="G31" i="1"/>
  <c r="G15" i="1"/>
  <c r="G92" i="1"/>
  <c r="G76" i="1"/>
  <c r="G60" i="1"/>
  <c r="G44" i="1"/>
  <c r="G28" i="1"/>
  <c r="M5" i="1"/>
  <c r="M85" i="1"/>
  <c r="G89" i="1"/>
  <c r="G73" i="1"/>
  <c r="G41" i="1"/>
  <c r="G25" i="1"/>
  <c r="G9" i="1"/>
  <c r="G101" i="1"/>
  <c r="G69" i="1"/>
  <c r="G53" i="1"/>
  <c r="G37" i="1"/>
  <c r="G21" i="1"/>
  <c r="G100" i="1"/>
  <c r="H98" i="1"/>
  <c r="H82" i="1"/>
  <c r="H66" i="1"/>
  <c r="H50" i="1"/>
  <c r="H34" i="1"/>
  <c r="H18" i="1"/>
  <c r="H97" i="1"/>
  <c r="H81" i="1"/>
  <c r="H65" i="1"/>
  <c r="H49" i="1"/>
  <c r="H33" i="1"/>
  <c r="H17" i="1"/>
  <c r="H96" i="1"/>
  <c r="H80" i="1"/>
  <c r="H64" i="1"/>
  <c r="H48" i="1"/>
  <c r="H32" i="1"/>
  <c r="H16" i="1"/>
  <c r="H95" i="1"/>
  <c r="H79" i="1"/>
  <c r="H63" i="1"/>
  <c r="H47" i="1"/>
  <c r="H31" i="1"/>
  <c r="H15" i="1"/>
  <c r="H94" i="1"/>
  <c r="H78" i="1"/>
  <c r="H62" i="1"/>
  <c r="H46" i="1"/>
  <c r="H30" i="1"/>
  <c r="H14" i="1"/>
  <c r="H61" i="1"/>
  <c r="H92" i="1"/>
  <c r="H76" i="1"/>
  <c r="H60" i="1"/>
  <c r="H44" i="1"/>
  <c r="H28" i="1"/>
  <c r="H12" i="1"/>
  <c r="H93" i="1"/>
  <c r="H91" i="1"/>
  <c r="H75" i="1"/>
  <c r="H59" i="1"/>
  <c r="H43" i="1"/>
  <c r="H27" i="1"/>
  <c r="H11" i="1"/>
  <c r="H29" i="1"/>
  <c r="H90" i="1"/>
  <c r="H74" i="1"/>
  <c r="H58" i="1"/>
  <c r="H42" i="1"/>
  <c r="H26" i="1"/>
  <c r="H10" i="1"/>
  <c r="H89" i="1"/>
  <c r="H73" i="1"/>
  <c r="H57" i="1"/>
  <c r="H41" i="1"/>
  <c r="H25" i="1"/>
  <c r="H9" i="1"/>
  <c r="H45" i="1"/>
  <c r="H88" i="1"/>
  <c r="H72" i="1"/>
  <c r="H56" i="1"/>
  <c r="H40" i="1"/>
  <c r="H24" i="1"/>
  <c r="H8" i="1"/>
  <c r="H77" i="1"/>
  <c r="H87" i="1"/>
  <c r="H71" i="1"/>
  <c r="H55" i="1"/>
  <c r="H39" i="1"/>
  <c r="H23" i="1"/>
  <c r="H7" i="1"/>
  <c r="H86" i="1"/>
  <c r="H70" i="1"/>
  <c r="H54" i="1"/>
  <c r="H38" i="1"/>
  <c r="H22" i="1"/>
  <c r="H6" i="1"/>
  <c r="H101" i="1"/>
  <c r="H85" i="1"/>
  <c r="H69" i="1"/>
  <c r="H53" i="1"/>
  <c r="H37" i="1"/>
  <c r="H21" i="1"/>
  <c r="H5" i="1"/>
  <c r="H13" i="1"/>
  <c r="H100" i="1"/>
  <c r="H84" i="1"/>
  <c r="H68" i="1"/>
  <c r="H52" i="1"/>
  <c r="H36" i="1"/>
  <c r="H20" i="1"/>
  <c r="H4" i="1"/>
  <c r="H99" i="1"/>
  <c r="H83" i="1"/>
  <c r="H67" i="1"/>
  <c r="H51" i="1"/>
  <c r="H35" i="1"/>
  <c r="H19" i="1"/>
  <c r="H3" i="1"/>
  <c r="H2" i="1"/>
  <c r="I88" i="1"/>
  <c r="I72" i="1"/>
  <c r="I56" i="1"/>
  <c r="I40" i="1"/>
  <c r="I24" i="1"/>
  <c r="I8" i="1"/>
  <c r="I95" i="1"/>
  <c r="I94" i="1"/>
  <c r="I79" i="1"/>
  <c r="I78" i="1"/>
  <c r="I63" i="1"/>
  <c r="I62" i="1"/>
  <c r="I47" i="1"/>
  <c r="I46" i="1"/>
  <c r="I31" i="1"/>
  <c r="I30" i="1"/>
  <c r="I15" i="1"/>
  <c r="I14" i="1"/>
  <c r="I98" i="1"/>
  <c r="I82" i="1"/>
  <c r="I66" i="1"/>
  <c r="I50" i="1"/>
  <c r="I34" i="1"/>
  <c r="I18" i="1"/>
  <c r="I97" i="1"/>
  <c r="I81" i="1"/>
  <c r="I65" i="1"/>
  <c r="I49" i="1"/>
  <c r="I33" i="1"/>
  <c r="I17" i="1"/>
  <c r="I96" i="1"/>
  <c r="I80" i="1"/>
  <c r="I64" i="1"/>
  <c r="I48" i="1"/>
  <c r="I32" i="1"/>
  <c r="I16" i="1"/>
  <c r="I93" i="1"/>
  <c r="I77" i="1"/>
  <c r="I61" i="1"/>
  <c r="I45" i="1"/>
  <c r="I29" i="1"/>
  <c r="I13" i="1"/>
  <c r="I92" i="1"/>
  <c r="I76" i="1"/>
  <c r="I60" i="1"/>
  <c r="I44" i="1"/>
  <c r="I28" i="1"/>
  <c r="I12" i="1"/>
  <c r="I91" i="1"/>
  <c r="I75" i="1"/>
  <c r="I59" i="1"/>
  <c r="I43" i="1"/>
  <c r="I27" i="1"/>
  <c r="I11" i="1"/>
  <c r="I90" i="1"/>
  <c r="I74" i="1"/>
  <c r="I58" i="1"/>
  <c r="I42" i="1"/>
  <c r="I26" i="1"/>
  <c r="I10" i="1"/>
  <c r="I89" i="1"/>
  <c r="I73" i="1"/>
  <c r="I57" i="1"/>
  <c r="I41" i="1"/>
  <c r="I25" i="1"/>
  <c r="I9" i="1"/>
  <c r="I87" i="1"/>
  <c r="I71" i="1"/>
  <c r="I55" i="1"/>
  <c r="I39" i="1"/>
  <c r="I23" i="1"/>
  <c r="I7" i="1"/>
  <c r="I86" i="1"/>
  <c r="I70" i="1"/>
  <c r="I54" i="1"/>
  <c r="I38" i="1"/>
  <c r="I22" i="1"/>
  <c r="I6" i="1"/>
  <c r="I101" i="1"/>
  <c r="I85" i="1"/>
  <c r="I69" i="1"/>
  <c r="I53" i="1"/>
  <c r="I37" i="1"/>
  <c r="I21" i="1"/>
  <c r="I5" i="1"/>
  <c r="I100" i="1"/>
  <c r="I84" i="1"/>
  <c r="I68" i="1"/>
  <c r="I52" i="1"/>
  <c r="I36" i="1"/>
  <c r="I20" i="1"/>
  <c r="I4" i="1"/>
  <c r="I99" i="1"/>
  <c r="I83" i="1"/>
  <c r="I67" i="1"/>
  <c r="I51" i="1"/>
  <c r="I35" i="1"/>
  <c r="I19" i="1"/>
  <c r="I3" i="1"/>
  <c r="I2" i="1"/>
  <c r="J98" i="1"/>
  <c r="J82" i="1"/>
  <c r="J66" i="1"/>
  <c r="J50" i="1"/>
  <c r="J34" i="1"/>
  <c r="J18" i="1"/>
  <c r="J49" i="1"/>
  <c r="J96" i="1"/>
  <c r="J80" i="1"/>
  <c r="J64" i="1"/>
  <c r="J48" i="1"/>
  <c r="J32" i="1"/>
  <c r="J16" i="1"/>
  <c r="J17" i="1"/>
  <c r="J95" i="1"/>
  <c r="J79" i="1"/>
  <c r="J63" i="1"/>
  <c r="J47" i="1"/>
  <c r="J31" i="1"/>
  <c r="J15" i="1"/>
  <c r="J33" i="1"/>
  <c r="J94" i="1"/>
  <c r="J78" i="1"/>
  <c r="J62" i="1"/>
  <c r="J46" i="1"/>
  <c r="J30" i="1"/>
  <c r="J14" i="1"/>
  <c r="J65" i="1"/>
  <c r="J93" i="1"/>
  <c r="J77" i="1"/>
  <c r="J61" i="1"/>
  <c r="J45" i="1"/>
  <c r="J29" i="1"/>
  <c r="J13" i="1"/>
  <c r="J92" i="1"/>
  <c r="J76" i="1"/>
  <c r="J60" i="1"/>
  <c r="J44" i="1"/>
  <c r="J28" i="1"/>
  <c r="J12" i="1"/>
  <c r="J91" i="1"/>
  <c r="J75" i="1"/>
  <c r="J59" i="1"/>
  <c r="J43" i="1"/>
  <c r="J27" i="1"/>
  <c r="J11" i="1"/>
  <c r="J90" i="1"/>
  <c r="J74" i="1"/>
  <c r="J58" i="1"/>
  <c r="J42" i="1"/>
  <c r="J26" i="1"/>
  <c r="J10" i="1"/>
  <c r="J89" i="1"/>
  <c r="J73" i="1"/>
  <c r="J57" i="1"/>
  <c r="J41" i="1"/>
  <c r="J25" i="1"/>
  <c r="J9" i="1"/>
  <c r="J88" i="1"/>
  <c r="J72" i="1"/>
  <c r="J56" i="1"/>
  <c r="J40" i="1"/>
  <c r="J24" i="1"/>
  <c r="J8" i="1"/>
  <c r="J97" i="1"/>
  <c r="J87" i="1"/>
  <c r="J71" i="1"/>
  <c r="J55" i="1"/>
  <c r="J39" i="1"/>
  <c r="J23" i="1"/>
  <c r="J7" i="1"/>
  <c r="J81" i="1"/>
  <c r="J86" i="1"/>
  <c r="J70" i="1"/>
  <c r="J54" i="1"/>
  <c r="J38" i="1"/>
  <c r="J22" i="1"/>
  <c r="J6" i="1"/>
  <c r="J101" i="1"/>
  <c r="J85" i="1"/>
  <c r="J69" i="1"/>
  <c r="J53" i="1"/>
  <c r="J37" i="1"/>
  <c r="J21" i="1"/>
  <c r="J5" i="1"/>
  <c r="J100" i="1"/>
  <c r="J84" i="1"/>
  <c r="J68" i="1"/>
  <c r="J52" i="1"/>
  <c r="J36" i="1"/>
  <c r="J20" i="1"/>
  <c r="J4" i="1"/>
  <c r="J99" i="1"/>
  <c r="J83" i="1"/>
  <c r="J67" i="1"/>
  <c r="J51" i="1"/>
  <c r="J35" i="1"/>
  <c r="J19" i="1"/>
  <c r="J3" i="1"/>
  <c r="J2" i="1"/>
  <c r="K93" i="1"/>
  <c r="K82" i="1"/>
  <c r="K81" i="1"/>
  <c r="K77" i="1"/>
  <c r="K66" i="1"/>
  <c r="K65" i="1"/>
  <c r="K61" i="1"/>
  <c r="K50" i="1"/>
  <c r="K49" i="1"/>
  <c r="K45" i="1"/>
  <c r="K34" i="1"/>
  <c r="K33" i="1"/>
  <c r="K29" i="1"/>
  <c r="K18" i="1"/>
  <c r="K98" i="1"/>
  <c r="K17" i="1"/>
  <c r="K97" i="1"/>
  <c r="K13" i="1"/>
  <c r="K96" i="1"/>
  <c r="K80" i="1"/>
  <c r="K64" i="1"/>
  <c r="K48" i="1"/>
  <c r="K32" i="1"/>
  <c r="K16" i="1"/>
  <c r="K95" i="1"/>
  <c r="K79" i="1"/>
  <c r="K63" i="1"/>
  <c r="K47" i="1"/>
  <c r="K31" i="1"/>
  <c r="K15" i="1"/>
  <c r="K94" i="1"/>
  <c r="K78" i="1"/>
  <c r="K62" i="1"/>
  <c r="K46" i="1"/>
  <c r="K30" i="1"/>
  <c r="K14" i="1"/>
  <c r="K92" i="1"/>
  <c r="K76" i="1"/>
  <c r="K60" i="1"/>
  <c r="K44" i="1"/>
  <c r="K28" i="1"/>
  <c r="K12" i="1"/>
  <c r="K91" i="1"/>
  <c r="K75" i="1"/>
  <c r="K59" i="1"/>
  <c r="K43" i="1"/>
  <c r="K27" i="1"/>
  <c r="K11" i="1"/>
  <c r="K90" i="1"/>
  <c r="K74" i="1"/>
  <c r="K58" i="1"/>
  <c r="K42" i="1"/>
  <c r="K26" i="1"/>
  <c r="K10" i="1"/>
  <c r="K89" i="1"/>
  <c r="K73" i="1"/>
  <c r="K57" i="1"/>
  <c r="K41" i="1"/>
  <c r="K25" i="1"/>
  <c r="K9" i="1"/>
  <c r="K88" i="1"/>
  <c r="K72" i="1"/>
  <c r="K56" i="1"/>
  <c r="K40" i="1"/>
  <c r="K24" i="1"/>
  <c r="K8" i="1"/>
  <c r="K87" i="1"/>
  <c r="K71" i="1"/>
  <c r="K55" i="1"/>
  <c r="K39" i="1"/>
  <c r="K23" i="1"/>
  <c r="K7" i="1"/>
  <c r="K86" i="1"/>
  <c r="K70" i="1"/>
  <c r="K54" i="1"/>
  <c r="K38" i="1"/>
  <c r="K22" i="1"/>
  <c r="K6" i="1"/>
  <c r="K101" i="1"/>
  <c r="K85" i="1"/>
  <c r="K69" i="1"/>
  <c r="K53" i="1"/>
  <c r="K37" i="1"/>
  <c r="K21" i="1"/>
  <c r="K5" i="1"/>
  <c r="K100" i="1"/>
  <c r="K84" i="1"/>
  <c r="K68" i="1"/>
  <c r="K52" i="1"/>
  <c r="K36" i="1"/>
  <c r="K20" i="1"/>
  <c r="K4" i="1"/>
  <c r="K99" i="1"/>
  <c r="K83" i="1"/>
  <c r="K67" i="1"/>
  <c r="K51" i="1"/>
  <c r="K35" i="1"/>
  <c r="K19" i="1"/>
  <c r="K3" i="1"/>
  <c r="L66" i="1"/>
  <c r="L65" i="1"/>
  <c r="K2" i="1"/>
  <c r="L58" i="1"/>
  <c r="L50" i="1"/>
  <c r="L91" i="1"/>
  <c r="L75" i="1"/>
  <c r="L59" i="1"/>
  <c r="L43" i="1"/>
  <c r="L27" i="1"/>
  <c r="L11" i="1"/>
  <c r="L49" i="1"/>
  <c r="L42" i="1"/>
  <c r="L34" i="1"/>
  <c r="L33" i="1"/>
  <c r="L26" i="1"/>
  <c r="L18" i="1"/>
  <c r="L98" i="1"/>
  <c r="L17" i="1"/>
  <c r="L97" i="1"/>
  <c r="L10" i="1"/>
  <c r="L90" i="1"/>
  <c r="L82" i="1"/>
  <c r="L81" i="1"/>
  <c r="L74" i="1"/>
  <c r="L96" i="1"/>
  <c r="L80" i="1"/>
  <c r="L64" i="1"/>
  <c r="L48" i="1"/>
  <c r="L32" i="1"/>
  <c r="L16" i="1"/>
  <c r="L95" i="1"/>
  <c r="L79" i="1"/>
  <c r="L63" i="1"/>
  <c r="L47" i="1"/>
  <c r="L31" i="1"/>
  <c r="L15" i="1"/>
  <c r="L94" i="1"/>
  <c r="L78" i="1"/>
  <c r="L62" i="1"/>
  <c r="L46" i="1"/>
  <c r="L30" i="1"/>
  <c r="L14" i="1"/>
  <c r="L93" i="1"/>
  <c r="L77" i="1"/>
  <c r="L61" i="1"/>
  <c r="L45" i="1"/>
  <c r="L29" i="1"/>
  <c r="L13" i="1"/>
  <c r="L92" i="1"/>
  <c r="L76" i="1"/>
  <c r="L60" i="1"/>
  <c r="L44" i="1"/>
  <c r="L28" i="1"/>
  <c r="L12" i="1"/>
  <c r="L89" i="1"/>
  <c r="L73" i="1"/>
  <c r="L57" i="1"/>
  <c r="L41" i="1"/>
  <c r="L25" i="1"/>
  <c r="L9" i="1"/>
  <c r="L88" i="1"/>
  <c r="L72" i="1"/>
  <c r="L56" i="1"/>
  <c r="L40" i="1"/>
  <c r="L24" i="1"/>
  <c r="L8" i="1"/>
  <c r="L87" i="1"/>
  <c r="L71" i="1"/>
  <c r="L55" i="1"/>
  <c r="L39" i="1"/>
  <c r="L23" i="1"/>
  <c r="L7" i="1"/>
  <c r="L86" i="1"/>
  <c r="L70" i="1"/>
  <c r="L54" i="1"/>
  <c r="L38" i="1"/>
  <c r="L22" i="1"/>
  <c r="L6" i="1"/>
  <c r="W100" i="1"/>
  <c r="W68" i="1"/>
  <c r="W4" i="1"/>
  <c r="L101" i="1"/>
  <c r="L85" i="1"/>
  <c r="L69" i="1"/>
  <c r="L53" i="1"/>
  <c r="L37" i="1"/>
  <c r="L21" i="1"/>
  <c r="L5" i="1"/>
  <c r="L100" i="1"/>
  <c r="L84" i="1"/>
  <c r="L68" i="1"/>
  <c r="L52" i="1"/>
  <c r="L36" i="1"/>
  <c r="L20" i="1"/>
  <c r="L4" i="1"/>
  <c r="W84" i="1"/>
  <c r="L99" i="1"/>
  <c r="L83" i="1"/>
  <c r="L67" i="1"/>
  <c r="L51" i="1"/>
  <c r="L35" i="1"/>
  <c r="L19" i="1"/>
  <c r="L3" i="1"/>
  <c r="L2" i="1"/>
  <c r="W52" i="1"/>
  <c r="W88" i="1"/>
  <c r="W72" i="1"/>
  <c r="W56" i="1"/>
  <c r="W40" i="1"/>
  <c r="W24" i="1"/>
  <c r="W94" i="1"/>
  <c r="W78" i="1"/>
  <c r="W46" i="1"/>
  <c r="W30" i="1"/>
  <c r="W62" i="1"/>
  <c r="W101" i="1"/>
  <c r="W5" i="1"/>
  <c r="W8" i="1"/>
  <c r="W17" i="1"/>
  <c r="W36" i="1"/>
  <c r="W95" i="1"/>
  <c r="W79" i="1"/>
  <c r="W85" i="1"/>
  <c r="W97" i="1"/>
  <c r="W96" i="1"/>
  <c r="W80" i="1"/>
  <c r="W64" i="1"/>
  <c r="W32" i="1"/>
  <c r="W16" i="1"/>
  <c r="W82" i="1"/>
  <c r="W66" i="1"/>
  <c r="W50" i="1"/>
  <c r="W34" i="1"/>
  <c r="W69" i="1"/>
  <c r="W81" i="1"/>
  <c r="W65" i="1"/>
  <c r="W49" i="1"/>
  <c r="W33" i="1"/>
  <c r="W20" i="1"/>
  <c r="W71" i="1"/>
  <c r="W7" i="1"/>
  <c r="W48" i="1"/>
  <c r="W93" i="1"/>
  <c r="W77" i="1"/>
  <c r="W61" i="1"/>
  <c r="W45" i="1"/>
  <c r="W29" i="1"/>
  <c r="W13" i="1"/>
  <c r="W22" i="1"/>
  <c r="W2" i="1"/>
  <c r="W89" i="1"/>
  <c r="W73" i="1"/>
  <c r="W57" i="1"/>
  <c r="W41" i="1"/>
  <c r="W25" i="1"/>
  <c r="W9" i="1"/>
  <c r="W92" i="1"/>
  <c r="W76" i="1"/>
  <c r="W60" i="1"/>
  <c r="W44" i="1"/>
  <c r="W28" i="1"/>
  <c r="W12" i="1"/>
  <c r="W54" i="1"/>
  <c r="W63" i="1"/>
  <c r="W47" i="1"/>
  <c r="W31" i="1"/>
  <c r="W15" i="1"/>
  <c r="W98" i="1"/>
  <c r="W18" i="1"/>
  <c r="W53" i="1"/>
  <c r="W37" i="1"/>
  <c r="W21" i="1"/>
  <c r="W99" i="1"/>
  <c r="W67" i="1"/>
  <c r="W3" i="1"/>
  <c r="W91" i="1"/>
  <c r="W75" i="1"/>
  <c r="W59" i="1"/>
  <c r="W43" i="1"/>
  <c r="W27" i="1"/>
  <c r="W11" i="1"/>
  <c r="W14" i="1"/>
  <c r="W35" i="1"/>
  <c r="W86" i="1"/>
  <c r="W70" i="1"/>
  <c r="W38" i="1"/>
  <c r="W6" i="1"/>
  <c r="W87" i="1"/>
  <c r="W55" i="1"/>
  <c r="W39" i="1"/>
  <c r="W23" i="1"/>
  <c r="W83" i="1"/>
  <c r="W51" i="1"/>
  <c r="W19" i="1"/>
  <c r="W90" i="1"/>
  <c r="W74" i="1"/>
  <c r="W58" i="1"/>
  <c r="W42" i="1"/>
  <c r="W26" i="1"/>
  <c r="W10" i="1"/>
  <c r="N2" i="1"/>
  <c r="Q2" i="1"/>
  <c r="T2" i="1"/>
  <c r="T3" i="1"/>
  <c r="N9" i="1"/>
  <c r="N76" i="1"/>
  <c r="N44" i="1"/>
  <c r="N28" i="1"/>
  <c r="N12" i="1"/>
  <c r="N92" i="1"/>
  <c r="N60" i="1"/>
  <c r="N72" i="1"/>
  <c r="N56" i="1"/>
  <c r="N40" i="1"/>
  <c r="N24" i="1"/>
  <c r="N8" i="1"/>
  <c r="N25" i="1"/>
  <c r="N39" i="1"/>
  <c r="N11" i="1"/>
  <c r="N88" i="1"/>
  <c r="N23" i="1"/>
  <c r="N73" i="1"/>
  <c r="N57" i="1"/>
  <c r="N71" i="1"/>
  <c r="N7" i="1"/>
  <c r="N89" i="1"/>
  <c r="N87" i="1"/>
  <c r="N41" i="1"/>
  <c r="N67" i="1"/>
  <c r="N99" i="1"/>
  <c r="N83" i="1"/>
  <c r="N51" i="1"/>
  <c r="N35" i="1"/>
  <c r="N3" i="1"/>
  <c r="N86" i="1"/>
  <c r="N70" i="1"/>
  <c r="N54" i="1"/>
  <c r="N38" i="1"/>
  <c r="N22" i="1"/>
  <c r="N6" i="1"/>
  <c r="N91" i="1"/>
  <c r="N94" i="1"/>
  <c r="N81" i="1"/>
  <c r="N84" i="1"/>
  <c r="N4" i="1"/>
  <c r="N90" i="1"/>
  <c r="N74" i="1"/>
  <c r="N58" i="1"/>
  <c r="N42" i="1"/>
  <c r="N26" i="1"/>
  <c r="N10" i="1"/>
  <c r="N30" i="1"/>
  <c r="N100" i="1"/>
  <c r="N93" i="1"/>
  <c r="N77" i="1"/>
  <c r="N61" i="1"/>
  <c r="N45" i="1"/>
  <c r="N29" i="1"/>
  <c r="N13" i="1"/>
  <c r="N46" i="1"/>
  <c r="N49" i="1"/>
  <c r="N17" i="1"/>
  <c r="N68" i="1"/>
  <c r="N96" i="1"/>
  <c r="N80" i="1"/>
  <c r="N64" i="1"/>
  <c r="N48" i="1"/>
  <c r="N32" i="1"/>
  <c r="N16" i="1"/>
  <c r="N75" i="1"/>
  <c r="N62" i="1"/>
  <c r="N65" i="1"/>
  <c r="N36" i="1"/>
  <c r="N19" i="1"/>
  <c r="N97" i="1"/>
  <c r="N52" i="1"/>
  <c r="N43" i="1"/>
  <c r="N20" i="1"/>
  <c r="N101" i="1"/>
  <c r="N85" i="1"/>
  <c r="N69" i="1"/>
  <c r="N53" i="1"/>
  <c r="N37" i="1"/>
  <c r="N21" i="1"/>
  <c r="N5" i="1"/>
  <c r="N27" i="1"/>
  <c r="N78" i="1"/>
  <c r="N33" i="1"/>
  <c r="N59" i="1"/>
  <c r="N14" i="1"/>
  <c r="N98" i="1"/>
  <c r="N82" i="1"/>
  <c r="N66" i="1"/>
  <c r="N50" i="1"/>
  <c r="N34" i="1"/>
  <c r="N18" i="1"/>
  <c r="N55" i="1"/>
  <c r="N95" i="1"/>
  <c r="N79" i="1"/>
  <c r="N63" i="1"/>
  <c r="N47" i="1"/>
  <c r="N31" i="1"/>
  <c r="N15" i="1"/>
  <c r="Q88" i="1"/>
  <c r="Q72" i="1"/>
  <c r="Q56" i="1"/>
  <c r="Q50" i="1"/>
  <c r="Q40" i="1"/>
  <c r="Q24" i="1"/>
  <c r="Q18" i="1"/>
  <c r="Q8" i="1"/>
  <c r="P88" i="1"/>
  <c r="P72" i="1"/>
  <c r="P56" i="1"/>
  <c r="P40" i="1"/>
  <c r="P24" i="1"/>
  <c r="P8" i="1"/>
  <c r="Q92" i="1"/>
  <c r="Q60" i="1"/>
  <c r="Q44" i="1"/>
  <c r="Q76" i="1"/>
  <c r="Q28" i="1"/>
  <c r="Q12" i="1"/>
  <c r="Q34" i="1"/>
  <c r="Q51" i="1"/>
  <c r="Q35" i="1"/>
  <c r="Q19" i="1"/>
  <c r="Q3" i="1"/>
  <c r="Q95" i="1"/>
  <c r="Q79" i="1"/>
  <c r="Q63" i="1"/>
  <c r="Q47" i="1"/>
  <c r="Q31" i="1"/>
  <c r="Q15" i="1"/>
  <c r="Q71" i="1"/>
  <c r="Q42" i="1"/>
  <c r="Q10" i="1"/>
  <c r="Q4" i="1"/>
  <c r="Q93" i="1"/>
  <c r="Q77" i="1"/>
  <c r="Q61" i="1"/>
  <c r="Q55" i="1"/>
  <c r="Q45" i="1"/>
  <c r="Q39" i="1"/>
  <c r="Q29" i="1"/>
  <c r="Q23" i="1"/>
  <c r="Q13" i="1"/>
  <c r="Q7" i="1"/>
  <c r="Q87" i="1"/>
  <c r="Q90" i="1"/>
  <c r="Q58" i="1"/>
  <c r="Q84" i="1"/>
  <c r="Q52" i="1"/>
  <c r="Q64" i="1"/>
  <c r="Q48" i="1"/>
  <c r="Q86" i="1"/>
  <c r="Q70" i="1"/>
  <c r="Q54" i="1"/>
  <c r="Q38" i="1"/>
  <c r="Q22" i="1"/>
  <c r="Q6" i="1"/>
  <c r="Q74" i="1"/>
  <c r="Q16" i="1"/>
  <c r="Q99" i="1"/>
  <c r="Q89" i="1"/>
  <c r="Q83" i="1"/>
  <c r="Q73" i="1"/>
  <c r="Q67" i="1"/>
  <c r="Q57" i="1"/>
  <c r="Q41" i="1"/>
  <c r="Q25" i="1"/>
  <c r="Q9" i="1"/>
  <c r="Q100" i="1"/>
  <c r="Q68" i="1"/>
  <c r="Q26" i="1"/>
  <c r="Q36" i="1"/>
  <c r="Q80" i="1"/>
  <c r="Q98" i="1"/>
  <c r="Q82" i="1"/>
  <c r="Q66" i="1"/>
  <c r="Q32" i="1"/>
  <c r="Q101" i="1"/>
  <c r="Q85" i="1"/>
  <c r="Q69" i="1"/>
  <c r="Q53" i="1"/>
  <c r="Q37" i="1"/>
  <c r="Q21" i="1"/>
  <c r="Q5" i="1"/>
  <c r="Q20" i="1"/>
  <c r="Q96" i="1"/>
  <c r="Q81" i="1"/>
  <c r="Q59" i="1"/>
  <c r="Q49" i="1"/>
  <c r="Q17" i="1"/>
  <c r="Q97" i="1"/>
  <c r="Q91" i="1"/>
  <c r="Q75" i="1"/>
  <c r="Q65" i="1"/>
  <c r="Q43" i="1"/>
  <c r="Q33" i="1"/>
  <c r="Q27" i="1"/>
  <c r="Q11" i="1"/>
  <c r="Q94" i="1"/>
  <c r="Q78" i="1"/>
  <c r="Q62" i="1"/>
  <c r="Q46" i="1"/>
  <c r="Q30" i="1"/>
  <c r="Q14" i="1"/>
  <c r="S29" i="1"/>
  <c r="R29" i="1" s="1"/>
  <c r="S13" i="1"/>
  <c r="R13" i="1" s="1"/>
  <c r="S61" i="1"/>
  <c r="R61" i="1" s="1"/>
  <c r="S91" i="1"/>
  <c r="R91" i="1" s="1"/>
  <c r="S75" i="1"/>
  <c r="R75" i="1" s="1"/>
  <c r="S59" i="1"/>
  <c r="R59" i="1" s="1"/>
  <c r="S43" i="1"/>
  <c r="R43" i="1" s="1"/>
  <c r="S27" i="1"/>
  <c r="R27" i="1" s="1"/>
  <c r="S11" i="1"/>
  <c r="R11" i="1" s="1"/>
  <c r="S97" i="1"/>
  <c r="R97" i="1" s="1"/>
  <c r="S84" i="1"/>
  <c r="R84" i="1" s="1"/>
  <c r="S68" i="1"/>
  <c r="R68" i="1" s="1"/>
  <c r="S52" i="1"/>
  <c r="R52" i="1" s="1"/>
  <c r="S36" i="1"/>
  <c r="R36" i="1" s="1"/>
  <c r="S20" i="1"/>
  <c r="R20" i="1" s="1"/>
  <c r="S4" i="1"/>
  <c r="R4" i="1" s="1"/>
  <c r="S100" i="1"/>
  <c r="R100" i="1" s="1"/>
  <c r="S81" i="1"/>
  <c r="R81" i="1" s="1"/>
  <c r="S65" i="1"/>
  <c r="R65" i="1" s="1"/>
  <c r="S49" i="1"/>
  <c r="R49" i="1" s="1"/>
  <c r="S33" i="1"/>
  <c r="R33" i="1" s="1"/>
  <c r="S17" i="1"/>
  <c r="R17" i="1" s="1"/>
  <c r="S77" i="1"/>
  <c r="R77" i="1" s="1"/>
  <c r="S48" i="1"/>
  <c r="R48" i="1" s="1"/>
  <c r="S32" i="1"/>
  <c r="R32" i="1" s="1"/>
  <c r="S93" i="1"/>
  <c r="R93" i="1" s="1"/>
  <c r="S45" i="1"/>
  <c r="R45" i="1" s="1"/>
  <c r="S16" i="1"/>
  <c r="R16" i="1" s="1"/>
  <c r="S99" i="1"/>
  <c r="R99" i="1" s="1"/>
  <c r="S86" i="1"/>
  <c r="R86" i="1" s="1"/>
  <c r="S83" i="1"/>
  <c r="R83" i="1" s="1"/>
  <c r="S70" i="1"/>
  <c r="R70" i="1" s="1"/>
  <c r="S67" i="1"/>
  <c r="R67" i="1" s="1"/>
  <c r="S54" i="1"/>
  <c r="R54" i="1" s="1"/>
  <c r="S51" i="1"/>
  <c r="R51" i="1" s="1"/>
  <c r="S38" i="1"/>
  <c r="R38" i="1" s="1"/>
  <c r="S35" i="1"/>
  <c r="R35" i="1" s="1"/>
  <c r="S22" i="1"/>
  <c r="R22" i="1" s="1"/>
  <c r="S19" i="1"/>
  <c r="R19" i="1" s="1"/>
  <c r="S6" i="1"/>
  <c r="R6" i="1" s="1"/>
  <c r="S3" i="1"/>
  <c r="R3" i="1" s="1"/>
  <c r="S92" i="1"/>
  <c r="R92" i="1" s="1"/>
  <c r="S76" i="1"/>
  <c r="R76" i="1" s="1"/>
  <c r="S73" i="1"/>
  <c r="R73" i="1" s="1"/>
  <c r="S60" i="1"/>
  <c r="R60" i="1" s="1"/>
  <c r="S57" i="1"/>
  <c r="R57" i="1" s="1"/>
  <c r="S44" i="1"/>
  <c r="R44" i="1" s="1"/>
  <c r="S41" i="1"/>
  <c r="R41" i="1" s="1"/>
  <c r="S28" i="1"/>
  <c r="R28" i="1" s="1"/>
  <c r="S25" i="1"/>
  <c r="R25" i="1" s="1"/>
  <c r="S12" i="1"/>
  <c r="R12" i="1" s="1"/>
  <c r="S9" i="1"/>
  <c r="R9" i="1" s="1"/>
  <c r="S89" i="1"/>
  <c r="R89" i="1" s="1"/>
  <c r="S63" i="1"/>
  <c r="R63" i="1" s="1"/>
  <c r="S47" i="1"/>
  <c r="R47" i="1" s="1"/>
  <c r="S31" i="1"/>
  <c r="R31" i="1" s="1"/>
  <c r="S15" i="1"/>
  <c r="R15" i="1" s="1"/>
  <c r="S79" i="1"/>
  <c r="R79" i="1" s="1"/>
  <c r="S98" i="1"/>
  <c r="R98" i="1" s="1"/>
  <c r="S82" i="1"/>
  <c r="R82" i="1" s="1"/>
  <c r="S66" i="1"/>
  <c r="R66" i="1" s="1"/>
  <c r="S50" i="1"/>
  <c r="R50" i="1" s="1"/>
  <c r="S34" i="1"/>
  <c r="R34" i="1" s="1"/>
  <c r="S18" i="1"/>
  <c r="R18" i="1" s="1"/>
  <c r="S101" i="1"/>
  <c r="R101" i="1" s="1"/>
  <c r="S72" i="1"/>
  <c r="R72" i="1" s="1"/>
  <c r="S69" i="1"/>
  <c r="R69" i="1" s="1"/>
  <c r="S56" i="1"/>
  <c r="R56" i="1" s="1"/>
  <c r="S53" i="1"/>
  <c r="R53" i="1" s="1"/>
  <c r="S40" i="1"/>
  <c r="R40" i="1" s="1"/>
  <c r="S37" i="1"/>
  <c r="R37" i="1" s="1"/>
  <c r="S24" i="1"/>
  <c r="R24" i="1" s="1"/>
  <c r="S21" i="1"/>
  <c r="R21" i="1" s="1"/>
  <c r="S8" i="1"/>
  <c r="R8" i="1" s="1"/>
  <c r="S5" i="1"/>
  <c r="R5" i="1" s="1"/>
  <c r="S95" i="1"/>
  <c r="R95" i="1" s="1"/>
  <c r="S85" i="1"/>
  <c r="R85" i="1" s="1"/>
  <c r="S88" i="1"/>
  <c r="R88" i="1" s="1"/>
  <c r="S94" i="1"/>
  <c r="R94" i="1" s="1"/>
  <c r="S78" i="1"/>
  <c r="R78" i="1" s="1"/>
  <c r="S62" i="1"/>
  <c r="R62" i="1" s="1"/>
  <c r="S46" i="1"/>
  <c r="R46" i="1" s="1"/>
  <c r="S30" i="1"/>
  <c r="R30" i="1" s="1"/>
  <c r="S14" i="1"/>
  <c r="R14" i="1" s="1"/>
  <c r="S87" i="1"/>
  <c r="R87" i="1" s="1"/>
  <c r="S71" i="1"/>
  <c r="R71" i="1" s="1"/>
  <c r="S55" i="1"/>
  <c r="R55" i="1" s="1"/>
  <c r="S39" i="1"/>
  <c r="R39" i="1" s="1"/>
  <c r="S23" i="1"/>
  <c r="R23" i="1" s="1"/>
  <c r="S7" i="1"/>
  <c r="R7" i="1" s="1"/>
  <c r="S74" i="1"/>
  <c r="R74" i="1" s="1"/>
  <c r="S42" i="1"/>
  <c r="R42" i="1" s="1"/>
  <c r="S26" i="1"/>
  <c r="R26" i="1" s="1"/>
  <c r="S10" i="1"/>
  <c r="R10" i="1" s="1"/>
  <c r="S90" i="1"/>
  <c r="R90" i="1" s="1"/>
  <c r="S58" i="1"/>
  <c r="R58" i="1" s="1"/>
  <c r="S96" i="1"/>
  <c r="R96" i="1" s="1"/>
  <c r="S80" i="1"/>
  <c r="R80" i="1" s="1"/>
  <c r="S64" i="1"/>
  <c r="R64" i="1" s="1"/>
  <c r="S2" i="1"/>
  <c r="T89" i="1"/>
  <c r="T73" i="1"/>
  <c r="T57" i="1"/>
  <c r="T41" i="1"/>
  <c r="T28" i="1"/>
  <c r="T25" i="1"/>
  <c r="T12" i="1"/>
  <c r="T9" i="1"/>
  <c r="T79" i="1"/>
  <c r="T15" i="1"/>
  <c r="T63" i="1"/>
  <c r="T47" i="1"/>
  <c r="T31" i="1"/>
  <c r="T85" i="1"/>
  <c r="T53" i="1"/>
  <c r="T37" i="1"/>
  <c r="T21" i="1"/>
  <c r="T5" i="1"/>
  <c r="T27" i="1"/>
  <c r="T14" i="1"/>
  <c r="T84" i="1"/>
  <c r="T95" i="1"/>
  <c r="T30" i="1"/>
  <c r="T69" i="1"/>
  <c r="T46" i="1"/>
  <c r="T68" i="1"/>
  <c r="T101" i="1"/>
  <c r="T100" i="1"/>
  <c r="T88" i="1"/>
  <c r="T72" i="1"/>
  <c r="T56" i="1"/>
  <c r="T52" i="1"/>
  <c r="T40" i="1"/>
  <c r="T36" i="1"/>
  <c r="T24" i="1"/>
  <c r="T20" i="1"/>
  <c r="T8" i="1"/>
  <c r="T4" i="1"/>
  <c r="T75" i="1"/>
  <c r="T59" i="1"/>
  <c r="T11" i="1"/>
  <c r="T91" i="1"/>
  <c r="T65" i="1"/>
  <c r="T87" i="1"/>
  <c r="T71" i="1"/>
  <c r="T55" i="1"/>
  <c r="T39" i="1"/>
  <c r="T23" i="1"/>
  <c r="T7" i="1"/>
  <c r="T90" i="1"/>
  <c r="T74" i="1"/>
  <c r="T58" i="1"/>
  <c r="T42" i="1"/>
  <c r="T26" i="1"/>
  <c r="T10" i="1"/>
  <c r="T13" i="1"/>
  <c r="T81" i="1"/>
  <c r="T17" i="1"/>
  <c r="T61" i="1"/>
  <c r="T96" i="1"/>
  <c r="T80" i="1"/>
  <c r="T64" i="1"/>
  <c r="T48" i="1"/>
  <c r="T32" i="1"/>
  <c r="T16" i="1"/>
  <c r="T43" i="1"/>
  <c r="T77" i="1"/>
  <c r="T45" i="1"/>
  <c r="T29" i="1"/>
  <c r="T99" i="1"/>
  <c r="T86" i="1"/>
  <c r="T67" i="1"/>
  <c r="T54" i="1"/>
  <c r="T38" i="1"/>
  <c r="T35" i="1"/>
  <c r="T22" i="1"/>
  <c r="T19" i="1"/>
  <c r="T6" i="1"/>
  <c r="T93" i="1"/>
  <c r="T83" i="1"/>
  <c r="T70" i="1"/>
  <c r="T51" i="1"/>
  <c r="T94" i="1"/>
  <c r="T78" i="1"/>
  <c r="T62" i="1"/>
  <c r="T97" i="1"/>
  <c r="T33" i="1"/>
  <c r="T76" i="1"/>
  <c r="T60" i="1"/>
  <c r="T49" i="1"/>
  <c r="T92" i="1"/>
  <c r="T44" i="1"/>
  <c r="T98" i="1"/>
  <c r="T82" i="1"/>
  <c r="T66" i="1"/>
  <c r="T50" i="1"/>
  <c r="T34" i="1"/>
  <c r="T18" i="1"/>
  <c r="U44" i="1"/>
  <c r="U76" i="1"/>
  <c r="U47" i="1"/>
  <c r="U92" i="1"/>
  <c r="U60" i="1"/>
  <c r="U93" i="1"/>
  <c r="U77" i="1"/>
  <c r="U61" i="1"/>
  <c r="U45" i="1"/>
  <c r="U13" i="1"/>
  <c r="U95" i="1"/>
  <c r="U31" i="1"/>
  <c r="U91" i="1"/>
  <c r="U75" i="1"/>
  <c r="U59" i="1"/>
  <c r="U43" i="1"/>
  <c r="U30" i="1"/>
  <c r="U27" i="1"/>
  <c r="U14" i="1"/>
  <c r="U11" i="1"/>
  <c r="U81" i="1"/>
  <c r="U33" i="1"/>
  <c r="U17" i="1"/>
  <c r="U97" i="1"/>
  <c r="U65" i="1"/>
  <c r="U49" i="1"/>
  <c r="U15" i="1"/>
  <c r="U79" i="1"/>
  <c r="U29" i="1"/>
  <c r="U63" i="1"/>
  <c r="U94" i="1"/>
  <c r="U90" i="1"/>
  <c r="U74" i="1"/>
  <c r="U58" i="1"/>
  <c r="U48" i="1"/>
  <c r="U42" i="1"/>
  <c r="U32" i="1"/>
  <c r="U26" i="1"/>
  <c r="U16" i="1"/>
  <c r="U10" i="1"/>
  <c r="U80" i="1"/>
  <c r="U64" i="1"/>
  <c r="U96" i="1"/>
  <c r="U99" i="1"/>
  <c r="U83" i="1"/>
  <c r="U67" i="1"/>
  <c r="U51" i="1"/>
  <c r="U35" i="1"/>
  <c r="U19" i="1"/>
  <c r="U3" i="1"/>
  <c r="U86" i="1"/>
  <c r="U70" i="1"/>
  <c r="U54" i="1"/>
  <c r="U38" i="1"/>
  <c r="U22" i="1"/>
  <c r="U6" i="1"/>
  <c r="U89" i="1"/>
  <c r="U73" i="1"/>
  <c r="U57" i="1"/>
  <c r="U41" i="1"/>
  <c r="U28" i="1"/>
  <c r="U25" i="1"/>
  <c r="U12" i="1"/>
  <c r="U9" i="1"/>
  <c r="U98" i="1"/>
  <c r="U82" i="1"/>
  <c r="U66" i="1"/>
  <c r="U50" i="1"/>
  <c r="U34" i="1"/>
  <c r="U18" i="1"/>
  <c r="U85" i="1"/>
  <c r="U69" i="1"/>
  <c r="U53" i="1"/>
  <c r="U37" i="1"/>
  <c r="U21" i="1"/>
  <c r="U5" i="1"/>
  <c r="U101" i="1"/>
  <c r="U88" i="1"/>
  <c r="U72" i="1"/>
  <c r="U56" i="1"/>
  <c r="U40" i="1"/>
  <c r="U24" i="1"/>
  <c r="U8" i="1"/>
  <c r="U78" i="1"/>
  <c r="U62" i="1"/>
  <c r="U46" i="1"/>
  <c r="U100" i="1"/>
  <c r="U84" i="1"/>
  <c r="U68" i="1"/>
  <c r="U52" i="1"/>
  <c r="U36" i="1"/>
  <c r="U20" i="1"/>
  <c r="U4" i="1"/>
  <c r="U87" i="1"/>
  <c r="U71" i="1"/>
  <c r="U55" i="1"/>
  <c r="U39" i="1"/>
  <c r="U23" i="1"/>
  <c r="U7" i="1"/>
  <c r="V67" i="1"/>
  <c r="V35" i="1"/>
  <c r="V92" i="1"/>
  <c r="V76" i="1"/>
  <c r="V28" i="1"/>
  <c r="V12" i="1"/>
  <c r="V31" i="1"/>
  <c r="V15" i="1"/>
  <c r="V91" i="1"/>
  <c r="V75" i="1"/>
  <c r="V59" i="1"/>
  <c r="V43" i="1"/>
  <c r="V27" i="1"/>
  <c r="V11" i="1"/>
  <c r="V100" i="1"/>
  <c r="V84" i="1"/>
  <c r="V68" i="1"/>
  <c r="V36" i="1"/>
  <c r="V20" i="1"/>
  <c r="V4" i="1"/>
  <c r="V83" i="1"/>
  <c r="V19" i="1"/>
  <c r="V89" i="1"/>
  <c r="V73" i="1"/>
  <c r="V57" i="1"/>
  <c r="V41" i="1"/>
  <c r="V25" i="1"/>
  <c r="V9" i="1"/>
  <c r="V99" i="1"/>
  <c r="V51" i="1"/>
  <c r="V3" i="1"/>
  <c r="V60" i="1"/>
  <c r="V94" i="1"/>
  <c r="V62" i="1"/>
  <c r="V46" i="1"/>
  <c r="V14" i="1"/>
  <c r="V78" i="1"/>
  <c r="V30" i="1"/>
  <c r="V52" i="1"/>
  <c r="V17" i="1"/>
  <c r="V44" i="1"/>
  <c r="V87" i="1"/>
  <c r="V26" i="1"/>
  <c r="V7" i="1"/>
  <c r="V93" i="1"/>
  <c r="V95" i="1"/>
  <c r="V79" i="1"/>
  <c r="V39" i="1"/>
  <c r="V61" i="1"/>
  <c r="V32" i="1"/>
  <c r="V98" i="1"/>
  <c r="V82" i="1"/>
  <c r="V66" i="1"/>
  <c r="V50" i="1"/>
  <c r="V34" i="1"/>
  <c r="V18" i="1"/>
  <c r="V42" i="1"/>
  <c r="V77" i="1"/>
  <c r="V96" i="1"/>
  <c r="V101" i="1"/>
  <c r="V85" i="1"/>
  <c r="V69" i="1"/>
  <c r="V53" i="1"/>
  <c r="V37" i="1"/>
  <c r="V21" i="1"/>
  <c r="V5" i="1"/>
  <c r="V74" i="1"/>
  <c r="V88" i="1"/>
  <c r="V72" i="1"/>
  <c r="V56" i="1"/>
  <c r="V40" i="1"/>
  <c r="V24" i="1"/>
  <c r="V8" i="1"/>
  <c r="V97" i="1"/>
  <c r="V33" i="1"/>
  <c r="V45" i="1"/>
  <c r="V90" i="1"/>
  <c r="V65" i="1"/>
  <c r="V71" i="1"/>
  <c r="V10" i="1"/>
  <c r="V13" i="1"/>
  <c r="V81" i="1"/>
  <c r="V55" i="1"/>
  <c r="V29" i="1"/>
  <c r="V86" i="1"/>
  <c r="V70" i="1"/>
  <c r="V54" i="1"/>
  <c r="V38" i="1"/>
  <c r="V22" i="1"/>
  <c r="V6" i="1"/>
  <c r="V49" i="1"/>
  <c r="V58" i="1"/>
  <c r="V23" i="1"/>
  <c r="V80" i="1"/>
  <c r="V64" i="1"/>
  <c r="V48" i="1"/>
  <c r="V16" i="1"/>
  <c r="V63" i="1"/>
  <c r="V47" i="1"/>
  <c r="V2" i="1"/>
  <c r="X99" i="1"/>
  <c r="X19" i="1"/>
  <c r="X83" i="1"/>
  <c r="X35" i="1"/>
  <c r="X101" i="1"/>
  <c r="X51" i="1"/>
  <c r="X92" i="1"/>
  <c r="X60" i="1"/>
  <c r="X76" i="1"/>
  <c r="X44" i="1"/>
  <c r="X28" i="1"/>
  <c r="X12" i="1"/>
  <c r="Z34" i="1"/>
  <c r="X97" i="1"/>
  <c r="X81" i="1"/>
  <c r="X65" i="1"/>
  <c r="X49" i="1"/>
  <c r="X33" i="1"/>
  <c r="X17" i="1"/>
  <c r="X67" i="1"/>
  <c r="X3" i="1"/>
  <c r="X91" i="1"/>
  <c r="X75" i="1"/>
  <c r="X59" i="1"/>
  <c r="X43" i="1"/>
  <c r="X27" i="1"/>
  <c r="X94" i="1"/>
  <c r="X78" i="1"/>
  <c r="X62" i="1"/>
  <c r="X46" i="1"/>
  <c r="X30" i="1"/>
  <c r="X14" i="1"/>
  <c r="X20" i="1"/>
  <c r="X90" i="1"/>
  <c r="X87" i="1"/>
  <c r="X74" i="1"/>
  <c r="X71" i="1"/>
  <c r="X58" i="1"/>
  <c r="X55" i="1"/>
  <c r="X42" i="1"/>
  <c r="X39" i="1"/>
  <c r="X26" i="1"/>
  <c r="X23" i="1"/>
  <c r="X16" i="1"/>
  <c r="X10" i="1"/>
  <c r="X7" i="1"/>
  <c r="X68" i="1"/>
  <c r="X96" i="1"/>
  <c r="X93" i="1"/>
  <c r="X80" i="1"/>
  <c r="X77" i="1"/>
  <c r="X64" i="1"/>
  <c r="X61" i="1"/>
  <c r="X48" i="1"/>
  <c r="X45" i="1"/>
  <c r="X32" i="1"/>
  <c r="X29" i="1"/>
  <c r="X13" i="1"/>
  <c r="X36" i="1"/>
  <c r="X86" i="1"/>
  <c r="X70" i="1"/>
  <c r="X54" i="1"/>
  <c r="X38" i="1"/>
  <c r="X22" i="1"/>
  <c r="X6" i="1"/>
  <c r="Z92" i="1"/>
  <c r="X89" i="1"/>
  <c r="Z76" i="1"/>
  <c r="X73" i="1"/>
  <c r="Z60" i="1"/>
  <c r="X57" i="1"/>
  <c r="Z44" i="1"/>
  <c r="X41" i="1"/>
  <c r="X25" i="1"/>
  <c r="X9" i="1"/>
  <c r="X4" i="1"/>
  <c r="X100" i="1"/>
  <c r="X95" i="1"/>
  <c r="X79" i="1"/>
  <c r="X63" i="1"/>
  <c r="X47" i="1"/>
  <c r="X31" i="1"/>
  <c r="X15" i="1"/>
  <c r="X84" i="1"/>
  <c r="X52" i="1"/>
  <c r="X98" i="1"/>
  <c r="X85" i="1"/>
  <c r="X82" i="1"/>
  <c r="X69" i="1"/>
  <c r="X66" i="1"/>
  <c r="X53" i="1"/>
  <c r="X50" i="1"/>
  <c r="X37" i="1"/>
  <c r="X21" i="1"/>
  <c r="X18" i="1"/>
  <c r="X5" i="1"/>
  <c r="X88" i="1"/>
  <c r="X72" i="1"/>
  <c r="X56" i="1"/>
  <c r="X40" i="1"/>
  <c r="X24" i="1"/>
  <c r="X11" i="1"/>
  <c r="X8" i="1"/>
  <c r="X34" i="1"/>
  <c r="X2" i="1"/>
  <c r="Z77" i="1"/>
  <c r="Z85" i="1"/>
  <c r="Z28" i="1"/>
  <c r="Y6" i="1"/>
  <c r="AA6" i="1" s="1"/>
  <c r="Y8" i="1"/>
  <c r="AA8" i="1" s="1"/>
  <c r="Y70" i="1"/>
  <c r="AA70" i="1" s="1"/>
  <c r="Z98" i="1"/>
  <c r="Y54" i="1"/>
  <c r="AA54" i="1" s="1"/>
  <c r="Y22" i="1"/>
  <c r="AA22" i="1" s="1"/>
  <c r="Y86" i="1"/>
  <c r="AA86" i="1" s="1"/>
  <c r="Y38" i="1"/>
  <c r="AA38" i="1" s="1"/>
  <c r="Z11" i="1"/>
  <c r="Y41" i="1"/>
  <c r="AA41" i="1" s="1"/>
  <c r="Y89" i="1"/>
  <c r="AA89" i="1" s="1"/>
  <c r="Y73" i="1"/>
  <c r="AA73" i="1" s="1"/>
  <c r="Y9" i="1"/>
  <c r="AA9" i="1" s="1"/>
  <c r="Y95" i="1"/>
  <c r="AA95" i="1" s="1"/>
  <c r="Y79" i="1"/>
  <c r="AA79" i="1" s="1"/>
  <c r="Y63" i="1"/>
  <c r="AA63" i="1" s="1"/>
  <c r="Z47" i="1"/>
  <c r="Y15" i="1"/>
  <c r="AA15" i="1" s="1"/>
  <c r="Y57" i="1"/>
  <c r="AA57" i="1" s="1"/>
  <c r="Y25" i="1"/>
  <c r="AA25" i="1" s="1"/>
  <c r="Y85" i="1"/>
  <c r="AA85" i="1" s="1"/>
  <c r="Y69" i="1"/>
  <c r="AA69" i="1" s="1"/>
  <c r="Z56" i="1"/>
  <c r="Y53" i="1"/>
  <c r="AA53" i="1" s="1"/>
  <c r="Y43" i="1"/>
  <c r="AA43" i="1" s="1"/>
  <c r="Y37" i="1"/>
  <c r="AA37" i="1" s="1"/>
  <c r="Y21" i="1"/>
  <c r="AA21" i="1" s="1"/>
  <c r="Y5" i="1"/>
  <c r="AA5" i="1" s="1"/>
  <c r="Y94" i="1"/>
  <c r="AA94" i="1" s="1"/>
  <c r="Y78" i="1"/>
  <c r="AA78" i="1" s="1"/>
  <c r="Y62" i="1"/>
  <c r="AA62" i="1" s="1"/>
  <c r="Y46" i="1"/>
  <c r="AA46" i="1" s="1"/>
  <c r="Z30" i="1"/>
  <c r="Y14" i="1"/>
  <c r="AA14" i="1" s="1"/>
  <c r="Y19" i="1"/>
  <c r="AA19" i="1" s="1"/>
  <c r="Z27" i="1"/>
  <c r="Y68" i="1"/>
  <c r="AA68" i="1" s="1"/>
  <c r="Y92" i="1"/>
  <c r="AA92" i="1" s="1"/>
  <c r="Y76" i="1"/>
  <c r="AA76" i="1" s="1"/>
  <c r="Y60" i="1"/>
  <c r="AA60" i="1" s="1"/>
  <c r="Y44" i="1"/>
  <c r="AA44" i="1" s="1"/>
  <c r="Y28" i="1"/>
  <c r="AA28" i="1" s="1"/>
  <c r="Y12" i="1"/>
  <c r="AA12" i="1" s="1"/>
  <c r="Y31" i="1"/>
  <c r="AA31" i="1" s="1"/>
  <c r="Y98" i="1"/>
  <c r="AA98" i="1" s="1"/>
  <c r="Y82" i="1"/>
  <c r="AA82" i="1" s="1"/>
  <c r="Y66" i="1"/>
  <c r="AA66" i="1" s="1"/>
  <c r="Y34" i="1"/>
  <c r="AA34" i="1" s="1"/>
  <c r="Y18" i="1"/>
  <c r="AA18" i="1" s="1"/>
  <c r="Y97" i="1"/>
  <c r="AA97" i="1" s="1"/>
  <c r="Y81" i="1"/>
  <c r="AA81" i="1" s="1"/>
  <c r="Y65" i="1"/>
  <c r="AA65" i="1" s="1"/>
  <c r="Y49" i="1"/>
  <c r="AA49" i="1" s="1"/>
  <c r="Y33" i="1"/>
  <c r="AA33" i="1" s="1"/>
  <c r="Y27" i="1"/>
  <c r="AA27" i="1" s="1"/>
  <c r="Y17" i="1"/>
  <c r="AA17" i="1" s="1"/>
  <c r="Y11" i="1"/>
  <c r="AA11" i="1" s="1"/>
  <c r="Y101" i="1"/>
  <c r="AA101" i="1" s="1"/>
  <c r="Z14" i="1"/>
  <c r="Y91" i="1"/>
  <c r="AA91" i="1" s="1"/>
  <c r="Y88" i="1"/>
  <c r="AA88" i="1" s="1"/>
  <c r="Y75" i="1"/>
  <c r="AA75" i="1" s="1"/>
  <c r="Y59" i="1"/>
  <c r="AA59" i="1" s="1"/>
  <c r="Y56" i="1"/>
  <c r="AA56" i="1" s="1"/>
  <c r="Y40" i="1"/>
  <c r="AA40" i="1" s="1"/>
  <c r="Y24" i="1"/>
  <c r="AA24" i="1" s="1"/>
  <c r="Y52" i="1"/>
  <c r="AA52" i="1" s="1"/>
  <c r="Y36" i="1"/>
  <c r="AA36" i="1" s="1"/>
  <c r="Y4" i="1"/>
  <c r="AA4" i="1" s="1"/>
  <c r="Y55" i="1"/>
  <c r="AA55" i="1" s="1"/>
  <c r="Y39" i="1"/>
  <c r="AA39" i="1" s="1"/>
  <c r="Y90" i="1"/>
  <c r="AA90" i="1" s="1"/>
  <c r="Y74" i="1"/>
  <c r="AA74" i="1" s="1"/>
  <c r="Y58" i="1"/>
  <c r="AA58" i="1" s="1"/>
  <c r="Y42" i="1"/>
  <c r="AA42" i="1" s="1"/>
  <c r="Y26" i="1"/>
  <c r="AA26" i="1" s="1"/>
  <c r="Z13" i="1"/>
  <c r="Y10" i="1"/>
  <c r="AA10" i="1" s="1"/>
  <c r="Y84" i="1"/>
  <c r="AA84" i="1" s="1"/>
  <c r="Y23" i="1"/>
  <c r="AA23" i="1" s="1"/>
  <c r="Y7" i="1"/>
  <c r="AA7" i="1" s="1"/>
  <c r="Y93" i="1"/>
  <c r="AA93" i="1" s="1"/>
  <c r="Y77" i="1"/>
  <c r="AA77" i="1" s="1"/>
  <c r="Y61" i="1"/>
  <c r="AA61" i="1" s="1"/>
  <c r="Y45" i="1"/>
  <c r="AA45" i="1" s="1"/>
  <c r="Y29" i="1"/>
  <c r="AA29" i="1" s="1"/>
  <c r="Y13" i="1"/>
  <c r="AA13" i="1" s="1"/>
  <c r="Y87" i="1"/>
  <c r="AA87" i="1" s="1"/>
  <c r="Y71" i="1"/>
  <c r="AA71" i="1" s="1"/>
  <c r="Y99" i="1"/>
  <c r="AA99" i="1" s="1"/>
  <c r="Y96" i="1"/>
  <c r="AA96" i="1" s="1"/>
  <c r="Y83" i="1"/>
  <c r="AA83" i="1" s="1"/>
  <c r="Y80" i="1"/>
  <c r="AA80" i="1" s="1"/>
  <c r="Y67" i="1"/>
  <c r="AA67" i="1" s="1"/>
  <c r="Y64" i="1"/>
  <c r="AA64" i="1" s="1"/>
  <c r="Y51" i="1"/>
  <c r="AA51" i="1" s="1"/>
  <c r="Y48" i="1"/>
  <c r="AA48" i="1" s="1"/>
  <c r="Y35" i="1"/>
  <c r="AA35" i="1" s="1"/>
  <c r="Y32" i="1"/>
  <c r="AA32" i="1" s="1"/>
  <c r="Y16" i="1"/>
  <c r="AA16" i="1" s="1"/>
  <c r="Y3" i="1"/>
  <c r="AA3" i="1" s="1"/>
  <c r="Y100" i="1"/>
  <c r="AA100" i="1" s="1"/>
  <c r="Y20" i="1"/>
  <c r="AA20" i="1" s="1"/>
  <c r="Z5" i="1"/>
  <c r="Z53" i="1"/>
  <c r="Z50" i="1"/>
  <c r="Y50" i="1"/>
  <c r="AA50" i="1" s="1"/>
  <c r="Z72" i="1"/>
  <c r="Z69" i="1"/>
  <c r="Y47" i="1"/>
  <c r="AA47" i="1" s="1"/>
  <c r="Y30" i="1"/>
  <c r="AA30" i="1" s="1"/>
  <c r="Z40" i="1"/>
  <c r="Y2" i="1"/>
  <c r="AA2" i="1" s="1"/>
  <c r="Y72" i="1"/>
  <c r="AA72" i="1" s="1"/>
  <c r="Z99" i="1"/>
  <c r="Z3" i="1"/>
  <c r="Z73" i="1"/>
  <c r="Z88" i="1"/>
  <c r="Z24" i="1"/>
  <c r="Z78" i="1"/>
  <c r="Z62" i="1"/>
  <c r="Z97" i="1"/>
  <c r="Z81" i="1"/>
  <c r="Z65" i="1"/>
  <c r="Z49" i="1"/>
  <c r="Z33" i="1"/>
  <c r="Z61" i="1"/>
  <c r="Z96" i="1"/>
  <c r="Z101" i="1"/>
  <c r="Z79" i="1"/>
  <c r="Z31" i="1"/>
  <c r="Z63" i="1"/>
  <c r="Z58" i="1"/>
  <c r="Z82" i="1"/>
  <c r="Z66" i="1"/>
  <c r="Z67" i="1"/>
  <c r="Z95" i="1"/>
  <c r="Z4" i="1"/>
  <c r="Z37" i="1"/>
  <c r="Z51" i="1"/>
  <c r="Z20" i="1"/>
  <c r="Z39" i="1"/>
  <c r="Z87" i="1"/>
  <c r="Z55" i="1"/>
  <c r="Z23" i="1"/>
  <c r="Z93" i="1"/>
  <c r="Z90" i="1"/>
  <c r="Z74" i="1"/>
  <c r="Z45" i="1"/>
  <c r="Z42" i="1"/>
  <c r="Z29" i="1"/>
  <c r="Z26" i="1"/>
  <c r="Z71" i="1"/>
  <c r="Z75" i="1"/>
  <c r="Z35" i="1"/>
  <c r="Z12" i="1"/>
  <c r="Z94" i="1"/>
  <c r="Z25" i="1"/>
  <c r="Z46" i="1"/>
  <c r="Z91" i="1"/>
  <c r="Z43" i="1"/>
  <c r="Z89" i="1"/>
  <c r="Z41" i="1"/>
  <c r="Z83" i="1"/>
  <c r="Z100" i="1"/>
  <c r="Z84" i="1"/>
  <c r="Z68" i="1"/>
  <c r="Z52" i="1"/>
  <c r="Z36" i="1"/>
  <c r="Z59" i="1"/>
  <c r="Z57" i="1"/>
  <c r="Z80" i="1"/>
  <c r="Z64" i="1"/>
  <c r="Z48" i="1"/>
  <c r="Z32" i="1"/>
  <c r="Z2" i="1"/>
  <c r="Z86" i="1"/>
  <c r="Z70" i="1"/>
  <c r="Z54" i="1"/>
  <c r="Z38" i="1"/>
  <c r="Z22" i="1"/>
  <c r="Z10" i="1"/>
  <c r="Z9" i="1"/>
  <c r="Z7" i="1"/>
  <c r="Z21" i="1"/>
  <c r="Z8" i="1"/>
  <c r="Z6" i="1"/>
  <c r="Z19" i="1"/>
  <c r="Z18" i="1"/>
  <c r="Z17" i="1"/>
  <c r="Z16" i="1"/>
  <c r="Z15" i="1"/>
  <c r="R2" i="1" l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<sst xmlns="http://schemas.openxmlformats.org/spreadsheetml/2006/main" count="2896" uniqueCount="301">
  <si>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</si>
  <si>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</si>
  <si>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</si>
  <si>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</si>
  <si>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</si>
  <si>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</si>
  <si>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</si>
  <si>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</si>
  <si>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</si>
  <si>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</si>
  <si>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</si>
  <si>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</si>
  <si>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</si>
  <si>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</si>
  <si>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</si>
  <si>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</si>
  <si>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</si>
  <si>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</si>
  <si>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</si>
  <si>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</si>
  <si>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Tests</t>
  </si>
  <si>
    <t>started</t>
  </si>
  <si>
    <t>f01.txt</t>
  </si>
  <si>
    <t>TestRMSE</t>
  </si>
  <si>
    <t>TestR2</t>
  </si>
  <si>
    <t>maxTime</t>
  </si>
  <si>
    <t>maxFitCalls</t>
  </si>
  <si>
    <t>seed</t>
  </si>
  <si>
    <t>preturbLevel</t>
  </si>
  <si>
    <t>sizePenalty</t>
  </si>
  <si>
    <t>R2</t>
  </si>
  <si>
    <t>RMSE</t>
  </si>
  <si>
    <t>f02.txt</t>
  </si>
  <si>
    <t>f03.txt</t>
  </si>
  <si>
    <t>f04.txt</t>
  </si>
  <si>
    <t>f05.txt</t>
  </si>
  <si>
    <t>f06.txt</t>
  </si>
  <si>
    <t>f07.txt</t>
  </si>
  <si>
    <t>f08.txt</t>
  </si>
  <si>
    <t>f09.txt</t>
  </si>
  <si>
    <t>f10.txt</t>
  </si>
  <si>
    <t>f11.txt</t>
  </si>
  <si>
    <t>f12.txt</t>
  </si>
  <si>
    <t>f13.txt</t>
  </si>
  <si>
    <t>f14.txt</t>
  </si>
  <si>
    <t>f15.txt</t>
  </si>
  <si>
    <t>f16.txt</t>
  </si>
  <si>
    <t>f17.txt</t>
  </si>
  <si>
    <t>f18.txt</t>
  </si>
  <si>
    <t>f19.txt</t>
  </si>
  <si>
    <t>f20.txt</t>
  </si>
  <si>
    <t>Version 2</t>
  </si>
  <si>
    <t>100s</t>
  </si>
  <si>
    <t>Version 4</t>
  </si>
  <si>
    <t>pretK=1</t>
  </si>
  <si>
    <t>pretK=2</t>
  </si>
  <si>
    <t>1200s</t>
  </si>
  <si>
    <t>Version 7 with small update</t>
  </si>
  <si>
    <t>preturbations</t>
  </si>
  <si>
    <t>strogatz_vdp2</t>
  </si>
  <si>
    <t>size</t>
  </si>
  <si>
    <t>sec</t>
  </si>
  <si>
    <t>mainIt</t>
  </si>
  <si>
    <t>lsIt</t>
  </si>
  <si>
    <t>fitCalls</t>
  </si>
  <si>
    <t>expr</t>
  </si>
  <si>
    <t>(-0.1*v0)</t>
  </si>
  <si>
    <t>strogatz_glider1</t>
  </si>
  <si>
    <t>(-1.0*sin((1.0*v1)))+(-0.05*pow(v0,2.0))</t>
  </si>
  <si>
    <t>feynman_I_25_13</t>
  </si>
  <si>
    <t>((1.0*v0)*pow(v1,-1.0))</t>
  </si>
  <si>
    <t>strogatz_lv2</t>
  </si>
  <si>
    <t>(2.0000000000001*v1)+(-1.0*pow(v1,2.0))+((-1.0*v0)*v1)</t>
  </si>
  <si>
    <t>feynman_I_12_1</t>
  </si>
  <si>
    <t>((1.0*v0)*v1)</t>
  </si>
  <si>
    <t>strogatz_barmag2</t>
  </si>
  <si>
    <t>(-0.5*sin((v0+(-1.0*v1))))+(-1.0*sin(v1))</t>
  </si>
  <si>
    <t>strogatz_glider2</t>
  </si>
  <si>
    <t>(1.0*v0)+(1e-13*pow(v0,-1.0))+((0.9999999999999*pow(v0,-1.0))*sin((-1.5707963267949+v1)))</t>
  </si>
  <si>
    <t>feynman_I_34_27</t>
  </si>
  <si>
    <t>((0.1591549430919*v0)*v1)</t>
  </si>
  <si>
    <t>strogatz_predprey2</t>
  </si>
  <si>
    <t>(0.9999999999997*v1)+(-0.0750000000002*pow(v1,2.0))+((-1.0*v1)*pow((1.0+v0),-1.0))</t>
  </si>
  <si>
    <t>feynman_I_29_4</t>
  </si>
  <si>
    <t>strogatz_lv1</t>
  </si>
  <si>
    <t>(1.0*pow(v1,2.0))+(3.0*v0)+(-1.0*pow((v0+v1),2.0))</t>
  </si>
  <si>
    <t>feynman_I_39_1</t>
  </si>
  <si>
    <t>((1.5*v0)*v1)</t>
  </si>
  <si>
    <t>strogatz_shearflow2</t>
  </si>
  <si>
    <t>(1.0*sin(v0))+((-0.9*pow(sin(v1),2.0))*sin(v0))</t>
  </si>
  <si>
    <t>strogatz_shearflow1</t>
  </si>
  <si>
    <t>1.253782870903+(0.3182239970896*v1)+(-0.2655890076184*sin(v1))+(-1.3967156361429*cos(((0.6931471805599*v1)*pow(v0,-1.0))))+(-0.0103186250393*v0)+((0.6537886457244*pow(v1,-1.0))*cos(v0))+((0.0853864057504*pow(v0,-1.0))*pow(v1,-1.0))</t>
  </si>
  <si>
    <t>strogatz_barmag1</t>
  </si>
  <si>
    <t>2.7813180607918+(0.6174764965756*pow(cos(v1),2.0))+(-0.4495031413385*v0)+((-0.1157835354756*v0)*cos(v1))</t>
  </si>
  <si>
    <t>strogatz_bacres2</t>
  </si>
  <si>
    <t>9.9941966503507+(0.0056860870774*v1)+((-2.1755668813237*v1)*pow((0.8+v0),-1.0))</t>
  </si>
  <si>
    <t>strogatz_bacres1</t>
  </si>
  <si>
    <t>20.0006166325105+(3.1918671942672*v1)+(-1.0000788661118*v0)+((-3.791546465031*v1)*sin(exp(pow(v0,-1.0))))</t>
  </si>
  <si>
    <t>feynman_III_12_43</t>
  </si>
  <si>
    <t>feynman_I_12_5</t>
  </si>
  <si>
    <t>feynman_II_27_18</t>
  </si>
  <si>
    <t>((1.0*v0)*pow(v1,2.0))</t>
  </si>
  <si>
    <t>feynman_II_3_24</t>
  </si>
  <si>
    <t>((0.079577471546*v0)*pow(v1,-2.0))</t>
  </si>
  <si>
    <t>feynman_II_11_28</t>
  </si>
  <si>
    <t>feynman_II_24_17</t>
  </si>
  <si>
    <t>0.0065430550785+((1.0011876074818*v0)*pow(v1,-1.0))+(((-5.4154617032079*v1)*pow(v0,-1.0))*pow(v2,-2.0))</t>
  </si>
  <si>
    <t>feynman_III_15_27</t>
  </si>
  <si>
    <t>(((6.2831853071796*v0)*pow(v1,-1.0))*pow(v2,-1.0))</t>
  </si>
  <si>
    <t>feynman_I_6_2</t>
  </si>
  <si>
    <t>0.1417390605562+(0.1330952854812*sin(log((v0+(pow(v1,-1.0)*cos(v1))))))+(-0.0444635636395*v1)+((0.117789001812*pow(v1,-1.0))*cos((50.0+v0)))</t>
  </si>
  <si>
    <t>feynman_II_15_4</t>
  </si>
  <si>
    <t>(((-1.0*v0)*v1)*cos(v2))</t>
  </si>
  <si>
    <t>feynman_II_8_7</t>
  </si>
  <si>
    <t>(((0.0477464829276*pow(v0,2.0))*pow(v1,-1.0))*pow(v2,-1.0))</t>
  </si>
  <si>
    <t>feynman_I_43_43</t>
  </si>
  <si>
    <t>((((1.0*v1)*v3)*pow(v2,-1.0))*pow((-1.0+v0),-1.0))</t>
  </si>
  <si>
    <t>feynman_I_43_16</t>
  </si>
  <si>
    <t>((((1.0*v0)*v1)*v2)*pow(v3,-1.0))</t>
  </si>
  <si>
    <t>feynman_I_12_2</t>
  </si>
  <si>
    <t>((((0.0795774715459*v0)*v1)*pow(v2,-1.0))*pow(pow(v3,2.0),-1.0))</t>
  </si>
  <si>
    <t>strogatz_vdp1</t>
  </si>
  <si>
    <t>(3.3333333333333*v0)+(10.0000000000005*v1)+(-3.3333333333334*pow(v0,3.0))</t>
  </si>
  <si>
    <t>feynman_II_38_14</t>
  </si>
  <si>
    <t>((0.5*v0)*pow((1.0+v1),-1.0))</t>
  </si>
  <si>
    <t>feynman_I_34_1</t>
  </si>
  <si>
    <t>(1.0*v2)+(((1.0000000000001*v1)*v2)*pow((v0+(-1.0*v1)),-1.0))</t>
  </si>
  <si>
    <t>feynman_II_34_2</t>
  </si>
  <si>
    <t>(((0.5*v0)*v1)*v2)</t>
  </si>
  <si>
    <t>feynman_I_14_3</t>
  </si>
  <si>
    <t>(((1.0*v0)*v1)*v2)</t>
  </si>
  <si>
    <t>feynman_I_12_4</t>
  </si>
  <si>
    <t>(((0.0795774715459*v0)*pow(v1,-1.0))*pow(v2,-2.0))</t>
  </si>
  <si>
    <t>feynman_I_16_6</t>
  </si>
  <si>
    <t>feynman_I_34_14</t>
  </si>
  <si>
    <t>(1.007012983518*v2)+(((0.9294071334562*v1)*v2)*pow((v0+(-0.72*v1)),-1.0))</t>
  </si>
  <si>
    <t>feynman_I_27_6</t>
  </si>
  <si>
    <t>((1.0*v1)*pow((v2+(v1*pow(v0,-1.0))),-1.0))</t>
  </si>
  <si>
    <t>feynman_II_34_29a</t>
  </si>
  <si>
    <t>(((0.0795774715459*v0)*v1)*pow(v2,-1.0))</t>
  </si>
  <si>
    <t>feynman_II_4_23</t>
  </si>
  <si>
    <t>(((0.0795774715459*v0)*pow(v1,-1.0))*pow(v2,-1.0))</t>
  </si>
  <si>
    <t>strogatz_predprey1</t>
  </si>
  <si>
    <t>0.0359158744688+(4.3480348915689*v0)+(-1.1357092094665*pow(v0,2.0))+(-0.7435238986623*v1)+((0.7340080327246*v1)*pow(0.32,v0))+((-0.7340080327246*v0)*pow(0.32,v0))</t>
  </si>
  <si>
    <t>feynman_I_6_2a</t>
  </si>
  <si>
    <t>0.5643405847277+(-0.1786747807229*v0)+(-0.1677202255314*sin(v0))</t>
  </si>
  <si>
    <t>feynman_I_14_4</t>
  </si>
  <si>
    <t>((0.5*v0)*pow(v1,2.0))</t>
  </si>
  <si>
    <t>feynman_II_8_31</t>
  </si>
  <si>
    <t>feynman_I_15_10</t>
  </si>
  <si>
    <t>(-0.0014680170841*v0)+((0.9557666367991*v0)*v1)+((0.0034178338786*v0)*v2)+(((0.1923644325412*v0)*pow(v1,2.0))*pow((v2+(-1.0*v1)),-1.0))</t>
  </si>
  <si>
    <t>feynman_II_13_23</t>
  </si>
  <si>
    <t>(0.7221777631539*v0)+((0.2779641432407*v0)*exp(((1.7724538509055*pow(v1,2.0))*pow(v2,-2.0))))</t>
  </si>
  <si>
    <t>feynman_I_10_7</t>
  </si>
  <si>
    <t>0.0001875521593+(1.0005459558125*v0)+(((0.4819185204533*v0)*pow((v1*pow(v2,-1.0)),2.0))*exp(pow((v1*pow(v2,-1.0)),2.0)))</t>
  </si>
  <si>
    <t>feynman_I_39_11</t>
  </si>
  <si>
    <t>(((1.0*v1)*v2)*pow((-1.0+v0),-1.0))</t>
  </si>
  <si>
    <t>feynman_II_34_2a</t>
  </si>
  <si>
    <t>(((0.1591549430919*v0)*v1)*pow(v2,-1.0))</t>
  </si>
  <si>
    <t>feynman_II_15_5</t>
  </si>
  <si>
    <t>feynman_I_47_23</t>
  </si>
  <si>
    <t>(1.0000000000001*pow(((v0*v1)*pow(v2,-1.0)),0.5))</t>
  </si>
  <si>
    <t>feynman_III_7_38</t>
  </si>
  <si>
    <t>(((12.5663706143592*v0)*v1)*pow(v2,-1.0))</t>
  </si>
  <si>
    <t>feynman_II_10_9</t>
  </si>
  <si>
    <t>(((1.0*v0)*pow(v1,-1.0))*pow((1.0+v2),-1.0))</t>
  </si>
  <si>
    <t>feynman_I_18_12</t>
  </si>
  <si>
    <t>(((1.0*v0)*v1)*sin(v2))</t>
  </si>
  <si>
    <t>feynman_II_13_34</t>
  </si>
  <si>
    <t>0.0001442696486+((0.9580028357235*v0)*v1)+((0.0007752496491*v0)*v2)+(((0.0264116491109*v0)*v1)*exp(((4.0*v1)*pow(v2,-1.0))))</t>
  </si>
  <si>
    <t>feynman_II_27_16</t>
  </si>
  <si>
    <t>(((1.0*v0)*v1)*pow(v2,2.0))</t>
  </si>
  <si>
    <t>feynman_II_35_18</t>
  </si>
  <si>
    <t>(0.4807548233898*v0)+((-0.7655070924476*v0)*sin(exp(((((-1.5432977578949*v1)*v2)*pow(v3,-1.0))*pow(v4,-1.0)))))</t>
  </si>
  <si>
    <t>feynman_I_15_3x</t>
  </si>
  <si>
    <t>1.1204438465766+(0.9993548154029*v0)+(-1.5892629541558*cos((((0.8+((-0.5*v0)*pow(v2,-2.0)))+((v0*v1)*pow(v2,-2.0)))+(((-1.0*v1)*v3)*pow(v2,-2.0)))))+((-1.004432051102*v1)*v3)</t>
  </si>
  <si>
    <t>feynman_I_37_4</t>
  </si>
  <si>
    <t>feynman_I_43_31</t>
  </si>
  <si>
    <t>feynman_test_11</t>
  </si>
  <si>
    <t>((1.3430601665971*v0)*v3)+((-0.0645509723434*v0)*pow(v3,2.0))+((-0.3852778585678*v0)*sin(((1.0+(0.5*v3))+(v2*v3))))+(((0.3976681921142*v0)*pow(v3,2.0))*cos(v2))+(((0.1230440405636*v0)*v1)*cos((v2*v3)))+(((-0.0645509723434*v0)*v2)*v3)+(((-0.2212284640136*v0)*v1)*v3)+((((-0.1584805395654*v0)*v1)*v3)*cos(v2))</t>
  </si>
  <si>
    <t>feynman_II_38_3</t>
  </si>
  <si>
    <t>((((1.0*v0)*v1)*v3)*pow(v2,-1.0))</t>
  </si>
  <si>
    <t>feynman_I_12_11</t>
  </si>
  <si>
    <t>((1.0*v0)*v1)+((((1.0*v0)*v2)*v3)*sin(v4))</t>
  </si>
  <si>
    <t>feynman_I_30_3</t>
  </si>
  <si>
    <t>((1.87475136e-05*pow(v0,2.0))*exp((2.0*v1)))+((4.9064785211259*v0)*asin(pow(v1,-1.2)))+((0.1289184304968*v0)*v2)+((-0.5937504655283*v0)*sin((((2.3557208891082*v0)*pow(v2,-1.0))*asin(pow(v1,-1.0)))))+(((-0.9410230182451*v0)*v2)*pow(v1,-1.2))+(((-1.1690695330838*pow(v0,2.0))*pow(v1,-2.0))*pow(v2,-2.0))</t>
  </si>
  <si>
    <t>feynman_I_6_2b</t>
  </si>
  <si>
    <t>0.2117984396927+(-0.0306679716163*v0)+(-0.43377692558*pow(v0,-5.0))+((0.731651505403*pow(v0,-1.0))*pow(((((1.0+(-0.5023935166663*pow(v1,-1.0)))+(-0.4084353412584*v2))+((-0.39054645627*v1)*sin((1.0+log(asin(pow(v2,-1.0)))))))+asin((0.9524664954313*pow(v0,-0.5)))),2.0))</t>
  </si>
  <si>
    <t>feynman_test_3</t>
  </si>
  <si>
    <t>(1.3152499138772*v0)+((-1.2376088350626*v0)*v1)+(((0.6862281582611*v0)*pow(log(v1),2.0))*sin(((0.5+((1.0*v3)*asin((v2+(-1.0*v3)))))+((-1.0*v2)*asin((v2+(-1.0*v3)))))))</t>
  </si>
  <si>
    <t>feynman_II_37_1</t>
  </si>
  <si>
    <t>((1.0*v0)*v1)+(((1.0*v0)*v1)*v2)</t>
  </si>
  <si>
    <t>feynman_I_29_16</t>
  </si>
  <si>
    <t>feynman_III_15_12</t>
  </si>
  <si>
    <t>feynman_I_8_14</t>
  </si>
  <si>
    <t>feynman_I_39_22</t>
  </si>
  <si>
    <t>feynman_III_17_37</t>
  </si>
  <si>
    <t>(1.0*v0)+(((1.0*v0)*v1)*cos(v2))</t>
  </si>
  <si>
    <t>feynman_III_21_20</t>
  </si>
  <si>
    <t>((((-1.0*v0)*v1)*v2)*pow(v3,-1.0))</t>
  </si>
  <si>
    <t>feynman_III_10_19</t>
  </si>
  <si>
    <t>(0.1740589237486*v0)+((0.04584244507*v0)*pow((v2+(-1.0*v3)),2.0))+((0.6742503095952*v0)*v3)+((0.6752429334438*v0)*v2)+((0.0615914158382*v0)*pow((-1.0+v1),2.0))+((-4.4939877221381*v0)*pow((v2+v3),-2.0))+(((1.7285134786037*v0)*v1)*pow((v2+v3),-1.0))</t>
  </si>
  <si>
    <t>feynman_I_48_2</t>
  </si>
  <si>
    <t>feynman_II_13_17</t>
  </si>
  <si>
    <t>((((0.1591549430919*v2)*pow(v0,-1.0))*pow(v1,-2.0))*pow(v3,-1.0))</t>
  </si>
  <si>
    <t>feynman_test_18</t>
  </si>
  <si>
    <t>((0.1193662073189*v3)*pow((v0*pow(v3,-1.0)),-1.0))+((((0.1193662073189*v1)*pow(v0,-1.0))*pow(v2,-2.0))*pow(v4,2.0))</t>
  </si>
  <si>
    <t>feynman_II_34_29b</t>
  </si>
  <si>
    <t>(((((6.2831853071796*v0)*v2)*v3)*v4)*pow(v1,-1.0))</t>
  </si>
  <si>
    <t>feynman_I_18_14</t>
  </si>
  <si>
    <t>4.2542757939173+(6.8961236341792*log((v3*pow((((-2.0*pow((v2+v3),-1.0))+(v0*pow((v2+v3),-1.0)))+(v3*pow((v2+v3),-1.0))),-1.0))))+(-4.0195524586305*v3)+((12.9813039798556*v1)*v2)+((-37.7906173984993*pow(v3,-1.0))*pow((((1.0*pow((v1*v2),-1.0))+(1.0*pow((v1+v2),-1.0)))+(v0*pow((v1*v2),-1.0))),-1.0))+(((0.0131713573111*v1)*v3)*pow(((1.0*pow((v2+exp(v3)),-1.0))+(v0*pow((v2+(exp(v2)*exp(v3))),-1.0))),-1.0))+(((-1.896517818585*v1)*v2)*pow(((1.0*pow((2.0+v0),-1.0))+(v0*pow((v2+exp(v3)),-1.0))),-1.0))+(((-1.7275023967155*v1)*v2)*v3)</t>
  </si>
  <si>
    <t>feynman_test_16</t>
  </si>
  <si>
    <t>13.1726718327267+(3.5237904680501*v3)+(0.2973685685407*v5)+(3.6417698866029*v0)+(-11.7621752533963*pow(v0,0.5))+(-0.5424907511424*pow(v1,2.0))+(-9.6392115979289*log((v4*pow(v3,2.0))))+((1.0849815022848*v0)*pow(v1,2.0))+((2.7151938359445*v5)*log(v3))+((1.7155995644387*v3)*v4)+(((0.064194378274*v0)*v3)*v4)+(((0.8026264773744*v1)*v3)*v4)+(((-0.0385431039398*v2)*v3)*v4)+((((-0.0362435037782*v1)*v2)*v3)*v4)+((((-0.1191906727113*v0)*v1)*v3)*v4)</t>
  </si>
  <si>
    <t>feynman_III_8_54</t>
  </si>
  <si>
    <t>0.2612210220835+(0.1345686169789*v1)+((0.0601167359993*pow(v0,2.0))*cos((((1.0+((v1*cos(v0))*exp((v0*log(v1)))))+((((-5.436563656918*v1)*v2)*exp(v0))*exp(((-1.0*v0)*v1))))+exp(v0))))+((-0.1483716452438*pow(v0,2.0))*cos((((1.0+((v1*cos(v0))*exp((v0*log(v1)))))+((((-2.718281828459*v1)*v2)*exp(v0))*exp(((-1.0*v0)*v1))))+exp(v0))))+(((0.1483716452438*v0)*v2)*cos((((1.0+((v1*cos(v0))*exp((v0*log(v1)))))+((((-2.718281828459*v1)*v2)*exp(v0))*exp(((-1.0*v0)*v1))))+exp(v0))))</t>
  </si>
  <si>
    <t>feynman_III_4_33</t>
  </si>
  <si>
    <t>((0.9999119775246*v2)*v3)+((-0.0793821966118*v0)*v1)+((((0.0020308527615*v3)*pow(v0,2.0))*pow(v2,-1.0))*pow((v1*pow(v3,-1.0)),2.0))</t>
  </si>
  <si>
    <t>feynman_I_18_4</t>
  </si>
  <si>
    <t>(0.4962495833456*v3)+(0.499983969069*v2)</t>
  </si>
  <si>
    <t>feynman_III_15_14</t>
  </si>
  <si>
    <t>(((0.0126651479553*pow(v0,2.0))*pow(v1,-1.0))*pow(v2,-2.0))</t>
  </si>
  <si>
    <t>feynman_III_4_32</t>
  </si>
  <si>
    <t>feynman_II_34_11</t>
  </si>
  <si>
    <t>((((0.5*v0)*v1)*v2)*pow(v3,-1.0))</t>
  </si>
  <si>
    <t>feynman_test_8</t>
  </si>
  <si>
    <t>1.7885630680875+(2.8224968333555*sin(((-1.0*pow(v2,-1.0))+(((0.1783940750838*v0)*pow(v2,-1.0))*log(((v1*v2)*pow(v3,-1.0)))))))+(1.5026527225995*pow(v2,-1.0))+(-0.7313628252434*v2)+(-0.0490013317829*v1)+((0.5427039223132*v2)*pow(v0,0.5))</t>
  </si>
  <si>
    <t>feynman_III_14_14</t>
  </si>
  <si>
    <t>(0.5029777194502*v0)+(((((1.1375864339004*v0)*pow(v1,2.42))*pow(v2,2.42))*pow(v3,-2.42))*pow(v4,-2.42))</t>
  </si>
  <si>
    <t>feynman_I_24_6</t>
  </si>
  <si>
    <t>(((0.25*v0)*pow(v1,2.0))*pow(v3,2.0))+(((0.25*v0)*pow(v2,2.0))*pow(v3,2.0))</t>
  </si>
  <si>
    <t>feynman_I_44_4</t>
  </si>
  <si>
    <t>((((1.0*v0)*v1)*v2)*log((v4*pow(v3,-1.0))))</t>
  </si>
  <si>
    <t>feynman_II_6_11</t>
  </si>
  <si>
    <t>((((0.0795774715459*v1)*pow(v0,-1.0))*pow(v3,-2.0))*cos(v2))</t>
  </si>
  <si>
    <t>feynman_II_11_3</t>
  </si>
  <si>
    <t>(((((1.0*v0)*v1)*pow(v2,-1.0))*pow((v3+v4),-1.0))*pow((v3+(-1.0*v4)),-1.0))</t>
  </si>
  <si>
    <t>feynman_I_32_5</t>
  </si>
  <si>
    <t>(((((0.0530516476973*pow(v0,2.0))*pow(v1,2.0))*pow(v2,-1.0))*pow(v3,-2.4))*pow(pow(v3,-1.0),0.6))</t>
  </si>
  <si>
    <t>feynman_test_19</t>
  </si>
  <si>
    <t>(((-0.039788735773*pow(v0,-1.0))*pow(v3,2.0))*pow(v5,2.0))+((((0.0795774715459*v4)*pow(v0,-1.0))*pow(v3,2.0))*pow(v5,2.0))+((((-0.039788735773*v1)*pow(v0,-1.0))*pow(v5,2.0))*pow((v5*pow(v2,-1.0)),2.0))</t>
  </si>
  <si>
    <t>feynman_I_50_26</t>
  </si>
  <si>
    <t>((1.0*v0)*pow(cos((v1*v2)),1.0))+(((1.0*v0)*v3)*pow(cos((v1*v2)),2.0))</t>
  </si>
  <si>
    <t>feynman_I_15_3t</t>
  </si>
  <si>
    <t>(0.0629535381301*v0)+(0.9501976318375*v3)+((0.365752001452*v3)*asin((v2*pow(v1,-1.0))))+((-0.5526207899222*v0)*asin((pow(v1,-1.0)*pow(v2,0.5))))</t>
  </si>
  <si>
    <t>feynman_I_34_8</t>
  </si>
  <si>
    <t>feynman_II_36_38</t>
  </si>
  <si>
    <t>((((1.0*v0)*v1)*pow(v2,-1.0))*pow(v3,-1.0))+(((((((1.0*v0)*v4)*v7)*pow(v2,-1.0))*pow(v3,-1.0))*pow(v5,-1.0))*pow(v6,-2.0))</t>
  </si>
  <si>
    <t>feynman_test_2</t>
  </si>
  <si>
    <t>feynman_II_35_21</t>
  </si>
  <si>
    <t>((1.2535439435518*v0)*v1)+(((-0.435252988562*v0)*pow(v1,0.5))*pow((v1*v2),-0.2))+(((-0.0111242877217*v0)*v3)*v4)+((((0.0023121880954*v4)*pow(v2,-2.0))*pow(v3,2.0))*pow((v0+v4),2.0))+(((((-0.1818593029594*v0)*v3)*v4)*pow(v1,0.5))*pow(v2,-1.0))</t>
  </si>
  <si>
    <t>feynman_I_9_18</t>
  </si>
  <si>
    <t>feynman_test_5</t>
  </si>
  <si>
    <t>0.425733192464+(0.058616682332*v0)+(-3.8611886977879*pow((((v1*pow(v0,-0.8))+(v2*pow(v1,-1.0)))+(v3*pow(v1,-1.0))),-1.0))+((13.8314359507505*v0)*pow(((v2+v3)+(v1*pow(v0,-0.64))),-1.0))+((0.8796935090753*pow(v0,2.0))*pow(v1,-0.9))+((-0.1691443103846*v0)*pow(v1,-1.0))</t>
  </si>
  <si>
    <t>feynman_test_15</t>
  </si>
  <si>
    <t>(0.9946320313422*v2)+((((-1.0207037161714*v1)*v2)*pow(v0,-1.0))*cos(v3))</t>
  </si>
  <si>
    <t>feynman_test_9</t>
  </si>
  <si>
    <t>27.0536433066573+((-9.43647668199*v0)*v3)+((((-15.324474398867*pow(2.4,v3))*pow(v0,4.4))*pow(v1,-5.8))*pow(v4,-3.4))+((((-0.9078621048014*pow(2.4,v3))*pow(v0,5.4))*pow(v1,-5.8))*pow(v4,-3.4))+(((((13.9976903117904*pow(v0,5.0))*pow(v1,-4.8))*pow(v3,2.4))*pow(v4,-3.52))*pow((-1.0*sin(((0.625*v2)+(-1.0*v4)))),2.0))+(((((5.9220446107665*pow(v0,4.0))*pow(v1,-3.8))*pow(v3,2.4))*pow((v2+(-0.9272952180016*v4)),2.0))*sin(pow(v4,-4.4)))+(((((-50.2232055908812*pow(v0,4.0))*pow(v1,-4.8))*pow(v3,2.4))*pow(v4,-4.4))*pow((v2+(-0.8*v4)),2.0))</t>
  </si>
  <si>
    <t>feynman_I_13_4</t>
  </si>
  <si>
    <t>((0.5*v0)*pow(v1,2.0))+((0.5*v0)*pow(v2,2.0))+((0.5*v0)*pow(v3,2.0))</t>
  </si>
  <si>
    <t>feynman_test_7</t>
  </si>
  <si>
    <t>feynman_II_6_15b</t>
  </si>
  <si>
    <t>(((((7.2310927998343*v1)*pow(v0,-1.0))*pow((1.0+v3),-5.0))*cos(v2))*sin(v2))</t>
  </si>
  <si>
    <t>feynman_II_11_27</t>
  </si>
  <si>
    <t>0.0009570240418+((((1.5763949236517*v0)*v1)*v2)*v3)+((((-0.3740882236269*v2)*v3)*acos((v0*v1)))*sin((v0*v1)))</t>
  </si>
  <si>
    <t>feynman_I_13_12</t>
  </si>
  <si>
    <t>(((1.0*v1)*v4)*pow((v3*pow(v0,-1.0)),-1.0))+((((-1.0*v0)*v1)*v4)*pow(v2,-1.0))</t>
  </si>
  <si>
    <t>feynman_I_38_12</t>
  </si>
  <si>
    <t>feynman_III_13_18</t>
  </si>
  <si>
    <t>2e-13+((((12.5663706143592*v0)*v2)*pow(v1,2.0))*pow(v3,-1.0))</t>
  </si>
  <si>
    <t>feynman_I_11_19</t>
  </si>
  <si>
    <t>((1.0*v0)*v3)+((1.0*v1)*v4)+((1.0*v2)*v5)</t>
  </si>
  <si>
    <t>feynman_II_11_20</t>
  </si>
  <si>
    <t>(((((0.3333333333333*v0)*v2)*pow(v1,2.0))*pow(v3,-1.0))*pow(v4,-1.0))</t>
  </si>
  <si>
    <t>feynman_test_14</t>
  </si>
  <si>
    <t>feynman_test_6</t>
  </si>
  <si>
    <t>2.471761901749+(-1.4884066256843*cos((((((0.5472393245141*v0)*v1)*pow(v3,-1.0))*pow(v4,-1.0))*pow(v5,-2.0))))+((-0.0799719782008*v6)*pow(v2,-1.0))+(((((((0.6027613661105*v0)*v1)*v6)*pow(v2,-1.0))*pow(v3,-1.0))*pow(v4,-1.0))*pow(v5,-2.0))</t>
  </si>
  <si>
    <t>feynman_test_4</t>
  </si>
  <si>
    <t>feynman_II_2_42</t>
  </si>
  <si>
    <t>((((1.0*v0)*v2)*v3)*pow(v4,-1.0))+((((-1.0*v0)*v1)*v3)*pow(v4,-1.0))</t>
  </si>
  <si>
    <t>feynman_I_41_16</t>
  </si>
  <si>
    <t>0.0057620592502+(((-0.0042544419941*pow(v0,3.6))*pow(v4,-2.0))*pow(log(v2),2.0))+(((-0.0469978352197*pow(v0,2.0))*pow(v4,-2.0))*asin((0.3639102896619+(0.1158362428834*v1))))+((((1.0652211450515*v3)*pow(v0,2.0))*pow(v4,-2.0))*asin((0.0926689943067*v1)))</t>
  </si>
  <si>
    <t>feynman_test_12</t>
  </si>
  <si>
    <t>0.0070021189263+(-0.0072503226694*v0)+((((1.0003208149659*v0)*v2)*v3)*pow(v1,-2.0))</t>
  </si>
  <si>
    <t>feynman_test_20</t>
  </si>
  <si>
    <t>(((5.348450420212*pow(v4,-1.8))*pow(v5,-2.0))*pow(((v0*pow(v2,-1.0))+(v6*pow(v2,-1.0))),-2.0))+(((0.9845666459907*pow((v0*pow(v2,-1.0)),-2.0))*pow((((-1.0*v0)+(-0.3333333333333*v3))+((0.6666666666667*v1)*v3)),2.0))*asin(((0.7972980076065*pow(v4,-1.8))*pow(v5,-2.0))))</t>
  </si>
  <si>
    <t>feynman_test_13</t>
  </si>
  <si>
    <t>feynman_III_19_51</t>
  </si>
  <si>
    <t>(((((-0.1249999999999*v0)*pow(v1,4.0))*pow(v2,-2.0))*pow(v3,-2.0))*pow(v4,-2.0))</t>
  </si>
  <si>
    <t>feynman_test_17</t>
  </si>
  <si>
    <t>((0.4999999999999*pow(v0,-1.0))*pow(v2,2.0))+(((0.5*v0)*pow(v1,2.0))*pow(v4,2.0))+(((((0.5*v0)*v5)*pow(v1,2.0))*pow(v3,-1.0))*pow(v4,3.0))</t>
  </si>
  <si>
    <t>feynman_III_9_52</t>
  </si>
  <si>
    <t>(((6.4992199911019*v0)*v1)*pow(v3,-1.0))+((((0.9957426353519*v0)*v1)*pow(v3,-1.0))*pow(sin(v2),2.0))+((((-2.0704770535241*v0)*v1)*v2)*pow(v3,-1.0))+((((-6.2215144918567*v0)*v1)*pow(v3,-1.0))*pow((0.1273239544735+cos((v4+(-1.0*v5)))),2.0))+(((((4.1409541070483*v0)*v1)*v2)*pow(v3,-1.0))*pow((0.45+cos((v4+(-1.0*v5)))),2.0))</t>
  </si>
  <si>
    <t>feynman_I_32_17</t>
  </si>
  <si>
    <t>feynman_II_21_32</t>
  </si>
  <si>
    <t>0.0001047297729+(((0.0873184232554*v0)*pow(v1,-1.0))*pow(v2,-1.0))+((((0.2884409310109*v0)*pow(v1,-1.0))*pow(v2,-1.0))*pow((v4*pow(v3,-1.0)),-2.0))</t>
  </si>
  <si>
    <t>feynman_II_6_15a</t>
  </si>
  <si>
    <t>(((((0.1752242271078*v1)*v4)*v5)*pow(v0,-1.0))*pow(v2,-5.0))+(((((0.1687126107485*v1)*v3)*v5)*pow(v0,-1.0))*pow(v2,-5.0))</t>
  </si>
  <si>
    <t>feynman_test_1</t>
  </si>
  <si>
    <t>((((((0.1062720917936*pow(v1,2.0))*pow(v2,2.0))*pow(v3,2.0))*pow(v4,2.0))*pow(v5,-2.0))*pow(sin(((-1.0*v0)+((0.5*v0)*v6))),2.0))+(((((((0.2714710613002*pow(v0,2.0))*pow(v1,2.0))*pow(v2,2.0))*pow(v3,2.0))*pow(v4,2.0))*pow(v5,-2.0))*pow((-0.5235987755983+v6),-2.0))</t>
  </si>
  <si>
    <t>feynman_I_40_1</t>
  </si>
  <si>
    <t>(-0.1085251027514*v0)+(((0.033820172395*v0)*v3)*v5)+((((1.3533924540369*v0)*pow(v1,-1.0))*pow(v2,-1.0))*pow(v4,-1.0))+((((0.0261994300076*v0)*v3)*v5)*pow(v4,-1.0))+((((-0.0041194442489*v0)*v2)*v3)*v5)+((((-0.0121314329093*v0)*v3)*v5)*log(v1))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</si>
</sst>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7D22-6ED1-4BDC-91E1-DC3B87F1BA79}">
  <dimension ref="A1:T88"/>
  <sheetViews>
    <sheetView tabSelected="1" topLeftCell="A58" workbookViewId="0">
      <selection activeCell="O71" sqref="O71"/>
    </sheetView>
  </sheetViews>
  <sheetFormatPr defaultRowHeight="15" x14ac:dyDescent="0.25"/>
  <sheetData>
    <row r="1" spans="1:20" x14ac:dyDescent="0.25">
      <c r="A1" t="s">
        <v>20</v>
      </c>
      <c r="B1" t="s">
        <v>21</v>
      </c>
      <c r="D1" t="s">
        <v>51</v>
      </c>
      <c r="F1" t="s">
        <v>52</v>
      </c>
      <c r="Q1">
        <f>AVERAGE(Q2:Q21)</f>
        <v>0.99696457999999988</v>
      </c>
      <c r="S1">
        <f t="shared" ref="S1" si="0">AVERAGE(S2:S21)</f>
        <v>29.789953929999989</v>
      </c>
      <c r="T1">
        <f>SUM(T2:T21)</f>
        <v>11</v>
      </c>
    </row>
    <row r="2" spans="1:20" x14ac:dyDescent="0.25">
      <c r="A2" t="s">
        <v>22</v>
      </c>
      <c r="B2" t="s">
        <v>23</v>
      </c>
      <c r="C2">
        <v>0</v>
      </c>
      <c r="D2" t="s">
        <v>24</v>
      </c>
      <c r="E2">
        <v>1</v>
      </c>
      <c r="F2" t="s">
        <v>25</v>
      </c>
      <c r="G2">
        <v>100</v>
      </c>
      <c r="H2" t="s">
        <v>26</v>
      </c>
      <c r="I2">
        <v>1000000</v>
      </c>
      <c r="J2" t="s">
        <v>27</v>
      </c>
      <c r="K2">
        <v>12345</v>
      </c>
      <c r="L2" t="s">
        <v>28</v>
      </c>
      <c r="M2">
        <v>0.05</v>
      </c>
      <c r="N2" t="s">
        <v>29</v>
      </c>
      <c r="O2">
        <v>1E-3</v>
      </c>
      <c r="P2" t="s">
        <v>30</v>
      </c>
      <c r="Q2">
        <v>1</v>
      </c>
      <c r="R2" t="s">
        <v>31</v>
      </c>
      <c r="S2">
        <v>0</v>
      </c>
      <c r="T2">
        <f>IF(AND($Q2=1,$S2=0),1,0)</f>
        <v>1</v>
      </c>
    </row>
    <row r="3" spans="1:20" x14ac:dyDescent="0.25">
      <c r="A3" t="s">
        <v>32</v>
      </c>
      <c r="B3" t="s">
        <v>23</v>
      </c>
      <c r="C3">
        <v>2.1999999999999999E-2</v>
      </c>
      <c r="D3" t="s">
        <v>24</v>
      </c>
      <c r="E3">
        <v>1</v>
      </c>
      <c r="F3" t="s">
        <v>25</v>
      </c>
      <c r="G3">
        <v>100</v>
      </c>
      <c r="H3" t="s">
        <v>26</v>
      </c>
      <c r="I3">
        <v>1000000</v>
      </c>
      <c r="J3" t="s">
        <v>27</v>
      </c>
      <c r="K3">
        <v>12345</v>
      </c>
      <c r="L3" t="s">
        <v>28</v>
      </c>
      <c r="M3">
        <v>0.05</v>
      </c>
      <c r="N3" t="s">
        <v>29</v>
      </c>
      <c r="O3">
        <v>1E-3</v>
      </c>
      <c r="P3" t="s">
        <v>30</v>
      </c>
      <c r="Q3">
        <v>1</v>
      </c>
      <c r="R3" t="s">
        <v>31</v>
      </c>
      <c r="S3">
        <v>1.39498E-2</v>
      </c>
      <c r="T3">
        <f t="shared" ref="T3:T21" si="1">IF(AND($Q3=1,$S3=0),1,0)</f>
        <v>0</v>
      </c>
    </row>
    <row r="4" spans="1:20" x14ac:dyDescent="0.25">
      <c r="A4" t="s">
        <v>33</v>
      </c>
      <c r="B4" t="s">
        <v>23</v>
      </c>
      <c r="C4">
        <v>2700.3620000000001</v>
      </c>
      <c r="D4" t="s">
        <v>24</v>
      </c>
      <c r="E4">
        <v>1</v>
      </c>
      <c r="F4" t="s">
        <v>25</v>
      </c>
      <c r="G4">
        <v>100</v>
      </c>
      <c r="H4" t="s">
        <v>26</v>
      </c>
      <c r="I4">
        <v>1000000</v>
      </c>
      <c r="J4" t="s">
        <v>27</v>
      </c>
      <c r="K4">
        <v>12345</v>
      </c>
      <c r="L4" t="s">
        <v>28</v>
      </c>
      <c r="M4">
        <v>0.05</v>
      </c>
      <c r="N4" t="s">
        <v>29</v>
      </c>
      <c r="O4">
        <v>1E-3</v>
      </c>
      <c r="P4" t="s">
        <v>30</v>
      </c>
      <c r="Q4">
        <v>0.99992360000000002</v>
      </c>
      <c r="R4" t="s">
        <v>31</v>
      </c>
      <c r="S4">
        <v>594.84027609999998</v>
      </c>
      <c r="T4">
        <f t="shared" si="1"/>
        <v>0</v>
      </c>
    </row>
    <row r="5" spans="1:20" x14ac:dyDescent="0.25">
      <c r="A5" t="s">
        <v>34</v>
      </c>
      <c r="B5" t="s">
        <v>23</v>
      </c>
      <c r="C5">
        <v>0</v>
      </c>
      <c r="D5" t="s">
        <v>24</v>
      </c>
      <c r="E5">
        <v>1</v>
      </c>
      <c r="F5" t="s">
        <v>25</v>
      </c>
      <c r="G5">
        <v>100</v>
      </c>
      <c r="H5" t="s">
        <v>26</v>
      </c>
      <c r="I5">
        <v>1000000</v>
      </c>
      <c r="J5" t="s">
        <v>27</v>
      </c>
      <c r="K5">
        <v>12345</v>
      </c>
      <c r="L5" t="s">
        <v>28</v>
      </c>
      <c r="M5">
        <v>0.05</v>
      </c>
      <c r="N5" t="s">
        <v>29</v>
      </c>
      <c r="O5">
        <v>1E-3</v>
      </c>
      <c r="P5" t="s">
        <v>30</v>
      </c>
      <c r="Q5">
        <v>1</v>
      </c>
      <c r="R5" t="s">
        <v>31</v>
      </c>
      <c r="S5">
        <v>0</v>
      </c>
      <c r="T5">
        <f t="shared" si="1"/>
        <v>1</v>
      </c>
    </row>
    <row r="6" spans="1:20" x14ac:dyDescent="0.25">
      <c r="A6" t="s">
        <v>35</v>
      </c>
      <c r="B6" t="s">
        <v>23</v>
      </c>
      <c r="C6">
        <v>0</v>
      </c>
      <c r="D6" t="s">
        <v>24</v>
      </c>
      <c r="E6">
        <v>1</v>
      </c>
      <c r="F6" t="s">
        <v>25</v>
      </c>
      <c r="G6">
        <v>100</v>
      </c>
      <c r="H6" t="s">
        <v>26</v>
      </c>
      <c r="I6">
        <v>1000000</v>
      </c>
      <c r="J6" t="s">
        <v>27</v>
      </c>
      <c r="K6">
        <v>12345</v>
      </c>
      <c r="L6" t="s">
        <v>28</v>
      </c>
      <c r="M6">
        <v>0.05</v>
      </c>
      <c r="N6" t="s">
        <v>29</v>
      </c>
      <c r="O6">
        <v>1E-3</v>
      </c>
      <c r="P6" t="s">
        <v>30</v>
      </c>
      <c r="Q6">
        <v>1</v>
      </c>
      <c r="R6" t="s">
        <v>31</v>
      </c>
      <c r="S6">
        <v>0</v>
      </c>
      <c r="T6">
        <f t="shared" si="1"/>
        <v>1</v>
      </c>
    </row>
    <row r="7" spans="1:20" x14ac:dyDescent="0.25">
      <c r="A7" t="s">
        <v>36</v>
      </c>
      <c r="B7" t="s">
        <v>23</v>
      </c>
      <c r="C7">
        <v>0</v>
      </c>
      <c r="D7" t="s">
        <v>24</v>
      </c>
      <c r="E7">
        <v>1</v>
      </c>
      <c r="F7" t="s">
        <v>25</v>
      </c>
      <c r="G7">
        <v>100</v>
      </c>
      <c r="H7" t="s">
        <v>26</v>
      </c>
      <c r="I7">
        <v>1000000</v>
      </c>
      <c r="J7" t="s">
        <v>27</v>
      </c>
      <c r="K7">
        <v>12345</v>
      </c>
      <c r="L7" t="s">
        <v>28</v>
      </c>
      <c r="M7">
        <v>0.05</v>
      </c>
      <c r="N7" t="s">
        <v>29</v>
      </c>
      <c r="O7">
        <v>1E-3</v>
      </c>
      <c r="P7" t="s">
        <v>30</v>
      </c>
      <c r="Q7">
        <v>1</v>
      </c>
      <c r="R7" t="s">
        <v>31</v>
      </c>
      <c r="S7">
        <v>0</v>
      </c>
      <c r="T7">
        <f t="shared" si="1"/>
        <v>1</v>
      </c>
    </row>
    <row r="8" spans="1:20" x14ac:dyDescent="0.25">
      <c r="A8" t="s">
        <v>37</v>
      </c>
      <c r="B8" t="s">
        <v>23</v>
      </c>
      <c r="C8">
        <v>0.308</v>
      </c>
      <c r="D8" t="s">
        <v>24</v>
      </c>
      <c r="E8">
        <v>0.872</v>
      </c>
      <c r="F8" t="s">
        <v>25</v>
      </c>
      <c r="G8">
        <v>100</v>
      </c>
      <c r="H8" t="s">
        <v>26</v>
      </c>
      <c r="I8">
        <v>1000000</v>
      </c>
      <c r="J8" t="s">
        <v>27</v>
      </c>
      <c r="K8">
        <v>12345</v>
      </c>
      <c r="L8" t="s">
        <v>28</v>
      </c>
      <c r="M8">
        <v>0.05</v>
      </c>
      <c r="N8" t="s">
        <v>29</v>
      </c>
      <c r="O8">
        <v>1E-3</v>
      </c>
      <c r="P8" t="s">
        <v>30</v>
      </c>
      <c r="Q8">
        <v>0.95146640000000005</v>
      </c>
      <c r="R8" t="s">
        <v>31</v>
      </c>
      <c r="S8">
        <v>0.13970740000000001</v>
      </c>
      <c r="T8">
        <f t="shared" si="1"/>
        <v>0</v>
      </c>
    </row>
    <row r="9" spans="1:20" x14ac:dyDescent="0.25">
      <c r="A9" t="s">
        <v>38</v>
      </c>
      <c r="B9" t="s">
        <v>23</v>
      </c>
      <c r="C9">
        <v>0</v>
      </c>
      <c r="D9" t="s">
        <v>24</v>
      </c>
      <c r="E9">
        <v>1</v>
      </c>
      <c r="F9" t="s">
        <v>25</v>
      </c>
      <c r="G9">
        <v>100</v>
      </c>
      <c r="H9" t="s">
        <v>26</v>
      </c>
      <c r="I9">
        <v>1000000</v>
      </c>
      <c r="J9" t="s">
        <v>27</v>
      </c>
      <c r="K9">
        <v>12345</v>
      </c>
      <c r="L9" t="s">
        <v>28</v>
      </c>
      <c r="M9">
        <v>0.05</v>
      </c>
      <c r="N9" t="s">
        <v>29</v>
      </c>
      <c r="O9">
        <v>1E-3</v>
      </c>
      <c r="P9" t="s">
        <v>30</v>
      </c>
      <c r="Q9">
        <v>1</v>
      </c>
      <c r="R9" t="s">
        <v>31</v>
      </c>
      <c r="S9">
        <v>0</v>
      </c>
      <c r="T9">
        <f t="shared" si="1"/>
        <v>1</v>
      </c>
    </row>
    <row r="10" spans="1:20" x14ac:dyDescent="0.25">
      <c r="A10" t="s">
        <v>39</v>
      </c>
      <c r="B10" t="s">
        <v>23</v>
      </c>
      <c r="C10">
        <v>0</v>
      </c>
      <c r="D10" t="s">
        <v>24</v>
      </c>
      <c r="E10">
        <v>1</v>
      </c>
      <c r="F10" t="s">
        <v>25</v>
      </c>
      <c r="G10">
        <v>100</v>
      </c>
      <c r="H10" t="s">
        <v>26</v>
      </c>
      <c r="I10">
        <v>1000000</v>
      </c>
      <c r="J10" t="s">
        <v>27</v>
      </c>
      <c r="K10">
        <v>12345</v>
      </c>
      <c r="L10" t="s">
        <v>28</v>
      </c>
      <c r="M10">
        <v>0.05</v>
      </c>
      <c r="N10" t="s">
        <v>29</v>
      </c>
      <c r="O10">
        <v>1E-3</v>
      </c>
      <c r="P10" t="s">
        <v>30</v>
      </c>
      <c r="Q10">
        <v>1</v>
      </c>
      <c r="R10" t="s">
        <v>31</v>
      </c>
      <c r="S10">
        <v>0</v>
      </c>
      <c r="T10">
        <f t="shared" si="1"/>
        <v>1</v>
      </c>
    </row>
    <row r="11" spans="1:20" x14ac:dyDescent="0.25">
      <c r="A11" t="s">
        <v>40</v>
      </c>
      <c r="B11" t="s">
        <v>23</v>
      </c>
      <c r="C11">
        <v>0</v>
      </c>
      <c r="D11" t="s">
        <v>24</v>
      </c>
      <c r="E11">
        <v>1</v>
      </c>
      <c r="F11" t="s">
        <v>25</v>
      </c>
      <c r="G11">
        <v>100</v>
      </c>
      <c r="H11" t="s">
        <v>26</v>
      </c>
      <c r="I11">
        <v>1000000</v>
      </c>
      <c r="J11" t="s">
        <v>27</v>
      </c>
      <c r="K11">
        <v>12345</v>
      </c>
      <c r="L11" t="s">
        <v>28</v>
      </c>
      <c r="M11">
        <v>0.05</v>
      </c>
      <c r="N11" t="s">
        <v>29</v>
      </c>
      <c r="O11">
        <v>1E-3</v>
      </c>
      <c r="P11" t="s">
        <v>30</v>
      </c>
      <c r="Q11">
        <v>1</v>
      </c>
      <c r="R11" t="s">
        <v>31</v>
      </c>
      <c r="S11">
        <v>0</v>
      </c>
      <c r="T11">
        <f t="shared" si="1"/>
        <v>1</v>
      </c>
    </row>
    <row r="12" spans="1:20" x14ac:dyDescent="0.25">
      <c r="A12" t="s">
        <v>41</v>
      </c>
      <c r="B12" t="s">
        <v>23</v>
      </c>
      <c r="C12">
        <v>0</v>
      </c>
      <c r="D12" t="s">
        <v>24</v>
      </c>
      <c r="E12">
        <v>1</v>
      </c>
      <c r="F12" t="s">
        <v>25</v>
      </c>
      <c r="G12">
        <v>100</v>
      </c>
      <c r="H12" t="s">
        <v>26</v>
      </c>
      <c r="I12">
        <v>1000000</v>
      </c>
      <c r="J12" t="s">
        <v>27</v>
      </c>
      <c r="K12">
        <v>12345</v>
      </c>
      <c r="L12" t="s">
        <v>28</v>
      </c>
      <c r="M12">
        <v>0.05</v>
      </c>
      <c r="N12" t="s">
        <v>29</v>
      </c>
      <c r="O12">
        <v>1E-3</v>
      </c>
      <c r="P12" t="s">
        <v>30</v>
      </c>
      <c r="Q12">
        <v>1</v>
      </c>
      <c r="R12" t="s">
        <v>31</v>
      </c>
      <c r="S12">
        <v>0</v>
      </c>
      <c r="T12">
        <f t="shared" si="1"/>
        <v>1</v>
      </c>
    </row>
    <row r="13" spans="1:20" x14ac:dyDescent="0.25">
      <c r="A13" t="s">
        <v>42</v>
      </c>
      <c r="B13" t="s">
        <v>23</v>
      </c>
      <c r="C13">
        <v>0</v>
      </c>
      <c r="D13" t="s">
        <v>24</v>
      </c>
      <c r="E13">
        <v>1</v>
      </c>
      <c r="F13" t="s">
        <v>25</v>
      </c>
      <c r="G13">
        <v>100</v>
      </c>
      <c r="H13" t="s">
        <v>26</v>
      </c>
      <c r="I13">
        <v>1000000</v>
      </c>
      <c r="J13" t="s">
        <v>27</v>
      </c>
      <c r="K13">
        <v>12345</v>
      </c>
      <c r="L13" t="s">
        <v>28</v>
      </c>
      <c r="M13">
        <v>0.05</v>
      </c>
      <c r="N13" t="s">
        <v>29</v>
      </c>
      <c r="O13">
        <v>1E-3</v>
      </c>
      <c r="P13" t="s">
        <v>30</v>
      </c>
      <c r="Q13">
        <v>1</v>
      </c>
      <c r="R13" t="s">
        <v>31</v>
      </c>
      <c r="S13">
        <v>0</v>
      </c>
      <c r="T13">
        <f t="shared" si="1"/>
        <v>1</v>
      </c>
    </row>
    <row r="14" spans="1:20" x14ac:dyDescent="0.25">
      <c r="A14" t="s">
        <v>43</v>
      </c>
      <c r="B14" t="s">
        <v>23</v>
      </c>
      <c r="C14">
        <v>0</v>
      </c>
      <c r="D14" t="s">
        <v>24</v>
      </c>
      <c r="E14">
        <v>1</v>
      </c>
      <c r="F14" t="s">
        <v>25</v>
      </c>
      <c r="G14">
        <v>100</v>
      </c>
      <c r="H14" t="s">
        <v>26</v>
      </c>
      <c r="I14">
        <v>1000000</v>
      </c>
      <c r="J14" t="s">
        <v>27</v>
      </c>
      <c r="K14">
        <v>12345</v>
      </c>
      <c r="L14" t="s">
        <v>28</v>
      </c>
      <c r="M14">
        <v>0.05</v>
      </c>
      <c r="N14" t="s">
        <v>29</v>
      </c>
      <c r="O14">
        <v>1E-3</v>
      </c>
      <c r="P14" t="s">
        <v>30</v>
      </c>
      <c r="Q14">
        <v>1</v>
      </c>
      <c r="R14" t="s">
        <v>31</v>
      </c>
      <c r="S14">
        <v>0</v>
      </c>
      <c r="T14">
        <f t="shared" si="1"/>
        <v>1</v>
      </c>
    </row>
    <row r="15" spans="1:20" x14ac:dyDescent="0.25">
      <c r="A15" t="s">
        <v>44</v>
      </c>
      <c r="B15" t="s">
        <v>23</v>
      </c>
      <c r="C15">
        <v>4.0000000000000001E-3</v>
      </c>
      <c r="D15" t="s">
        <v>24</v>
      </c>
      <c r="E15">
        <v>0.996</v>
      </c>
      <c r="F15" t="s">
        <v>25</v>
      </c>
      <c r="G15">
        <v>100</v>
      </c>
      <c r="H15" t="s">
        <v>26</v>
      </c>
      <c r="I15">
        <v>1000000</v>
      </c>
      <c r="J15" t="s">
        <v>27</v>
      </c>
      <c r="K15">
        <v>12345</v>
      </c>
      <c r="L15" t="s">
        <v>28</v>
      </c>
      <c r="M15">
        <v>0.05</v>
      </c>
      <c r="N15" t="s">
        <v>29</v>
      </c>
      <c r="O15">
        <v>1E-3</v>
      </c>
      <c r="P15" t="s">
        <v>30</v>
      </c>
      <c r="Q15">
        <v>0.99831499999999995</v>
      </c>
      <c r="R15" t="s">
        <v>31</v>
      </c>
      <c r="S15">
        <v>2.7165000000000002E-3</v>
      </c>
      <c r="T15">
        <f t="shared" si="1"/>
        <v>0</v>
      </c>
    </row>
    <row r="16" spans="1:20" x14ac:dyDescent="0.25">
      <c r="A16" t="s">
        <v>45</v>
      </c>
      <c r="B16" t="s">
        <v>23</v>
      </c>
      <c r="C16">
        <v>0.05</v>
      </c>
      <c r="D16" t="s">
        <v>24</v>
      </c>
      <c r="E16">
        <v>0.99399999999999999</v>
      </c>
      <c r="F16" t="s">
        <v>25</v>
      </c>
      <c r="G16">
        <v>100</v>
      </c>
      <c r="H16" t="s">
        <v>26</v>
      </c>
      <c r="I16">
        <v>1000000</v>
      </c>
      <c r="J16" t="s">
        <v>27</v>
      </c>
      <c r="K16">
        <v>12345</v>
      </c>
      <c r="L16" t="s">
        <v>28</v>
      </c>
      <c r="M16">
        <v>0.05</v>
      </c>
      <c r="N16" t="s">
        <v>29</v>
      </c>
      <c r="O16">
        <v>1E-3</v>
      </c>
      <c r="P16" t="s">
        <v>30</v>
      </c>
      <c r="Q16">
        <v>0.99926769999999998</v>
      </c>
      <c r="R16" t="s">
        <v>31</v>
      </c>
      <c r="S16">
        <v>1.3283400000000001E-2</v>
      </c>
      <c r="T16">
        <f t="shared" si="1"/>
        <v>0</v>
      </c>
    </row>
    <row r="17" spans="1:20" x14ac:dyDescent="0.25">
      <c r="A17" t="s">
        <v>46</v>
      </c>
      <c r="B17" t="s">
        <v>23</v>
      </c>
      <c r="C17">
        <v>0.60699999999999998</v>
      </c>
      <c r="D17" t="s">
        <v>24</v>
      </c>
      <c r="E17">
        <v>0.996</v>
      </c>
      <c r="F17" t="s">
        <v>25</v>
      </c>
      <c r="G17">
        <v>100</v>
      </c>
      <c r="H17" t="s">
        <v>26</v>
      </c>
      <c r="I17">
        <v>1000000</v>
      </c>
      <c r="J17" t="s">
        <v>27</v>
      </c>
      <c r="K17">
        <v>12345</v>
      </c>
      <c r="L17" t="s">
        <v>28</v>
      </c>
      <c r="M17">
        <v>0.05</v>
      </c>
      <c r="N17" t="s">
        <v>29</v>
      </c>
      <c r="O17">
        <v>1E-3</v>
      </c>
      <c r="P17" t="s">
        <v>30</v>
      </c>
      <c r="Q17">
        <v>0.99860559999999998</v>
      </c>
      <c r="R17" t="s">
        <v>31</v>
      </c>
      <c r="S17">
        <v>0.28428799999999999</v>
      </c>
      <c r="T17">
        <f t="shared" si="1"/>
        <v>0</v>
      </c>
    </row>
    <row r="18" spans="1:20" x14ac:dyDescent="0.25">
      <c r="A18" t="s">
        <v>47</v>
      </c>
      <c r="B18" t="s">
        <v>23</v>
      </c>
      <c r="C18">
        <v>0</v>
      </c>
      <c r="D18" t="s">
        <v>24</v>
      </c>
      <c r="E18">
        <v>1</v>
      </c>
      <c r="F18" t="s">
        <v>25</v>
      </c>
      <c r="G18">
        <v>100</v>
      </c>
      <c r="H18" t="s">
        <v>26</v>
      </c>
      <c r="I18">
        <v>1000000</v>
      </c>
      <c r="J18" t="s">
        <v>27</v>
      </c>
      <c r="K18">
        <v>12345</v>
      </c>
      <c r="L18" t="s">
        <v>28</v>
      </c>
      <c r="M18">
        <v>0.05</v>
      </c>
      <c r="N18" t="s">
        <v>29</v>
      </c>
      <c r="O18">
        <v>1E-3</v>
      </c>
      <c r="P18" t="s">
        <v>30</v>
      </c>
      <c r="Q18">
        <v>1</v>
      </c>
      <c r="R18" t="s">
        <v>31</v>
      </c>
      <c r="S18">
        <v>0</v>
      </c>
      <c r="T18">
        <f t="shared" si="1"/>
        <v>1</v>
      </c>
    </row>
    <row r="19" spans="1:20" x14ac:dyDescent="0.25">
      <c r="A19" t="s">
        <v>48</v>
      </c>
      <c r="B19" t="s">
        <v>23</v>
      </c>
      <c r="C19">
        <v>0.56599999999999995</v>
      </c>
      <c r="D19" t="s">
        <v>24</v>
      </c>
      <c r="E19">
        <v>0.88300000000000001</v>
      </c>
      <c r="F19" t="s">
        <v>25</v>
      </c>
      <c r="G19">
        <v>100</v>
      </c>
      <c r="H19" t="s">
        <v>26</v>
      </c>
      <c r="I19">
        <v>1000000</v>
      </c>
      <c r="J19" t="s">
        <v>27</v>
      </c>
      <c r="K19">
        <v>12345</v>
      </c>
      <c r="L19" t="s">
        <v>28</v>
      </c>
      <c r="M19">
        <v>0.05</v>
      </c>
      <c r="N19" t="s">
        <v>29</v>
      </c>
      <c r="O19">
        <v>1E-3</v>
      </c>
      <c r="P19" t="s">
        <v>30</v>
      </c>
      <c r="Q19">
        <v>0.99619519999999995</v>
      </c>
      <c r="R19" t="s">
        <v>31</v>
      </c>
      <c r="S19">
        <v>0.1275559</v>
      </c>
      <c r="T19">
        <f t="shared" si="1"/>
        <v>0</v>
      </c>
    </row>
    <row r="20" spans="1:20" x14ac:dyDescent="0.25">
      <c r="A20" t="s">
        <v>49</v>
      </c>
      <c r="B20" t="s">
        <v>23</v>
      </c>
      <c r="C20">
        <v>1.3480000000000001</v>
      </c>
      <c r="D20" t="s">
        <v>24</v>
      </c>
      <c r="E20">
        <v>0.93600000000000005</v>
      </c>
      <c r="F20" t="s">
        <v>25</v>
      </c>
      <c r="G20">
        <v>100</v>
      </c>
      <c r="H20" t="s">
        <v>26</v>
      </c>
      <c r="I20">
        <v>1000000</v>
      </c>
      <c r="J20" t="s">
        <v>27</v>
      </c>
      <c r="K20">
        <v>12345</v>
      </c>
      <c r="L20" t="s">
        <v>28</v>
      </c>
      <c r="M20">
        <v>0.05</v>
      </c>
      <c r="N20" t="s">
        <v>29</v>
      </c>
      <c r="O20">
        <v>1E-3</v>
      </c>
      <c r="P20" t="s">
        <v>30</v>
      </c>
      <c r="Q20">
        <v>0.99554830000000005</v>
      </c>
      <c r="R20" t="s">
        <v>31</v>
      </c>
      <c r="S20">
        <v>0.37387670000000001</v>
      </c>
      <c r="T20">
        <f t="shared" si="1"/>
        <v>0</v>
      </c>
    </row>
    <row r="21" spans="1:20" x14ac:dyDescent="0.25">
      <c r="A21" t="s">
        <v>50</v>
      </c>
      <c r="B21" t="s">
        <v>23</v>
      </c>
      <c r="C21">
        <v>0.02</v>
      </c>
      <c r="D21" t="s">
        <v>24</v>
      </c>
      <c r="E21">
        <v>0.999</v>
      </c>
      <c r="F21" t="s">
        <v>25</v>
      </c>
      <c r="G21">
        <v>100</v>
      </c>
      <c r="H21" t="s">
        <v>26</v>
      </c>
      <c r="I21">
        <v>1000000</v>
      </c>
      <c r="J21" t="s">
        <v>27</v>
      </c>
      <c r="K21">
        <v>12345</v>
      </c>
      <c r="L21" t="s">
        <v>28</v>
      </c>
      <c r="M21">
        <v>0.05</v>
      </c>
      <c r="N21" t="s">
        <v>29</v>
      </c>
      <c r="O21">
        <v>1E-3</v>
      </c>
      <c r="P21" t="s">
        <v>30</v>
      </c>
      <c r="Q21">
        <v>0.99996980000000002</v>
      </c>
      <c r="R21" t="s">
        <v>31</v>
      </c>
      <c r="S21">
        <v>3.4248E-3</v>
      </c>
      <c r="T21">
        <f t="shared" si="1"/>
        <v>0</v>
      </c>
    </row>
    <row r="23" spans="1:20" x14ac:dyDescent="0.25">
      <c r="D23" t="s">
        <v>53</v>
      </c>
      <c r="F23" t="s">
        <v>56</v>
      </c>
      <c r="H23" t="s">
        <v>54</v>
      </c>
      <c r="Q23">
        <f>AVERAGE(Q24:Q43)</f>
        <v>0.99831833500000011</v>
      </c>
      <c r="S23">
        <f t="shared" ref="S23" si="2">AVERAGE(S24:S43)</f>
        <v>26.342310054999995</v>
      </c>
      <c r="T23">
        <f>SUM(T24:T43)</f>
        <v>13</v>
      </c>
    </row>
    <row r="24" spans="1:20" x14ac:dyDescent="0.25">
      <c r="A24" t="s">
        <v>22</v>
      </c>
      <c r="B24" t="s">
        <v>23</v>
      </c>
      <c r="C24">
        <v>0</v>
      </c>
      <c r="D24" t="s">
        <v>24</v>
      </c>
      <c r="E24">
        <v>1</v>
      </c>
      <c r="F24" t="s">
        <v>25</v>
      </c>
      <c r="G24">
        <v>600</v>
      </c>
      <c r="H24" t="s">
        <v>26</v>
      </c>
      <c r="I24">
        <v>1000000</v>
      </c>
      <c r="J24" t="s">
        <v>27</v>
      </c>
      <c r="K24">
        <v>12345</v>
      </c>
      <c r="L24" t="s">
        <v>28</v>
      </c>
      <c r="M24">
        <v>0.05</v>
      </c>
      <c r="N24" t="s">
        <v>29</v>
      </c>
      <c r="O24">
        <v>1E-3</v>
      </c>
      <c r="P24" t="s">
        <v>30</v>
      </c>
      <c r="Q24">
        <v>1</v>
      </c>
      <c r="R24" t="s">
        <v>31</v>
      </c>
      <c r="S24">
        <v>0</v>
      </c>
      <c r="T24">
        <f>IF(AND($Q24=1,$S24=0),1,0)</f>
        <v>1</v>
      </c>
    </row>
    <row r="25" spans="1:20" x14ac:dyDescent="0.25">
      <c r="A25" t="s">
        <v>32</v>
      </c>
      <c r="B25" t="s">
        <v>23</v>
      </c>
      <c r="C25">
        <v>8.4000000000000005E-2</v>
      </c>
      <c r="D25" t="s">
        <v>24</v>
      </c>
      <c r="E25">
        <v>1</v>
      </c>
      <c r="F25" t="s">
        <v>25</v>
      </c>
      <c r="G25">
        <v>600</v>
      </c>
      <c r="H25" t="s">
        <v>26</v>
      </c>
      <c r="I25">
        <v>1000000</v>
      </c>
      <c r="J25" t="s">
        <v>27</v>
      </c>
      <c r="K25">
        <v>12345</v>
      </c>
      <c r="L25" t="s">
        <v>28</v>
      </c>
      <c r="M25">
        <v>0.05</v>
      </c>
      <c r="N25" t="s">
        <v>29</v>
      </c>
      <c r="O25">
        <v>1E-3</v>
      </c>
      <c r="P25" t="s">
        <v>30</v>
      </c>
      <c r="Q25">
        <v>0.99999990000000005</v>
      </c>
      <c r="R25" t="s">
        <v>31</v>
      </c>
      <c r="S25">
        <v>0.12466919999999999</v>
      </c>
      <c r="T25">
        <f t="shared" ref="T25:T43" si="3">IF(AND($Q25=1,$S25=0),1,0)</f>
        <v>0</v>
      </c>
    </row>
    <row r="26" spans="1:20" x14ac:dyDescent="0.25">
      <c r="A26" t="s">
        <v>33</v>
      </c>
      <c r="B26" t="s">
        <v>23</v>
      </c>
      <c r="C26">
        <v>2241.2150000000001</v>
      </c>
      <c r="D26" t="s">
        <v>24</v>
      </c>
      <c r="E26">
        <v>1</v>
      </c>
      <c r="F26" t="s">
        <v>25</v>
      </c>
      <c r="G26">
        <v>600</v>
      </c>
      <c r="H26" t="s">
        <v>26</v>
      </c>
      <c r="I26">
        <v>1000000</v>
      </c>
      <c r="J26" t="s">
        <v>27</v>
      </c>
      <c r="K26">
        <v>12345</v>
      </c>
      <c r="L26" t="s">
        <v>28</v>
      </c>
      <c r="M26">
        <v>0.05</v>
      </c>
      <c r="N26" t="s">
        <v>29</v>
      </c>
      <c r="O26">
        <v>1E-3</v>
      </c>
      <c r="P26" t="s">
        <v>30</v>
      </c>
      <c r="Q26">
        <v>0.9999403</v>
      </c>
      <c r="R26" t="s">
        <v>31</v>
      </c>
      <c r="S26">
        <v>525.99452780000001</v>
      </c>
      <c r="T26">
        <f t="shared" si="3"/>
        <v>0</v>
      </c>
    </row>
    <row r="27" spans="1:20" x14ac:dyDescent="0.25">
      <c r="A27" t="s">
        <v>34</v>
      </c>
      <c r="B27" t="s">
        <v>23</v>
      </c>
      <c r="C27">
        <v>0</v>
      </c>
      <c r="D27" t="s">
        <v>24</v>
      </c>
      <c r="E27">
        <v>1</v>
      </c>
      <c r="F27" t="s">
        <v>25</v>
      </c>
      <c r="G27">
        <v>600</v>
      </c>
      <c r="H27" t="s">
        <v>26</v>
      </c>
      <c r="I27">
        <v>1000000</v>
      </c>
      <c r="J27" t="s">
        <v>27</v>
      </c>
      <c r="K27">
        <v>12345</v>
      </c>
      <c r="L27" t="s">
        <v>28</v>
      </c>
      <c r="M27">
        <v>0.05</v>
      </c>
      <c r="N27" t="s">
        <v>29</v>
      </c>
      <c r="O27">
        <v>1E-3</v>
      </c>
      <c r="P27" t="s">
        <v>30</v>
      </c>
      <c r="Q27">
        <v>1</v>
      </c>
      <c r="R27" t="s">
        <v>31</v>
      </c>
      <c r="S27">
        <v>0</v>
      </c>
      <c r="T27">
        <f t="shared" si="3"/>
        <v>1</v>
      </c>
    </row>
    <row r="28" spans="1:20" x14ac:dyDescent="0.25">
      <c r="A28" t="s">
        <v>35</v>
      </c>
      <c r="B28" t="s">
        <v>23</v>
      </c>
      <c r="C28">
        <v>0</v>
      </c>
      <c r="D28" t="s">
        <v>24</v>
      </c>
      <c r="E28">
        <v>1</v>
      </c>
      <c r="F28" t="s">
        <v>25</v>
      </c>
      <c r="G28">
        <v>600</v>
      </c>
      <c r="H28" t="s">
        <v>26</v>
      </c>
      <c r="I28">
        <v>1000000</v>
      </c>
      <c r="J28" t="s">
        <v>27</v>
      </c>
      <c r="K28">
        <v>12345</v>
      </c>
      <c r="L28" t="s">
        <v>28</v>
      </c>
      <c r="M28">
        <v>0.05</v>
      </c>
      <c r="N28" t="s">
        <v>29</v>
      </c>
      <c r="O28">
        <v>1E-3</v>
      </c>
      <c r="P28" t="s">
        <v>30</v>
      </c>
      <c r="Q28">
        <v>1</v>
      </c>
      <c r="R28" t="s">
        <v>31</v>
      </c>
      <c r="S28">
        <v>0</v>
      </c>
      <c r="T28">
        <f t="shared" si="3"/>
        <v>1</v>
      </c>
    </row>
    <row r="29" spans="1:20" x14ac:dyDescent="0.25">
      <c r="A29" t="s">
        <v>36</v>
      </c>
      <c r="B29" t="s">
        <v>23</v>
      </c>
      <c r="C29">
        <v>0</v>
      </c>
      <c r="D29" t="s">
        <v>24</v>
      </c>
      <c r="E29">
        <v>1</v>
      </c>
      <c r="F29" t="s">
        <v>25</v>
      </c>
      <c r="G29">
        <v>600</v>
      </c>
      <c r="H29" t="s">
        <v>26</v>
      </c>
      <c r="I29">
        <v>1000000</v>
      </c>
      <c r="J29" t="s">
        <v>27</v>
      </c>
      <c r="K29">
        <v>12345</v>
      </c>
      <c r="L29" t="s">
        <v>28</v>
      </c>
      <c r="M29">
        <v>0.05</v>
      </c>
      <c r="N29" t="s">
        <v>29</v>
      </c>
      <c r="O29">
        <v>1E-3</v>
      </c>
      <c r="P29" t="s">
        <v>30</v>
      </c>
      <c r="Q29">
        <v>1</v>
      </c>
      <c r="R29" t="s">
        <v>31</v>
      </c>
      <c r="S29">
        <v>0</v>
      </c>
      <c r="T29">
        <f t="shared" si="3"/>
        <v>1</v>
      </c>
    </row>
    <row r="30" spans="1:20" x14ac:dyDescent="0.25">
      <c r="A30" t="s">
        <v>37</v>
      </c>
      <c r="B30" t="s">
        <v>23</v>
      </c>
      <c r="C30">
        <v>0.33100000000000002</v>
      </c>
      <c r="D30" t="s">
        <v>24</v>
      </c>
      <c r="E30">
        <v>0.85099999999999998</v>
      </c>
      <c r="F30" t="s">
        <v>25</v>
      </c>
      <c r="G30">
        <v>600</v>
      </c>
      <c r="H30" t="s">
        <v>26</v>
      </c>
      <c r="I30">
        <v>1000000</v>
      </c>
      <c r="J30" t="s">
        <v>27</v>
      </c>
      <c r="K30">
        <v>12345</v>
      </c>
      <c r="L30" t="s">
        <v>28</v>
      </c>
      <c r="M30">
        <v>0.05</v>
      </c>
      <c r="N30" t="s">
        <v>29</v>
      </c>
      <c r="O30">
        <v>1E-3</v>
      </c>
      <c r="P30" t="s">
        <v>30</v>
      </c>
      <c r="Q30">
        <v>0.97456229999999999</v>
      </c>
      <c r="R30" t="s">
        <v>31</v>
      </c>
      <c r="S30">
        <v>0.10114339999999999</v>
      </c>
      <c r="T30">
        <f t="shared" si="3"/>
        <v>0</v>
      </c>
    </row>
    <row r="31" spans="1:20" x14ac:dyDescent="0.25">
      <c r="A31" t="s">
        <v>38</v>
      </c>
      <c r="B31" t="s">
        <v>23</v>
      </c>
      <c r="C31">
        <v>0</v>
      </c>
      <c r="D31" t="s">
        <v>24</v>
      </c>
      <c r="E31">
        <v>1</v>
      </c>
      <c r="F31" t="s">
        <v>25</v>
      </c>
      <c r="G31">
        <v>600</v>
      </c>
      <c r="H31" t="s">
        <v>26</v>
      </c>
      <c r="I31">
        <v>1000000</v>
      </c>
      <c r="J31" t="s">
        <v>27</v>
      </c>
      <c r="K31">
        <v>12345</v>
      </c>
      <c r="L31" t="s">
        <v>28</v>
      </c>
      <c r="M31">
        <v>0.05</v>
      </c>
      <c r="N31" t="s">
        <v>29</v>
      </c>
      <c r="O31">
        <v>1E-3</v>
      </c>
      <c r="P31" t="s">
        <v>30</v>
      </c>
      <c r="Q31">
        <v>1</v>
      </c>
      <c r="R31" t="s">
        <v>31</v>
      </c>
      <c r="S31">
        <v>0</v>
      </c>
      <c r="T31">
        <f t="shared" si="3"/>
        <v>1</v>
      </c>
    </row>
    <row r="32" spans="1:20" x14ac:dyDescent="0.25">
      <c r="A32" t="s">
        <v>39</v>
      </c>
      <c r="B32" t="s">
        <v>23</v>
      </c>
      <c r="C32">
        <v>0</v>
      </c>
      <c r="D32" t="s">
        <v>24</v>
      </c>
      <c r="E32">
        <v>1</v>
      </c>
      <c r="F32" t="s">
        <v>25</v>
      </c>
      <c r="G32">
        <v>600</v>
      </c>
      <c r="H32" t="s">
        <v>26</v>
      </c>
      <c r="I32">
        <v>1000000</v>
      </c>
      <c r="J32" t="s">
        <v>27</v>
      </c>
      <c r="K32">
        <v>12345</v>
      </c>
      <c r="L32" t="s">
        <v>28</v>
      </c>
      <c r="M32">
        <v>0.05</v>
      </c>
      <c r="N32" t="s">
        <v>29</v>
      </c>
      <c r="O32">
        <v>1E-3</v>
      </c>
      <c r="P32" t="s">
        <v>30</v>
      </c>
      <c r="Q32">
        <v>1</v>
      </c>
      <c r="R32" t="s">
        <v>31</v>
      </c>
      <c r="S32">
        <v>0</v>
      </c>
      <c r="T32">
        <f t="shared" si="3"/>
        <v>1</v>
      </c>
    </row>
    <row r="33" spans="1:20" x14ac:dyDescent="0.25">
      <c r="A33" t="s">
        <v>40</v>
      </c>
      <c r="B33" t="s">
        <v>23</v>
      </c>
      <c r="C33">
        <v>0</v>
      </c>
      <c r="D33" t="s">
        <v>24</v>
      </c>
      <c r="E33">
        <v>1</v>
      </c>
      <c r="F33" t="s">
        <v>25</v>
      </c>
      <c r="G33">
        <v>600</v>
      </c>
      <c r="H33" t="s">
        <v>26</v>
      </c>
      <c r="I33">
        <v>1000000</v>
      </c>
      <c r="J33" t="s">
        <v>27</v>
      </c>
      <c r="K33">
        <v>12345</v>
      </c>
      <c r="L33" t="s">
        <v>28</v>
      </c>
      <c r="M33">
        <v>0.05</v>
      </c>
      <c r="N33" t="s">
        <v>29</v>
      </c>
      <c r="O33">
        <v>1E-3</v>
      </c>
      <c r="P33" t="s">
        <v>30</v>
      </c>
      <c r="Q33">
        <v>1</v>
      </c>
      <c r="R33" t="s">
        <v>31</v>
      </c>
      <c r="S33">
        <v>0</v>
      </c>
      <c r="T33">
        <f t="shared" si="3"/>
        <v>1</v>
      </c>
    </row>
    <row r="34" spans="1:20" x14ac:dyDescent="0.25">
      <c r="A34" t="s">
        <v>41</v>
      </c>
      <c r="B34" t="s">
        <v>23</v>
      </c>
      <c r="C34">
        <v>0</v>
      </c>
      <c r="D34" t="s">
        <v>24</v>
      </c>
      <c r="E34">
        <v>1</v>
      </c>
      <c r="F34" t="s">
        <v>25</v>
      </c>
      <c r="G34">
        <v>600</v>
      </c>
      <c r="H34" t="s">
        <v>26</v>
      </c>
      <c r="I34">
        <v>1000000</v>
      </c>
      <c r="J34" t="s">
        <v>27</v>
      </c>
      <c r="K34">
        <v>12345</v>
      </c>
      <c r="L34" t="s">
        <v>28</v>
      </c>
      <c r="M34">
        <v>0.05</v>
      </c>
      <c r="N34" t="s">
        <v>29</v>
      </c>
      <c r="O34">
        <v>1E-3</v>
      </c>
      <c r="P34" t="s">
        <v>30</v>
      </c>
      <c r="Q34">
        <v>1</v>
      </c>
      <c r="R34" t="s">
        <v>31</v>
      </c>
      <c r="S34">
        <v>0</v>
      </c>
      <c r="T34">
        <f t="shared" si="3"/>
        <v>1</v>
      </c>
    </row>
    <row r="35" spans="1:20" x14ac:dyDescent="0.25">
      <c r="A35" t="s">
        <v>42</v>
      </c>
      <c r="B35" t="s">
        <v>23</v>
      </c>
      <c r="C35">
        <v>0</v>
      </c>
      <c r="D35" t="s">
        <v>24</v>
      </c>
      <c r="E35">
        <v>1</v>
      </c>
      <c r="F35" t="s">
        <v>25</v>
      </c>
      <c r="G35">
        <v>600</v>
      </c>
      <c r="H35" t="s">
        <v>26</v>
      </c>
      <c r="I35">
        <v>1000000</v>
      </c>
      <c r="J35" t="s">
        <v>27</v>
      </c>
      <c r="K35">
        <v>12345</v>
      </c>
      <c r="L35" t="s">
        <v>28</v>
      </c>
      <c r="M35">
        <v>0.05</v>
      </c>
      <c r="N35" t="s">
        <v>29</v>
      </c>
      <c r="O35">
        <v>1E-3</v>
      </c>
      <c r="P35" t="s">
        <v>30</v>
      </c>
      <c r="Q35">
        <v>1</v>
      </c>
      <c r="R35" t="s">
        <v>31</v>
      </c>
      <c r="S35">
        <v>0</v>
      </c>
      <c r="T35">
        <f t="shared" si="3"/>
        <v>1</v>
      </c>
    </row>
    <row r="36" spans="1:20" x14ac:dyDescent="0.25">
      <c r="A36" t="s">
        <v>43</v>
      </c>
      <c r="B36" t="s">
        <v>23</v>
      </c>
      <c r="C36">
        <v>0</v>
      </c>
      <c r="D36" t="s">
        <v>24</v>
      </c>
      <c r="E36">
        <v>1</v>
      </c>
      <c r="F36" t="s">
        <v>25</v>
      </c>
      <c r="G36">
        <v>600</v>
      </c>
      <c r="H36" t="s">
        <v>26</v>
      </c>
      <c r="I36">
        <v>1000000</v>
      </c>
      <c r="J36" t="s">
        <v>27</v>
      </c>
      <c r="K36">
        <v>12345</v>
      </c>
      <c r="L36" t="s">
        <v>28</v>
      </c>
      <c r="M36">
        <v>0.05</v>
      </c>
      <c r="N36" t="s">
        <v>29</v>
      </c>
      <c r="O36">
        <v>1E-3</v>
      </c>
      <c r="P36" t="s">
        <v>30</v>
      </c>
      <c r="Q36">
        <v>1</v>
      </c>
      <c r="R36" t="s">
        <v>31</v>
      </c>
      <c r="S36">
        <v>0</v>
      </c>
      <c r="T36">
        <f t="shared" si="3"/>
        <v>1</v>
      </c>
    </row>
    <row r="37" spans="1:20" x14ac:dyDescent="0.25">
      <c r="A37" t="s">
        <v>44</v>
      </c>
      <c r="B37" t="s">
        <v>23</v>
      </c>
      <c r="C37">
        <v>4.0000000000000001E-3</v>
      </c>
      <c r="D37" t="s">
        <v>24</v>
      </c>
      <c r="E37">
        <v>0.996</v>
      </c>
      <c r="F37" t="s">
        <v>25</v>
      </c>
      <c r="G37">
        <v>600</v>
      </c>
      <c r="H37" t="s">
        <v>26</v>
      </c>
      <c r="I37">
        <v>1000000</v>
      </c>
      <c r="J37" t="s">
        <v>27</v>
      </c>
      <c r="K37">
        <v>12345</v>
      </c>
      <c r="L37" t="s">
        <v>28</v>
      </c>
      <c r="M37">
        <v>0.05</v>
      </c>
      <c r="N37" t="s">
        <v>29</v>
      </c>
      <c r="O37">
        <v>1E-3</v>
      </c>
      <c r="P37" t="s">
        <v>30</v>
      </c>
      <c r="Q37">
        <v>0.99831460000000005</v>
      </c>
      <c r="R37" t="s">
        <v>31</v>
      </c>
      <c r="S37">
        <v>2.7168000000000001E-3</v>
      </c>
      <c r="T37">
        <f t="shared" si="3"/>
        <v>0</v>
      </c>
    </row>
    <row r="38" spans="1:20" x14ac:dyDescent="0.25">
      <c r="A38" t="s">
        <v>45</v>
      </c>
      <c r="B38" t="s">
        <v>23</v>
      </c>
      <c r="C38">
        <v>0</v>
      </c>
      <c r="D38" t="s">
        <v>24</v>
      </c>
      <c r="E38">
        <v>1</v>
      </c>
      <c r="F38" t="s">
        <v>25</v>
      </c>
      <c r="G38">
        <v>600</v>
      </c>
      <c r="H38" t="s">
        <v>26</v>
      </c>
      <c r="I38">
        <v>1000000</v>
      </c>
      <c r="J38" t="s">
        <v>27</v>
      </c>
      <c r="K38">
        <v>12345</v>
      </c>
      <c r="L38" t="s">
        <v>28</v>
      </c>
      <c r="M38">
        <v>0.05</v>
      </c>
      <c r="N38" t="s">
        <v>29</v>
      </c>
      <c r="O38">
        <v>1E-3</v>
      </c>
      <c r="P38" t="s">
        <v>30</v>
      </c>
      <c r="Q38">
        <v>1</v>
      </c>
      <c r="R38" t="s">
        <v>31</v>
      </c>
      <c r="S38">
        <v>0</v>
      </c>
      <c r="T38">
        <f t="shared" si="3"/>
        <v>1</v>
      </c>
    </row>
    <row r="39" spans="1:20" x14ac:dyDescent="0.25">
      <c r="A39" t="s">
        <v>46</v>
      </c>
      <c r="B39" t="s">
        <v>23</v>
      </c>
      <c r="C39">
        <v>0.53700000000000003</v>
      </c>
      <c r="D39" t="s">
        <v>24</v>
      </c>
      <c r="E39">
        <v>0.997</v>
      </c>
      <c r="F39" t="s">
        <v>25</v>
      </c>
      <c r="G39">
        <v>600</v>
      </c>
      <c r="H39" t="s">
        <v>26</v>
      </c>
      <c r="I39">
        <v>1000000</v>
      </c>
      <c r="J39" t="s">
        <v>27</v>
      </c>
      <c r="K39">
        <v>12345</v>
      </c>
      <c r="L39" t="s">
        <v>28</v>
      </c>
      <c r="M39">
        <v>0.05</v>
      </c>
      <c r="N39" t="s">
        <v>29</v>
      </c>
      <c r="O39">
        <v>1E-3</v>
      </c>
      <c r="P39" t="s">
        <v>30</v>
      </c>
      <c r="Q39">
        <v>0.99927010000000005</v>
      </c>
      <c r="R39" t="s">
        <v>31</v>
      </c>
      <c r="S39">
        <v>0.2056856</v>
      </c>
      <c r="T39">
        <f t="shared" si="3"/>
        <v>0</v>
      </c>
    </row>
    <row r="40" spans="1:20" x14ac:dyDescent="0.25">
      <c r="A40" t="s">
        <v>47</v>
      </c>
      <c r="B40" t="s">
        <v>23</v>
      </c>
      <c r="C40">
        <v>0</v>
      </c>
      <c r="D40" t="s">
        <v>24</v>
      </c>
      <c r="E40">
        <v>1</v>
      </c>
      <c r="F40" t="s">
        <v>25</v>
      </c>
      <c r="G40">
        <v>600</v>
      </c>
      <c r="H40" t="s">
        <v>26</v>
      </c>
      <c r="I40">
        <v>1000000</v>
      </c>
      <c r="J40" t="s">
        <v>27</v>
      </c>
      <c r="K40">
        <v>12345</v>
      </c>
      <c r="L40" t="s">
        <v>28</v>
      </c>
      <c r="M40">
        <v>0.05</v>
      </c>
      <c r="N40" t="s">
        <v>29</v>
      </c>
      <c r="O40">
        <v>1E-3</v>
      </c>
      <c r="P40" t="s">
        <v>30</v>
      </c>
      <c r="Q40">
        <v>1</v>
      </c>
      <c r="R40" t="s">
        <v>31</v>
      </c>
      <c r="S40">
        <v>0</v>
      </c>
      <c r="T40">
        <f t="shared" si="3"/>
        <v>1</v>
      </c>
    </row>
    <row r="41" spans="1:20" x14ac:dyDescent="0.25">
      <c r="A41" t="s">
        <v>48</v>
      </c>
      <c r="B41" t="s">
        <v>23</v>
      </c>
      <c r="C41">
        <v>0.16</v>
      </c>
      <c r="D41" t="s">
        <v>24</v>
      </c>
      <c r="E41">
        <v>0.99099999999999999</v>
      </c>
      <c r="F41" t="s">
        <v>25</v>
      </c>
      <c r="G41">
        <v>600</v>
      </c>
      <c r="H41" t="s">
        <v>26</v>
      </c>
      <c r="I41">
        <v>1000000</v>
      </c>
      <c r="J41" t="s">
        <v>27</v>
      </c>
      <c r="K41">
        <v>12345</v>
      </c>
      <c r="L41" t="s">
        <v>28</v>
      </c>
      <c r="M41">
        <v>0.05</v>
      </c>
      <c r="N41" t="s">
        <v>29</v>
      </c>
      <c r="O41">
        <v>1E-3</v>
      </c>
      <c r="P41" t="s">
        <v>30</v>
      </c>
      <c r="Q41">
        <v>0.99736630000000004</v>
      </c>
      <c r="R41" t="s">
        <v>31</v>
      </c>
      <c r="S41">
        <v>0.1061255</v>
      </c>
      <c r="T41">
        <f t="shared" si="3"/>
        <v>0</v>
      </c>
    </row>
    <row r="42" spans="1:20" x14ac:dyDescent="0.25">
      <c r="A42" t="s">
        <v>49</v>
      </c>
      <c r="B42" t="s">
        <v>23</v>
      </c>
      <c r="C42">
        <v>0.98899999999999999</v>
      </c>
      <c r="D42" t="s">
        <v>24</v>
      </c>
      <c r="E42">
        <v>0.96599999999999997</v>
      </c>
      <c r="F42" t="s">
        <v>25</v>
      </c>
      <c r="G42">
        <v>600</v>
      </c>
      <c r="H42" t="s">
        <v>26</v>
      </c>
      <c r="I42">
        <v>1000000</v>
      </c>
      <c r="J42" t="s">
        <v>27</v>
      </c>
      <c r="K42">
        <v>12345</v>
      </c>
      <c r="L42" t="s">
        <v>28</v>
      </c>
      <c r="M42">
        <v>0.05</v>
      </c>
      <c r="N42" t="s">
        <v>29</v>
      </c>
      <c r="O42">
        <v>1E-3</v>
      </c>
      <c r="P42" t="s">
        <v>30</v>
      </c>
      <c r="Q42">
        <v>0.99691320000000005</v>
      </c>
      <c r="R42" t="s">
        <v>31</v>
      </c>
      <c r="S42">
        <v>0.31133280000000002</v>
      </c>
      <c r="T42">
        <f t="shared" si="3"/>
        <v>0</v>
      </c>
    </row>
    <row r="43" spans="1:20" x14ac:dyDescent="0.25">
      <c r="A43" t="s">
        <v>50</v>
      </c>
      <c r="B43" t="s">
        <v>23</v>
      </c>
      <c r="C43">
        <v>0</v>
      </c>
      <c r="D43" t="s">
        <v>24</v>
      </c>
      <c r="E43">
        <v>1</v>
      </c>
      <c r="F43" t="s">
        <v>25</v>
      </c>
      <c r="G43">
        <v>600</v>
      </c>
      <c r="H43" t="s">
        <v>26</v>
      </c>
      <c r="I43">
        <v>1000000</v>
      </c>
      <c r="J43" t="s">
        <v>27</v>
      </c>
      <c r="K43">
        <v>12345</v>
      </c>
      <c r="L43" t="s">
        <v>28</v>
      </c>
      <c r="M43">
        <v>0.05</v>
      </c>
      <c r="N43" t="s">
        <v>29</v>
      </c>
      <c r="O43">
        <v>1E-3</v>
      </c>
      <c r="P43" t="s">
        <v>30</v>
      </c>
      <c r="Q43">
        <v>1</v>
      </c>
      <c r="R43" t="s">
        <v>31</v>
      </c>
      <c r="S43">
        <v>0</v>
      </c>
      <c r="T43">
        <f t="shared" si="3"/>
        <v>1</v>
      </c>
    </row>
    <row r="46" spans="1:20" x14ac:dyDescent="0.25">
      <c r="A46" t="s">
        <v>20</v>
      </c>
      <c r="B46" t="s">
        <v>21</v>
      </c>
      <c r="D46" t="s">
        <v>53</v>
      </c>
      <c r="H46" t="s">
        <v>55</v>
      </c>
      <c r="Q46">
        <f>AVERAGE(Q47:Q66)</f>
        <v>0.99630692500000007</v>
      </c>
      <c r="S46">
        <f>AVERAGE(S47:S66)</f>
        <v>30.046821375</v>
      </c>
      <c r="T46">
        <f>SUM(T47:T66)</f>
        <v>13</v>
      </c>
    </row>
    <row r="47" spans="1:20" x14ac:dyDescent="0.25">
      <c r="A47" t="s">
        <v>22</v>
      </c>
      <c r="B47" t="s">
        <v>23</v>
      </c>
      <c r="C47">
        <v>0</v>
      </c>
      <c r="D47" t="s">
        <v>24</v>
      </c>
      <c r="E47">
        <v>1</v>
      </c>
      <c r="F47" t="s">
        <v>25</v>
      </c>
      <c r="G47">
        <v>100</v>
      </c>
      <c r="H47" t="s">
        <v>26</v>
      </c>
      <c r="I47">
        <v>1000000</v>
      </c>
      <c r="J47" t="s">
        <v>27</v>
      </c>
      <c r="K47">
        <v>12345</v>
      </c>
      <c r="L47" t="s">
        <v>28</v>
      </c>
      <c r="M47">
        <v>0.05</v>
      </c>
      <c r="N47" t="s">
        <v>29</v>
      </c>
      <c r="O47">
        <v>1E-3</v>
      </c>
      <c r="P47" t="s">
        <v>30</v>
      </c>
      <c r="Q47">
        <v>1</v>
      </c>
      <c r="R47" t="s">
        <v>31</v>
      </c>
      <c r="S47">
        <v>0</v>
      </c>
      <c r="T47">
        <f>IF(AND($Q47=1,$S47=0),1,0)</f>
        <v>1</v>
      </c>
    </row>
    <row r="48" spans="1:20" x14ac:dyDescent="0.25">
      <c r="A48" t="s">
        <v>32</v>
      </c>
      <c r="B48" t="s">
        <v>23</v>
      </c>
      <c r="C48">
        <v>8.4000000000000005E-2</v>
      </c>
      <c r="D48" t="s">
        <v>24</v>
      </c>
      <c r="E48">
        <v>1</v>
      </c>
      <c r="F48" t="s">
        <v>25</v>
      </c>
      <c r="G48">
        <v>100</v>
      </c>
      <c r="H48" t="s">
        <v>26</v>
      </c>
      <c r="I48">
        <v>1000000</v>
      </c>
      <c r="J48" t="s">
        <v>27</v>
      </c>
      <c r="K48">
        <v>12345</v>
      </c>
      <c r="L48" t="s">
        <v>28</v>
      </c>
      <c r="M48">
        <v>0.05</v>
      </c>
      <c r="N48" t="s">
        <v>29</v>
      </c>
      <c r="O48">
        <v>1E-3</v>
      </c>
      <c r="P48" t="s">
        <v>30</v>
      </c>
      <c r="Q48">
        <v>0.99999990000000005</v>
      </c>
      <c r="R48" t="s">
        <v>31</v>
      </c>
      <c r="S48">
        <v>0.12466919999999999</v>
      </c>
      <c r="T48">
        <f t="shared" ref="T48:T66" si="4">IF(AND($Q48=1,$S48=0),1,0)</f>
        <v>0</v>
      </c>
    </row>
    <row r="49" spans="1:20" x14ac:dyDescent="0.25">
      <c r="A49" t="s">
        <v>33</v>
      </c>
      <c r="B49" t="s">
        <v>23</v>
      </c>
      <c r="C49">
        <v>2734.4409999999998</v>
      </c>
      <c r="D49" t="s">
        <v>24</v>
      </c>
      <c r="E49">
        <v>1</v>
      </c>
      <c r="F49" t="s">
        <v>25</v>
      </c>
      <c r="G49">
        <v>100</v>
      </c>
      <c r="H49" t="s">
        <v>26</v>
      </c>
      <c r="I49">
        <v>1000000</v>
      </c>
      <c r="J49" t="s">
        <v>27</v>
      </c>
      <c r="K49">
        <v>12345</v>
      </c>
      <c r="L49" t="s">
        <v>28</v>
      </c>
      <c r="M49">
        <v>0.05</v>
      </c>
      <c r="N49" t="s">
        <v>29</v>
      </c>
      <c r="O49">
        <v>1E-3</v>
      </c>
      <c r="P49" t="s">
        <v>30</v>
      </c>
      <c r="Q49">
        <v>0.99992239999999999</v>
      </c>
      <c r="R49" t="s">
        <v>31</v>
      </c>
      <c r="S49">
        <v>599.40901880000001</v>
      </c>
      <c r="T49">
        <f t="shared" si="4"/>
        <v>0</v>
      </c>
    </row>
    <row r="50" spans="1:20" x14ac:dyDescent="0.25">
      <c r="A50" t="s">
        <v>34</v>
      </c>
      <c r="B50" t="s">
        <v>23</v>
      </c>
      <c r="C50">
        <v>0</v>
      </c>
      <c r="D50" t="s">
        <v>24</v>
      </c>
      <c r="E50">
        <v>1</v>
      </c>
      <c r="F50" t="s">
        <v>25</v>
      </c>
      <c r="G50">
        <v>100</v>
      </c>
      <c r="H50" t="s">
        <v>26</v>
      </c>
      <c r="I50">
        <v>1000000</v>
      </c>
      <c r="J50" t="s">
        <v>27</v>
      </c>
      <c r="K50">
        <v>12345</v>
      </c>
      <c r="L50" t="s">
        <v>28</v>
      </c>
      <c r="M50">
        <v>0.05</v>
      </c>
      <c r="N50" t="s">
        <v>29</v>
      </c>
      <c r="O50">
        <v>1E-3</v>
      </c>
      <c r="P50" t="s">
        <v>30</v>
      </c>
      <c r="Q50">
        <v>1</v>
      </c>
      <c r="R50" t="s">
        <v>31</v>
      </c>
      <c r="S50">
        <v>0</v>
      </c>
      <c r="T50">
        <f t="shared" si="4"/>
        <v>1</v>
      </c>
    </row>
    <row r="51" spans="1:20" x14ac:dyDescent="0.25">
      <c r="A51" t="s">
        <v>35</v>
      </c>
      <c r="B51" t="s">
        <v>23</v>
      </c>
      <c r="C51">
        <v>0</v>
      </c>
      <c r="D51" t="s">
        <v>24</v>
      </c>
      <c r="E51">
        <v>1</v>
      </c>
      <c r="F51" t="s">
        <v>25</v>
      </c>
      <c r="G51">
        <v>100</v>
      </c>
      <c r="H51" t="s">
        <v>26</v>
      </c>
      <c r="I51">
        <v>1000000</v>
      </c>
      <c r="J51" t="s">
        <v>27</v>
      </c>
      <c r="K51">
        <v>12345</v>
      </c>
      <c r="L51" t="s">
        <v>28</v>
      </c>
      <c r="M51">
        <v>0.05</v>
      </c>
      <c r="N51" t="s">
        <v>29</v>
      </c>
      <c r="O51">
        <v>1E-3</v>
      </c>
      <c r="P51" t="s">
        <v>30</v>
      </c>
      <c r="Q51">
        <v>1</v>
      </c>
      <c r="R51" t="s">
        <v>31</v>
      </c>
      <c r="S51">
        <v>0</v>
      </c>
      <c r="T51">
        <f t="shared" si="4"/>
        <v>1</v>
      </c>
    </row>
    <row r="52" spans="1:20" x14ac:dyDescent="0.25">
      <c r="A52" t="s">
        <v>36</v>
      </c>
      <c r="B52" t="s">
        <v>23</v>
      </c>
      <c r="C52">
        <v>0</v>
      </c>
      <c r="D52" t="s">
        <v>24</v>
      </c>
      <c r="E52">
        <v>1</v>
      </c>
      <c r="F52" t="s">
        <v>25</v>
      </c>
      <c r="G52">
        <v>100</v>
      </c>
      <c r="H52" t="s">
        <v>26</v>
      </c>
      <c r="I52">
        <v>1000000</v>
      </c>
      <c r="J52" t="s">
        <v>27</v>
      </c>
      <c r="K52">
        <v>12345</v>
      </c>
      <c r="L52" t="s">
        <v>28</v>
      </c>
      <c r="M52">
        <v>0.05</v>
      </c>
      <c r="N52" t="s">
        <v>29</v>
      </c>
      <c r="O52">
        <v>1E-3</v>
      </c>
      <c r="P52" t="s">
        <v>30</v>
      </c>
      <c r="Q52">
        <v>1</v>
      </c>
      <c r="R52" t="s">
        <v>31</v>
      </c>
      <c r="S52">
        <v>0</v>
      </c>
      <c r="T52">
        <f t="shared" si="4"/>
        <v>1</v>
      </c>
    </row>
    <row r="53" spans="1:20" x14ac:dyDescent="0.25">
      <c r="A53" t="s">
        <v>37</v>
      </c>
      <c r="B53" t="s">
        <v>23</v>
      </c>
      <c r="C53">
        <v>0.34499999999999997</v>
      </c>
      <c r="D53" t="s">
        <v>24</v>
      </c>
      <c r="E53">
        <v>0.83899999999999997</v>
      </c>
      <c r="F53" t="s">
        <v>25</v>
      </c>
      <c r="G53">
        <v>100</v>
      </c>
      <c r="H53" t="s">
        <v>26</v>
      </c>
      <c r="I53">
        <v>1000000</v>
      </c>
      <c r="J53" t="s">
        <v>27</v>
      </c>
      <c r="K53">
        <v>12345</v>
      </c>
      <c r="L53" t="s">
        <v>28</v>
      </c>
      <c r="M53">
        <v>0.05</v>
      </c>
      <c r="N53" t="s">
        <v>29</v>
      </c>
      <c r="O53">
        <v>1E-3</v>
      </c>
      <c r="P53" t="s">
        <v>30</v>
      </c>
      <c r="Q53">
        <v>0.9479959</v>
      </c>
      <c r="R53" t="s">
        <v>31</v>
      </c>
      <c r="S53">
        <v>0.1446162</v>
      </c>
      <c r="T53">
        <f t="shared" si="4"/>
        <v>0</v>
      </c>
    </row>
    <row r="54" spans="1:20" x14ac:dyDescent="0.25">
      <c r="A54" t="s">
        <v>38</v>
      </c>
      <c r="B54" t="s">
        <v>23</v>
      </c>
      <c r="C54">
        <v>0</v>
      </c>
      <c r="D54" t="s">
        <v>24</v>
      </c>
      <c r="E54">
        <v>1</v>
      </c>
      <c r="F54" t="s">
        <v>25</v>
      </c>
      <c r="G54">
        <v>100</v>
      </c>
      <c r="H54" t="s">
        <v>26</v>
      </c>
      <c r="I54">
        <v>1000000</v>
      </c>
      <c r="J54" t="s">
        <v>27</v>
      </c>
      <c r="K54">
        <v>12345</v>
      </c>
      <c r="L54" t="s">
        <v>28</v>
      </c>
      <c r="M54">
        <v>0.05</v>
      </c>
      <c r="N54" t="s">
        <v>29</v>
      </c>
      <c r="O54">
        <v>1E-3</v>
      </c>
      <c r="P54" t="s">
        <v>30</v>
      </c>
      <c r="Q54">
        <v>1</v>
      </c>
      <c r="R54" t="s">
        <v>31</v>
      </c>
      <c r="S54">
        <v>0</v>
      </c>
      <c r="T54">
        <f t="shared" si="4"/>
        <v>1</v>
      </c>
    </row>
    <row r="55" spans="1:20" x14ac:dyDescent="0.25">
      <c r="A55" t="s">
        <v>39</v>
      </c>
      <c r="B55" t="s">
        <v>23</v>
      </c>
      <c r="C55">
        <v>0</v>
      </c>
      <c r="D55" t="s">
        <v>24</v>
      </c>
      <c r="E55">
        <v>1</v>
      </c>
      <c r="F55" t="s">
        <v>25</v>
      </c>
      <c r="G55">
        <v>100</v>
      </c>
      <c r="H55" t="s">
        <v>26</v>
      </c>
      <c r="I55">
        <v>1000000</v>
      </c>
      <c r="J55" t="s">
        <v>27</v>
      </c>
      <c r="K55">
        <v>12345</v>
      </c>
      <c r="L55" t="s">
        <v>28</v>
      </c>
      <c r="M55">
        <v>0.05</v>
      </c>
      <c r="N55" t="s">
        <v>29</v>
      </c>
      <c r="O55">
        <v>1E-3</v>
      </c>
      <c r="P55" t="s">
        <v>30</v>
      </c>
      <c r="Q55">
        <v>1</v>
      </c>
      <c r="R55" t="s">
        <v>31</v>
      </c>
      <c r="S55">
        <v>0</v>
      </c>
      <c r="T55">
        <f t="shared" si="4"/>
        <v>1</v>
      </c>
    </row>
    <row r="56" spans="1:20" x14ac:dyDescent="0.25">
      <c r="A56" t="s">
        <v>40</v>
      </c>
      <c r="B56" t="s">
        <v>23</v>
      </c>
      <c r="C56">
        <v>0</v>
      </c>
      <c r="D56" t="s">
        <v>24</v>
      </c>
      <c r="E56">
        <v>1</v>
      </c>
      <c r="F56" t="s">
        <v>25</v>
      </c>
      <c r="G56">
        <v>100</v>
      </c>
      <c r="H56" t="s">
        <v>26</v>
      </c>
      <c r="I56">
        <v>1000000</v>
      </c>
      <c r="J56" t="s">
        <v>27</v>
      </c>
      <c r="K56">
        <v>12345</v>
      </c>
      <c r="L56" t="s">
        <v>28</v>
      </c>
      <c r="M56">
        <v>0.05</v>
      </c>
      <c r="N56" t="s">
        <v>29</v>
      </c>
      <c r="O56">
        <v>1E-3</v>
      </c>
      <c r="P56" t="s">
        <v>30</v>
      </c>
      <c r="Q56">
        <v>1</v>
      </c>
      <c r="R56" t="s">
        <v>31</v>
      </c>
      <c r="S56">
        <v>0</v>
      </c>
      <c r="T56">
        <f t="shared" si="4"/>
        <v>1</v>
      </c>
    </row>
    <row r="57" spans="1:20" x14ac:dyDescent="0.25">
      <c r="A57" t="s">
        <v>41</v>
      </c>
      <c r="B57" t="s">
        <v>23</v>
      </c>
      <c r="C57">
        <v>0</v>
      </c>
      <c r="D57" t="s">
        <v>24</v>
      </c>
      <c r="E57">
        <v>1</v>
      </c>
      <c r="F57" t="s">
        <v>25</v>
      </c>
      <c r="G57">
        <v>100</v>
      </c>
      <c r="H57" t="s">
        <v>26</v>
      </c>
      <c r="I57">
        <v>1000000</v>
      </c>
      <c r="J57" t="s">
        <v>27</v>
      </c>
      <c r="K57">
        <v>12345</v>
      </c>
      <c r="L57" t="s">
        <v>28</v>
      </c>
      <c r="M57">
        <v>0.05</v>
      </c>
      <c r="N57" t="s">
        <v>29</v>
      </c>
      <c r="O57">
        <v>1E-3</v>
      </c>
      <c r="P57" t="s">
        <v>30</v>
      </c>
      <c r="Q57">
        <v>1</v>
      </c>
      <c r="R57" t="s">
        <v>31</v>
      </c>
      <c r="S57">
        <v>0</v>
      </c>
      <c r="T57">
        <f t="shared" si="4"/>
        <v>1</v>
      </c>
    </row>
    <row r="58" spans="1:20" x14ac:dyDescent="0.25">
      <c r="A58" t="s">
        <v>42</v>
      </c>
      <c r="B58" t="s">
        <v>23</v>
      </c>
      <c r="C58">
        <v>0</v>
      </c>
      <c r="D58" t="s">
        <v>24</v>
      </c>
      <c r="E58">
        <v>1</v>
      </c>
      <c r="F58" t="s">
        <v>25</v>
      </c>
      <c r="G58">
        <v>100</v>
      </c>
      <c r="H58" t="s">
        <v>26</v>
      </c>
      <c r="I58">
        <v>1000000</v>
      </c>
      <c r="J58" t="s">
        <v>27</v>
      </c>
      <c r="K58">
        <v>12345</v>
      </c>
      <c r="L58" t="s">
        <v>28</v>
      </c>
      <c r="M58">
        <v>0.05</v>
      </c>
      <c r="N58" t="s">
        <v>29</v>
      </c>
      <c r="O58">
        <v>1E-3</v>
      </c>
      <c r="P58" t="s">
        <v>30</v>
      </c>
      <c r="Q58">
        <v>1</v>
      </c>
      <c r="R58" t="s">
        <v>31</v>
      </c>
      <c r="S58">
        <v>0</v>
      </c>
      <c r="T58">
        <f t="shared" si="4"/>
        <v>1</v>
      </c>
    </row>
    <row r="59" spans="1:20" x14ac:dyDescent="0.25">
      <c r="A59" t="s">
        <v>43</v>
      </c>
      <c r="B59" t="s">
        <v>23</v>
      </c>
      <c r="C59">
        <v>0</v>
      </c>
      <c r="D59" t="s">
        <v>24</v>
      </c>
      <c r="E59">
        <v>1</v>
      </c>
      <c r="F59" t="s">
        <v>25</v>
      </c>
      <c r="G59">
        <v>100</v>
      </c>
      <c r="H59" t="s">
        <v>26</v>
      </c>
      <c r="I59">
        <v>1000000</v>
      </c>
      <c r="J59" t="s">
        <v>27</v>
      </c>
      <c r="K59">
        <v>12345</v>
      </c>
      <c r="L59" t="s">
        <v>28</v>
      </c>
      <c r="M59">
        <v>0.05</v>
      </c>
      <c r="N59" t="s">
        <v>29</v>
      </c>
      <c r="O59">
        <v>1E-3</v>
      </c>
      <c r="P59" t="s">
        <v>30</v>
      </c>
      <c r="Q59">
        <v>1</v>
      </c>
      <c r="R59" t="s">
        <v>31</v>
      </c>
      <c r="S59">
        <v>0</v>
      </c>
      <c r="T59">
        <f t="shared" si="4"/>
        <v>1</v>
      </c>
    </row>
    <row r="60" spans="1:20" x14ac:dyDescent="0.25">
      <c r="A60" t="s">
        <v>44</v>
      </c>
      <c r="B60" t="s">
        <v>23</v>
      </c>
      <c r="C60">
        <v>4.0000000000000001E-3</v>
      </c>
      <c r="D60" t="s">
        <v>24</v>
      </c>
      <c r="E60">
        <v>0.996</v>
      </c>
      <c r="F60" t="s">
        <v>25</v>
      </c>
      <c r="G60">
        <v>100</v>
      </c>
      <c r="H60" t="s">
        <v>26</v>
      </c>
      <c r="I60">
        <v>1000000</v>
      </c>
      <c r="J60" t="s">
        <v>27</v>
      </c>
      <c r="K60">
        <v>12345</v>
      </c>
      <c r="L60" t="s">
        <v>28</v>
      </c>
      <c r="M60">
        <v>0.05</v>
      </c>
      <c r="N60" t="s">
        <v>29</v>
      </c>
      <c r="O60">
        <v>1E-3</v>
      </c>
      <c r="P60" t="s">
        <v>30</v>
      </c>
      <c r="Q60">
        <v>0.99831499999999995</v>
      </c>
      <c r="R60" t="s">
        <v>31</v>
      </c>
      <c r="S60">
        <v>2.7165000000000002E-3</v>
      </c>
      <c r="T60">
        <f t="shared" si="4"/>
        <v>0</v>
      </c>
    </row>
    <row r="61" spans="1:20" x14ac:dyDescent="0.25">
      <c r="A61" t="s">
        <v>45</v>
      </c>
      <c r="B61" t="s">
        <v>23</v>
      </c>
      <c r="C61">
        <v>0</v>
      </c>
      <c r="D61" t="s">
        <v>24</v>
      </c>
      <c r="E61">
        <v>1</v>
      </c>
      <c r="F61" t="s">
        <v>25</v>
      </c>
      <c r="G61">
        <v>100</v>
      </c>
      <c r="H61" t="s">
        <v>26</v>
      </c>
      <c r="I61">
        <v>1000000</v>
      </c>
      <c r="J61" t="s">
        <v>27</v>
      </c>
      <c r="K61">
        <v>12345</v>
      </c>
      <c r="L61" t="s">
        <v>28</v>
      </c>
      <c r="M61">
        <v>0.05</v>
      </c>
      <c r="N61" t="s">
        <v>29</v>
      </c>
      <c r="O61">
        <v>1E-3</v>
      </c>
      <c r="P61" t="s">
        <v>30</v>
      </c>
      <c r="Q61">
        <v>1</v>
      </c>
      <c r="R61" t="s">
        <v>31</v>
      </c>
      <c r="S61">
        <v>0</v>
      </c>
      <c r="T61">
        <f t="shared" si="4"/>
        <v>1</v>
      </c>
    </row>
    <row r="62" spans="1:20" x14ac:dyDescent="0.25">
      <c r="A62" t="s">
        <v>46</v>
      </c>
      <c r="B62" t="s">
        <v>23</v>
      </c>
      <c r="C62">
        <v>0.76300000000000001</v>
      </c>
      <c r="D62" t="s">
        <v>24</v>
      </c>
      <c r="E62">
        <v>0.99299999999999999</v>
      </c>
      <c r="F62" t="s">
        <v>25</v>
      </c>
      <c r="G62">
        <v>100</v>
      </c>
      <c r="H62" t="s">
        <v>26</v>
      </c>
      <c r="I62">
        <v>1000000</v>
      </c>
      <c r="J62" t="s">
        <v>27</v>
      </c>
      <c r="K62">
        <v>12345</v>
      </c>
      <c r="L62" t="s">
        <v>28</v>
      </c>
      <c r="M62">
        <v>0.05</v>
      </c>
      <c r="N62" t="s">
        <v>29</v>
      </c>
      <c r="O62">
        <v>1E-3</v>
      </c>
      <c r="P62" t="s">
        <v>30</v>
      </c>
      <c r="Q62">
        <v>0.99362200000000001</v>
      </c>
      <c r="R62" t="s">
        <v>31</v>
      </c>
      <c r="S62">
        <v>0.60799610000000004</v>
      </c>
      <c r="T62">
        <f t="shared" si="4"/>
        <v>0</v>
      </c>
    </row>
    <row r="63" spans="1:20" x14ac:dyDescent="0.25">
      <c r="A63" t="s">
        <v>47</v>
      </c>
      <c r="B63" t="s">
        <v>23</v>
      </c>
      <c r="C63">
        <v>0</v>
      </c>
      <c r="D63" t="s">
        <v>24</v>
      </c>
      <c r="E63">
        <v>1</v>
      </c>
      <c r="F63" t="s">
        <v>25</v>
      </c>
      <c r="G63">
        <v>100</v>
      </c>
      <c r="H63" t="s">
        <v>26</v>
      </c>
      <c r="I63">
        <v>1000000</v>
      </c>
      <c r="J63" t="s">
        <v>27</v>
      </c>
      <c r="K63">
        <v>12345</v>
      </c>
      <c r="L63" t="s">
        <v>28</v>
      </c>
      <c r="M63">
        <v>0.05</v>
      </c>
      <c r="N63" t="s">
        <v>29</v>
      </c>
      <c r="O63">
        <v>1E-3</v>
      </c>
      <c r="P63" t="s">
        <v>30</v>
      </c>
      <c r="Q63">
        <v>1</v>
      </c>
      <c r="R63" t="s">
        <v>31</v>
      </c>
      <c r="S63">
        <v>0</v>
      </c>
      <c r="T63">
        <f t="shared" si="4"/>
        <v>1</v>
      </c>
    </row>
    <row r="64" spans="1:20" x14ac:dyDescent="0.25">
      <c r="A64" t="s">
        <v>48</v>
      </c>
      <c r="B64" t="s">
        <v>23</v>
      </c>
      <c r="C64">
        <v>0.317</v>
      </c>
      <c r="D64" t="s">
        <v>24</v>
      </c>
      <c r="E64">
        <v>0.96299999999999997</v>
      </c>
      <c r="F64" t="s">
        <v>25</v>
      </c>
      <c r="G64">
        <v>100</v>
      </c>
      <c r="H64" t="s">
        <v>26</v>
      </c>
      <c r="I64">
        <v>1000000</v>
      </c>
      <c r="J64" t="s">
        <v>27</v>
      </c>
      <c r="K64">
        <v>12345</v>
      </c>
      <c r="L64" t="s">
        <v>28</v>
      </c>
      <c r="M64">
        <v>0.05</v>
      </c>
      <c r="N64" t="s">
        <v>29</v>
      </c>
      <c r="O64">
        <v>1E-3</v>
      </c>
      <c r="P64" t="s">
        <v>30</v>
      </c>
      <c r="Q64">
        <v>0.99373549999999999</v>
      </c>
      <c r="R64" t="s">
        <v>31</v>
      </c>
      <c r="S64">
        <v>0.16367329999999999</v>
      </c>
      <c r="T64">
        <f t="shared" si="4"/>
        <v>0</v>
      </c>
    </row>
    <row r="65" spans="1:20" x14ac:dyDescent="0.25">
      <c r="A65" t="s">
        <v>49</v>
      </c>
      <c r="B65" t="s">
        <v>23</v>
      </c>
      <c r="C65">
        <v>1.32</v>
      </c>
      <c r="D65" t="s">
        <v>24</v>
      </c>
      <c r="E65">
        <v>0.93899999999999995</v>
      </c>
      <c r="F65" t="s">
        <v>25</v>
      </c>
      <c r="G65">
        <v>100</v>
      </c>
      <c r="H65" t="s">
        <v>26</v>
      </c>
      <c r="I65">
        <v>1000000</v>
      </c>
      <c r="J65" t="s">
        <v>27</v>
      </c>
      <c r="K65">
        <v>12345</v>
      </c>
      <c r="L65" t="s">
        <v>28</v>
      </c>
      <c r="M65">
        <v>0.05</v>
      </c>
      <c r="N65" t="s">
        <v>29</v>
      </c>
      <c r="O65">
        <v>1E-3</v>
      </c>
      <c r="P65" t="s">
        <v>30</v>
      </c>
      <c r="Q65">
        <v>0.99254779999999998</v>
      </c>
      <c r="R65" t="s">
        <v>31</v>
      </c>
      <c r="S65">
        <v>0.48373739999999998</v>
      </c>
      <c r="T65">
        <f t="shared" si="4"/>
        <v>0</v>
      </c>
    </row>
    <row r="66" spans="1:20" x14ac:dyDescent="0.25">
      <c r="A66" t="s">
        <v>50</v>
      </c>
      <c r="B66" t="s">
        <v>23</v>
      </c>
      <c r="C66">
        <v>0</v>
      </c>
      <c r="D66" t="s">
        <v>24</v>
      </c>
      <c r="E66">
        <v>1</v>
      </c>
      <c r="F66" t="s">
        <v>25</v>
      </c>
      <c r="G66">
        <v>100</v>
      </c>
      <c r="H66" t="s">
        <v>26</v>
      </c>
      <c r="I66">
        <v>1000000</v>
      </c>
      <c r="J66" t="s">
        <v>27</v>
      </c>
      <c r="K66">
        <v>12345</v>
      </c>
      <c r="L66" t="s">
        <v>28</v>
      </c>
      <c r="M66">
        <v>0.05</v>
      </c>
      <c r="N66" t="s">
        <v>29</v>
      </c>
      <c r="O66">
        <v>1E-3</v>
      </c>
      <c r="P66" t="s">
        <v>30</v>
      </c>
      <c r="Q66">
        <v>1</v>
      </c>
      <c r="R66" t="s">
        <v>31</v>
      </c>
      <c r="S66">
        <v>0</v>
      </c>
      <c r="T66">
        <f t="shared" si="4"/>
        <v>1</v>
      </c>
    </row>
    <row r="68" spans="1:20" x14ac:dyDescent="0.25">
      <c r="A68" s="1"/>
      <c r="B68" s="1"/>
      <c r="C68" s="1"/>
      <c r="D68" s="1" t="s">
        <v>57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>
        <f>AVERAGE(Q69:Q88)</f>
        <v>0.99978910499999996</v>
      </c>
      <c r="R68" s="1"/>
      <c r="S68" s="1">
        <f>AVERAGE(S69:S88)</f>
        <v>14.108716359999999</v>
      </c>
      <c r="T68" s="1">
        <f>SUM(T69:T88)</f>
        <v>15</v>
      </c>
    </row>
    <row r="69" spans="1:20" x14ac:dyDescent="0.25">
      <c r="A69" s="1" t="s">
        <v>22</v>
      </c>
      <c r="B69" s="1" t="s">
        <v>23</v>
      </c>
      <c r="C69" s="1">
        <v>0</v>
      </c>
      <c r="D69" s="1" t="s">
        <v>24</v>
      </c>
      <c r="E69" s="1">
        <v>1</v>
      </c>
      <c r="F69" s="1" t="s">
        <v>25</v>
      </c>
      <c r="G69" s="1">
        <v>200</v>
      </c>
      <c r="H69" s="1" t="s">
        <v>26</v>
      </c>
      <c r="I69" s="1">
        <v>1000000</v>
      </c>
      <c r="J69" s="1" t="s">
        <v>27</v>
      </c>
      <c r="K69" s="1">
        <v>12345</v>
      </c>
      <c r="L69" s="1" t="s">
        <v>58</v>
      </c>
      <c r="M69" s="1">
        <v>1</v>
      </c>
      <c r="N69" s="1" t="s">
        <v>29</v>
      </c>
      <c r="O69" s="1">
        <v>1E-4</v>
      </c>
      <c r="P69" s="1" t="s">
        <v>30</v>
      </c>
      <c r="Q69" s="1">
        <v>1</v>
      </c>
      <c r="R69" s="1" t="s">
        <v>31</v>
      </c>
      <c r="S69" s="1">
        <v>0</v>
      </c>
      <c r="T69" s="1">
        <f>IF(AND($Q69=1,$S69=0),1,0)</f>
        <v>1</v>
      </c>
    </row>
    <row r="70" spans="1:20" x14ac:dyDescent="0.25">
      <c r="A70" s="1" t="s">
        <v>32</v>
      </c>
      <c r="B70" s="1" t="s">
        <v>23</v>
      </c>
      <c r="C70" s="1">
        <v>9.7000000000000003E-2</v>
      </c>
      <c r="D70" s="1" t="s">
        <v>24</v>
      </c>
      <c r="E70" s="1">
        <v>1</v>
      </c>
      <c r="F70" s="1" t="s">
        <v>25</v>
      </c>
      <c r="G70" s="1">
        <v>200</v>
      </c>
      <c r="H70" s="1" t="s">
        <v>26</v>
      </c>
      <c r="I70" s="1">
        <v>1000000</v>
      </c>
      <c r="J70" s="1" t="s">
        <v>27</v>
      </c>
      <c r="K70" s="1">
        <v>12345</v>
      </c>
      <c r="L70" s="1" t="s">
        <v>58</v>
      </c>
      <c r="M70" s="1">
        <v>1</v>
      </c>
      <c r="N70" s="1" t="s">
        <v>29</v>
      </c>
      <c r="O70" s="1">
        <v>1E-4</v>
      </c>
      <c r="P70" s="1" t="s">
        <v>30</v>
      </c>
      <c r="Q70" s="1">
        <v>0.99999990000000005</v>
      </c>
      <c r="R70" s="1" t="s">
        <v>31</v>
      </c>
      <c r="S70" s="1">
        <v>0.11988799999999999</v>
      </c>
      <c r="T70" s="1">
        <f t="shared" ref="T70:T88" si="5">IF(AND($Q70=1,$S70=0),1,0)</f>
        <v>0</v>
      </c>
    </row>
    <row r="71" spans="1:20" x14ac:dyDescent="0.25">
      <c r="A71" s="1" t="s">
        <v>33</v>
      </c>
      <c r="B71" s="1" t="s">
        <v>23</v>
      </c>
      <c r="C71" s="1">
        <v>2064.8519999999999</v>
      </c>
      <c r="D71" s="1" t="s">
        <v>24</v>
      </c>
      <c r="E71" s="1">
        <v>1</v>
      </c>
      <c r="F71" s="1" t="s">
        <v>25</v>
      </c>
      <c r="G71" s="1">
        <v>200</v>
      </c>
      <c r="H71" s="1" t="s">
        <v>26</v>
      </c>
      <c r="I71" s="1">
        <v>1000000</v>
      </c>
      <c r="J71" s="1" t="s">
        <v>27</v>
      </c>
      <c r="K71" s="1">
        <v>12345</v>
      </c>
      <c r="L71" s="1" t="s">
        <v>58</v>
      </c>
      <c r="M71" s="1">
        <v>1</v>
      </c>
      <c r="N71" s="1" t="s">
        <v>29</v>
      </c>
      <c r="O71" s="1">
        <v>1E-4</v>
      </c>
      <c r="P71" s="1" t="s">
        <v>30</v>
      </c>
      <c r="Q71" s="1">
        <v>0.99998290000000001</v>
      </c>
      <c r="R71" s="1" t="s">
        <v>31</v>
      </c>
      <c r="S71" s="1">
        <v>281.6125303</v>
      </c>
      <c r="T71" s="1">
        <f t="shared" si="5"/>
        <v>0</v>
      </c>
    </row>
    <row r="72" spans="1:20" x14ac:dyDescent="0.25">
      <c r="A72" s="1" t="s">
        <v>34</v>
      </c>
      <c r="B72" s="1" t="s">
        <v>23</v>
      </c>
      <c r="C72" s="1">
        <v>0</v>
      </c>
      <c r="D72" s="1" t="s">
        <v>24</v>
      </c>
      <c r="E72" s="1">
        <v>1</v>
      </c>
      <c r="F72" s="1" t="s">
        <v>25</v>
      </c>
      <c r="G72" s="1">
        <v>200</v>
      </c>
      <c r="H72" s="1" t="s">
        <v>26</v>
      </c>
      <c r="I72" s="1">
        <v>1000000</v>
      </c>
      <c r="J72" s="1" t="s">
        <v>27</v>
      </c>
      <c r="K72" s="1">
        <v>12345</v>
      </c>
      <c r="L72" s="1" t="s">
        <v>58</v>
      </c>
      <c r="M72" s="1">
        <v>1</v>
      </c>
      <c r="N72" s="1" t="s">
        <v>29</v>
      </c>
      <c r="O72" s="1">
        <v>1E-4</v>
      </c>
      <c r="P72" s="1" t="s">
        <v>30</v>
      </c>
      <c r="Q72" s="1">
        <v>1</v>
      </c>
      <c r="R72" s="1" t="s">
        <v>31</v>
      </c>
      <c r="S72" s="1">
        <v>0</v>
      </c>
      <c r="T72" s="1">
        <f t="shared" si="5"/>
        <v>1</v>
      </c>
    </row>
    <row r="73" spans="1:20" x14ac:dyDescent="0.25">
      <c r="A73" s="1" t="s">
        <v>35</v>
      </c>
      <c r="B73" s="1" t="s">
        <v>23</v>
      </c>
      <c r="C73" s="1">
        <v>0</v>
      </c>
      <c r="D73" s="1" t="s">
        <v>24</v>
      </c>
      <c r="E73" s="1">
        <v>1</v>
      </c>
      <c r="F73" s="1" t="s">
        <v>25</v>
      </c>
      <c r="G73" s="1">
        <v>200</v>
      </c>
      <c r="H73" s="1" t="s">
        <v>26</v>
      </c>
      <c r="I73" s="1">
        <v>1000000</v>
      </c>
      <c r="J73" s="1" t="s">
        <v>27</v>
      </c>
      <c r="K73" s="1">
        <v>12345</v>
      </c>
      <c r="L73" s="1" t="s">
        <v>58</v>
      </c>
      <c r="M73" s="1">
        <v>1</v>
      </c>
      <c r="N73" s="1" t="s">
        <v>29</v>
      </c>
      <c r="O73" s="1">
        <v>1E-4</v>
      </c>
      <c r="P73" s="1" t="s">
        <v>30</v>
      </c>
      <c r="Q73" s="1">
        <v>1</v>
      </c>
      <c r="R73" s="1" t="s">
        <v>31</v>
      </c>
      <c r="S73" s="1">
        <v>0</v>
      </c>
      <c r="T73" s="1">
        <f t="shared" si="5"/>
        <v>1</v>
      </c>
    </row>
    <row r="74" spans="1:20" x14ac:dyDescent="0.25">
      <c r="A74" s="1" t="s">
        <v>36</v>
      </c>
      <c r="B74" s="1" t="s">
        <v>23</v>
      </c>
      <c r="C74" s="1">
        <v>0</v>
      </c>
      <c r="D74" s="1" t="s">
        <v>24</v>
      </c>
      <c r="E74" s="1">
        <v>1</v>
      </c>
      <c r="F74" s="1" t="s">
        <v>25</v>
      </c>
      <c r="G74" s="1">
        <v>200</v>
      </c>
      <c r="H74" s="1" t="s">
        <v>26</v>
      </c>
      <c r="I74" s="1">
        <v>1000000</v>
      </c>
      <c r="J74" s="1" t="s">
        <v>27</v>
      </c>
      <c r="K74" s="1">
        <v>12345</v>
      </c>
      <c r="L74" s="1" t="s">
        <v>58</v>
      </c>
      <c r="M74" s="1">
        <v>1</v>
      </c>
      <c r="N74" s="1" t="s">
        <v>29</v>
      </c>
      <c r="O74" s="1">
        <v>1E-4</v>
      </c>
      <c r="P74" s="1" t="s">
        <v>30</v>
      </c>
      <c r="Q74" s="1">
        <v>1</v>
      </c>
      <c r="R74" s="1" t="s">
        <v>31</v>
      </c>
      <c r="S74" s="1">
        <v>0</v>
      </c>
      <c r="T74" s="1">
        <f t="shared" si="5"/>
        <v>1</v>
      </c>
    </row>
    <row r="75" spans="1:20" x14ac:dyDescent="0.25">
      <c r="A75" s="1" t="s">
        <v>37</v>
      </c>
      <c r="B75" s="1" t="s">
        <v>23</v>
      </c>
      <c r="C75" s="1">
        <v>0</v>
      </c>
      <c r="D75" s="1" t="s">
        <v>24</v>
      </c>
      <c r="E75" s="1">
        <v>1</v>
      </c>
      <c r="F75" s="1" t="s">
        <v>25</v>
      </c>
      <c r="G75" s="1">
        <v>200</v>
      </c>
      <c r="H75" s="1" t="s">
        <v>26</v>
      </c>
      <c r="I75" s="1">
        <v>1000000</v>
      </c>
      <c r="J75" s="1" t="s">
        <v>27</v>
      </c>
      <c r="K75" s="1">
        <v>12345</v>
      </c>
      <c r="L75" s="1" t="s">
        <v>58</v>
      </c>
      <c r="M75" s="1">
        <v>1</v>
      </c>
      <c r="N75" s="1" t="s">
        <v>29</v>
      </c>
      <c r="O75" s="1">
        <v>1E-4</v>
      </c>
      <c r="P75" s="1" t="s">
        <v>30</v>
      </c>
      <c r="Q75" s="1">
        <v>1</v>
      </c>
      <c r="R75" s="1" t="s">
        <v>31</v>
      </c>
      <c r="S75" s="1">
        <v>0</v>
      </c>
      <c r="T75" s="1">
        <f t="shared" si="5"/>
        <v>1</v>
      </c>
    </row>
    <row r="76" spans="1:20" x14ac:dyDescent="0.25">
      <c r="A76" s="1" t="s">
        <v>38</v>
      </c>
      <c r="B76" s="1" t="s">
        <v>23</v>
      </c>
      <c r="C76" s="1">
        <v>0</v>
      </c>
      <c r="D76" s="1" t="s">
        <v>24</v>
      </c>
      <c r="E76" s="1">
        <v>1</v>
      </c>
      <c r="F76" s="1" t="s">
        <v>25</v>
      </c>
      <c r="G76" s="1">
        <v>200</v>
      </c>
      <c r="H76" s="1" t="s">
        <v>26</v>
      </c>
      <c r="I76" s="1">
        <v>1000000</v>
      </c>
      <c r="J76" s="1" t="s">
        <v>27</v>
      </c>
      <c r="K76" s="1">
        <v>12345</v>
      </c>
      <c r="L76" s="1" t="s">
        <v>58</v>
      </c>
      <c r="M76" s="1">
        <v>1</v>
      </c>
      <c r="N76" s="1" t="s">
        <v>29</v>
      </c>
      <c r="O76" s="1">
        <v>1E-4</v>
      </c>
      <c r="P76" s="1" t="s">
        <v>30</v>
      </c>
      <c r="Q76" s="1">
        <v>1</v>
      </c>
      <c r="R76" s="1" t="s">
        <v>31</v>
      </c>
      <c r="S76" s="1">
        <v>0</v>
      </c>
      <c r="T76" s="1">
        <f t="shared" si="5"/>
        <v>1</v>
      </c>
    </row>
    <row r="77" spans="1:20" x14ac:dyDescent="0.25">
      <c r="A77" s="1" t="s">
        <v>39</v>
      </c>
      <c r="B77" s="1" t="s">
        <v>23</v>
      </c>
      <c r="C77" s="1">
        <v>0</v>
      </c>
      <c r="D77" s="1" t="s">
        <v>24</v>
      </c>
      <c r="E77" s="1">
        <v>1</v>
      </c>
      <c r="F77" s="1" t="s">
        <v>25</v>
      </c>
      <c r="G77" s="1">
        <v>200</v>
      </c>
      <c r="H77" s="1" t="s">
        <v>26</v>
      </c>
      <c r="I77" s="1">
        <v>1000000</v>
      </c>
      <c r="J77" s="1" t="s">
        <v>27</v>
      </c>
      <c r="K77" s="1">
        <v>12345</v>
      </c>
      <c r="L77" s="1" t="s">
        <v>58</v>
      </c>
      <c r="M77" s="1">
        <v>1</v>
      </c>
      <c r="N77" s="1" t="s">
        <v>29</v>
      </c>
      <c r="O77" s="1">
        <v>1E-4</v>
      </c>
      <c r="P77" s="1" t="s">
        <v>30</v>
      </c>
      <c r="Q77" s="1">
        <v>1</v>
      </c>
      <c r="R77" s="1" t="s">
        <v>31</v>
      </c>
      <c r="S77" s="1">
        <v>0</v>
      </c>
      <c r="T77" s="1">
        <f t="shared" si="5"/>
        <v>1</v>
      </c>
    </row>
    <row r="78" spans="1:20" x14ac:dyDescent="0.25">
      <c r="A78" s="1" t="s">
        <v>40</v>
      </c>
      <c r="B78" s="1" t="s">
        <v>23</v>
      </c>
      <c r="C78" s="1">
        <v>0</v>
      </c>
      <c r="D78" s="1" t="s">
        <v>24</v>
      </c>
      <c r="E78" s="1">
        <v>1</v>
      </c>
      <c r="F78" s="1" t="s">
        <v>25</v>
      </c>
      <c r="G78" s="1">
        <v>200</v>
      </c>
      <c r="H78" s="1" t="s">
        <v>26</v>
      </c>
      <c r="I78" s="1">
        <v>1000000</v>
      </c>
      <c r="J78" s="1" t="s">
        <v>27</v>
      </c>
      <c r="K78" s="1">
        <v>12345</v>
      </c>
      <c r="L78" s="1" t="s">
        <v>58</v>
      </c>
      <c r="M78" s="1">
        <v>1</v>
      </c>
      <c r="N78" s="1" t="s">
        <v>29</v>
      </c>
      <c r="O78" s="1">
        <v>1E-4</v>
      </c>
      <c r="P78" s="1" t="s">
        <v>30</v>
      </c>
      <c r="Q78" s="1">
        <v>1</v>
      </c>
      <c r="R78" s="1" t="s">
        <v>31</v>
      </c>
      <c r="S78" s="1">
        <v>0</v>
      </c>
      <c r="T78" s="1">
        <f t="shared" si="5"/>
        <v>1</v>
      </c>
    </row>
    <row r="79" spans="1:20" x14ac:dyDescent="0.25">
      <c r="A79" s="1" t="s">
        <v>41</v>
      </c>
      <c r="B79" s="1" t="s">
        <v>23</v>
      </c>
      <c r="C79" s="1">
        <v>0</v>
      </c>
      <c r="D79" s="1" t="s">
        <v>24</v>
      </c>
      <c r="E79" s="1">
        <v>1</v>
      </c>
      <c r="F79" s="1" t="s">
        <v>25</v>
      </c>
      <c r="G79" s="1">
        <v>200</v>
      </c>
      <c r="H79" s="1" t="s">
        <v>26</v>
      </c>
      <c r="I79" s="1">
        <v>1000000</v>
      </c>
      <c r="J79" s="1" t="s">
        <v>27</v>
      </c>
      <c r="K79" s="1">
        <v>12345</v>
      </c>
      <c r="L79" s="1" t="s">
        <v>58</v>
      </c>
      <c r="M79" s="1">
        <v>1</v>
      </c>
      <c r="N79" s="1" t="s">
        <v>29</v>
      </c>
      <c r="O79" s="1">
        <v>1E-4</v>
      </c>
      <c r="P79" s="1" t="s">
        <v>30</v>
      </c>
      <c r="Q79" s="1">
        <v>1</v>
      </c>
      <c r="R79" s="1" t="s">
        <v>31</v>
      </c>
      <c r="S79" s="1">
        <v>0</v>
      </c>
      <c r="T79" s="1">
        <f t="shared" si="5"/>
        <v>1</v>
      </c>
    </row>
    <row r="80" spans="1:20" x14ac:dyDescent="0.25">
      <c r="A80" s="1" t="s">
        <v>42</v>
      </c>
      <c r="B80" s="1" t="s">
        <v>23</v>
      </c>
      <c r="C80" s="1">
        <v>0</v>
      </c>
      <c r="D80" s="1" t="s">
        <v>24</v>
      </c>
      <c r="E80" s="1">
        <v>1</v>
      </c>
      <c r="F80" s="1" t="s">
        <v>25</v>
      </c>
      <c r="G80" s="1">
        <v>200</v>
      </c>
      <c r="H80" s="1" t="s">
        <v>26</v>
      </c>
      <c r="I80" s="1">
        <v>1000000</v>
      </c>
      <c r="J80" s="1" t="s">
        <v>27</v>
      </c>
      <c r="K80" s="1">
        <v>12345</v>
      </c>
      <c r="L80" s="1" t="s">
        <v>58</v>
      </c>
      <c r="M80" s="1">
        <v>1</v>
      </c>
      <c r="N80" s="1" t="s">
        <v>29</v>
      </c>
      <c r="O80" s="1">
        <v>1E-4</v>
      </c>
      <c r="P80" s="1" t="s">
        <v>30</v>
      </c>
      <c r="Q80" s="1">
        <v>1</v>
      </c>
      <c r="R80" s="1" t="s">
        <v>31</v>
      </c>
      <c r="S80" s="1">
        <v>0</v>
      </c>
      <c r="T80" s="1">
        <f t="shared" si="5"/>
        <v>1</v>
      </c>
    </row>
    <row r="81" spans="1:20" x14ac:dyDescent="0.25">
      <c r="A81" s="1" t="s">
        <v>43</v>
      </c>
      <c r="B81" s="1" t="s">
        <v>23</v>
      </c>
      <c r="C81" s="1">
        <v>0</v>
      </c>
      <c r="D81" s="1" t="s">
        <v>24</v>
      </c>
      <c r="E81" s="1">
        <v>1</v>
      </c>
      <c r="F81" s="1" t="s">
        <v>25</v>
      </c>
      <c r="G81" s="1">
        <v>200</v>
      </c>
      <c r="H81" s="1" t="s">
        <v>26</v>
      </c>
      <c r="I81" s="1">
        <v>1000000</v>
      </c>
      <c r="J81" s="1" t="s">
        <v>27</v>
      </c>
      <c r="K81" s="1">
        <v>12345</v>
      </c>
      <c r="L81" s="1" t="s">
        <v>58</v>
      </c>
      <c r="M81" s="1">
        <v>1</v>
      </c>
      <c r="N81" s="1" t="s">
        <v>29</v>
      </c>
      <c r="O81" s="1">
        <v>1E-4</v>
      </c>
      <c r="P81" s="1" t="s">
        <v>30</v>
      </c>
      <c r="Q81" s="1">
        <v>1</v>
      </c>
      <c r="R81" s="1" t="s">
        <v>31</v>
      </c>
      <c r="S81" s="1">
        <v>0</v>
      </c>
      <c r="T81" s="1">
        <f t="shared" si="5"/>
        <v>1</v>
      </c>
    </row>
    <row r="82" spans="1:20" x14ac:dyDescent="0.25">
      <c r="A82" s="1" t="s">
        <v>44</v>
      </c>
      <c r="B82" s="1" t="s">
        <v>23</v>
      </c>
      <c r="C82" s="1">
        <v>0</v>
      </c>
      <c r="D82" s="1" t="s">
        <v>24</v>
      </c>
      <c r="E82" s="1">
        <v>1</v>
      </c>
      <c r="F82" s="1" t="s">
        <v>25</v>
      </c>
      <c r="G82" s="1">
        <v>200</v>
      </c>
      <c r="H82" s="1" t="s">
        <v>26</v>
      </c>
      <c r="I82" s="1">
        <v>1000000</v>
      </c>
      <c r="J82" s="1" t="s">
        <v>27</v>
      </c>
      <c r="K82" s="1">
        <v>12345</v>
      </c>
      <c r="L82" s="1" t="s">
        <v>58</v>
      </c>
      <c r="M82" s="1">
        <v>1</v>
      </c>
      <c r="N82" s="1" t="s">
        <v>29</v>
      </c>
      <c r="O82" s="1">
        <v>1E-4</v>
      </c>
      <c r="P82" s="1" t="s">
        <v>30</v>
      </c>
      <c r="Q82" s="1">
        <v>1</v>
      </c>
      <c r="R82" s="1" t="s">
        <v>31</v>
      </c>
      <c r="S82" s="1">
        <v>0</v>
      </c>
      <c r="T82" s="1">
        <f t="shared" si="5"/>
        <v>1</v>
      </c>
    </row>
    <row r="83" spans="1:20" x14ac:dyDescent="0.25">
      <c r="A83" s="1" t="s">
        <v>45</v>
      </c>
      <c r="B83" s="1" t="s">
        <v>23</v>
      </c>
      <c r="C83" s="1">
        <v>0</v>
      </c>
      <c r="D83" s="1" t="s">
        <v>24</v>
      </c>
      <c r="E83" s="1">
        <v>1</v>
      </c>
      <c r="F83" s="1" t="s">
        <v>25</v>
      </c>
      <c r="G83" s="1">
        <v>200</v>
      </c>
      <c r="H83" s="1" t="s">
        <v>26</v>
      </c>
      <c r="I83" s="1">
        <v>1000000</v>
      </c>
      <c r="J83" s="1" t="s">
        <v>27</v>
      </c>
      <c r="K83" s="1">
        <v>12345</v>
      </c>
      <c r="L83" s="1" t="s">
        <v>58</v>
      </c>
      <c r="M83" s="1">
        <v>1</v>
      </c>
      <c r="N83" s="1" t="s">
        <v>29</v>
      </c>
      <c r="O83" s="1">
        <v>1E-4</v>
      </c>
      <c r="P83" s="1" t="s">
        <v>30</v>
      </c>
      <c r="Q83" s="1">
        <v>1</v>
      </c>
      <c r="R83" s="1" t="s">
        <v>31</v>
      </c>
      <c r="S83" s="1">
        <v>0</v>
      </c>
      <c r="T83" s="1">
        <f t="shared" si="5"/>
        <v>1</v>
      </c>
    </row>
    <row r="84" spans="1:20" x14ac:dyDescent="0.25">
      <c r="A84" s="1" t="s">
        <v>46</v>
      </c>
      <c r="B84" s="1" t="s">
        <v>23</v>
      </c>
      <c r="C84" s="1">
        <v>0.30099999999999999</v>
      </c>
      <c r="D84" s="1" t="s">
        <v>24</v>
      </c>
      <c r="E84" s="1">
        <v>0.999</v>
      </c>
      <c r="F84" s="1" t="s">
        <v>25</v>
      </c>
      <c r="G84" s="1">
        <v>200</v>
      </c>
      <c r="H84" s="1" t="s">
        <v>26</v>
      </c>
      <c r="I84" s="1">
        <v>1000000</v>
      </c>
      <c r="J84" s="1" t="s">
        <v>27</v>
      </c>
      <c r="K84" s="1">
        <v>12345</v>
      </c>
      <c r="L84" s="1" t="s">
        <v>58</v>
      </c>
      <c r="M84" s="1">
        <v>1</v>
      </c>
      <c r="N84" s="1" t="s">
        <v>29</v>
      </c>
      <c r="O84" s="1">
        <v>1E-4</v>
      </c>
      <c r="P84" s="1" t="s">
        <v>30</v>
      </c>
      <c r="Q84" s="1">
        <v>0.99990789999999996</v>
      </c>
      <c r="R84" s="1" t="s">
        <v>31</v>
      </c>
      <c r="S84" s="1">
        <v>7.3075399999999999E-2</v>
      </c>
      <c r="T84" s="1">
        <f t="shared" si="5"/>
        <v>0</v>
      </c>
    </row>
    <row r="85" spans="1:20" x14ac:dyDescent="0.25">
      <c r="A85" s="1" t="s">
        <v>47</v>
      </c>
      <c r="B85" s="1" t="s">
        <v>23</v>
      </c>
      <c r="C85" s="1">
        <v>0</v>
      </c>
      <c r="D85" s="1" t="s">
        <v>24</v>
      </c>
      <c r="E85" s="1">
        <v>1</v>
      </c>
      <c r="F85" s="1" t="s">
        <v>25</v>
      </c>
      <c r="G85" s="1">
        <v>200</v>
      </c>
      <c r="H85" s="1" t="s">
        <v>26</v>
      </c>
      <c r="I85" s="1">
        <v>1000000</v>
      </c>
      <c r="J85" s="1" t="s">
        <v>27</v>
      </c>
      <c r="K85" s="1">
        <v>12345</v>
      </c>
      <c r="L85" s="1" t="s">
        <v>58</v>
      </c>
      <c r="M85" s="1">
        <v>1</v>
      </c>
      <c r="N85" s="1" t="s">
        <v>29</v>
      </c>
      <c r="O85" s="1">
        <v>1E-4</v>
      </c>
      <c r="P85" s="1" t="s">
        <v>30</v>
      </c>
      <c r="Q85" s="1">
        <v>1</v>
      </c>
      <c r="R85" s="1" t="s">
        <v>31</v>
      </c>
      <c r="S85" s="1">
        <v>0</v>
      </c>
      <c r="T85" s="1">
        <f t="shared" si="5"/>
        <v>1</v>
      </c>
    </row>
    <row r="86" spans="1:20" x14ac:dyDescent="0.25">
      <c r="A86" s="1" t="s">
        <v>48</v>
      </c>
      <c r="B86" s="1" t="s">
        <v>23</v>
      </c>
      <c r="C86" s="1">
        <v>0.215</v>
      </c>
      <c r="D86" s="1" t="s">
        <v>24</v>
      </c>
      <c r="E86" s="1">
        <v>0.98299999999999998</v>
      </c>
      <c r="F86" s="1" t="s">
        <v>25</v>
      </c>
      <c r="G86" s="1">
        <v>200</v>
      </c>
      <c r="H86" s="1" t="s">
        <v>26</v>
      </c>
      <c r="I86" s="1">
        <v>1000000</v>
      </c>
      <c r="J86" s="1" t="s">
        <v>27</v>
      </c>
      <c r="K86" s="1">
        <v>12345</v>
      </c>
      <c r="L86" s="1" t="s">
        <v>58</v>
      </c>
      <c r="M86" s="1">
        <v>1</v>
      </c>
      <c r="N86" s="1" t="s">
        <v>29</v>
      </c>
      <c r="O86" s="1">
        <v>1E-4</v>
      </c>
      <c r="P86" s="1" t="s">
        <v>30</v>
      </c>
      <c r="Q86" s="1">
        <v>0.99859330000000002</v>
      </c>
      <c r="R86" s="1" t="s">
        <v>31</v>
      </c>
      <c r="S86" s="1">
        <v>7.7558699999999994E-2</v>
      </c>
      <c r="T86" s="1">
        <f t="shared" si="5"/>
        <v>0</v>
      </c>
    </row>
    <row r="87" spans="1:20" x14ac:dyDescent="0.25">
      <c r="A87" s="1" t="s">
        <v>49</v>
      </c>
      <c r="B87" s="1" t="s">
        <v>23</v>
      </c>
      <c r="C87" s="1">
        <v>1.59</v>
      </c>
      <c r="D87" s="1" t="s">
        <v>24</v>
      </c>
      <c r="E87" s="1">
        <v>0.91100000000000003</v>
      </c>
      <c r="F87" s="1" t="s">
        <v>25</v>
      </c>
      <c r="G87" s="1">
        <v>200</v>
      </c>
      <c r="H87" s="1" t="s">
        <v>26</v>
      </c>
      <c r="I87" s="1">
        <v>1000000</v>
      </c>
      <c r="J87" s="1" t="s">
        <v>27</v>
      </c>
      <c r="K87" s="1">
        <v>12345</v>
      </c>
      <c r="L87" s="1" t="s">
        <v>58</v>
      </c>
      <c r="M87" s="1">
        <v>1</v>
      </c>
      <c r="N87" s="1" t="s">
        <v>29</v>
      </c>
      <c r="O87" s="1">
        <v>1E-4</v>
      </c>
      <c r="P87" s="1" t="s">
        <v>30</v>
      </c>
      <c r="Q87" s="1">
        <v>0.99729809999999997</v>
      </c>
      <c r="R87" s="1" t="s">
        <v>31</v>
      </c>
      <c r="S87" s="1">
        <v>0.2912748</v>
      </c>
      <c r="T87" s="1">
        <f t="shared" si="5"/>
        <v>0</v>
      </c>
    </row>
    <row r="88" spans="1:20" x14ac:dyDescent="0.25">
      <c r="A88" s="1" t="s">
        <v>50</v>
      </c>
      <c r="B88" s="1" t="s">
        <v>23</v>
      </c>
      <c r="C88" s="1">
        <v>0</v>
      </c>
      <c r="D88" s="1" t="s">
        <v>24</v>
      </c>
      <c r="E88" s="1">
        <v>1</v>
      </c>
      <c r="F88" s="1" t="s">
        <v>25</v>
      </c>
      <c r="G88" s="1">
        <v>200</v>
      </c>
      <c r="H88" s="1" t="s">
        <v>26</v>
      </c>
      <c r="I88" s="1">
        <v>1000000</v>
      </c>
      <c r="J88" s="1" t="s">
        <v>27</v>
      </c>
      <c r="K88" s="1">
        <v>12345</v>
      </c>
      <c r="L88" s="1" t="s">
        <v>58</v>
      </c>
      <c r="M88" s="1">
        <v>1</v>
      </c>
      <c r="N88" s="1" t="s">
        <v>29</v>
      </c>
      <c r="O88" s="1">
        <v>1E-4</v>
      </c>
      <c r="P88" s="1" t="s">
        <v>30</v>
      </c>
      <c r="Q88" s="1">
        <v>1</v>
      </c>
      <c r="R88" s="1" t="s">
        <v>31</v>
      </c>
      <c r="S88" s="1">
        <v>0</v>
      </c>
      <c r="T88" s="1">
        <f t="shared" si="5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C5D6-6FA6-4FF7-A949-779235EA0301}">
  <dimension ref="A1:AC130"/>
  <sheetViews>
    <sheetView topLeftCell="A97" workbookViewId="0">
      <selection activeCell="A111" sqref="A111"/>
    </sheetView>
  </sheetViews>
  <sheetFormatPr defaultRowHeight="15" x14ac:dyDescent="0.25"/>
  <sheetData>
    <row r="1" spans="1:29" x14ac:dyDescent="0.25">
      <c r="A1" t="s">
        <v>59</v>
      </c>
      <c r="B1" t="s">
        <v>25</v>
      </c>
      <c r="C1">
        <v>1200</v>
      </c>
      <c r="D1" t="s">
        <v>26</v>
      </c>
      <c r="E1">
        <v>1000000</v>
      </c>
      <c r="F1" t="s">
        <v>27</v>
      </c>
      <c r="G1">
        <v>12345</v>
      </c>
      <c r="H1" t="s">
        <v>29</v>
      </c>
      <c r="I1">
        <v>5.0000000000000001E-4</v>
      </c>
      <c r="J1" t="s">
        <v>30</v>
      </c>
      <c r="K1">
        <v>1</v>
      </c>
      <c r="L1" t="s">
        <v>31</v>
      </c>
      <c r="M1">
        <v>0</v>
      </c>
      <c r="N1" t="s">
        <v>60</v>
      </c>
      <c r="O1">
        <v>4</v>
      </c>
      <c r="P1" t="s">
        <v>61</v>
      </c>
      <c r="Q1">
        <v>0.4</v>
      </c>
      <c r="R1" t="s">
        <v>62</v>
      </c>
      <c r="S1">
        <v>1</v>
      </c>
      <c r="T1" t="s">
        <v>63</v>
      </c>
      <c r="U1">
        <v>2</v>
      </c>
      <c r="V1" t="s">
        <v>64</v>
      </c>
      <c r="W1">
        <v>234</v>
      </c>
      <c r="X1" t="s">
        <v>65</v>
      </c>
      <c r="Y1" t="s">
        <v>66</v>
      </c>
      <c r="Z1" t="s">
        <v>23</v>
      </c>
      <c r="AA1">
        <v>1</v>
      </c>
      <c r="AB1" t="s">
        <v>24</v>
      </c>
      <c r="AC1">
        <v>0</v>
      </c>
    </row>
    <row r="2" spans="1:29" x14ac:dyDescent="0.25">
      <c r="A2" t="s">
        <v>67</v>
      </c>
      <c r="B2" t="s">
        <v>25</v>
      </c>
      <c r="C2">
        <v>1200</v>
      </c>
      <c r="D2" t="s">
        <v>26</v>
      </c>
      <c r="E2">
        <v>1000000</v>
      </c>
      <c r="F2" t="s">
        <v>27</v>
      </c>
      <c r="G2">
        <v>12345</v>
      </c>
      <c r="H2" t="s">
        <v>29</v>
      </c>
      <c r="I2">
        <v>5.0000000000000001E-4</v>
      </c>
      <c r="J2" t="s">
        <v>30</v>
      </c>
      <c r="K2">
        <v>1</v>
      </c>
      <c r="L2" t="s">
        <v>31</v>
      </c>
      <c r="M2">
        <v>0</v>
      </c>
      <c r="N2" t="s">
        <v>60</v>
      </c>
      <c r="O2">
        <v>13</v>
      </c>
      <c r="P2" t="s">
        <v>61</v>
      </c>
      <c r="Q2">
        <v>9.9</v>
      </c>
      <c r="R2" t="s">
        <v>62</v>
      </c>
      <c r="S2">
        <v>1</v>
      </c>
      <c r="T2" t="s">
        <v>63</v>
      </c>
      <c r="U2">
        <v>8</v>
      </c>
      <c r="V2" t="s">
        <v>64</v>
      </c>
      <c r="W2">
        <v>4960</v>
      </c>
      <c r="X2" t="s">
        <v>65</v>
      </c>
      <c r="Y2" t="s">
        <v>68</v>
      </c>
      <c r="Z2" t="s">
        <v>23</v>
      </c>
      <c r="AA2">
        <v>1</v>
      </c>
      <c r="AB2" t="s">
        <v>24</v>
      </c>
      <c r="AC2">
        <v>0</v>
      </c>
    </row>
    <row r="3" spans="1:29" x14ac:dyDescent="0.25">
      <c r="A3" t="s">
        <v>69</v>
      </c>
      <c r="B3" t="s">
        <v>25</v>
      </c>
      <c r="C3">
        <v>1200</v>
      </c>
      <c r="D3" t="s">
        <v>26</v>
      </c>
      <c r="E3">
        <v>1000000</v>
      </c>
      <c r="F3" t="s">
        <v>27</v>
      </c>
      <c r="G3">
        <v>12345</v>
      </c>
      <c r="H3" t="s">
        <v>29</v>
      </c>
      <c r="I3">
        <v>5.0000000000000001E-4</v>
      </c>
      <c r="J3" t="s">
        <v>30</v>
      </c>
      <c r="K3">
        <v>1</v>
      </c>
      <c r="L3" t="s">
        <v>31</v>
      </c>
      <c r="M3">
        <v>0</v>
      </c>
      <c r="N3" t="s">
        <v>60</v>
      </c>
      <c r="O3">
        <v>8</v>
      </c>
      <c r="P3" t="s">
        <v>61</v>
      </c>
      <c r="Q3">
        <v>3.9</v>
      </c>
      <c r="R3" t="s">
        <v>62</v>
      </c>
      <c r="S3">
        <v>1</v>
      </c>
      <c r="T3" t="s">
        <v>63</v>
      </c>
      <c r="U3">
        <v>2</v>
      </c>
      <c r="V3" t="s">
        <v>64</v>
      </c>
      <c r="W3">
        <v>730</v>
      </c>
      <c r="X3" t="s">
        <v>65</v>
      </c>
      <c r="Y3" t="s">
        <v>70</v>
      </c>
      <c r="Z3" t="s">
        <v>23</v>
      </c>
      <c r="AA3">
        <v>1</v>
      </c>
      <c r="AB3" t="s">
        <v>24</v>
      </c>
      <c r="AC3">
        <v>0</v>
      </c>
    </row>
    <row r="4" spans="1:29" x14ac:dyDescent="0.25">
      <c r="A4" t="s">
        <v>71</v>
      </c>
      <c r="B4" t="s">
        <v>25</v>
      </c>
      <c r="C4">
        <v>1200</v>
      </c>
      <c r="D4" t="s">
        <v>26</v>
      </c>
      <c r="E4">
        <v>1000000</v>
      </c>
      <c r="F4" t="s">
        <v>27</v>
      </c>
      <c r="G4">
        <v>12345</v>
      </c>
      <c r="H4" t="s">
        <v>29</v>
      </c>
      <c r="I4">
        <v>5.0000000000000001E-4</v>
      </c>
      <c r="J4" t="s">
        <v>30</v>
      </c>
      <c r="K4">
        <v>1</v>
      </c>
      <c r="L4" t="s">
        <v>31</v>
      </c>
      <c r="M4">
        <v>0</v>
      </c>
      <c r="N4" t="s">
        <v>60</v>
      </c>
      <c r="O4">
        <v>16</v>
      </c>
      <c r="P4" t="s">
        <v>61</v>
      </c>
      <c r="Q4">
        <v>28.4</v>
      </c>
      <c r="R4" t="s">
        <v>62</v>
      </c>
      <c r="S4">
        <v>2</v>
      </c>
      <c r="T4" t="s">
        <v>63</v>
      </c>
      <c r="U4">
        <v>13</v>
      </c>
      <c r="V4" t="s">
        <v>64</v>
      </c>
      <c r="W4">
        <v>12510</v>
      </c>
      <c r="X4" t="s">
        <v>65</v>
      </c>
      <c r="Y4" t="s">
        <v>72</v>
      </c>
      <c r="Z4" t="s">
        <v>23</v>
      </c>
      <c r="AA4">
        <v>1</v>
      </c>
      <c r="AB4" t="s">
        <v>24</v>
      </c>
      <c r="AC4">
        <v>0</v>
      </c>
    </row>
    <row r="5" spans="1:29" x14ac:dyDescent="0.25">
      <c r="A5" t="s">
        <v>73</v>
      </c>
      <c r="B5" t="s">
        <v>25</v>
      </c>
      <c r="C5">
        <v>1200</v>
      </c>
      <c r="D5" t="s">
        <v>26</v>
      </c>
      <c r="E5">
        <v>1000000</v>
      </c>
      <c r="F5" t="s">
        <v>27</v>
      </c>
      <c r="G5">
        <v>12345</v>
      </c>
      <c r="H5" t="s">
        <v>29</v>
      </c>
      <c r="I5">
        <v>5.0000000000000001E-4</v>
      </c>
      <c r="J5" t="s">
        <v>30</v>
      </c>
      <c r="K5">
        <v>1</v>
      </c>
      <c r="L5" t="s">
        <v>31</v>
      </c>
      <c r="M5">
        <v>0</v>
      </c>
      <c r="N5" t="s">
        <v>60</v>
      </c>
      <c r="O5">
        <v>6</v>
      </c>
      <c r="P5" t="s">
        <v>61</v>
      </c>
      <c r="Q5">
        <v>2.7</v>
      </c>
      <c r="R5" t="s">
        <v>62</v>
      </c>
      <c r="S5">
        <v>1</v>
      </c>
      <c r="T5" t="s">
        <v>63</v>
      </c>
      <c r="U5">
        <v>2</v>
      </c>
      <c r="V5" t="s">
        <v>64</v>
      </c>
      <c r="W5">
        <v>540</v>
      </c>
      <c r="X5" t="s">
        <v>65</v>
      </c>
      <c r="Y5" t="s">
        <v>74</v>
      </c>
      <c r="Z5" t="s">
        <v>23</v>
      </c>
      <c r="AA5">
        <v>1</v>
      </c>
      <c r="AB5" t="s">
        <v>24</v>
      </c>
      <c r="AC5">
        <v>0</v>
      </c>
    </row>
    <row r="6" spans="1:29" x14ac:dyDescent="0.25">
      <c r="A6" t="s">
        <v>75</v>
      </c>
      <c r="B6" t="s">
        <v>25</v>
      </c>
      <c r="C6">
        <v>1200</v>
      </c>
      <c r="D6" t="s">
        <v>26</v>
      </c>
      <c r="E6">
        <v>1000000</v>
      </c>
      <c r="F6" t="s">
        <v>27</v>
      </c>
      <c r="G6">
        <v>12345</v>
      </c>
      <c r="H6" t="s">
        <v>29</v>
      </c>
      <c r="I6">
        <v>5.0000000000000001E-4</v>
      </c>
      <c r="J6" t="s">
        <v>30</v>
      </c>
      <c r="K6">
        <v>1</v>
      </c>
      <c r="L6" t="s">
        <v>31</v>
      </c>
      <c r="M6">
        <v>0</v>
      </c>
      <c r="N6" t="s">
        <v>60</v>
      </c>
      <c r="O6">
        <v>14</v>
      </c>
      <c r="P6" t="s">
        <v>61</v>
      </c>
      <c r="Q6">
        <v>45.4</v>
      </c>
      <c r="R6" t="s">
        <v>62</v>
      </c>
      <c r="S6">
        <v>3</v>
      </c>
      <c r="T6" t="s">
        <v>63</v>
      </c>
      <c r="U6">
        <v>15</v>
      </c>
      <c r="V6" t="s">
        <v>64</v>
      </c>
      <c r="W6">
        <v>18305</v>
      </c>
      <c r="X6" t="s">
        <v>65</v>
      </c>
      <c r="Y6" t="s">
        <v>76</v>
      </c>
      <c r="Z6" t="s">
        <v>23</v>
      </c>
      <c r="AA6">
        <v>1</v>
      </c>
      <c r="AB6" t="s">
        <v>24</v>
      </c>
      <c r="AC6">
        <v>0</v>
      </c>
    </row>
    <row r="7" spans="1:29" x14ac:dyDescent="0.25">
      <c r="A7" t="s">
        <v>77</v>
      </c>
      <c r="B7" t="s">
        <v>25</v>
      </c>
      <c r="C7">
        <v>1200</v>
      </c>
      <c r="D7" t="s">
        <v>26</v>
      </c>
      <c r="E7">
        <v>1000000</v>
      </c>
      <c r="F7" t="s">
        <v>27</v>
      </c>
      <c r="G7">
        <v>12345</v>
      </c>
      <c r="H7" t="s">
        <v>29</v>
      </c>
      <c r="I7">
        <v>5.0000000000000001E-4</v>
      </c>
      <c r="J7" t="s">
        <v>30</v>
      </c>
      <c r="K7">
        <v>1</v>
      </c>
      <c r="L7" t="s">
        <v>31</v>
      </c>
      <c r="M7">
        <v>0</v>
      </c>
      <c r="N7" t="s">
        <v>60</v>
      </c>
      <c r="O7">
        <v>21</v>
      </c>
      <c r="P7" t="s">
        <v>61</v>
      </c>
      <c r="Q7">
        <v>46.7</v>
      </c>
      <c r="R7" t="s">
        <v>62</v>
      </c>
      <c r="S7">
        <v>5</v>
      </c>
      <c r="T7" t="s">
        <v>63</v>
      </c>
      <c r="U7">
        <v>27</v>
      </c>
      <c r="V7" t="s">
        <v>64</v>
      </c>
      <c r="W7">
        <v>24720</v>
      </c>
      <c r="X7" t="s">
        <v>65</v>
      </c>
      <c r="Y7" t="s">
        <v>78</v>
      </c>
      <c r="Z7" t="s">
        <v>23</v>
      </c>
      <c r="AA7">
        <v>1</v>
      </c>
      <c r="AB7" t="s">
        <v>24</v>
      </c>
      <c r="AC7">
        <v>0</v>
      </c>
    </row>
    <row r="8" spans="1:29" x14ac:dyDescent="0.25">
      <c r="A8" t="s">
        <v>79</v>
      </c>
      <c r="B8" t="s">
        <v>25</v>
      </c>
      <c r="C8">
        <v>1200</v>
      </c>
      <c r="D8" t="s">
        <v>26</v>
      </c>
      <c r="E8">
        <v>1000000</v>
      </c>
      <c r="F8" t="s">
        <v>27</v>
      </c>
      <c r="G8">
        <v>12345</v>
      </c>
      <c r="H8" t="s">
        <v>29</v>
      </c>
      <c r="I8">
        <v>5.0000000000000001E-4</v>
      </c>
      <c r="J8" t="s">
        <v>30</v>
      </c>
      <c r="K8">
        <v>1</v>
      </c>
      <c r="L8" t="s">
        <v>31</v>
      </c>
      <c r="M8">
        <v>0</v>
      </c>
      <c r="N8" t="s">
        <v>60</v>
      </c>
      <c r="O8">
        <v>6</v>
      </c>
      <c r="P8" t="s">
        <v>61</v>
      </c>
      <c r="Q8">
        <v>2.6</v>
      </c>
      <c r="R8" t="s">
        <v>62</v>
      </c>
      <c r="S8">
        <v>1</v>
      </c>
      <c r="T8" t="s">
        <v>63</v>
      </c>
      <c r="U8">
        <v>2</v>
      </c>
      <c r="V8" t="s">
        <v>64</v>
      </c>
      <c r="W8">
        <v>540</v>
      </c>
      <c r="X8" t="s">
        <v>65</v>
      </c>
      <c r="Y8" t="s">
        <v>80</v>
      </c>
      <c r="Z8" t="s">
        <v>23</v>
      </c>
      <c r="AA8">
        <v>1</v>
      </c>
      <c r="AB8" t="s">
        <v>24</v>
      </c>
      <c r="AC8">
        <v>0</v>
      </c>
    </row>
    <row r="9" spans="1:29" x14ac:dyDescent="0.25">
      <c r="A9" t="s">
        <v>81</v>
      </c>
      <c r="B9" t="s">
        <v>25</v>
      </c>
      <c r="C9">
        <v>1200</v>
      </c>
      <c r="D9" t="s">
        <v>26</v>
      </c>
      <c r="E9">
        <v>1000000</v>
      </c>
      <c r="F9" t="s">
        <v>27</v>
      </c>
      <c r="G9">
        <v>12345</v>
      </c>
      <c r="H9" t="s">
        <v>29</v>
      </c>
      <c r="I9">
        <v>5.0000000000000001E-4</v>
      </c>
      <c r="J9" t="s">
        <v>30</v>
      </c>
      <c r="K9">
        <v>1</v>
      </c>
      <c r="L9" t="s">
        <v>31</v>
      </c>
      <c r="M9">
        <v>0</v>
      </c>
      <c r="N9" t="s">
        <v>60</v>
      </c>
      <c r="O9">
        <v>20</v>
      </c>
      <c r="P9" t="s">
        <v>61</v>
      </c>
      <c r="Q9">
        <v>351.4</v>
      </c>
      <c r="R9" t="s">
        <v>62</v>
      </c>
      <c r="S9">
        <v>8</v>
      </c>
      <c r="T9" t="s">
        <v>63</v>
      </c>
      <c r="U9">
        <v>71</v>
      </c>
      <c r="V9" t="s">
        <v>64</v>
      </c>
      <c r="W9">
        <v>115892</v>
      </c>
      <c r="X9" t="s">
        <v>65</v>
      </c>
      <c r="Y9" t="s">
        <v>82</v>
      </c>
      <c r="Z9" t="s">
        <v>23</v>
      </c>
      <c r="AA9">
        <v>1</v>
      </c>
      <c r="AB9" t="s">
        <v>24</v>
      </c>
      <c r="AC9">
        <v>0</v>
      </c>
    </row>
    <row r="10" spans="1:29" x14ac:dyDescent="0.25">
      <c r="A10" t="s">
        <v>83</v>
      </c>
      <c r="B10" t="s">
        <v>25</v>
      </c>
      <c r="C10">
        <v>1200</v>
      </c>
      <c r="D10" t="s">
        <v>26</v>
      </c>
      <c r="E10">
        <v>1000000</v>
      </c>
      <c r="F10" t="s">
        <v>27</v>
      </c>
      <c r="G10">
        <v>12345</v>
      </c>
      <c r="H10" t="s">
        <v>29</v>
      </c>
      <c r="I10">
        <v>5.0000000000000001E-4</v>
      </c>
      <c r="J10" t="s">
        <v>30</v>
      </c>
      <c r="K10">
        <v>1</v>
      </c>
      <c r="L10" t="s">
        <v>31</v>
      </c>
      <c r="M10">
        <v>0</v>
      </c>
      <c r="N10" t="s">
        <v>60</v>
      </c>
      <c r="O10">
        <v>8</v>
      </c>
      <c r="P10" t="s">
        <v>61</v>
      </c>
      <c r="Q10">
        <v>3.9</v>
      </c>
      <c r="R10" t="s">
        <v>62</v>
      </c>
      <c r="S10">
        <v>1</v>
      </c>
      <c r="T10" t="s">
        <v>63</v>
      </c>
      <c r="U10">
        <v>2</v>
      </c>
      <c r="V10" t="s">
        <v>64</v>
      </c>
      <c r="W10">
        <v>730</v>
      </c>
      <c r="X10" t="s">
        <v>65</v>
      </c>
      <c r="Y10" t="s">
        <v>70</v>
      </c>
      <c r="Z10" t="s">
        <v>23</v>
      </c>
      <c r="AA10">
        <v>1</v>
      </c>
      <c r="AB10" t="s">
        <v>24</v>
      </c>
      <c r="AC10">
        <v>0</v>
      </c>
    </row>
    <row r="11" spans="1:29" x14ac:dyDescent="0.25">
      <c r="A11" t="s">
        <v>84</v>
      </c>
      <c r="B11" t="s">
        <v>25</v>
      </c>
      <c r="C11">
        <v>1200</v>
      </c>
      <c r="D11" t="s">
        <v>26</v>
      </c>
      <c r="E11">
        <v>1000000</v>
      </c>
      <c r="F11" t="s">
        <v>27</v>
      </c>
      <c r="G11">
        <v>12345</v>
      </c>
      <c r="H11" t="s">
        <v>29</v>
      </c>
      <c r="I11">
        <v>5.0000000000000001E-4</v>
      </c>
      <c r="J11" t="s">
        <v>30</v>
      </c>
      <c r="K11">
        <v>1</v>
      </c>
      <c r="L11" t="s">
        <v>31</v>
      </c>
      <c r="M11">
        <v>0</v>
      </c>
      <c r="N11" t="s">
        <v>60</v>
      </c>
      <c r="O11">
        <v>18</v>
      </c>
      <c r="P11" t="s">
        <v>61</v>
      </c>
      <c r="Q11">
        <v>352.4</v>
      </c>
      <c r="R11" t="s">
        <v>62</v>
      </c>
      <c r="S11">
        <v>15</v>
      </c>
      <c r="T11" t="s">
        <v>63</v>
      </c>
      <c r="U11">
        <v>90</v>
      </c>
      <c r="V11" t="s">
        <v>64</v>
      </c>
      <c r="W11">
        <v>123946</v>
      </c>
      <c r="X11" t="s">
        <v>65</v>
      </c>
      <c r="Y11" t="s">
        <v>85</v>
      </c>
      <c r="Z11" t="s">
        <v>23</v>
      </c>
      <c r="AA11">
        <v>1</v>
      </c>
      <c r="AB11" t="s">
        <v>24</v>
      </c>
      <c r="AC11">
        <v>0</v>
      </c>
    </row>
    <row r="12" spans="1:29" x14ac:dyDescent="0.25">
      <c r="A12" t="s">
        <v>86</v>
      </c>
      <c r="B12" t="s">
        <v>25</v>
      </c>
      <c r="C12">
        <v>1200</v>
      </c>
      <c r="D12" t="s">
        <v>26</v>
      </c>
      <c r="E12">
        <v>1000000</v>
      </c>
      <c r="F12" t="s">
        <v>27</v>
      </c>
      <c r="G12">
        <v>12345</v>
      </c>
      <c r="H12" t="s">
        <v>29</v>
      </c>
      <c r="I12">
        <v>5.0000000000000001E-4</v>
      </c>
      <c r="J12" t="s">
        <v>30</v>
      </c>
      <c r="K12">
        <v>1</v>
      </c>
      <c r="L12" t="s">
        <v>31</v>
      </c>
      <c r="M12">
        <v>0</v>
      </c>
      <c r="N12" t="s">
        <v>60</v>
      </c>
      <c r="O12">
        <v>6</v>
      </c>
      <c r="P12" t="s">
        <v>61</v>
      </c>
      <c r="Q12">
        <v>2.6</v>
      </c>
      <c r="R12" t="s">
        <v>62</v>
      </c>
      <c r="S12">
        <v>1</v>
      </c>
      <c r="T12" t="s">
        <v>63</v>
      </c>
      <c r="U12">
        <v>2</v>
      </c>
      <c r="V12" t="s">
        <v>64</v>
      </c>
      <c r="W12">
        <v>536</v>
      </c>
      <c r="X12" t="s">
        <v>65</v>
      </c>
      <c r="Y12" t="s">
        <v>87</v>
      </c>
      <c r="Z12" t="s">
        <v>23</v>
      </c>
      <c r="AA12">
        <v>1</v>
      </c>
      <c r="AB12" t="s">
        <v>24</v>
      </c>
      <c r="AC12">
        <v>0</v>
      </c>
    </row>
    <row r="13" spans="1:29" x14ac:dyDescent="0.25">
      <c r="A13" t="s">
        <v>88</v>
      </c>
      <c r="B13" t="s">
        <v>25</v>
      </c>
      <c r="C13">
        <v>1200</v>
      </c>
      <c r="D13" t="s">
        <v>26</v>
      </c>
      <c r="E13">
        <v>1000000</v>
      </c>
      <c r="F13" t="s">
        <v>27</v>
      </c>
      <c r="G13">
        <v>12345</v>
      </c>
      <c r="H13" t="s">
        <v>29</v>
      </c>
      <c r="I13">
        <v>5.0000000000000001E-4</v>
      </c>
      <c r="J13" t="s">
        <v>30</v>
      </c>
      <c r="K13">
        <v>1</v>
      </c>
      <c r="L13" t="s">
        <v>31</v>
      </c>
      <c r="M13">
        <v>0</v>
      </c>
      <c r="N13" t="s">
        <v>60</v>
      </c>
      <c r="O13">
        <v>15</v>
      </c>
      <c r="P13" t="s">
        <v>61</v>
      </c>
      <c r="Q13">
        <v>574.20000000000005</v>
      </c>
      <c r="R13" t="s">
        <v>62</v>
      </c>
      <c r="S13">
        <v>13</v>
      </c>
      <c r="T13" t="s">
        <v>63</v>
      </c>
      <c r="U13">
        <v>102</v>
      </c>
      <c r="V13" t="s">
        <v>64</v>
      </c>
      <c r="W13">
        <v>180667</v>
      </c>
      <c r="X13" t="s">
        <v>65</v>
      </c>
      <c r="Y13" t="s">
        <v>89</v>
      </c>
      <c r="Z13" t="s">
        <v>23</v>
      </c>
      <c r="AA13">
        <v>1</v>
      </c>
      <c r="AB13" t="s">
        <v>24</v>
      </c>
      <c r="AC13">
        <v>0</v>
      </c>
    </row>
    <row r="14" spans="1:29" x14ac:dyDescent="0.25">
      <c r="A14" t="s">
        <v>90</v>
      </c>
      <c r="B14" t="s">
        <v>25</v>
      </c>
      <c r="C14">
        <v>1200</v>
      </c>
      <c r="D14" t="s">
        <v>26</v>
      </c>
      <c r="E14">
        <v>1000000</v>
      </c>
      <c r="F14" t="s">
        <v>27</v>
      </c>
      <c r="G14">
        <v>12345</v>
      </c>
      <c r="H14" t="s">
        <v>29</v>
      </c>
      <c r="I14">
        <v>5.0000000000000001E-4</v>
      </c>
      <c r="J14" t="s">
        <v>30</v>
      </c>
      <c r="K14">
        <v>0.8966151</v>
      </c>
      <c r="L14" t="s">
        <v>31</v>
      </c>
      <c r="M14">
        <v>0.18575520000000001</v>
      </c>
      <c r="N14" t="s">
        <v>60</v>
      </c>
      <c r="O14">
        <v>45</v>
      </c>
      <c r="P14" t="s">
        <v>61</v>
      </c>
      <c r="Q14">
        <v>1200.0999999999999</v>
      </c>
      <c r="R14" t="s">
        <v>62</v>
      </c>
      <c r="S14">
        <v>17</v>
      </c>
      <c r="T14" t="s">
        <v>63</v>
      </c>
      <c r="U14">
        <v>131</v>
      </c>
      <c r="V14" t="s">
        <v>64</v>
      </c>
      <c r="W14">
        <v>288741</v>
      </c>
      <c r="X14" t="s">
        <v>65</v>
      </c>
      <c r="Y14" t="s">
        <v>91</v>
      </c>
      <c r="Z14" t="s">
        <v>23</v>
      </c>
      <c r="AA14">
        <v>0.68872719999999998</v>
      </c>
      <c r="AB14" t="s">
        <v>24</v>
      </c>
      <c r="AC14">
        <v>0.36290070000000002</v>
      </c>
    </row>
    <row r="15" spans="1:29" x14ac:dyDescent="0.25">
      <c r="A15" t="s">
        <v>92</v>
      </c>
      <c r="B15" t="s">
        <v>25</v>
      </c>
      <c r="C15">
        <v>1200</v>
      </c>
      <c r="D15" t="s">
        <v>26</v>
      </c>
      <c r="E15">
        <v>1000000</v>
      </c>
      <c r="F15" t="s">
        <v>27</v>
      </c>
      <c r="G15">
        <v>12345</v>
      </c>
      <c r="H15" t="s">
        <v>29</v>
      </c>
      <c r="I15">
        <v>5.0000000000000001E-4</v>
      </c>
      <c r="J15" t="s">
        <v>30</v>
      </c>
      <c r="K15">
        <v>0.96883750000000002</v>
      </c>
      <c r="L15" t="s">
        <v>31</v>
      </c>
      <c r="M15">
        <v>3.8585599999999998E-2</v>
      </c>
      <c r="N15" t="s">
        <v>60</v>
      </c>
      <c r="O15">
        <v>20</v>
      </c>
      <c r="P15" t="s">
        <v>61</v>
      </c>
      <c r="Q15">
        <v>1200.2</v>
      </c>
      <c r="R15" t="s">
        <v>62</v>
      </c>
      <c r="S15">
        <v>56</v>
      </c>
      <c r="T15" t="s">
        <v>63</v>
      </c>
      <c r="U15">
        <v>259</v>
      </c>
      <c r="V15" t="s">
        <v>64</v>
      </c>
      <c r="W15">
        <v>328366</v>
      </c>
      <c r="X15" t="s">
        <v>65</v>
      </c>
      <c r="Y15" t="s">
        <v>93</v>
      </c>
      <c r="Z15" t="s">
        <v>23</v>
      </c>
      <c r="AA15">
        <v>0.97024829999999995</v>
      </c>
      <c r="AB15" t="s">
        <v>24</v>
      </c>
      <c r="AC15">
        <v>4.1797500000000001E-2</v>
      </c>
    </row>
    <row r="16" spans="1:29" x14ac:dyDescent="0.25">
      <c r="A16" t="s">
        <v>94</v>
      </c>
      <c r="B16" t="s">
        <v>25</v>
      </c>
      <c r="C16">
        <v>1200</v>
      </c>
      <c r="D16" t="s">
        <v>26</v>
      </c>
      <c r="E16">
        <v>1000000</v>
      </c>
      <c r="F16" t="s">
        <v>27</v>
      </c>
      <c r="G16">
        <v>12345</v>
      </c>
      <c r="H16" t="s">
        <v>29</v>
      </c>
      <c r="I16">
        <v>5.0000000000000001E-4</v>
      </c>
      <c r="J16" t="s">
        <v>30</v>
      </c>
      <c r="K16">
        <v>0.99999879999999997</v>
      </c>
      <c r="L16" t="s">
        <v>31</v>
      </c>
      <c r="M16">
        <v>2.3241E-3</v>
      </c>
      <c r="N16" t="s">
        <v>60</v>
      </c>
      <c r="O16">
        <v>16</v>
      </c>
      <c r="P16" t="s">
        <v>61</v>
      </c>
      <c r="Q16">
        <v>1200.2</v>
      </c>
      <c r="R16" t="s">
        <v>62</v>
      </c>
      <c r="S16">
        <v>106</v>
      </c>
      <c r="T16" t="s">
        <v>63</v>
      </c>
      <c r="U16">
        <v>437</v>
      </c>
      <c r="V16" t="s">
        <v>64</v>
      </c>
      <c r="W16">
        <v>376918</v>
      </c>
      <c r="X16" t="s">
        <v>65</v>
      </c>
      <c r="Y16" t="s">
        <v>95</v>
      </c>
      <c r="Z16" t="s">
        <v>23</v>
      </c>
      <c r="AA16">
        <v>0.99996660000000004</v>
      </c>
      <c r="AB16" t="s">
        <v>24</v>
      </c>
      <c r="AC16">
        <v>1.29607E-2</v>
      </c>
    </row>
    <row r="17" spans="1:29" x14ac:dyDescent="0.25">
      <c r="A17" t="s">
        <v>96</v>
      </c>
      <c r="B17" t="s">
        <v>25</v>
      </c>
      <c r="C17">
        <v>1200</v>
      </c>
      <c r="D17" t="s">
        <v>26</v>
      </c>
      <c r="E17">
        <v>1000000</v>
      </c>
      <c r="F17" t="s">
        <v>27</v>
      </c>
      <c r="G17">
        <v>12345</v>
      </c>
      <c r="H17" t="s">
        <v>29</v>
      </c>
      <c r="I17">
        <v>5.0000000000000001E-4</v>
      </c>
      <c r="J17" t="s">
        <v>30</v>
      </c>
      <c r="K17">
        <v>1</v>
      </c>
      <c r="L17" t="s">
        <v>31</v>
      </c>
      <c r="M17">
        <v>4.1639999999999998E-4</v>
      </c>
      <c r="N17" t="s">
        <v>60</v>
      </c>
      <c r="O17">
        <v>20</v>
      </c>
      <c r="P17" t="s">
        <v>61</v>
      </c>
      <c r="Q17">
        <v>1200.7</v>
      </c>
      <c r="R17" t="s">
        <v>62</v>
      </c>
      <c r="S17">
        <v>70</v>
      </c>
      <c r="T17" t="s">
        <v>63</v>
      </c>
      <c r="U17">
        <v>266</v>
      </c>
      <c r="V17" t="s">
        <v>64</v>
      </c>
      <c r="W17">
        <v>320001</v>
      </c>
      <c r="X17" t="s">
        <v>65</v>
      </c>
      <c r="Y17" t="s">
        <v>97</v>
      </c>
      <c r="Z17" t="s">
        <v>23</v>
      </c>
      <c r="AA17">
        <v>1</v>
      </c>
      <c r="AB17" t="s">
        <v>24</v>
      </c>
      <c r="AC17">
        <v>5.7189999999999997E-4</v>
      </c>
    </row>
    <row r="18" spans="1:29" x14ac:dyDescent="0.25">
      <c r="A18" t="s">
        <v>98</v>
      </c>
      <c r="B18" t="s">
        <v>25</v>
      </c>
      <c r="C18">
        <v>1200</v>
      </c>
      <c r="D18" t="s">
        <v>26</v>
      </c>
      <c r="E18">
        <v>1000000</v>
      </c>
      <c r="F18" t="s">
        <v>27</v>
      </c>
      <c r="G18">
        <v>12345</v>
      </c>
      <c r="H18" t="s">
        <v>29</v>
      </c>
      <c r="I18">
        <v>5.0000000000000001E-4</v>
      </c>
      <c r="J18" t="s">
        <v>30</v>
      </c>
      <c r="K18">
        <v>1</v>
      </c>
      <c r="L18" t="s">
        <v>31</v>
      </c>
      <c r="M18">
        <v>0</v>
      </c>
      <c r="N18" t="s">
        <v>60</v>
      </c>
      <c r="O18">
        <v>6</v>
      </c>
      <c r="P18" t="s">
        <v>61</v>
      </c>
      <c r="Q18">
        <v>2.7</v>
      </c>
      <c r="R18" t="s">
        <v>62</v>
      </c>
      <c r="S18">
        <v>1</v>
      </c>
      <c r="T18" t="s">
        <v>63</v>
      </c>
      <c r="U18">
        <v>2</v>
      </c>
      <c r="V18" t="s">
        <v>64</v>
      </c>
      <c r="W18">
        <v>540</v>
      </c>
      <c r="X18" t="s">
        <v>65</v>
      </c>
      <c r="Y18" t="s">
        <v>80</v>
      </c>
      <c r="Z18" t="s">
        <v>23</v>
      </c>
      <c r="AA18">
        <v>1</v>
      </c>
      <c r="AB18" t="s">
        <v>24</v>
      </c>
      <c r="AC18">
        <v>0</v>
      </c>
    </row>
    <row r="19" spans="1:29" x14ac:dyDescent="0.25">
      <c r="A19" t="s">
        <v>99</v>
      </c>
      <c r="B19" t="s">
        <v>25</v>
      </c>
      <c r="C19">
        <v>1200</v>
      </c>
      <c r="D19" t="s">
        <v>26</v>
      </c>
      <c r="E19">
        <v>1000000</v>
      </c>
      <c r="F19" t="s">
        <v>27</v>
      </c>
      <c r="G19">
        <v>12345</v>
      </c>
      <c r="H19" t="s">
        <v>29</v>
      </c>
      <c r="I19">
        <v>5.0000000000000001E-4</v>
      </c>
      <c r="J19" t="s">
        <v>30</v>
      </c>
      <c r="K19">
        <v>1</v>
      </c>
      <c r="L19" t="s">
        <v>31</v>
      </c>
      <c r="M19">
        <v>0</v>
      </c>
      <c r="N19" t="s">
        <v>60</v>
      </c>
      <c r="O19">
        <v>6</v>
      </c>
      <c r="P19" t="s">
        <v>61</v>
      </c>
      <c r="Q19">
        <v>2.7</v>
      </c>
      <c r="R19" t="s">
        <v>62</v>
      </c>
      <c r="S19">
        <v>1</v>
      </c>
      <c r="T19" t="s">
        <v>63</v>
      </c>
      <c r="U19">
        <v>2</v>
      </c>
      <c r="V19" t="s">
        <v>64</v>
      </c>
      <c r="W19">
        <v>540</v>
      </c>
      <c r="X19" t="s">
        <v>65</v>
      </c>
      <c r="Y19" t="s">
        <v>74</v>
      </c>
      <c r="Z19" t="s">
        <v>23</v>
      </c>
      <c r="AA19">
        <v>1</v>
      </c>
      <c r="AB19" t="s">
        <v>24</v>
      </c>
      <c r="AC19">
        <v>0</v>
      </c>
    </row>
    <row r="20" spans="1:29" x14ac:dyDescent="0.25">
      <c r="A20" t="s">
        <v>100</v>
      </c>
      <c r="B20" t="s">
        <v>25</v>
      </c>
      <c r="C20">
        <v>1200</v>
      </c>
      <c r="D20" t="s">
        <v>26</v>
      </c>
      <c r="E20">
        <v>1000000</v>
      </c>
      <c r="F20" t="s">
        <v>27</v>
      </c>
      <c r="G20">
        <v>12345</v>
      </c>
      <c r="H20" t="s">
        <v>29</v>
      </c>
      <c r="I20">
        <v>5.0000000000000001E-4</v>
      </c>
      <c r="J20" t="s">
        <v>30</v>
      </c>
      <c r="K20">
        <v>1</v>
      </c>
      <c r="L20" t="s">
        <v>31</v>
      </c>
      <c r="M20">
        <v>0</v>
      </c>
      <c r="N20" t="s">
        <v>60</v>
      </c>
      <c r="O20">
        <v>8</v>
      </c>
      <c r="P20" t="s">
        <v>61</v>
      </c>
      <c r="Q20">
        <v>5.6</v>
      </c>
      <c r="R20" t="s">
        <v>62</v>
      </c>
      <c r="S20">
        <v>1</v>
      </c>
      <c r="T20" t="s">
        <v>63</v>
      </c>
      <c r="U20">
        <v>3</v>
      </c>
      <c r="V20" t="s">
        <v>64</v>
      </c>
      <c r="W20">
        <v>1038</v>
      </c>
      <c r="X20" t="s">
        <v>65</v>
      </c>
      <c r="Y20" t="s">
        <v>101</v>
      </c>
      <c r="Z20" t="s">
        <v>23</v>
      </c>
      <c r="AA20">
        <v>1</v>
      </c>
      <c r="AB20" t="s">
        <v>24</v>
      </c>
      <c r="AC20">
        <v>0</v>
      </c>
    </row>
    <row r="21" spans="1:29" x14ac:dyDescent="0.25">
      <c r="A21" t="s">
        <v>102</v>
      </c>
      <c r="B21" t="s">
        <v>25</v>
      </c>
      <c r="C21">
        <v>1200</v>
      </c>
      <c r="D21" t="s">
        <v>26</v>
      </c>
      <c r="E21">
        <v>1000000</v>
      </c>
      <c r="F21" t="s">
        <v>27</v>
      </c>
      <c r="G21">
        <v>12345</v>
      </c>
      <c r="H21" t="s">
        <v>29</v>
      </c>
      <c r="I21">
        <v>5.0000000000000001E-4</v>
      </c>
      <c r="J21" t="s">
        <v>30</v>
      </c>
      <c r="K21">
        <v>1</v>
      </c>
      <c r="L21" t="s">
        <v>31</v>
      </c>
      <c r="M21">
        <v>0</v>
      </c>
      <c r="N21" t="s">
        <v>60</v>
      </c>
      <c r="O21">
        <v>8</v>
      </c>
      <c r="P21" t="s">
        <v>61</v>
      </c>
      <c r="Q21">
        <v>6.2</v>
      </c>
      <c r="R21" t="s">
        <v>62</v>
      </c>
      <c r="S21">
        <v>1</v>
      </c>
      <c r="T21" t="s">
        <v>63</v>
      </c>
      <c r="U21">
        <v>3</v>
      </c>
      <c r="V21" t="s">
        <v>64</v>
      </c>
      <c r="W21">
        <v>1137</v>
      </c>
      <c r="X21" t="s">
        <v>65</v>
      </c>
      <c r="Y21" t="s">
        <v>103</v>
      </c>
      <c r="Z21" t="s">
        <v>23</v>
      </c>
      <c r="AA21">
        <v>1</v>
      </c>
      <c r="AB21" t="s">
        <v>24</v>
      </c>
      <c r="AC21">
        <v>0</v>
      </c>
    </row>
    <row r="22" spans="1:29" x14ac:dyDescent="0.25">
      <c r="A22" t="s">
        <v>104</v>
      </c>
      <c r="B22" t="s">
        <v>25</v>
      </c>
      <c r="C22">
        <v>1200</v>
      </c>
      <c r="D22" t="s">
        <v>26</v>
      </c>
      <c r="E22">
        <v>1000000</v>
      </c>
      <c r="F22" t="s">
        <v>27</v>
      </c>
      <c r="G22">
        <v>12345</v>
      </c>
      <c r="H22" t="s">
        <v>29</v>
      </c>
      <c r="I22">
        <v>5.0000000000000001E-4</v>
      </c>
      <c r="J22" t="s">
        <v>30</v>
      </c>
      <c r="K22">
        <v>0.9999808</v>
      </c>
      <c r="L22" t="s">
        <v>31</v>
      </c>
      <c r="M22">
        <v>1.2792999999999999E-3</v>
      </c>
      <c r="N22" t="s">
        <v>60</v>
      </c>
      <c r="O22">
        <v>11</v>
      </c>
      <c r="P22" t="s">
        <v>61</v>
      </c>
      <c r="Q22">
        <v>1203.4000000000001</v>
      </c>
      <c r="R22" t="s">
        <v>62</v>
      </c>
      <c r="S22">
        <v>34</v>
      </c>
      <c r="T22" t="s">
        <v>63</v>
      </c>
      <c r="U22">
        <v>109</v>
      </c>
      <c r="V22" t="s">
        <v>64</v>
      </c>
      <c r="W22">
        <v>95823</v>
      </c>
      <c r="X22" t="s">
        <v>65</v>
      </c>
      <c r="Y22" t="e" cm="1">
        <f t="array" ref="Y22">-0.2980764594809+(1.2984066390254*EXP(((0.7610868541606*v0)*V1)))</f>
        <v>#NAME?</v>
      </c>
      <c r="Z22" t="s">
        <v>23</v>
      </c>
      <c r="AA22">
        <v>0.99998220000000004</v>
      </c>
      <c r="AB22" t="s">
        <v>24</v>
      </c>
      <c r="AC22">
        <v>1.2116E-3</v>
      </c>
    </row>
    <row r="23" spans="1:29" x14ac:dyDescent="0.25">
      <c r="A23" t="s">
        <v>105</v>
      </c>
      <c r="B23" t="s">
        <v>25</v>
      </c>
      <c r="C23">
        <v>1200</v>
      </c>
      <c r="D23" t="s">
        <v>26</v>
      </c>
      <c r="E23">
        <v>1000000</v>
      </c>
      <c r="F23" t="s">
        <v>27</v>
      </c>
      <c r="G23">
        <v>12345</v>
      </c>
      <c r="H23" t="s">
        <v>29</v>
      </c>
      <c r="I23">
        <v>5.0000000000000001E-4</v>
      </c>
      <c r="J23" t="s">
        <v>30</v>
      </c>
      <c r="K23">
        <v>0.99997130000000001</v>
      </c>
      <c r="L23" t="s">
        <v>31</v>
      </c>
      <c r="M23">
        <v>4.6153000000000001E-3</v>
      </c>
      <c r="N23" t="s">
        <v>60</v>
      </c>
      <c r="O23">
        <v>22</v>
      </c>
      <c r="P23" t="s">
        <v>61</v>
      </c>
      <c r="Q23">
        <v>1202.3</v>
      </c>
      <c r="R23" t="s">
        <v>62</v>
      </c>
      <c r="S23">
        <v>22</v>
      </c>
      <c r="T23" t="s">
        <v>63</v>
      </c>
      <c r="U23">
        <v>107</v>
      </c>
      <c r="V23" t="s">
        <v>64</v>
      </c>
      <c r="W23">
        <v>121540</v>
      </c>
      <c r="X23" t="s">
        <v>65</v>
      </c>
      <c r="Y23" t="s">
        <v>106</v>
      </c>
      <c r="Z23" t="s">
        <v>23</v>
      </c>
      <c r="AA23">
        <v>0.99996799999999997</v>
      </c>
      <c r="AB23" t="s">
        <v>24</v>
      </c>
      <c r="AC23">
        <v>4.8580999999999997E-3</v>
      </c>
    </row>
    <row r="24" spans="1:29" x14ac:dyDescent="0.25">
      <c r="A24" t="s">
        <v>107</v>
      </c>
      <c r="B24" t="s">
        <v>25</v>
      </c>
      <c r="C24">
        <v>1200</v>
      </c>
      <c r="D24" t="s">
        <v>26</v>
      </c>
      <c r="E24">
        <v>1000000</v>
      </c>
      <c r="F24" t="s">
        <v>27</v>
      </c>
      <c r="G24">
        <v>12345</v>
      </c>
      <c r="H24" t="s">
        <v>29</v>
      </c>
      <c r="I24">
        <v>5.0000000000000001E-4</v>
      </c>
      <c r="J24" t="s">
        <v>30</v>
      </c>
      <c r="K24">
        <v>1</v>
      </c>
      <c r="L24" t="s">
        <v>31</v>
      </c>
      <c r="M24">
        <v>0</v>
      </c>
      <c r="N24" t="s">
        <v>60</v>
      </c>
      <c r="O24">
        <v>12</v>
      </c>
      <c r="P24" t="s">
        <v>61</v>
      </c>
      <c r="Q24">
        <v>10.9</v>
      </c>
      <c r="R24" t="s">
        <v>62</v>
      </c>
      <c r="S24">
        <v>1</v>
      </c>
      <c r="T24" t="s">
        <v>63</v>
      </c>
      <c r="U24">
        <v>3</v>
      </c>
      <c r="V24" t="s">
        <v>64</v>
      </c>
      <c r="W24">
        <v>1730</v>
      </c>
      <c r="X24" t="s">
        <v>65</v>
      </c>
      <c r="Y24" t="s">
        <v>108</v>
      </c>
      <c r="Z24" t="s">
        <v>23</v>
      </c>
      <c r="AA24">
        <v>1</v>
      </c>
      <c r="AB24" t="s">
        <v>24</v>
      </c>
      <c r="AC24">
        <v>0</v>
      </c>
    </row>
    <row r="25" spans="1:29" x14ac:dyDescent="0.25">
      <c r="A25" t="s">
        <v>109</v>
      </c>
      <c r="B25" t="s">
        <v>25</v>
      </c>
      <c r="C25">
        <v>1200</v>
      </c>
      <c r="D25" t="s">
        <v>26</v>
      </c>
      <c r="E25">
        <v>1000000</v>
      </c>
      <c r="F25" t="s">
        <v>27</v>
      </c>
      <c r="G25">
        <v>12345</v>
      </c>
      <c r="H25" t="s">
        <v>29</v>
      </c>
      <c r="I25">
        <v>5.0000000000000001E-4</v>
      </c>
      <c r="J25" t="s">
        <v>30</v>
      </c>
      <c r="K25">
        <v>0.99344299999999996</v>
      </c>
      <c r="L25" t="s">
        <v>31</v>
      </c>
      <c r="M25">
        <v>3.4521999999999999E-3</v>
      </c>
      <c r="N25" t="s">
        <v>60</v>
      </c>
      <c r="O25">
        <v>30</v>
      </c>
      <c r="P25" t="s">
        <v>61</v>
      </c>
      <c r="Q25">
        <v>1201</v>
      </c>
      <c r="R25" t="s">
        <v>62</v>
      </c>
      <c r="S25">
        <v>14</v>
      </c>
      <c r="T25" t="s">
        <v>63</v>
      </c>
      <c r="U25">
        <v>82</v>
      </c>
      <c r="V25" t="s">
        <v>64</v>
      </c>
      <c r="W25">
        <v>140440</v>
      </c>
      <c r="X25" t="s">
        <v>65</v>
      </c>
      <c r="Y25" t="s">
        <v>110</v>
      </c>
      <c r="Z25" t="s">
        <v>23</v>
      </c>
      <c r="AA25">
        <v>0.99349200000000004</v>
      </c>
      <c r="AB25" t="s">
        <v>24</v>
      </c>
      <c r="AC25">
        <v>3.4315999999999999E-3</v>
      </c>
    </row>
    <row r="26" spans="1:29" x14ac:dyDescent="0.25">
      <c r="A26" t="s">
        <v>111</v>
      </c>
      <c r="B26" t="s">
        <v>25</v>
      </c>
      <c r="C26">
        <v>1200</v>
      </c>
      <c r="D26" t="s">
        <v>26</v>
      </c>
      <c r="E26">
        <v>1000000</v>
      </c>
      <c r="F26" t="s">
        <v>27</v>
      </c>
      <c r="G26">
        <v>12345</v>
      </c>
      <c r="H26" t="s">
        <v>29</v>
      </c>
      <c r="I26">
        <v>5.0000000000000001E-4</v>
      </c>
      <c r="J26" t="s">
        <v>30</v>
      </c>
      <c r="K26">
        <v>1</v>
      </c>
      <c r="L26" t="s">
        <v>31</v>
      </c>
      <c r="M26">
        <v>0</v>
      </c>
      <c r="N26" t="s">
        <v>60</v>
      </c>
      <c r="O26">
        <v>9</v>
      </c>
      <c r="P26" t="s">
        <v>61</v>
      </c>
      <c r="Q26">
        <v>7.8</v>
      </c>
      <c r="R26" t="s">
        <v>62</v>
      </c>
      <c r="S26">
        <v>1</v>
      </c>
      <c r="T26" t="s">
        <v>63</v>
      </c>
      <c r="U26">
        <v>4</v>
      </c>
      <c r="V26" t="s">
        <v>64</v>
      </c>
      <c r="W26">
        <v>1540</v>
      </c>
      <c r="X26" t="s">
        <v>65</v>
      </c>
      <c r="Y26" t="s">
        <v>112</v>
      </c>
      <c r="Z26" t="s">
        <v>23</v>
      </c>
      <c r="AA26">
        <v>1</v>
      </c>
      <c r="AB26" t="s">
        <v>24</v>
      </c>
      <c r="AC26">
        <v>0</v>
      </c>
    </row>
    <row r="27" spans="1:29" x14ac:dyDescent="0.25">
      <c r="A27" t="s">
        <v>113</v>
      </c>
      <c r="B27" t="s">
        <v>25</v>
      </c>
      <c r="C27">
        <v>1200</v>
      </c>
      <c r="D27" t="s">
        <v>26</v>
      </c>
      <c r="E27">
        <v>1000000</v>
      </c>
      <c r="F27" t="s">
        <v>27</v>
      </c>
      <c r="G27">
        <v>12345</v>
      </c>
      <c r="H27" t="s">
        <v>29</v>
      </c>
      <c r="I27">
        <v>5.0000000000000001E-4</v>
      </c>
      <c r="J27" t="s">
        <v>30</v>
      </c>
      <c r="K27">
        <v>1</v>
      </c>
      <c r="L27" t="s">
        <v>31</v>
      </c>
      <c r="M27">
        <v>0</v>
      </c>
      <c r="N27" t="s">
        <v>60</v>
      </c>
      <c r="O27">
        <v>14</v>
      </c>
      <c r="P27" t="s">
        <v>61</v>
      </c>
      <c r="Q27">
        <v>16</v>
      </c>
      <c r="R27" t="s">
        <v>62</v>
      </c>
      <c r="S27">
        <v>1</v>
      </c>
      <c r="T27" t="s">
        <v>63</v>
      </c>
      <c r="U27">
        <v>4</v>
      </c>
      <c r="V27" t="s">
        <v>64</v>
      </c>
      <c r="W27">
        <v>2825</v>
      </c>
      <c r="X27" t="s">
        <v>65</v>
      </c>
      <c r="Y27" t="s">
        <v>114</v>
      </c>
      <c r="Z27" t="s">
        <v>23</v>
      </c>
      <c r="AA27">
        <v>1</v>
      </c>
      <c r="AB27" t="s">
        <v>24</v>
      </c>
      <c r="AC27">
        <v>0</v>
      </c>
    </row>
    <row r="28" spans="1:29" x14ac:dyDescent="0.25">
      <c r="A28" t="s">
        <v>115</v>
      </c>
      <c r="B28" t="s">
        <v>25</v>
      </c>
      <c r="C28">
        <v>1200</v>
      </c>
      <c r="D28" t="s">
        <v>26</v>
      </c>
      <c r="E28">
        <v>1000000</v>
      </c>
      <c r="F28" t="s">
        <v>27</v>
      </c>
      <c r="G28">
        <v>12345</v>
      </c>
      <c r="H28" t="s">
        <v>29</v>
      </c>
      <c r="I28">
        <v>5.0000000000000001E-4</v>
      </c>
      <c r="J28" t="s">
        <v>30</v>
      </c>
      <c r="K28">
        <v>1</v>
      </c>
      <c r="L28" t="s">
        <v>31</v>
      </c>
      <c r="M28">
        <v>0</v>
      </c>
      <c r="N28" t="s">
        <v>60</v>
      </c>
      <c r="O28">
        <v>16</v>
      </c>
      <c r="P28" t="s">
        <v>61</v>
      </c>
      <c r="Q28">
        <v>27.2</v>
      </c>
      <c r="R28" t="s">
        <v>62</v>
      </c>
      <c r="S28">
        <v>1</v>
      </c>
      <c r="T28" t="s">
        <v>63</v>
      </c>
      <c r="U28">
        <v>5</v>
      </c>
      <c r="V28" t="s">
        <v>64</v>
      </c>
      <c r="W28">
        <v>4521</v>
      </c>
      <c r="X28" t="s">
        <v>65</v>
      </c>
      <c r="Y28" t="s">
        <v>116</v>
      </c>
      <c r="Z28" t="s">
        <v>23</v>
      </c>
      <c r="AA28">
        <v>1</v>
      </c>
      <c r="AB28" t="s">
        <v>24</v>
      </c>
      <c r="AC28">
        <v>0</v>
      </c>
    </row>
    <row r="29" spans="1:29" x14ac:dyDescent="0.25">
      <c r="A29" t="s">
        <v>117</v>
      </c>
      <c r="B29" t="s">
        <v>25</v>
      </c>
      <c r="C29">
        <v>1200</v>
      </c>
      <c r="D29" t="s">
        <v>26</v>
      </c>
      <c r="E29">
        <v>1000000</v>
      </c>
      <c r="F29" t="s">
        <v>27</v>
      </c>
      <c r="G29">
        <v>12345</v>
      </c>
      <c r="H29" t="s">
        <v>29</v>
      </c>
      <c r="I29">
        <v>5.0000000000000001E-4</v>
      </c>
      <c r="J29" t="s">
        <v>30</v>
      </c>
      <c r="K29">
        <v>1</v>
      </c>
      <c r="L29" t="s">
        <v>31</v>
      </c>
      <c r="M29">
        <v>0</v>
      </c>
      <c r="N29" t="s">
        <v>60</v>
      </c>
      <c r="O29">
        <v>12</v>
      </c>
      <c r="P29" t="s">
        <v>61</v>
      </c>
      <c r="Q29">
        <v>14.3</v>
      </c>
      <c r="R29" t="s">
        <v>62</v>
      </c>
      <c r="S29">
        <v>1</v>
      </c>
      <c r="T29" t="s">
        <v>63</v>
      </c>
      <c r="U29">
        <v>4</v>
      </c>
      <c r="V29" t="s">
        <v>64</v>
      </c>
      <c r="W29">
        <v>2574</v>
      </c>
      <c r="X29" t="s">
        <v>65</v>
      </c>
      <c r="Y29" t="s">
        <v>118</v>
      </c>
      <c r="Z29" t="s">
        <v>23</v>
      </c>
      <c r="AA29">
        <v>1</v>
      </c>
      <c r="AB29" t="s">
        <v>24</v>
      </c>
      <c r="AC29">
        <v>0</v>
      </c>
    </row>
    <row r="30" spans="1:29" x14ac:dyDescent="0.25">
      <c r="A30" t="s">
        <v>119</v>
      </c>
      <c r="B30" t="s">
        <v>25</v>
      </c>
      <c r="C30">
        <v>1200</v>
      </c>
      <c r="D30" t="s">
        <v>26</v>
      </c>
      <c r="E30">
        <v>1000000</v>
      </c>
      <c r="F30" t="s">
        <v>27</v>
      </c>
      <c r="G30">
        <v>12345</v>
      </c>
      <c r="H30" t="s">
        <v>29</v>
      </c>
      <c r="I30">
        <v>5.0000000000000001E-4</v>
      </c>
      <c r="J30" t="s">
        <v>30</v>
      </c>
      <c r="K30">
        <v>1</v>
      </c>
      <c r="L30" t="s">
        <v>31</v>
      </c>
      <c r="M30">
        <v>0</v>
      </c>
      <c r="N30" t="s">
        <v>60</v>
      </c>
      <c r="O30">
        <v>16</v>
      </c>
      <c r="P30" t="s">
        <v>61</v>
      </c>
      <c r="Q30">
        <v>31.7</v>
      </c>
      <c r="R30" t="s">
        <v>62</v>
      </c>
      <c r="S30">
        <v>1</v>
      </c>
      <c r="T30" t="s">
        <v>63</v>
      </c>
      <c r="U30">
        <v>5</v>
      </c>
      <c r="V30" t="s">
        <v>64</v>
      </c>
      <c r="W30">
        <v>4929</v>
      </c>
      <c r="X30" t="s">
        <v>65</v>
      </c>
      <c r="Y30" t="s">
        <v>120</v>
      </c>
      <c r="Z30" t="s">
        <v>23</v>
      </c>
      <c r="AA30">
        <v>1</v>
      </c>
      <c r="AB30" t="s">
        <v>24</v>
      </c>
      <c r="AC30">
        <v>0</v>
      </c>
    </row>
    <row r="31" spans="1:29" x14ac:dyDescent="0.25">
      <c r="A31" t="s">
        <v>121</v>
      </c>
      <c r="B31" t="s">
        <v>25</v>
      </c>
      <c r="C31">
        <v>1200</v>
      </c>
      <c r="D31" t="s">
        <v>26</v>
      </c>
      <c r="E31">
        <v>1000000</v>
      </c>
      <c r="F31" t="s">
        <v>27</v>
      </c>
      <c r="G31">
        <v>12345</v>
      </c>
      <c r="H31" t="s">
        <v>29</v>
      </c>
      <c r="I31">
        <v>5.0000000000000001E-4</v>
      </c>
      <c r="J31" t="s">
        <v>30</v>
      </c>
      <c r="K31">
        <v>1</v>
      </c>
      <c r="L31" t="s">
        <v>31</v>
      </c>
      <c r="M31">
        <v>0</v>
      </c>
      <c r="N31" t="s">
        <v>60</v>
      </c>
      <c r="O31">
        <v>14</v>
      </c>
      <c r="P31" t="s">
        <v>61</v>
      </c>
      <c r="Q31">
        <v>790.5</v>
      </c>
      <c r="R31" t="s">
        <v>62</v>
      </c>
      <c r="S31">
        <v>50</v>
      </c>
      <c r="T31" t="s">
        <v>63</v>
      </c>
      <c r="U31">
        <v>211</v>
      </c>
      <c r="V31" t="s">
        <v>64</v>
      </c>
      <c r="W31">
        <v>208449</v>
      </c>
      <c r="X31" t="s">
        <v>65</v>
      </c>
      <c r="Y31" t="s">
        <v>122</v>
      </c>
      <c r="Z31" t="s">
        <v>23</v>
      </c>
      <c r="AA31">
        <v>1</v>
      </c>
      <c r="AB31" t="s">
        <v>24</v>
      </c>
      <c r="AC31">
        <v>0</v>
      </c>
    </row>
    <row r="32" spans="1:29" x14ac:dyDescent="0.25">
      <c r="A32" t="s">
        <v>123</v>
      </c>
      <c r="B32" t="s">
        <v>25</v>
      </c>
      <c r="C32">
        <v>1200</v>
      </c>
      <c r="D32" t="s">
        <v>26</v>
      </c>
      <c r="E32">
        <v>1000000</v>
      </c>
      <c r="F32" t="s">
        <v>27</v>
      </c>
      <c r="G32">
        <v>12345</v>
      </c>
      <c r="H32" t="s">
        <v>29</v>
      </c>
      <c r="I32">
        <v>5.0000000000000001E-4</v>
      </c>
      <c r="J32" t="s">
        <v>30</v>
      </c>
      <c r="K32">
        <v>1</v>
      </c>
      <c r="L32" t="s">
        <v>31</v>
      </c>
      <c r="M32">
        <v>0</v>
      </c>
      <c r="N32" t="s">
        <v>60</v>
      </c>
      <c r="O32">
        <v>10</v>
      </c>
      <c r="P32" t="s">
        <v>61</v>
      </c>
      <c r="Q32">
        <v>7.7</v>
      </c>
      <c r="R32" t="s">
        <v>62</v>
      </c>
      <c r="S32">
        <v>1</v>
      </c>
      <c r="T32" t="s">
        <v>63</v>
      </c>
      <c r="U32">
        <v>3</v>
      </c>
      <c r="V32" t="s">
        <v>64</v>
      </c>
      <c r="W32">
        <v>1479</v>
      </c>
      <c r="X32" t="s">
        <v>65</v>
      </c>
      <c r="Y32" t="s">
        <v>124</v>
      </c>
      <c r="Z32" t="s">
        <v>23</v>
      </c>
      <c r="AA32">
        <v>1</v>
      </c>
      <c r="AB32" t="s">
        <v>24</v>
      </c>
      <c r="AC32">
        <v>0</v>
      </c>
    </row>
    <row r="33" spans="1:29" x14ac:dyDescent="0.25">
      <c r="A33" t="s">
        <v>125</v>
      </c>
      <c r="B33" t="s">
        <v>25</v>
      </c>
      <c r="C33">
        <v>1200</v>
      </c>
      <c r="D33" t="s">
        <v>26</v>
      </c>
      <c r="E33">
        <v>1000000</v>
      </c>
      <c r="F33" t="s">
        <v>27</v>
      </c>
      <c r="G33">
        <v>12345</v>
      </c>
      <c r="H33" t="s">
        <v>29</v>
      </c>
      <c r="I33">
        <v>5.0000000000000001E-4</v>
      </c>
      <c r="J33" t="s">
        <v>30</v>
      </c>
      <c r="K33">
        <v>1</v>
      </c>
      <c r="L33" t="s">
        <v>31</v>
      </c>
      <c r="M33">
        <v>0</v>
      </c>
      <c r="N33" t="s">
        <v>60</v>
      </c>
      <c r="O33">
        <v>18</v>
      </c>
      <c r="P33" t="s">
        <v>61</v>
      </c>
      <c r="Q33">
        <v>25.4</v>
      </c>
      <c r="R33" t="s">
        <v>62</v>
      </c>
      <c r="S33">
        <v>1</v>
      </c>
      <c r="T33" t="s">
        <v>63</v>
      </c>
      <c r="U33">
        <v>5</v>
      </c>
      <c r="V33" t="s">
        <v>64</v>
      </c>
      <c r="W33">
        <v>3750</v>
      </c>
      <c r="X33" t="s">
        <v>65</v>
      </c>
      <c r="Y33" t="s">
        <v>126</v>
      </c>
      <c r="Z33" t="s">
        <v>23</v>
      </c>
      <c r="AA33">
        <v>1</v>
      </c>
      <c r="AB33" t="s">
        <v>24</v>
      </c>
      <c r="AC33">
        <v>0</v>
      </c>
    </row>
    <row r="34" spans="1:29" x14ac:dyDescent="0.25">
      <c r="A34" t="s">
        <v>127</v>
      </c>
      <c r="B34" t="s">
        <v>25</v>
      </c>
      <c r="C34">
        <v>1200</v>
      </c>
      <c r="D34" t="s">
        <v>26</v>
      </c>
      <c r="E34">
        <v>1000000</v>
      </c>
      <c r="F34" t="s">
        <v>27</v>
      </c>
      <c r="G34">
        <v>12345</v>
      </c>
      <c r="H34" t="s">
        <v>29</v>
      </c>
      <c r="I34">
        <v>5.0000000000000001E-4</v>
      </c>
      <c r="J34" t="s">
        <v>30</v>
      </c>
      <c r="K34">
        <v>1</v>
      </c>
      <c r="L34" t="s">
        <v>31</v>
      </c>
      <c r="M34">
        <v>0</v>
      </c>
      <c r="N34" t="s">
        <v>60</v>
      </c>
      <c r="O34">
        <v>8</v>
      </c>
      <c r="P34" t="s">
        <v>61</v>
      </c>
      <c r="Q34">
        <v>6.1</v>
      </c>
      <c r="R34" t="s">
        <v>62</v>
      </c>
      <c r="S34">
        <v>1</v>
      </c>
      <c r="T34" t="s">
        <v>63</v>
      </c>
      <c r="U34">
        <v>3</v>
      </c>
      <c r="V34" t="s">
        <v>64</v>
      </c>
      <c r="W34">
        <v>1182</v>
      </c>
      <c r="X34" t="s">
        <v>65</v>
      </c>
      <c r="Y34" t="s">
        <v>128</v>
      </c>
      <c r="Z34" t="s">
        <v>23</v>
      </c>
      <c r="AA34">
        <v>1</v>
      </c>
      <c r="AB34" t="s">
        <v>24</v>
      </c>
      <c r="AC34">
        <v>0</v>
      </c>
    </row>
    <row r="35" spans="1:29" x14ac:dyDescent="0.25">
      <c r="A35" t="s">
        <v>129</v>
      </c>
      <c r="B35" t="s">
        <v>25</v>
      </c>
      <c r="C35">
        <v>1200</v>
      </c>
      <c r="D35" t="s">
        <v>26</v>
      </c>
      <c r="E35">
        <v>1000000</v>
      </c>
      <c r="F35" t="s">
        <v>27</v>
      </c>
      <c r="G35">
        <v>12345</v>
      </c>
      <c r="H35" t="s">
        <v>29</v>
      </c>
      <c r="I35">
        <v>5.0000000000000001E-4</v>
      </c>
      <c r="J35" t="s">
        <v>30</v>
      </c>
      <c r="K35">
        <v>1</v>
      </c>
      <c r="L35" t="s">
        <v>31</v>
      </c>
      <c r="M35">
        <v>0</v>
      </c>
      <c r="N35" t="s">
        <v>60</v>
      </c>
      <c r="O35">
        <v>8</v>
      </c>
      <c r="P35" t="s">
        <v>61</v>
      </c>
      <c r="Q35">
        <v>6.1</v>
      </c>
      <c r="R35" t="s">
        <v>62</v>
      </c>
      <c r="S35">
        <v>1</v>
      </c>
      <c r="T35" t="s">
        <v>63</v>
      </c>
      <c r="U35">
        <v>3</v>
      </c>
      <c r="V35" t="s">
        <v>64</v>
      </c>
      <c r="W35">
        <v>1184</v>
      </c>
      <c r="X35" t="s">
        <v>65</v>
      </c>
      <c r="Y35" t="s">
        <v>130</v>
      </c>
      <c r="Z35" t="s">
        <v>23</v>
      </c>
      <c r="AA35">
        <v>1</v>
      </c>
      <c r="AB35" t="s">
        <v>24</v>
      </c>
      <c r="AC35">
        <v>0</v>
      </c>
    </row>
    <row r="36" spans="1:29" x14ac:dyDescent="0.25">
      <c r="A36" t="s">
        <v>131</v>
      </c>
      <c r="B36" t="s">
        <v>25</v>
      </c>
      <c r="C36">
        <v>1200</v>
      </c>
      <c r="D36" t="s">
        <v>26</v>
      </c>
      <c r="E36">
        <v>1000000</v>
      </c>
      <c r="F36" t="s">
        <v>27</v>
      </c>
      <c r="G36">
        <v>12345</v>
      </c>
      <c r="H36" t="s">
        <v>29</v>
      </c>
      <c r="I36">
        <v>5.0000000000000001E-4</v>
      </c>
      <c r="J36" t="s">
        <v>30</v>
      </c>
      <c r="K36">
        <v>1</v>
      </c>
      <c r="L36" t="s">
        <v>31</v>
      </c>
      <c r="M36">
        <v>0</v>
      </c>
      <c r="N36" t="s">
        <v>60</v>
      </c>
      <c r="O36">
        <v>12</v>
      </c>
      <c r="P36" t="s">
        <v>61</v>
      </c>
      <c r="Q36">
        <v>14.4</v>
      </c>
      <c r="R36" t="s">
        <v>62</v>
      </c>
      <c r="S36">
        <v>1</v>
      </c>
      <c r="T36" t="s">
        <v>63</v>
      </c>
      <c r="U36">
        <v>4</v>
      </c>
      <c r="V36" t="s">
        <v>64</v>
      </c>
      <c r="W36">
        <v>2553</v>
      </c>
      <c r="X36" t="s">
        <v>65</v>
      </c>
      <c r="Y36" t="s">
        <v>132</v>
      </c>
      <c r="Z36" t="s">
        <v>23</v>
      </c>
      <c r="AA36">
        <v>1</v>
      </c>
      <c r="AB36" t="s">
        <v>24</v>
      </c>
      <c r="AC36">
        <v>0</v>
      </c>
    </row>
    <row r="37" spans="1:29" x14ac:dyDescent="0.25">
      <c r="A37" t="s">
        <v>133</v>
      </c>
      <c r="B37" t="s">
        <v>25</v>
      </c>
      <c r="C37">
        <v>1200</v>
      </c>
      <c r="D37" t="s">
        <v>26</v>
      </c>
      <c r="E37">
        <v>1000000</v>
      </c>
      <c r="F37" t="s">
        <v>27</v>
      </c>
      <c r="G37">
        <v>12345</v>
      </c>
      <c r="H37" t="s">
        <v>29</v>
      </c>
      <c r="I37">
        <v>5.0000000000000001E-4</v>
      </c>
      <c r="J37" t="s">
        <v>30</v>
      </c>
      <c r="K37">
        <v>0.99612120000000004</v>
      </c>
      <c r="L37" t="s">
        <v>31</v>
      </c>
      <c r="M37">
        <v>7.1031499999999997E-2</v>
      </c>
      <c r="N37" t="s">
        <v>60</v>
      </c>
      <c r="O37">
        <v>42</v>
      </c>
      <c r="P37" t="s">
        <v>61</v>
      </c>
      <c r="Q37">
        <v>1200.5</v>
      </c>
      <c r="R37" t="s">
        <v>62</v>
      </c>
      <c r="S37">
        <v>12</v>
      </c>
      <c r="T37" t="s">
        <v>63</v>
      </c>
      <c r="U37">
        <v>54</v>
      </c>
      <c r="V37" t="s">
        <v>64</v>
      </c>
      <c r="W37">
        <v>119850</v>
      </c>
      <c r="X37" t="s">
        <v>65</v>
      </c>
      <c r="Y37" t="e" cm="1">
        <f t="array" ref="Y37">-1.0387395162324+(2.1670451420423*v0)+(-0.3916668066286*V1)+(-0.3803540428345*V2)+((0.2993035707332*v0)*V2)+((0.304837336067*v0)*V1)+((-1.245061293358*v0)*LOG(v0))+(((-0.150227304501*V1)*V2)*LOG(v0))</f>
        <v>#NAME?</v>
      </c>
      <c r="Z37" t="s">
        <v>23</v>
      </c>
      <c r="AA37">
        <v>0.99609190000000003</v>
      </c>
      <c r="AB37" t="s">
        <v>24</v>
      </c>
      <c r="AC37">
        <v>7.0931800000000003E-2</v>
      </c>
    </row>
    <row r="38" spans="1:29" x14ac:dyDescent="0.25">
      <c r="A38" t="s">
        <v>134</v>
      </c>
      <c r="B38" t="s">
        <v>25</v>
      </c>
      <c r="C38">
        <v>1200</v>
      </c>
      <c r="D38" t="s">
        <v>26</v>
      </c>
      <c r="E38">
        <v>1000000</v>
      </c>
      <c r="F38" t="s">
        <v>27</v>
      </c>
      <c r="G38">
        <v>12345</v>
      </c>
      <c r="H38" t="s">
        <v>29</v>
      </c>
      <c r="I38">
        <v>5.0000000000000001E-4</v>
      </c>
      <c r="J38" t="s">
        <v>30</v>
      </c>
      <c r="K38">
        <v>0.99998929999999997</v>
      </c>
      <c r="L38" t="s">
        <v>31</v>
      </c>
      <c r="M38">
        <v>5.2864000000000001E-3</v>
      </c>
      <c r="N38" t="s">
        <v>60</v>
      </c>
      <c r="O38">
        <v>18</v>
      </c>
      <c r="P38" t="s">
        <v>61</v>
      </c>
      <c r="Q38">
        <v>1201.0999999999999</v>
      </c>
      <c r="R38" t="s">
        <v>62</v>
      </c>
      <c r="S38">
        <v>18</v>
      </c>
      <c r="T38" t="s">
        <v>63</v>
      </c>
      <c r="U38">
        <v>94</v>
      </c>
      <c r="V38" t="s">
        <v>64</v>
      </c>
      <c r="W38">
        <v>125385</v>
      </c>
      <c r="X38" t="s">
        <v>65</v>
      </c>
      <c r="Y38" t="s">
        <v>135</v>
      </c>
      <c r="Z38" t="s">
        <v>23</v>
      </c>
      <c r="AA38">
        <v>0.9999884</v>
      </c>
      <c r="AB38" t="s">
        <v>24</v>
      </c>
      <c r="AC38">
        <v>5.5148000000000003E-3</v>
      </c>
    </row>
    <row r="39" spans="1:29" x14ac:dyDescent="0.25">
      <c r="A39" t="s">
        <v>136</v>
      </c>
      <c r="B39" t="s">
        <v>25</v>
      </c>
      <c r="C39">
        <v>1200</v>
      </c>
      <c r="D39" t="s">
        <v>26</v>
      </c>
      <c r="E39">
        <v>1000000</v>
      </c>
      <c r="F39" t="s">
        <v>27</v>
      </c>
      <c r="G39">
        <v>12345</v>
      </c>
      <c r="H39" t="s">
        <v>29</v>
      </c>
      <c r="I39">
        <v>5.0000000000000001E-4</v>
      </c>
      <c r="J39" t="s">
        <v>30</v>
      </c>
      <c r="K39">
        <v>1</v>
      </c>
      <c r="L39" t="s">
        <v>31</v>
      </c>
      <c r="M39">
        <v>0</v>
      </c>
      <c r="N39" t="s">
        <v>60</v>
      </c>
      <c r="O39">
        <v>14</v>
      </c>
      <c r="P39" t="s">
        <v>61</v>
      </c>
      <c r="Q39">
        <v>809.2</v>
      </c>
      <c r="R39" t="s">
        <v>62</v>
      </c>
      <c r="S39">
        <v>8</v>
      </c>
      <c r="T39" t="s">
        <v>63</v>
      </c>
      <c r="U39">
        <v>68</v>
      </c>
      <c r="V39" t="s">
        <v>64</v>
      </c>
      <c r="W39">
        <v>102642</v>
      </c>
      <c r="X39" t="s">
        <v>65</v>
      </c>
      <c r="Y39" t="s">
        <v>137</v>
      </c>
      <c r="Z39" t="s">
        <v>23</v>
      </c>
      <c r="AA39">
        <v>1</v>
      </c>
      <c r="AB39" t="s">
        <v>24</v>
      </c>
      <c r="AC39">
        <v>0</v>
      </c>
    </row>
    <row r="40" spans="1:29" x14ac:dyDescent="0.25">
      <c r="A40" t="s">
        <v>138</v>
      </c>
      <c r="B40" t="s">
        <v>25</v>
      </c>
      <c r="C40">
        <v>1200</v>
      </c>
      <c r="D40" t="s">
        <v>26</v>
      </c>
      <c r="E40">
        <v>1000000</v>
      </c>
      <c r="F40" t="s">
        <v>27</v>
      </c>
      <c r="G40">
        <v>12345</v>
      </c>
      <c r="H40" t="s">
        <v>29</v>
      </c>
      <c r="I40">
        <v>5.0000000000000001E-4</v>
      </c>
      <c r="J40" t="s">
        <v>30</v>
      </c>
      <c r="K40">
        <v>1</v>
      </c>
      <c r="L40" t="s">
        <v>31</v>
      </c>
      <c r="M40">
        <v>0</v>
      </c>
      <c r="N40" t="s">
        <v>60</v>
      </c>
      <c r="O40">
        <v>10</v>
      </c>
      <c r="P40" t="s">
        <v>61</v>
      </c>
      <c r="Q40">
        <v>7.6</v>
      </c>
      <c r="R40" t="s">
        <v>62</v>
      </c>
      <c r="S40">
        <v>1</v>
      </c>
      <c r="T40" t="s">
        <v>63</v>
      </c>
      <c r="U40">
        <v>3</v>
      </c>
      <c r="V40" t="s">
        <v>64</v>
      </c>
      <c r="W40">
        <v>1492</v>
      </c>
      <c r="X40" t="s">
        <v>65</v>
      </c>
      <c r="Y40" t="s">
        <v>139</v>
      </c>
      <c r="Z40" t="s">
        <v>23</v>
      </c>
      <c r="AA40">
        <v>1</v>
      </c>
      <c r="AB40" t="s">
        <v>24</v>
      </c>
      <c r="AC40">
        <v>0</v>
      </c>
    </row>
    <row r="41" spans="1:29" x14ac:dyDescent="0.25">
      <c r="A41" t="s">
        <v>140</v>
      </c>
      <c r="B41" t="s">
        <v>25</v>
      </c>
      <c r="C41">
        <v>1200</v>
      </c>
      <c r="D41" t="s">
        <v>26</v>
      </c>
      <c r="E41">
        <v>1000000</v>
      </c>
      <c r="F41" t="s">
        <v>27</v>
      </c>
      <c r="G41">
        <v>12345</v>
      </c>
      <c r="H41" t="s">
        <v>29</v>
      </c>
      <c r="I41">
        <v>5.0000000000000001E-4</v>
      </c>
      <c r="J41" t="s">
        <v>30</v>
      </c>
      <c r="K41">
        <v>1</v>
      </c>
      <c r="L41" t="s">
        <v>31</v>
      </c>
      <c r="M41">
        <v>0</v>
      </c>
      <c r="N41" t="s">
        <v>60</v>
      </c>
      <c r="O41">
        <v>12</v>
      </c>
      <c r="P41" t="s">
        <v>61</v>
      </c>
      <c r="Q41">
        <v>9.1999999999999993</v>
      </c>
      <c r="R41" t="s">
        <v>62</v>
      </c>
      <c r="S41">
        <v>1</v>
      </c>
      <c r="T41" t="s">
        <v>63</v>
      </c>
      <c r="U41">
        <v>3</v>
      </c>
      <c r="V41" t="s">
        <v>64</v>
      </c>
      <c r="W41">
        <v>1736</v>
      </c>
      <c r="X41" t="s">
        <v>65</v>
      </c>
      <c r="Y41" t="s">
        <v>141</v>
      </c>
      <c r="Z41" t="s">
        <v>23</v>
      </c>
      <c r="AA41">
        <v>1</v>
      </c>
      <c r="AB41" t="s">
        <v>24</v>
      </c>
      <c r="AC41">
        <v>0</v>
      </c>
    </row>
    <row r="42" spans="1:29" x14ac:dyDescent="0.25">
      <c r="A42" t="s">
        <v>142</v>
      </c>
      <c r="B42" t="s">
        <v>25</v>
      </c>
      <c r="C42">
        <v>1200</v>
      </c>
      <c r="D42" t="s">
        <v>26</v>
      </c>
      <c r="E42">
        <v>1000000</v>
      </c>
      <c r="F42" t="s">
        <v>27</v>
      </c>
      <c r="G42">
        <v>12345</v>
      </c>
      <c r="H42" t="s">
        <v>29</v>
      </c>
      <c r="I42">
        <v>5.0000000000000001E-4</v>
      </c>
      <c r="J42" t="s">
        <v>30</v>
      </c>
      <c r="K42">
        <v>0.99704720000000002</v>
      </c>
      <c r="L42" t="s">
        <v>31</v>
      </c>
      <c r="M42">
        <v>0.1193488</v>
      </c>
      <c r="N42" t="s">
        <v>60</v>
      </c>
      <c r="O42">
        <v>32</v>
      </c>
      <c r="P42" t="s">
        <v>61</v>
      </c>
      <c r="Q42">
        <v>1201.0999999999999</v>
      </c>
      <c r="R42" t="s">
        <v>62</v>
      </c>
      <c r="S42">
        <v>21</v>
      </c>
      <c r="T42" t="s">
        <v>63</v>
      </c>
      <c r="U42">
        <v>214</v>
      </c>
      <c r="V42" t="s">
        <v>64</v>
      </c>
      <c r="W42">
        <v>357761</v>
      </c>
      <c r="X42" t="s">
        <v>65</v>
      </c>
      <c r="Y42" t="s">
        <v>143</v>
      </c>
      <c r="Z42" t="s">
        <v>23</v>
      </c>
      <c r="AA42">
        <v>0.99477230000000005</v>
      </c>
      <c r="AB42" t="s">
        <v>24</v>
      </c>
      <c r="AC42">
        <v>0.21412539999999999</v>
      </c>
    </row>
    <row r="43" spans="1:29" x14ac:dyDescent="0.25">
      <c r="A43" t="s">
        <v>144</v>
      </c>
      <c r="B43" t="s">
        <v>25</v>
      </c>
      <c r="C43">
        <v>1200</v>
      </c>
      <c r="D43" t="s">
        <v>26</v>
      </c>
      <c r="E43">
        <v>1000000</v>
      </c>
      <c r="F43" t="s">
        <v>27</v>
      </c>
      <c r="G43">
        <v>12345</v>
      </c>
      <c r="H43" t="s">
        <v>29</v>
      </c>
      <c r="I43">
        <v>5.0000000000000001E-4</v>
      </c>
      <c r="J43" t="s">
        <v>30</v>
      </c>
      <c r="K43">
        <v>0.99994369999999999</v>
      </c>
      <c r="L43" t="s">
        <v>31</v>
      </c>
      <c r="M43">
        <v>5.2570000000000004E-4</v>
      </c>
      <c r="N43" t="s">
        <v>60</v>
      </c>
      <c r="O43">
        <v>11</v>
      </c>
      <c r="P43" t="s">
        <v>61</v>
      </c>
      <c r="Q43">
        <v>1203.0999999999999</v>
      </c>
      <c r="R43" t="s">
        <v>62</v>
      </c>
      <c r="S43">
        <v>44</v>
      </c>
      <c r="T43" t="s">
        <v>63</v>
      </c>
      <c r="U43">
        <v>103</v>
      </c>
      <c r="V43" t="s">
        <v>64</v>
      </c>
      <c r="W43">
        <v>57391</v>
      </c>
      <c r="X43" t="s">
        <v>65</v>
      </c>
      <c r="Y43" t="s">
        <v>145</v>
      </c>
      <c r="Z43" t="s">
        <v>23</v>
      </c>
      <c r="AA43">
        <v>0.99994249999999996</v>
      </c>
      <c r="AB43" t="s">
        <v>24</v>
      </c>
      <c r="AC43">
        <v>5.3030000000000004E-4</v>
      </c>
    </row>
    <row r="44" spans="1:29" x14ac:dyDescent="0.25">
      <c r="A44" t="s">
        <v>146</v>
      </c>
      <c r="B44" t="s">
        <v>25</v>
      </c>
      <c r="C44">
        <v>1200</v>
      </c>
      <c r="D44" t="s">
        <v>26</v>
      </c>
      <c r="E44">
        <v>1000000</v>
      </c>
      <c r="F44" t="s">
        <v>27</v>
      </c>
      <c r="G44">
        <v>12345</v>
      </c>
      <c r="H44" t="s">
        <v>29</v>
      </c>
      <c r="I44">
        <v>5.0000000000000001E-4</v>
      </c>
      <c r="J44" t="s">
        <v>30</v>
      </c>
      <c r="K44">
        <v>1</v>
      </c>
      <c r="L44" t="s">
        <v>31</v>
      </c>
      <c r="M44">
        <v>0</v>
      </c>
      <c r="N44" t="s">
        <v>60</v>
      </c>
      <c r="O44">
        <v>8</v>
      </c>
      <c r="P44" t="s">
        <v>61</v>
      </c>
      <c r="Q44">
        <v>5.2</v>
      </c>
      <c r="R44" t="s">
        <v>62</v>
      </c>
      <c r="S44">
        <v>1</v>
      </c>
      <c r="T44" t="s">
        <v>63</v>
      </c>
      <c r="U44">
        <v>3</v>
      </c>
      <c r="V44" t="s">
        <v>64</v>
      </c>
      <c r="W44">
        <v>1036</v>
      </c>
      <c r="X44" t="s">
        <v>65</v>
      </c>
      <c r="Y44" t="s">
        <v>147</v>
      </c>
      <c r="Z44" t="s">
        <v>23</v>
      </c>
      <c r="AA44">
        <v>1</v>
      </c>
      <c r="AB44" t="s">
        <v>24</v>
      </c>
      <c r="AC44">
        <v>0</v>
      </c>
    </row>
    <row r="45" spans="1:29" x14ac:dyDescent="0.25">
      <c r="A45" t="s">
        <v>148</v>
      </c>
      <c r="B45" t="s">
        <v>25</v>
      </c>
      <c r="C45">
        <v>1200</v>
      </c>
      <c r="D45" t="s">
        <v>26</v>
      </c>
      <c r="E45">
        <v>1000000</v>
      </c>
      <c r="F45" t="s">
        <v>27</v>
      </c>
      <c r="G45">
        <v>12345</v>
      </c>
      <c r="H45" t="s">
        <v>29</v>
      </c>
      <c r="I45">
        <v>5.0000000000000001E-4</v>
      </c>
      <c r="J45" t="s">
        <v>30</v>
      </c>
      <c r="K45">
        <v>1</v>
      </c>
      <c r="L45" t="s">
        <v>31</v>
      </c>
      <c r="M45">
        <v>0</v>
      </c>
      <c r="N45" t="s">
        <v>60</v>
      </c>
      <c r="O45">
        <v>8</v>
      </c>
      <c r="P45" t="s">
        <v>61</v>
      </c>
      <c r="Q45">
        <v>5.3</v>
      </c>
      <c r="R45" t="s">
        <v>62</v>
      </c>
      <c r="S45">
        <v>1</v>
      </c>
      <c r="T45" t="s">
        <v>63</v>
      </c>
      <c r="U45">
        <v>3</v>
      </c>
      <c r="V45" t="s">
        <v>64</v>
      </c>
      <c r="W45">
        <v>1036</v>
      </c>
      <c r="X45" t="s">
        <v>65</v>
      </c>
      <c r="Y45" t="s">
        <v>147</v>
      </c>
      <c r="Z45" t="s">
        <v>23</v>
      </c>
      <c r="AA45">
        <v>1</v>
      </c>
      <c r="AB45" t="s">
        <v>24</v>
      </c>
      <c r="AC45">
        <v>0</v>
      </c>
    </row>
    <row r="46" spans="1:29" x14ac:dyDescent="0.25">
      <c r="A46" t="s">
        <v>149</v>
      </c>
      <c r="B46" t="s">
        <v>25</v>
      </c>
      <c r="C46">
        <v>1200</v>
      </c>
      <c r="D46" t="s">
        <v>26</v>
      </c>
      <c r="E46">
        <v>1000000</v>
      </c>
      <c r="F46" t="s">
        <v>27</v>
      </c>
      <c r="G46">
        <v>12345</v>
      </c>
      <c r="H46" t="s">
        <v>29</v>
      </c>
      <c r="I46">
        <v>5.0000000000000001E-4</v>
      </c>
      <c r="J46" t="s">
        <v>30</v>
      </c>
      <c r="K46">
        <v>0.9999979</v>
      </c>
      <c r="L46" t="s">
        <v>31</v>
      </c>
      <c r="M46">
        <v>3.0731999999999999E-3</v>
      </c>
      <c r="N46" t="s">
        <v>60</v>
      </c>
      <c r="O46">
        <v>32</v>
      </c>
      <c r="P46" t="s">
        <v>61</v>
      </c>
      <c r="Q46">
        <v>1202.5</v>
      </c>
      <c r="R46" t="s">
        <v>62</v>
      </c>
      <c r="S46">
        <v>14</v>
      </c>
      <c r="T46" t="s">
        <v>63</v>
      </c>
      <c r="U46">
        <v>71</v>
      </c>
      <c r="V46" t="s">
        <v>64</v>
      </c>
      <c r="W46">
        <v>127529</v>
      </c>
      <c r="X46" t="s">
        <v>65</v>
      </c>
      <c r="Y46" t="s">
        <v>150</v>
      </c>
      <c r="Z46" t="s">
        <v>23</v>
      </c>
      <c r="AA46">
        <v>0.9999979</v>
      </c>
      <c r="AB46" t="s">
        <v>24</v>
      </c>
      <c r="AC46">
        <v>3.0596E-3</v>
      </c>
    </row>
    <row r="47" spans="1:29" x14ac:dyDescent="0.25">
      <c r="A47" t="s">
        <v>151</v>
      </c>
      <c r="B47" t="s">
        <v>25</v>
      </c>
      <c r="C47">
        <v>1200</v>
      </c>
      <c r="D47" t="s">
        <v>26</v>
      </c>
      <c r="E47">
        <v>1000000</v>
      </c>
      <c r="F47" t="s">
        <v>27</v>
      </c>
      <c r="G47">
        <v>12345</v>
      </c>
      <c r="H47" t="s">
        <v>29</v>
      </c>
      <c r="I47">
        <v>5.0000000000000001E-4</v>
      </c>
      <c r="J47" t="s">
        <v>30</v>
      </c>
      <c r="K47">
        <v>0.99999950000000004</v>
      </c>
      <c r="L47" t="s">
        <v>31</v>
      </c>
      <c r="M47">
        <v>8.8449999999999998E-4</v>
      </c>
      <c r="N47" t="s">
        <v>60</v>
      </c>
      <c r="O47">
        <v>19</v>
      </c>
      <c r="P47" t="s">
        <v>61</v>
      </c>
      <c r="Q47">
        <v>1202.5999999999999</v>
      </c>
      <c r="R47" t="s">
        <v>62</v>
      </c>
      <c r="S47">
        <v>25</v>
      </c>
      <c r="T47" t="s">
        <v>63</v>
      </c>
      <c r="U47">
        <v>84</v>
      </c>
      <c r="V47" t="s">
        <v>64</v>
      </c>
      <c r="W47">
        <v>110650</v>
      </c>
      <c r="X47" t="s">
        <v>65</v>
      </c>
      <c r="Y47" t="s">
        <v>152</v>
      </c>
      <c r="Z47" t="s">
        <v>23</v>
      </c>
      <c r="AA47">
        <v>0.99999950000000004</v>
      </c>
      <c r="AB47" t="s">
        <v>24</v>
      </c>
      <c r="AC47">
        <v>8.8409999999999997E-4</v>
      </c>
    </row>
    <row r="48" spans="1:29" x14ac:dyDescent="0.25">
      <c r="A48" t="s">
        <v>153</v>
      </c>
      <c r="B48" t="s">
        <v>25</v>
      </c>
      <c r="C48">
        <v>1200</v>
      </c>
      <c r="D48" t="s">
        <v>26</v>
      </c>
      <c r="E48">
        <v>1000000</v>
      </c>
      <c r="F48" t="s">
        <v>27</v>
      </c>
      <c r="G48">
        <v>12345</v>
      </c>
      <c r="H48" t="s">
        <v>29</v>
      </c>
      <c r="I48">
        <v>5.0000000000000001E-4</v>
      </c>
      <c r="J48" t="s">
        <v>30</v>
      </c>
      <c r="K48">
        <v>0.99999950000000004</v>
      </c>
      <c r="L48" t="s">
        <v>31</v>
      </c>
      <c r="M48">
        <v>8.451E-4</v>
      </c>
      <c r="N48" t="s">
        <v>60</v>
      </c>
      <c r="O48">
        <v>27</v>
      </c>
      <c r="P48" t="s">
        <v>61</v>
      </c>
      <c r="Q48">
        <v>1200.5</v>
      </c>
      <c r="R48" t="s">
        <v>62</v>
      </c>
      <c r="S48">
        <v>22</v>
      </c>
      <c r="T48" t="s">
        <v>63</v>
      </c>
      <c r="U48">
        <v>82</v>
      </c>
      <c r="V48" t="s">
        <v>64</v>
      </c>
      <c r="W48">
        <v>115855</v>
      </c>
      <c r="X48" t="s">
        <v>65</v>
      </c>
      <c r="Y48" t="s">
        <v>154</v>
      </c>
      <c r="Z48" t="s">
        <v>23</v>
      </c>
      <c r="AA48">
        <v>0.99999950000000004</v>
      </c>
      <c r="AB48" t="s">
        <v>24</v>
      </c>
      <c r="AC48">
        <v>8.6680000000000004E-4</v>
      </c>
    </row>
    <row r="49" spans="1:29" x14ac:dyDescent="0.25">
      <c r="A49" t="s">
        <v>155</v>
      </c>
      <c r="B49" t="s">
        <v>25</v>
      </c>
      <c r="C49">
        <v>1200</v>
      </c>
      <c r="D49" t="s">
        <v>26</v>
      </c>
      <c r="E49">
        <v>1000000</v>
      </c>
      <c r="F49" t="s">
        <v>27</v>
      </c>
      <c r="G49">
        <v>12345</v>
      </c>
      <c r="H49" t="s">
        <v>29</v>
      </c>
      <c r="I49">
        <v>5.0000000000000001E-4</v>
      </c>
      <c r="J49" t="s">
        <v>30</v>
      </c>
      <c r="K49">
        <v>1</v>
      </c>
      <c r="L49" t="s">
        <v>31</v>
      </c>
      <c r="M49">
        <v>0</v>
      </c>
      <c r="N49" t="s">
        <v>60</v>
      </c>
      <c r="O49">
        <v>12</v>
      </c>
      <c r="P49" t="s">
        <v>61</v>
      </c>
      <c r="Q49">
        <v>14.2</v>
      </c>
      <c r="R49" t="s">
        <v>62</v>
      </c>
      <c r="S49">
        <v>1</v>
      </c>
      <c r="T49" t="s">
        <v>63</v>
      </c>
      <c r="U49">
        <v>4</v>
      </c>
      <c r="V49" t="s">
        <v>64</v>
      </c>
      <c r="W49">
        <v>2549</v>
      </c>
      <c r="X49" t="s">
        <v>65</v>
      </c>
      <c r="Y49" t="s">
        <v>156</v>
      </c>
      <c r="Z49" t="s">
        <v>23</v>
      </c>
      <c r="AA49">
        <v>1</v>
      </c>
      <c r="AB49" t="s">
        <v>24</v>
      </c>
      <c r="AC49">
        <v>0</v>
      </c>
    </row>
    <row r="50" spans="1:29" x14ac:dyDescent="0.25">
      <c r="A50" t="s">
        <v>157</v>
      </c>
      <c r="B50" t="s">
        <v>25</v>
      </c>
      <c r="C50">
        <v>1200</v>
      </c>
      <c r="D50" t="s">
        <v>26</v>
      </c>
      <c r="E50">
        <v>1000000</v>
      </c>
      <c r="F50" t="s">
        <v>27</v>
      </c>
      <c r="G50">
        <v>12345</v>
      </c>
      <c r="H50" t="s">
        <v>29</v>
      </c>
      <c r="I50">
        <v>5.0000000000000001E-4</v>
      </c>
      <c r="J50" t="s">
        <v>30</v>
      </c>
      <c r="K50">
        <v>1</v>
      </c>
      <c r="L50" t="s">
        <v>31</v>
      </c>
      <c r="M50">
        <v>0</v>
      </c>
      <c r="N50" t="s">
        <v>60</v>
      </c>
      <c r="O50">
        <v>10</v>
      </c>
      <c r="P50" t="s">
        <v>61</v>
      </c>
      <c r="Q50">
        <v>7.7</v>
      </c>
      <c r="R50" t="s">
        <v>62</v>
      </c>
      <c r="S50">
        <v>1</v>
      </c>
      <c r="T50" t="s">
        <v>63</v>
      </c>
      <c r="U50">
        <v>3</v>
      </c>
      <c r="V50" t="s">
        <v>64</v>
      </c>
      <c r="W50">
        <v>1492</v>
      </c>
      <c r="X50" t="s">
        <v>65</v>
      </c>
      <c r="Y50" t="s">
        <v>158</v>
      </c>
      <c r="Z50" t="s">
        <v>23</v>
      </c>
      <c r="AA50">
        <v>1</v>
      </c>
      <c r="AB50" t="s">
        <v>24</v>
      </c>
      <c r="AC50">
        <v>0</v>
      </c>
    </row>
    <row r="51" spans="1:29" x14ac:dyDescent="0.25">
      <c r="A51" t="s">
        <v>159</v>
      </c>
      <c r="B51" t="s">
        <v>25</v>
      </c>
      <c r="C51">
        <v>1200</v>
      </c>
      <c r="D51" t="s">
        <v>26</v>
      </c>
      <c r="E51">
        <v>1000000</v>
      </c>
      <c r="F51" t="s">
        <v>27</v>
      </c>
      <c r="G51">
        <v>12345</v>
      </c>
      <c r="H51" t="s">
        <v>29</v>
      </c>
      <c r="I51">
        <v>5.0000000000000001E-4</v>
      </c>
      <c r="J51" t="s">
        <v>30</v>
      </c>
      <c r="K51">
        <v>1</v>
      </c>
      <c r="L51" t="s">
        <v>31</v>
      </c>
      <c r="M51">
        <v>0</v>
      </c>
      <c r="N51" t="s">
        <v>60</v>
      </c>
      <c r="O51">
        <v>9</v>
      </c>
      <c r="P51" t="s">
        <v>61</v>
      </c>
      <c r="Q51">
        <v>8</v>
      </c>
      <c r="R51" t="s">
        <v>62</v>
      </c>
      <c r="S51">
        <v>1</v>
      </c>
      <c r="T51" t="s">
        <v>63</v>
      </c>
      <c r="U51">
        <v>4</v>
      </c>
      <c r="V51" t="s">
        <v>64</v>
      </c>
      <c r="W51">
        <v>1540</v>
      </c>
      <c r="X51" t="s">
        <v>65</v>
      </c>
      <c r="Y51" t="s">
        <v>112</v>
      </c>
      <c r="Z51" t="s">
        <v>23</v>
      </c>
      <c r="AA51">
        <v>1</v>
      </c>
      <c r="AB51" t="s">
        <v>24</v>
      </c>
      <c r="AC51">
        <v>0</v>
      </c>
    </row>
    <row r="52" spans="1:29" x14ac:dyDescent="0.25">
      <c r="A52" t="s">
        <v>160</v>
      </c>
      <c r="B52" t="s">
        <v>25</v>
      </c>
      <c r="C52">
        <v>1200</v>
      </c>
      <c r="D52" t="s">
        <v>26</v>
      </c>
      <c r="E52">
        <v>1000000</v>
      </c>
      <c r="F52" t="s">
        <v>27</v>
      </c>
      <c r="G52">
        <v>12345</v>
      </c>
      <c r="H52" t="s">
        <v>29</v>
      </c>
      <c r="I52">
        <v>5.0000000000000001E-4</v>
      </c>
      <c r="J52" t="s">
        <v>30</v>
      </c>
      <c r="K52">
        <v>1</v>
      </c>
      <c r="L52" t="s">
        <v>31</v>
      </c>
      <c r="M52">
        <v>0</v>
      </c>
      <c r="N52" t="s">
        <v>60</v>
      </c>
      <c r="O52">
        <v>12</v>
      </c>
      <c r="P52" t="s">
        <v>61</v>
      </c>
      <c r="Q52">
        <v>14.6</v>
      </c>
      <c r="R52" t="s">
        <v>62</v>
      </c>
      <c r="S52">
        <v>1</v>
      </c>
      <c r="T52" t="s">
        <v>63</v>
      </c>
      <c r="U52">
        <v>5</v>
      </c>
      <c r="V52" t="s">
        <v>64</v>
      </c>
      <c r="W52">
        <v>2522</v>
      </c>
      <c r="X52" t="s">
        <v>65</v>
      </c>
      <c r="Y52" t="s">
        <v>161</v>
      </c>
      <c r="Z52" t="s">
        <v>23</v>
      </c>
      <c r="AA52">
        <v>1</v>
      </c>
      <c r="AB52" t="s">
        <v>24</v>
      </c>
      <c r="AC52">
        <v>0</v>
      </c>
    </row>
    <row r="53" spans="1:29" x14ac:dyDescent="0.25">
      <c r="A53" t="s">
        <v>162</v>
      </c>
      <c r="B53" t="s">
        <v>25</v>
      </c>
      <c r="C53">
        <v>1200</v>
      </c>
      <c r="D53" t="s">
        <v>26</v>
      </c>
      <c r="E53">
        <v>1000000</v>
      </c>
      <c r="F53" t="s">
        <v>27</v>
      </c>
      <c r="G53">
        <v>12345</v>
      </c>
      <c r="H53" t="s">
        <v>29</v>
      </c>
      <c r="I53">
        <v>5.0000000000000001E-4</v>
      </c>
      <c r="J53" t="s">
        <v>30</v>
      </c>
      <c r="K53">
        <v>1</v>
      </c>
      <c r="L53" t="s">
        <v>31</v>
      </c>
      <c r="M53">
        <v>0</v>
      </c>
      <c r="N53" t="s">
        <v>60</v>
      </c>
      <c r="O53">
        <v>10</v>
      </c>
      <c r="P53" t="s">
        <v>61</v>
      </c>
      <c r="Q53">
        <v>7.8</v>
      </c>
      <c r="R53" t="s">
        <v>62</v>
      </c>
      <c r="S53">
        <v>1</v>
      </c>
      <c r="T53" t="s">
        <v>63</v>
      </c>
      <c r="U53">
        <v>3</v>
      </c>
      <c r="V53" t="s">
        <v>64</v>
      </c>
      <c r="W53">
        <v>1486</v>
      </c>
      <c r="X53" t="s">
        <v>65</v>
      </c>
      <c r="Y53" t="s">
        <v>163</v>
      </c>
      <c r="Z53" t="s">
        <v>23</v>
      </c>
      <c r="AA53">
        <v>1</v>
      </c>
      <c r="AB53" t="s">
        <v>24</v>
      </c>
      <c r="AC53">
        <v>0</v>
      </c>
    </row>
    <row r="54" spans="1:29" x14ac:dyDescent="0.25">
      <c r="A54" t="s">
        <v>164</v>
      </c>
      <c r="B54" t="s">
        <v>25</v>
      </c>
      <c r="C54">
        <v>1200</v>
      </c>
      <c r="D54" t="s">
        <v>26</v>
      </c>
      <c r="E54">
        <v>1000000</v>
      </c>
      <c r="F54" t="s">
        <v>27</v>
      </c>
      <c r="G54">
        <v>12345</v>
      </c>
      <c r="H54" t="s">
        <v>29</v>
      </c>
      <c r="I54">
        <v>5.0000000000000001E-4</v>
      </c>
      <c r="J54" t="s">
        <v>30</v>
      </c>
      <c r="K54">
        <v>1</v>
      </c>
      <c r="L54" t="s">
        <v>31</v>
      </c>
      <c r="M54">
        <v>0</v>
      </c>
      <c r="N54" t="s">
        <v>60</v>
      </c>
      <c r="O54">
        <v>14</v>
      </c>
      <c r="P54" t="s">
        <v>61</v>
      </c>
      <c r="Q54">
        <v>19.8</v>
      </c>
      <c r="R54" t="s">
        <v>62</v>
      </c>
      <c r="S54">
        <v>1</v>
      </c>
      <c r="T54" t="s">
        <v>63</v>
      </c>
      <c r="U54">
        <v>5</v>
      </c>
      <c r="V54" t="s">
        <v>64</v>
      </c>
      <c r="W54">
        <v>3364</v>
      </c>
      <c r="X54" t="s">
        <v>65</v>
      </c>
      <c r="Y54" t="s">
        <v>165</v>
      </c>
      <c r="Z54" t="s">
        <v>23</v>
      </c>
      <c r="AA54">
        <v>1</v>
      </c>
      <c r="AB54" t="s">
        <v>24</v>
      </c>
      <c r="AC54">
        <v>0</v>
      </c>
    </row>
    <row r="55" spans="1:29" x14ac:dyDescent="0.25">
      <c r="A55" t="s">
        <v>166</v>
      </c>
      <c r="B55" t="s">
        <v>25</v>
      </c>
      <c r="C55">
        <v>1200</v>
      </c>
      <c r="D55" t="s">
        <v>26</v>
      </c>
      <c r="E55">
        <v>1000000</v>
      </c>
      <c r="F55" t="s">
        <v>27</v>
      </c>
      <c r="G55">
        <v>12345</v>
      </c>
      <c r="H55" t="s">
        <v>29</v>
      </c>
      <c r="I55">
        <v>5.0000000000000001E-4</v>
      </c>
      <c r="J55" t="s">
        <v>30</v>
      </c>
      <c r="K55">
        <v>1</v>
      </c>
      <c r="L55" t="s">
        <v>31</v>
      </c>
      <c r="M55">
        <v>0</v>
      </c>
      <c r="N55" t="s">
        <v>60</v>
      </c>
      <c r="O55">
        <v>9</v>
      </c>
      <c r="P55" t="s">
        <v>61</v>
      </c>
      <c r="Q55">
        <v>7.6</v>
      </c>
      <c r="R55" t="s">
        <v>62</v>
      </c>
      <c r="S55">
        <v>1</v>
      </c>
      <c r="T55" t="s">
        <v>63</v>
      </c>
      <c r="U55">
        <v>4</v>
      </c>
      <c r="V55" t="s">
        <v>64</v>
      </c>
      <c r="W55">
        <v>1546</v>
      </c>
      <c r="X55" t="s">
        <v>65</v>
      </c>
      <c r="Y55" t="s">
        <v>167</v>
      </c>
      <c r="Z55" t="s">
        <v>23</v>
      </c>
      <c r="AA55">
        <v>1</v>
      </c>
      <c r="AB55" t="s">
        <v>24</v>
      </c>
      <c r="AC55">
        <v>0</v>
      </c>
    </row>
    <row r="56" spans="1:29" x14ac:dyDescent="0.25">
      <c r="A56" t="s">
        <v>168</v>
      </c>
      <c r="B56" t="s">
        <v>25</v>
      </c>
      <c r="C56">
        <v>1200</v>
      </c>
      <c r="D56" t="s">
        <v>26</v>
      </c>
      <c r="E56">
        <v>1000000</v>
      </c>
      <c r="F56" t="s">
        <v>27</v>
      </c>
      <c r="G56">
        <v>12345</v>
      </c>
      <c r="H56" t="s">
        <v>29</v>
      </c>
      <c r="I56">
        <v>5.0000000000000001E-4</v>
      </c>
      <c r="J56" t="s">
        <v>30</v>
      </c>
      <c r="K56">
        <v>0.99999990000000005</v>
      </c>
      <c r="L56" t="s">
        <v>31</v>
      </c>
      <c r="M56">
        <v>7.8799999999999996E-4</v>
      </c>
      <c r="N56" t="s">
        <v>60</v>
      </c>
      <c r="O56">
        <v>29</v>
      </c>
      <c r="P56" t="s">
        <v>61</v>
      </c>
      <c r="Q56">
        <v>1201.3</v>
      </c>
      <c r="R56" t="s">
        <v>62</v>
      </c>
      <c r="S56">
        <v>16</v>
      </c>
      <c r="T56" t="s">
        <v>63</v>
      </c>
      <c r="U56">
        <v>63</v>
      </c>
      <c r="V56" t="s">
        <v>64</v>
      </c>
      <c r="W56">
        <v>119637</v>
      </c>
      <c r="X56" t="s">
        <v>65</v>
      </c>
      <c r="Y56" t="s">
        <v>169</v>
      </c>
      <c r="Z56" t="s">
        <v>23</v>
      </c>
      <c r="AA56">
        <v>0.99999990000000005</v>
      </c>
      <c r="AB56" t="s">
        <v>24</v>
      </c>
      <c r="AC56">
        <v>7.9929999999999997E-4</v>
      </c>
    </row>
    <row r="57" spans="1:29" x14ac:dyDescent="0.25">
      <c r="A57" t="s">
        <v>170</v>
      </c>
      <c r="B57" t="s">
        <v>25</v>
      </c>
      <c r="C57">
        <v>1200</v>
      </c>
      <c r="D57" t="s">
        <v>26</v>
      </c>
      <c r="E57">
        <v>1000000</v>
      </c>
      <c r="F57" t="s">
        <v>27</v>
      </c>
      <c r="G57">
        <v>12345</v>
      </c>
      <c r="H57" t="s">
        <v>29</v>
      </c>
      <c r="I57">
        <v>5.0000000000000001E-4</v>
      </c>
      <c r="J57" t="s">
        <v>30</v>
      </c>
      <c r="K57">
        <v>1</v>
      </c>
      <c r="L57" t="s">
        <v>31</v>
      </c>
      <c r="M57">
        <v>0</v>
      </c>
      <c r="N57" t="s">
        <v>60</v>
      </c>
      <c r="O57">
        <v>10</v>
      </c>
      <c r="P57" t="s">
        <v>61</v>
      </c>
      <c r="Q57">
        <v>34.299999999999997</v>
      </c>
      <c r="R57" t="s">
        <v>62</v>
      </c>
      <c r="S57">
        <v>1</v>
      </c>
      <c r="T57" t="s">
        <v>63</v>
      </c>
      <c r="U57">
        <v>7</v>
      </c>
      <c r="V57" t="s">
        <v>64</v>
      </c>
      <c r="W57">
        <v>5268</v>
      </c>
      <c r="X57" t="s">
        <v>65</v>
      </c>
      <c r="Y57" t="s">
        <v>171</v>
      </c>
      <c r="Z57" t="s">
        <v>23</v>
      </c>
      <c r="AA57">
        <v>1</v>
      </c>
      <c r="AB57" t="s">
        <v>24</v>
      </c>
      <c r="AC57">
        <v>0</v>
      </c>
    </row>
    <row r="58" spans="1:29" x14ac:dyDescent="0.25">
      <c r="A58" t="s">
        <v>172</v>
      </c>
      <c r="B58" t="s">
        <v>25</v>
      </c>
      <c r="C58">
        <v>1200</v>
      </c>
      <c r="D58" t="s">
        <v>26</v>
      </c>
      <c r="E58">
        <v>1000000</v>
      </c>
      <c r="F58" t="s">
        <v>27</v>
      </c>
      <c r="G58">
        <v>12345</v>
      </c>
      <c r="H58" t="s">
        <v>29</v>
      </c>
      <c r="I58">
        <v>5.0000000000000001E-4</v>
      </c>
      <c r="J58" t="s">
        <v>30</v>
      </c>
      <c r="K58">
        <v>0.99860559999999998</v>
      </c>
      <c r="L58" t="s">
        <v>31</v>
      </c>
      <c r="M58">
        <v>1.1824599999999999E-2</v>
      </c>
      <c r="N58" t="s">
        <v>60</v>
      </c>
      <c r="O58">
        <v>24</v>
      </c>
      <c r="P58" t="s">
        <v>61</v>
      </c>
      <c r="Q58">
        <v>1200.2</v>
      </c>
      <c r="R58" t="s">
        <v>62</v>
      </c>
      <c r="S58">
        <v>9</v>
      </c>
      <c r="T58" t="s">
        <v>63</v>
      </c>
      <c r="U58">
        <v>56</v>
      </c>
      <c r="V58" t="s">
        <v>64</v>
      </c>
      <c r="W58">
        <v>138109</v>
      </c>
      <c r="X58" t="s">
        <v>65</v>
      </c>
      <c r="Y58" t="s">
        <v>173</v>
      </c>
      <c r="Z58" t="s">
        <v>23</v>
      </c>
      <c r="AA58">
        <v>0.99864529999999996</v>
      </c>
      <c r="AB58" t="s">
        <v>24</v>
      </c>
      <c r="AC58">
        <v>1.1686800000000001E-2</v>
      </c>
    </row>
    <row r="59" spans="1:29" x14ac:dyDescent="0.25">
      <c r="A59" t="s">
        <v>174</v>
      </c>
      <c r="B59" t="s">
        <v>25</v>
      </c>
      <c r="C59">
        <v>1200</v>
      </c>
      <c r="D59" t="s">
        <v>26</v>
      </c>
      <c r="E59">
        <v>1000000</v>
      </c>
      <c r="F59" t="s">
        <v>27</v>
      </c>
      <c r="G59">
        <v>12345</v>
      </c>
      <c r="H59" t="s">
        <v>29</v>
      </c>
      <c r="I59">
        <v>5.0000000000000001E-4</v>
      </c>
      <c r="J59" t="s">
        <v>30</v>
      </c>
      <c r="K59">
        <v>0.99993860000000001</v>
      </c>
      <c r="L59" t="s">
        <v>31</v>
      </c>
      <c r="M59">
        <v>1.25694E-2</v>
      </c>
      <c r="N59" t="s">
        <v>60</v>
      </c>
      <c r="O59">
        <v>43</v>
      </c>
      <c r="P59" t="s">
        <v>61</v>
      </c>
      <c r="Q59">
        <v>1200.4000000000001</v>
      </c>
      <c r="R59" t="s">
        <v>62</v>
      </c>
      <c r="S59">
        <v>10</v>
      </c>
      <c r="T59" t="s">
        <v>63</v>
      </c>
      <c r="U59">
        <v>56</v>
      </c>
      <c r="V59" t="s">
        <v>64</v>
      </c>
      <c r="W59">
        <v>127632</v>
      </c>
      <c r="X59" t="s">
        <v>65</v>
      </c>
      <c r="Y59" t="s">
        <v>175</v>
      </c>
      <c r="Z59" t="s">
        <v>23</v>
      </c>
      <c r="AA59">
        <v>0.99994609999999995</v>
      </c>
      <c r="AB59" t="s">
        <v>24</v>
      </c>
      <c r="AC59">
        <v>1.17626E-2</v>
      </c>
    </row>
    <row r="60" spans="1:29" x14ac:dyDescent="0.25">
      <c r="A60" t="s">
        <v>176</v>
      </c>
      <c r="B60" t="s">
        <v>25</v>
      </c>
      <c r="C60">
        <v>1200</v>
      </c>
      <c r="D60" t="s">
        <v>26</v>
      </c>
      <c r="E60">
        <v>1000000</v>
      </c>
      <c r="F60" t="s">
        <v>27</v>
      </c>
      <c r="G60">
        <v>12345</v>
      </c>
      <c r="H60" t="s">
        <v>29</v>
      </c>
      <c r="I60">
        <v>5.0000000000000001E-4</v>
      </c>
      <c r="J60" t="s">
        <v>30</v>
      </c>
      <c r="K60">
        <v>0.99997840000000005</v>
      </c>
      <c r="L60" t="s">
        <v>31</v>
      </c>
      <c r="M60">
        <v>1.33521E-2</v>
      </c>
      <c r="N60" t="s">
        <v>60</v>
      </c>
      <c r="O60">
        <v>66</v>
      </c>
      <c r="P60" t="s">
        <v>61</v>
      </c>
      <c r="Q60">
        <v>1200.2</v>
      </c>
      <c r="R60" t="s">
        <v>62</v>
      </c>
      <c r="S60">
        <v>5</v>
      </c>
      <c r="T60" t="s">
        <v>63</v>
      </c>
      <c r="U60">
        <v>36</v>
      </c>
      <c r="V60" t="s">
        <v>64</v>
      </c>
      <c r="W60">
        <v>116467</v>
      </c>
      <c r="X60" t="s">
        <v>65</v>
      </c>
      <c r="Y60" t="e" cm="1">
        <f t="array" aca="1" ref="Y60" ca="1">-0.0089553197486+(1.0012361938433*v0)+(1.0017229051224*V1)+((0.9366874531259*v0)*COS(V2))+((1.086193402993*V1)*COS(V2))+((0.127895039056*COS(V2))*LOG(((V1*EXP((pow((-1+(-0.5*V1)),-1)*pow((v0+(-1*V1)),2))))*EXP(((0.5*pow(v0,-1))*pow((-1+(-1*pow(V1,2))),1))))))</f>
        <v>#NAME?</v>
      </c>
      <c r="Z60" t="s">
        <v>23</v>
      </c>
      <c r="AA60">
        <v>0.99997849999999999</v>
      </c>
      <c r="AB60" t="s">
        <v>24</v>
      </c>
      <c r="AC60">
        <v>1.32756E-2</v>
      </c>
    </row>
    <row r="61" spans="1:29" x14ac:dyDescent="0.25">
      <c r="A61" t="s">
        <v>177</v>
      </c>
      <c r="B61" t="s">
        <v>25</v>
      </c>
      <c r="C61">
        <v>1200</v>
      </c>
      <c r="D61" t="s">
        <v>26</v>
      </c>
      <c r="E61">
        <v>1000000</v>
      </c>
      <c r="F61" t="s">
        <v>27</v>
      </c>
      <c r="G61">
        <v>12345</v>
      </c>
      <c r="H61" t="s">
        <v>29</v>
      </c>
      <c r="I61">
        <v>5.0000000000000001E-4</v>
      </c>
      <c r="J61" t="s">
        <v>30</v>
      </c>
      <c r="K61">
        <v>1</v>
      </c>
      <c r="L61" t="s">
        <v>31</v>
      </c>
      <c r="M61">
        <v>0</v>
      </c>
      <c r="N61" t="s">
        <v>60</v>
      </c>
      <c r="O61">
        <v>8</v>
      </c>
      <c r="P61" t="s">
        <v>61</v>
      </c>
      <c r="Q61">
        <v>6.1</v>
      </c>
      <c r="R61" t="s">
        <v>62</v>
      </c>
      <c r="S61">
        <v>1</v>
      </c>
      <c r="T61" t="s">
        <v>63</v>
      </c>
      <c r="U61">
        <v>3</v>
      </c>
      <c r="V61" t="s">
        <v>64</v>
      </c>
      <c r="W61">
        <v>1184</v>
      </c>
      <c r="X61" t="s">
        <v>65</v>
      </c>
      <c r="Y61" t="s">
        <v>130</v>
      </c>
      <c r="Z61" t="s">
        <v>23</v>
      </c>
      <c r="AA61">
        <v>1</v>
      </c>
      <c r="AB61" t="s">
        <v>24</v>
      </c>
      <c r="AC61">
        <v>0</v>
      </c>
    </row>
    <row r="62" spans="1:29" x14ac:dyDescent="0.25">
      <c r="A62" t="s">
        <v>178</v>
      </c>
      <c r="B62" t="s">
        <v>25</v>
      </c>
      <c r="C62">
        <v>1200</v>
      </c>
      <c r="D62" t="s">
        <v>26</v>
      </c>
      <c r="E62">
        <v>1000000</v>
      </c>
      <c r="F62" t="s">
        <v>27</v>
      </c>
      <c r="G62">
        <v>12345</v>
      </c>
      <c r="H62" t="s">
        <v>29</v>
      </c>
      <c r="I62">
        <v>5.0000000000000001E-4</v>
      </c>
      <c r="J62" t="s">
        <v>30</v>
      </c>
      <c r="K62">
        <v>0.99710650000000001</v>
      </c>
      <c r="L62" t="s">
        <v>31</v>
      </c>
      <c r="M62">
        <v>5.5847500000000001E-2</v>
      </c>
      <c r="N62" t="s">
        <v>60</v>
      </c>
      <c r="O62">
        <v>78</v>
      </c>
      <c r="P62" t="s">
        <v>61</v>
      </c>
      <c r="Q62">
        <v>1201.8</v>
      </c>
      <c r="R62" t="s">
        <v>62</v>
      </c>
      <c r="S62">
        <v>4</v>
      </c>
      <c r="T62" t="s">
        <v>63</v>
      </c>
      <c r="U62">
        <v>32</v>
      </c>
      <c r="V62" t="s">
        <v>64</v>
      </c>
      <c r="W62">
        <v>110479</v>
      </c>
      <c r="X62" t="s">
        <v>65</v>
      </c>
      <c r="Y62" t="s">
        <v>179</v>
      </c>
      <c r="Z62" t="s">
        <v>23</v>
      </c>
      <c r="AA62">
        <v>0.9970755</v>
      </c>
      <c r="AB62" t="s">
        <v>24</v>
      </c>
      <c r="AC62">
        <v>5.5975200000000003E-2</v>
      </c>
    </row>
    <row r="63" spans="1:29" x14ac:dyDescent="0.25">
      <c r="A63" t="s">
        <v>180</v>
      </c>
      <c r="B63" t="s">
        <v>25</v>
      </c>
      <c r="C63">
        <v>1200</v>
      </c>
      <c r="D63" t="s">
        <v>26</v>
      </c>
      <c r="E63">
        <v>1000000</v>
      </c>
      <c r="F63" t="s">
        <v>27</v>
      </c>
      <c r="G63">
        <v>12345</v>
      </c>
      <c r="H63" t="s">
        <v>29</v>
      </c>
      <c r="I63">
        <v>5.0000000000000001E-4</v>
      </c>
      <c r="J63" t="s">
        <v>30</v>
      </c>
      <c r="K63">
        <v>1</v>
      </c>
      <c r="L63" t="s">
        <v>31</v>
      </c>
      <c r="M63">
        <v>0</v>
      </c>
      <c r="N63" t="s">
        <v>60</v>
      </c>
      <c r="O63">
        <v>12</v>
      </c>
      <c r="P63" t="s">
        <v>61</v>
      </c>
      <c r="Q63">
        <v>14.6</v>
      </c>
      <c r="R63" t="s">
        <v>62</v>
      </c>
      <c r="S63">
        <v>1</v>
      </c>
      <c r="T63" t="s">
        <v>63</v>
      </c>
      <c r="U63">
        <v>4</v>
      </c>
      <c r="V63" t="s">
        <v>64</v>
      </c>
      <c r="W63">
        <v>2574</v>
      </c>
      <c r="X63" t="s">
        <v>65</v>
      </c>
      <c r="Y63" t="s">
        <v>181</v>
      </c>
      <c r="Z63" t="s">
        <v>23</v>
      </c>
      <c r="AA63">
        <v>1</v>
      </c>
      <c r="AB63" t="s">
        <v>24</v>
      </c>
      <c r="AC63">
        <v>0</v>
      </c>
    </row>
    <row r="64" spans="1:29" x14ac:dyDescent="0.25">
      <c r="A64" t="s">
        <v>182</v>
      </c>
      <c r="B64" t="s">
        <v>25</v>
      </c>
      <c r="C64">
        <v>1200</v>
      </c>
      <c r="D64" t="s">
        <v>26</v>
      </c>
      <c r="E64">
        <v>1000000</v>
      </c>
      <c r="F64" t="s">
        <v>27</v>
      </c>
      <c r="G64">
        <v>12345</v>
      </c>
      <c r="H64" t="s">
        <v>29</v>
      </c>
      <c r="I64">
        <v>5.0000000000000001E-4</v>
      </c>
      <c r="J64" t="s">
        <v>30</v>
      </c>
      <c r="K64">
        <v>1</v>
      </c>
      <c r="L64" t="s">
        <v>31</v>
      </c>
      <c r="M64">
        <v>0</v>
      </c>
      <c r="N64" t="s">
        <v>60</v>
      </c>
      <c r="O64">
        <v>17</v>
      </c>
      <c r="P64" t="s">
        <v>61</v>
      </c>
      <c r="Q64">
        <v>1064.8</v>
      </c>
      <c r="R64" t="s">
        <v>62</v>
      </c>
      <c r="S64">
        <v>2</v>
      </c>
      <c r="T64" t="s">
        <v>63</v>
      </c>
      <c r="U64">
        <v>28</v>
      </c>
      <c r="V64" t="s">
        <v>64</v>
      </c>
      <c r="W64">
        <v>87984</v>
      </c>
      <c r="X64" t="s">
        <v>65</v>
      </c>
      <c r="Y64" t="s">
        <v>183</v>
      </c>
      <c r="Z64" t="s">
        <v>23</v>
      </c>
      <c r="AA64">
        <v>1</v>
      </c>
      <c r="AB64" t="s">
        <v>24</v>
      </c>
      <c r="AC64">
        <v>0</v>
      </c>
    </row>
    <row r="65" spans="1:29" x14ac:dyDescent="0.25">
      <c r="A65" t="s">
        <v>184</v>
      </c>
      <c r="B65" t="s">
        <v>25</v>
      </c>
      <c r="C65">
        <v>1200</v>
      </c>
      <c r="D65" t="s">
        <v>26</v>
      </c>
      <c r="E65">
        <v>1000000</v>
      </c>
      <c r="F65" t="s">
        <v>27</v>
      </c>
      <c r="G65">
        <v>12345</v>
      </c>
      <c r="H65" t="s">
        <v>29</v>
      </c>
      <c r="I65">
        <v>5.0000000000000001E-4</v>
      </c>
      <c r="J65" t="s">
        <v>30</v>
      </c>
      <c r="K65">
        <v>0.58623150000000002</v>
      </c>
      <c r="L65" t="s">
        <v>31</v>
      </c>
      <c r="M65">
        <v>1.6550986999999999</v>
      </c>
      <c r="N65" t="s">
        <v>60</v>
      </c>
      <c r="O65">
        <v>68</v>
      </c>
      <c r="P65" t="s">
        <v>61</v>
      </c>
      <c r="Q65">
        <v>1200.4000000000001</v>
      </c>
      <c r="R65" t="s">
        <v>62</v>
      </c>
      <c r="S65">
        <v>4</v>
      </c>
      <c r="T65" t="s">
        <v>63</v>
      </c>
      <c r="U65">
        <v>55</v>
      </c>
      <c r="V65" t="s">
        <v>64</v>
      </c>
      <c r="W65">
        <v>125552</v>
      </c>
      <c r="X65" t="s">
        <v>65</v>
      </c>
      <c r="Y65" t="s">
        <v>185</v>
      </c>
      <c r="Z65" t="s">
        <v>23</v>
      </c>
      <c r="AA65">
        <v>0.58990209999999998</v>
      </c>
      <c r="AB65" t="s">
        <v>24</v>
      </c>
      <c r="AC65">
        <v>1.6548182</v>
      </c>
    </row>
    <row r="66" spans="1:29" x14ac:dyDescent="0.25">
      <c r="A66" t="s">
        <v>186</v>
      </c>
      <c r="B66" t="s">
        <v>25</v>
      </c>
      <c r="C66">
        <v>1200</v>
      </c>
      <c r="D66" t="s">
        <v>26</v>
      </c>
      <c r="E66">
        <v>1000000</v>
      </c>
      <c r="F66" t="s">
        <v>27</v>
      </c>
      <c r="G66">
        <v>12345</v>
      </c>
      <c r="H66" t="s">
        <v>29</v>
      </c>
      <c r="I66">
        <v>5.0000000000000001E-4</v>
      </c>
      <c r="J66" t="s">
        <v>30</v>
      </c>
      <c r="K66">
        <v>0.98711819999999995</v>
      </c>
      <c r="L66" t="s">
        <v>31</v>
      </c>
      <c r="M66">
        <v>6.8233E-3</v>
      </c>
      <c r="N66" t="s">
        <v>60</v>
      </c>
      <c r="O66">
        <v>52</v>
      </c>
      <c r="P66" t="s">
        <v>61</v>
      </c>
      <c r="Q66">
        <v>1200.7</v>
      </c>
      <c r="R66" t="s">
        <v>62</v>
      </c>
      <c r="S66">
        <v>20</v>
      </c>
      <c r="T66" t="s">
        <v>63</v>
      </c>
      <c r="U66">
        <v>83</v>
      </c>
      <c r="V66" t="s">
        <v>64</v>
      </c>
      <c r="W66">
        <v>112615</v>
      </c>
      <c r="X66" t="s">
        <v>65</v>
      </c>
      <c r="Y66" t="s">
        <v>187</v>
      </c>
      <c r="Z66" t="s">
        <v>23</v>
      </c>
      <c r="AA66">
        <v>0.98688940000000003</v>
      </c>
      <c r="AB66" t="s">
        <v>24</v>
      </c>
      <c r="AC66">
        <v>6.8754999999999997E-3</v>
      </c>
    </row>
    <row r="67" spans="1:29" x14ac:dyDescent="0.25">
      <c r="A67" t="s">
        <v>188</v>
      </c>
      <c r="B67" t="s">
        <v>25</v>
      </c>
      <c r="C67">
        <v>1200</v>
      </c>
      <c r="D67" t="s">
        <v>26</v>
      </c>
      <c r="E67">
        <v>1000000</v>
      </c>
      <c r="F67" t="s">
        <v>27</v>
      </c>
      <c r="G67">
        <v>12345</v>
      </c>
      <c r="H67" t="s">
        <v>29</v>
      </c>
      <c r="I67">
        <v>5.0000000000000001E-4</v>
      </c>
      <c r="J67" t="s">
        <v>30</v>
      </c>
      <c r="K67">
        <v>0.99999119999999997</v>
      </c>
      <c r="L67" t="s">
        <v>31</v>
      </c>
      <c r="M67">
        <v>5.4771000000000004E-3</v>
      </c>
      <c r="N67" t="s">
        <v>60</v>
      </c>
      <c r="O67">
        <v>44</v>
      </c>
      <c r="P67" t="s">
        <v>61</v>
      </c>
      <c r="Q67">
        <v>1201.4000000000001</v>
      </c>
      <c r="R67" t="s">
        <v>62</v>
      </c>
      <c r="S67">
        <v>14</v>
      </c>
      <c r="T67" t="s">
        <v>63</v>
      </c>
      <c r="U67">
        <v>59</v>
      </c>
      <c r="V67" t="s">
        <v>64</v>
      </c>
      <c r="W67">
        <v>117047</v>
      </c>
      <c r="X67" t="s">
        <v>65</v>
      </c>
      <c r="Y67" t="s">
        <v>189</v>
      </c>
      <c r="Z67" t="s">
        <v>23</v>
      </c>
      <c r="AA67">
        <v>0.99999110000000002</v>
      </c>
      <c r="AB67" t="s">
        <v>24</v>
      </c>
      <c r="AC67">
        <v>5.4853999999999997E-3</v>
      </c>
    </row>
    <row r="68" spans="1:29" x14ac:dyDescent="0.25">
      <c r="A68" t="s">
        <v>190</v>
      </c>
      <c r="B68" t="s">
        <v>25</v>
      </c>
      <c r="C68">
        <v>1200</v>
      </c>
      <c r="D68" t="s">
        <v>26</v>
      </c>
      <c r="E68">
        <v>1000000</v>
      </c>
      <c r="F68" t="s">
        <v>27</v>
      </c>
      <c r="G68">
        <v>12345</v>
      </c>
      <c r="H68" t="s">
        <v>29</v>
      </c>
      <c r="I68">
        <v>5.0000000000000001E-4</v>
      </c>
      <c r="J68" t="s">
        <v>30</v>
      </c>
      <c r="K68">
        <v>1</v>
      </c>
      <c r="L68" t="s">
        <v>31</v>
      </c>
      <c r="M68">
        <v>0</v>
      </c>
      <c r="N68" t="s">
        <v>60</v>
      </c>
      <c r="O68">
        <v>14</v>
      </c>
      <c r="P68" t="s">
        <v>61</v>
      </c>
      <c r="Q68">
        <v>9.1</v>
      </c>
      <c r="R68" t="s">
        <v>62</v>
      </c>
      <c r="S68">
        <v>1</v>
      </c>
      <c r="T68" t="s">
        <v>63</v>
      </c>
      <c r="U68">
        <v>4</v>
      </c>
      <c r="V68" t="s">
        <v>64</v>
      </c>
      <c r="W68">
        <v>1605</v>
      </c>
      <c r="X68" t="s">
        <v>65</v>
      </c>
      <c r="Y68" t="s">
        <v>191</v>
      </c>
      <c r="Z68" t="s">
        <v>23</v>
      </c>
      <c r="AA68">
        <v>1</v>
      </c>
      <c r="AB68" t="s">
        <v>24</v>
      </c>
      <c r="AC68">
        <v>0</v>
      </c>
    </row>
    <row r="69" spans="1:29" x14ac:dyDescent="0.25">
      <c r="A69" t="s">
        <v>192</v>
      </c>
      <c r="B69" t="s">
        <v>25</v>
      </c>
      <c r="C69">
        <v>1200</v>
      </c>
      <c r="D69" t="s">
        <v>26</v>
      </c>
      <c r="E69">
        <v>1000000</v>
      </c>
      <c r="F69" t="s">
        <v>27</v>
      </c>
      <c r="G69">
        <v>12345</v>
      </c>
      <c r="H69" t="s">
        <v>29</v>
      </c>
      <c r="I69">
        <v>5.0000000000000001E-4</v>
      </c>
      <c r="J69" t="s">
        <v>30</v>
      </c>
      <c r="K69">
        <v>0.98424449999999997</v>
      </c>
      <c r="L69" t="s">
        <v>31</v>
      </c>
      <c r="M69">
        <v>0.2411015</v>
      </c>
      <c r="N69" t="s">
        <v>60</v>
      </c>
      <c r="O69">
        <v>62</v>
      </c>
      <c r="P69" t="s">
        <v>61</v>
      </c>
      <c r="Q69">
        <v>1200.9000000000001</v>
      </c>
      <c r="R69" t="s">
        <v>62</v>
      </c>
      <c r="S69">
        <v>5</v>
      </c>
      <c r="T69" t="s">
        <v>63</v>
      </c>
      <c r="U69">
        <v>42</v>
      </c>
      <c r="V69" t="s">
        <v>64</v>
      </c>
      <c r="W69">
        <v>126915</v>
      </c>
      <c r="X69" t="s">
        <v>65</v>
      </c>
      <c r="Y69" t="e" cm="1">
        <f t="array" aca="1" ref="Y69" ca="1">-3.2747102765048+(4.6828219557248*pow((((((((-0.4758725214056+V1)+(0.3868441720571*v0))+(0.0579445940631*pow(v0,2)))+(-0.6777484785215*LOG(V1)))+(-0.4861045187468*SIN(((1.65+V3)+(-1*V2)))))+((-1*V1)*SIN((0.1073416034906*v0))))+(((-1*LOG(v0))*LOG(V1))*SIN(((1.5+V3)+(-1*V2))))),0.5))</f>
        <v>#NAME?</v>
      </c>
      <c r="Z69" t="s">
        <v>23</v>
      </c>
      <c r="AA69">
        <v>0.98424940000000005</v>
      </c>
      <c r="AB69" t="s">
        <v>24</v>
      </c>
      <c r="AC69">
        <v>0.24011009999999999</v>
      </c>
    </row>
    <row r="70" spans="1:29" x14ac:dyDescent="0.25">
      <c r="A70" t="s">
        <v>193</v>
      </c>
      <c r="B70" t="s">
        <v>25</v>
      </c>
      <c r="C70">
        <v>1200</v>
      </c>
      <c r="D70" t="s">
        <v>26</v>
      </c>
      <c r="E70">
        <v>1000000</v>
      </c>
      <c r="F70" t="s">
        <v>27</v>
      </c>
      <c r="G70">
        <v>12345</v>
      </c>
      <c r="H70" t="s">
        <v>29</v>
      </c>
      <c r="I70">
        <v>5.0000000000000001E-4</v>
      </c>
      <c r="J70" t="s">
        <v>30</v>
      </c>
      <c r="K70">
        <v>0.81969130000000001</v>
      </c>
      <c r="L70" t="s">
        <v>31</v>
      </c>
      <c r="M70">
        <v>2.1717979999999999</v>
      </c>
      <c r="N70" t="s">
        <v>60</v>
      </c>
      <c r="O70">
        <v>59</v>
      </c>
      <c r="P70" t="s">
        <v>61</v>
      </c>
      <c r="Q70">
        <v>1202</v>
      </c>
      <c r="R70" t="s">
        <v>62</v>
      </c>
      <c r="S70">
        <v>15</v>
      </c>
      <c r="T70" t="s">
        <v>63</v>
      </c>
      <c r="U70">
        <v>56</v>
      </c>
      <c r="V70" t="s">
        <v>64</v>
      </c>
      <c r="W70">
        <v>117540</v>
      </c>
      <c r="X70" t="s">
        <v>65</v>
      </c>
      <c r="Y70" t="e" cm="1">
        <f t="array" aca="1" ref="Y70" ca="1">-6.1870602096811+(2.1097718212598*v0)+(1.5529765993945*V2)+(0.3760786127792*EXP((3.1415926535898*pow(V2,-1))))+((0.5756466538694*V2)*SIN((22.9431295184646*SIN(pow(V2,-1)))))+(((-2.3619499111787*v0)*SIN(V1))*SIN(LOG(((V1+(EXP((1.8*SIN(V1)))*EXP((V1*V2))))+((-1*v0)*V2)))))</f>
        <v>#NAME?</v>
      </c>
      <c r="Z70" t="s">
        <v>23</v>
      </c>
      <c r="AA70">
        <v>0.81848560000000004</v>
      </c>
      <c r="AB70" t="s">
        <v>24</v>
      </c>
      <c r="AC70">
        <v>2.1935975999999999</v>
      </c>
    </row>
    <row r="71" spans="1:29" x14ac:dyDescent="0.25">
      <c r="A71" t="s">
        <v>194</v>
      </c>
      <c r="B71" t="s">
        <v>25</v>
      </c>
      <c r="C71">
        <v>1200</v>
      </c>
      <c r="D71" t="s">
        <v>26</v>
      </c>
      <c r="E71">
        <v>1000000</v>
      </c>
      <c r="F71" t="s">
        <v>27</v>
      </c>
      <c r="G71">
        <v>12345</v>
      </c>
      <c r="H71" t="s">
        <v>29</v>
      </c>
      <c r="I71">
        <v>5.0000000000000001E-4</v>
      </c>
      <c r="J71" t="s">
        <v>30</v>
      </c>
      <c r="K71">
        <v>0.98602690000000004</v>
      </c>
      <c r="L71" t="s">
        <v>31</v>
      </c>
      <c r="M71">
        <v>0.1174191</v>
      </c>
      <c r="N71" t="s">
        <v>60</v>
      </c>
      <c r="O71">
        <v>35</v>
      </c>
      <c r="P71" t="s">
        <v>61</v>
      </c>
      <c r="Q71">
        <v>1200.2</v>
      </c>
      <c r="R71" t="s">
        <v>62</v>
      </c>
      <c r="S71">
        <v>4</v>
      </c>
      <c r="T71" t="s">
        <v>63</v>
      </c>
      <c r="U71">
        <v>61</v>
      </c>
      <c r="V71" t="s">
        <v>64</v>
      </c>
      <c r="W71">
        <v>146972</v>
      </c>
      <c r="X71" t="s">
        <v>65</v>
      </c>
      <c r="Y71" t="e" cm="1">
        <f t="array" aca="1" ref="Y71" ca="1">-2.0128606479324+(4.1797205993752*pow(((1+(0.240115961369*pow(pow((v0+(-1*V1)),2),0.66)))+(-0.7219843469492*COS((0.7318415704585*pow(pow((V3+(-1*V2)),2),0.45))))),0.5))</f>
        <v>#NAME?</v>
      </c>
      <c r="Z71" t="s">
        <v>23</v>
      </c>
      <c r="AA71">
        <v>0.98616360000000003</v>
      </c>
      <c r="AB71" t="s">
        <v>24</v>
      </c>
      <c r="AC71">
        <v>0.1174692</v>
      </c>
    </row>
    <row r="72" spans="1:29" x14ac:dyDescent="0.25">
      <c r="A72" t="s">
        <v>195</v>
      </c>
      <c r="B72" t="s">
        <v>25</v>
      </c>
      <c r="C72">
        <v>1200</v>
      </c>
      <c r="D72" t="s">
        <v>26</v>
      </c>
      <c r="E72">
        <v>1000000</v>
      </c>
      <c r="F72" t="s">
        <v>27</v>
      </c>
      <c r="G72">
        <v>12345</v>
      </c>
      <c r="H72" t="s">
        <v>29</v>
      </c>
      <c r="I72">
        <v>5.0000000000000001E-4</v>
      </c>
      <c r="J72" t="s">
        <v>30</v>
      </c>
      <c r="K72">
        <v>1</v>
      </c>
      <c r="L72" t="s">
        <v>31</v>
      </c>
      <c r="M72">
        <v>0</v>
      </c>
      <c r="N72" t="s">
        <v>60</v>
      </c>
      <c r="O72">
        <v>12</v>
      </c>
      <c r="P72" t="s">
        <v>61</v>
      </c>
      <c r="Q72">
        <v>14.2</v>
      </c>
      <c r="R72" t="s">
        <v>62</v>
      </c>
      <c r="S72">
        <v>1</v>
      </c>
      <c r="T72" t="s">
        <v>63</v>
      </c>
      <c r="U72">
        <v>4</v>
      </c>
      <c r="V72" t="s">
        <v>64</v>
      </c>
      <c r="W72">
        <v>2574</v>
      </c>
      <c r="X72" t="s">
        <v>65</v>
      </c>
      <c r="Y72" t="s">
        <v>181</v>
      </c>
      <c r="Z72" t="s">
        <v>23</v>
      </c>
      <c r="AA72">
        <v>1</v>
      </c>
      <c r="AB72" t="s">
        <v>24</v>
      </c>
      <c r="AC72">
        <v>0</v>
      </c>
    </row>
    <row r="73" spans="1:29" x14ac:dyDescent="0.25">
      <c r="A73" t="s">
        <v>196</v>
      </c>
      <c r="B73" t="s">
        <v>25</v>
      </c>
      <c r="C73">
        <v>1200</v>
      </c>
      <c r="D73" t="s">
        <v>26</v>
      </c>
      <c r="E73">
        <v>1000000</v>
      </c>
      <c r="F73" t="s">
        <v>27</v>
      </c>
      <c r="G73">
        <v>12345</v>
      </c>
      <c r="H73" t="s">
        <v>29</v>
      </c>
      <c r="I73">
        <v>5.0000000000000001E-4</v>
      </c>
      <c r="J73" t="s">
        <v>30</v>
      </c>
      <c r="K73">
        <v>1</v>
      </c>
      <c r="L73" t="s">
        <v>31</v>
      </c>
      <c r="M73">
        <v>0</v>
      </c>
      <c r="N73" t="s">
        <v>60</v>
      </c>
      <c r="O73">
        <v>13</v>
      </c>
      <c r="P73" t="s">
        <v>61</v>
      </c>
      <c r="Q73">
        <v>17.7</v>
      </c>
      <c r="R73" t="s">
        <v>62</v>
      </c>
      <c r="S73">
        <v>1</v>
      </c>
      <c r="T73" t="s">
        <v>63</v>
      </c>
      <c r="U73">
        <v>5</v>
      </c>
      <c r="V73" t="s">
        <v>64</v>
      </c>
      <c r="W73">
        <v>3060</v>
      </c>
      <c r="X73" t="s">
        <v>65</v>
      </c>
      <c r="Y73" t="s">
        <v>197</v>
      </c>
      <c r="Z73" t="s">
        <v>23</v>
      </c>
      <c r="AA73">
        <v>1</v>
      </c>
      <c r="AB73" t="s">
        <v>24</v>
      </c>
      <c r="AC73">
        <v>0</v>
      </c>
    </row>
    <row r="74" spans="1:29" x14ac:dyDescent="0.25">
      <c r="A74" t="s">
        <v>198</v>
      </c>
      <c r="B74" t="s">
        <v>25</v>
      </c>
      <c r="C74">
        <v>1200</v>
      </c>
      <c r="D74" t="s">
        <v>26</v>
      </c>
      <c r="E74">
        <v>1000000</v>
      </c>
      <c r="F74" t="s">
        <v>27</v>
      </c>
      <c r="G74">
        <v>12345</v>
      </c>
      <c r="H74" t="s">
        <v>29</v>
      </c>
      <c r="I74">
        <v>5.0000000000000001E-4</v>
      </c>
      <c r="J74" t="s">
        <v>30</v>
      </c>
      <c r="K74">
        <v>1</v>
      </c>
      <c r="L74" t="s">
        <v>31</v>
      </c>
      <c r="M74">
        <v>0</v>
      </c>
      <c r="N74" t="s">
        <v>60</v>
      </c>
      <c r="O74">
        <v>12</v>
      </c>
      <c r="P74" t="s">
        <v>61</v>
      </c>
      <c r="Q74">
        <v>14</v>
      </c>
      <c r="R74" t="s">
        <v>62</v>
      </c>
      <c r="S74">
        <v>1</v>
      </c>
      <c r="T74" t="s">
        <v>63</v>
      </c>
      <c r="U74">
        <v>4</v>
      </c>
      <c r="V74" t="s">
        <v>64</v>
      </c>
      <c r="W74">
        <v>2566</v>
      </c>
      <c r="X74" t="s">
        <v>65</v>
      </c>
      <c r="Y74" t="s">
        <v>199</v>
      </c>
      <c r="Z74" t="s">
        <v>23</v>
      </c>
      <c r="AA74">
        <v>1</v>
      </c>
      <c r="AB74" t="s">
        <v>24</v>
      </c>
      <c r="AC74">
        <v>0</v>
      </c>
    </row>
    <row r="75" spans="1:29" x14ac:dyDescent="0.25">
      <c r="A75" t="s">
        <v>200</v>
      </c>
      <c r="B75" t="s">
        <v>25</v>
      </c>
      <c r="C75">
        <v>1200</v>
      </c>
      <c r="D75" t="s">
        <v>26</v>
      </c>
      <c r="E75">
        <v>1000000</v>
      </c>
      <c r="F75" t="s">
        <v>27</v>
      </c>
      <c r="G75">
        <v>12345</v>
      </c>
      <c r="H75" t="s">
        <v>29</v>
      </c>
      <c r="I75">
        <v>5.0000000000000001E-4</v>
      </c>
      <c r="J75" t="s">
        <v>30</v>
      </c>
      <c r="K75">
        <v>0.99979739999999995</v>
      </c>
      <c r="L75" t="s">
        <v>31</v>
      </c>
      <c r="M75">
        <v>0.103459</v>
      </c>
      <c r="N75" t="s">
        <v>60</v>
      </c>
      <c r="O75">
        <v>60</v>
      </c>
      <c r="P75" t="s">
        <v>61</v>
      </c>
      <c r="Q75">
        <v>1201.4000000000001</v>
      </c>
      <c r="R75" t="s">
        <v>62</v>
      </c>
      <c r="S75">
        <v>4</v>
      </c>
      <c r="T75" t="s">
        <v>63</v>
      </c>
      <c r="U75">
        <v>49</v>
      </c>
      <c r="V75" t="s">
        <v>64</v>
      </c>
      <c r="W75">
        <v>115124</v>
      </c>
      <c r="X75" t="s">
        <v>65</v>
      </c>
      <c r="Y75" t="s">
        <v>201</v>
      </c>
      <c r="Z75" t="s">
        <v>23</v>
      </c>
      <c r="AA75">
        <v>0.99979739999999995</v>
      </c>
      <c r="AB75" t="s">
        <v>24</v>
      </c>
      <c r="AC75">
        <v>0.1032706</v>
      </c>
    </row>
    <row r="76" spans="1:29" x14ac:dyDescent="0.25">
      <c r="A76" t="s">
        <v>202</v>
      </c>
      <c r="B76" t="s">
        <v>25</v>
      </c>
      <c r="C76">
        <v>1200</v>
      </c>
      <c r="D76" t="s">
        <v>26</v>
      </c>
      <c r="E76">
        <v>1000000</v>
      </c>
      <c r="F76" t="s">
        <v>27</v>
      </c>
      <c r="G76">
        <v>12345</v>
      </c>
      <c r="H76" t="s">
        <v>29</v>
      </c>
      <c r="I76">
        <v>5.0000000000000001E-4</v>
      </c>
      <c r="J76" t="s">
        <v>30</v>
      </c>
      <c r="K76">
        <v>1</v>
      </c>
      <c r="L76" t="s">
        <v>31</v>
      </c>
      <c r="M76">
        <v>1.2439E-3</v>
      </c>
      <c r="N76" t="s">
        <v>60</v>
      </c>
      <c r="O76">
        <v>42</v>
      </c>
      <c r="P76" t="s">
        <v>61</v>
      </c>
      <c r="Q76">
        <v>1200.2</v>
      </c>
      <c r="R76" t="s">
        <v>62</v>
      </c>
      <c r="S76">
        <v>10</v>
      </c>
      <c r="T76" t="s">
        <v>63</v>
      </c>
      <c r="U76">
        <v>66</v>
      </c>
      <c r="V76" t="s">
        <v>64</v>
      </c>
      <c r="W76">
        <v>135239</v>
      </c>
      <c r="X76" t="s">
        <v>65</v>
      </c>
      <c r="Y76" t="e" cm="1">
        <f t="array" aca="1" ref="Y76" ca="1">-0.0002695590637+((0.9996316028851*v0)*pow(V2,2))+((0.4499343910826*v0)*pow(V1,2))+(((0.1559015025989*v0)*pow(V1,3))*pow((V2+(-1*V1)),-1))+(((0.0071657115818*v0)*V1)*V2)</f>
        <v>#NAME?</v>
      </c>
      <c r="Z76" t="s">
        <v>23</v>
      </c>
      <c r="AA76">
        <v>1</v>
      </c>
      <c r="AB76" t="s">
        <v>24</v>
      </c>
      <c r="AC76">
        <v>1.1842999999999999E-3</v>
      </c>
    </row>
    <row r="77" spans="1:29" x14ac:dyDescent="0.25">
      <c r="A77" t="s">
        <v>203</v>
      </c>
      <c r="B77" t="s">
        <v>25</v>
      </c>
      <c r="C77">
        <v>1200</v>
      </c>
      <c r="D77" t="s">
        <v>26</v>
      </c>
      <c r="E77">
        <v>1000000</v>
      </c>
      <c r="F77" t="s">
        <v>27</v>
      </c>
      <c r="G77">
        <v>12345</v>
      </c>
      <c r="H77" t="s">
        <v>29</v>
      </c>
      <c r="I77">
        <v>5.0000000000000001E-4</v>
      </c>
      <c r="J77" t="s">
        <v>30</v>
      </c>
      <c r="K77">
        <v>1</v>
      </c>
      <c r="L77" t="s">
        <v>31</v>
      </c>
      <c r="M77">
        <v>0</v>
      </c>
      <c r="N77" t="s">
        <v>60</v>
      </c>
      <c r="O77">
        <v>16</v>
      </c>
      <c r="P77" t="s">
        <v>61</v>
      </c>
      <c r="Q77">
        <v>328.1</v>
      </c>
      <c r="R77" t="s">
        <v>62</v>
      </c>
      <c r="S77">
        <v>4</v>
      </c>
      <c r="T77" t="s">
        <v>63</v>
      </c>
      <c r="U77">
        <v>32</v>
      </c>
      <c r="V77" t="s">
        <v>64</v>
      </c>
      <c r="W77">
        <v>43382</v>
      </c>
      <c r="X77" t="s">
        <v>65</v>
      </c>
      <c r="Y77" t="s">
        <v>204</v>
      </c>
      <c r="Z77" t="s">
        <v>23</v>
      </c>
      <c r="AA77">
        <v>1</v>
      </c>
      <c r="AB77" t="s">
        <v>24</v>
      </c>
      <c r="AC77">
        <v>0</v>
      </c>
    </row>
    <row r="78" spans="1:29" x14ac:dyDescent="0.25">
      <c r="A78" t="s">
        <v>205</v>
      </c>
      <c r="B78" t="s">
        <v>25</v>
      </c>
      <c r="C78">
        <v>1200</v>
      </c>
      <c r="D78" t="s">
        <v>26</v>
      </c>
      <c r="E78">
        <v>1000000</v>
      </c>
      <c r="F78" t="s">
        <v>27</v>
      </c>
      <c r="G78">
        <v>12345</v>
      </c>
      <c r="H78" t="s">
        <v>29</v>
      </c>
      <c r="I78">
        <v>5.0000000000000001E-4</v>
      </c>
      <c r="J78" t="s">
        <v>30</v>
      </c>
      <c r="K78">
        <v>1</v>
      </c>
      <c r="L78" t="s">
        <v>31</v>
      </c>
      <c r="M78">
        <v>0</v>
      </c>
      <c r="N78" t="s">
        <v>60</v>
      </c>
      <c r="O78">
        <v>28</v>
      </c>
      <c r="P78" t="s">
        <v>61</v>
      </c>
      <c r="Q78">
        <v>224.5</v>
      </c>
      <c r="R78" t="s">
        <v>62</v>
      </c>
      <c r="S78">
        <v>1</v>
      </c>
      <c r="T78" t="s">
        <v>63</v>
      </c>
      <c r="U78">
        <v>10</v>
      </c>
      <c r="V78" t="s">
        <v>64</v>
      </c>
      <c r="W78">
        <v>24747</v>
      </c>
      <c r="X78" t="s">
        <v>65</v>
      </c>
      <c r="Y78" t="s">
        <v>206</v>
      </c>
      <c r="Z78" t="s">
        <v>23</v>
      </c>
      <c r="AA78">
        <v>1</v>
      </c>
      <c r="AB78" t="s">
        <v>24</v>
      </c>
      <c r="AC78">
        <v>0</v>
      </c>
    </row>
    <row r="79" spans="1:29" x14ac:dyDescent="0.25">
      <c r="A79" t="s">
        <v>207</v>
      </c>
      <c r="B79" t="s">
        <v>25</v>
      </c>
      <c r="C79">
        <v>1200</v>
      </c>
      <c r="D79" t="s">
        <v>26</v>
      </c>
      <c r="E79">
        <v>1000000</v>
      </c>
      <c r="F79" t="s">
        <v>27</v>
      </c>
      <c r="G79">
        <v>12345</v>
      </c>
      <c r="H79" t="s">
        <v>29</v>
      </c>
      <c r="I79">
        <v>5.0000000000000001E-4</v>
      </c>
      <c r="J79" t="s">
        <v>30</v>
      </c>
      <c r="K79">
        <v>1</v>
      </c>
      <c r="L79" t="s">
        <v>31</v>
      </c>
      <c r="M79">
        <v>0</v>
      </c>
      <c r="N79" t="s">
        <v>60</v>
      </c>
      <c r="O79">
        <v>14</v>
      </c>
      <c r="P79" t="s">
        <v>61</v>
      </c>
      <c r="Q79">
        <v>24.2</v>
      </c>
      <c r="R79" t="s">
        <v>62</v>
      </c>
      <c r="S79">
        <v>1</v>
      </c>
      <c r="T79" t="s">
        <v>63</v>
      </c>
      <c r="U79">
        <v>5</v>
      </c>
      <c r="V79" t="s">
        <v>64</v>
      </c>
      <c r="W79">
        <v>4034</v>
      </c>
      <c r="X79" t="s">
        <v>65</v>
      </c>
      <c r="Y79" t="s">
        <v>208</v>
      </c>
      <c r="Z79" t="s">
        <v>23</v>
      </c>
      <c r="AA79">
        <v>1</v>
      </c>
      <c r="AB79" t="s">
        <v>24</v>
      </c>
      <c r="AC79">
        <v>0</v>
      </c>
    </row>
    <row r="80" spans="1:29" x14ac:dyDescent="0.25">
      <c r="A80" t="s">
        <v>209</v>
      </c>
      <c r="B80" t="s">
        <v>25</v>
      </c>
      <c r="C80">
        <v>1200</v>
      </c>
      <c r="D80" t="s">
        <v>26</v>
      </c>
      <c r="E80">
        <v>1000000</v>
      </c>
      <c r="F80" t="s">
        <v>27</v>
      </c>
      <c r="G80">
        <v>12345</v>
      </c>
      <c r="H80" t="s">
        <v>29</v>
      </c>
      <c r="I80">
        <v>5.0000000000000001E-4</v>
      </c>
      <c r="J80" t="s">
        <v>30</v>
      </c>
      <c r="K80">
        <v>0.98734149999999998</v>
      </c>
      <c r="L80" t="s">
        <v>31</v>
      </c>
      <c r="M80">
        <v>2.8660551000000001</v>
      </c>
      <c r="N80" t="s">
        <v>60</v>
      </c>
      <c r="O80">
        <v>137</v>
      </c>
      <c r="P80" t="s">
        <v>61</v>
      </c>
      <c r="Q80">
        <v>1201.3</v>
      </c>
      <c r="R80" t="s">
        <v>62</v>
      </c>
      <c r="S80">
        <v>1</v>
      </c>
      <c r="T80" t="s">
        <v>63</v>
      </c>
      <c r="U80">
        <v>27</v>
      </c>
      <c r="V80" t="s">
        <v>64</v>
      </c>
      <c r="W80">
        <v>91139</v>
      </c>
      <c r="X80" t="s">
        <v>65</v>
      </c>
      <c r="Y80" t="s">
        <v>210</v>
      </c>
      <c r="Z80" t="s">
        <v>23</v>
      </c>
      <c r="AA80">
        <v>0.98736539999999995</v>
      </c>
      <c r="AB80" t="s">
        <v>24</v>
      </c>
      <c r="AC80">
        <v>2.8828155999999998</v>
      </c>
    </row>
    <row r="81" spans="1:29" x14ac:dyDescent="0.25">
      <c r="A81" t="s">
        <v>211</v>
      </c>
      <c r="B81" t="s">
        <v>25</v>
      </c>
      <c r="C81">
        <v>1200</v>
      </c>
      <c r="D81" t="s">
        <v>26</v>
      </c>
      <c r="E81">
        <v>1000000</v>
      </c>
      <c r="F81" t="s">
        <v>27</v>
      </c>
      <c r="G81">
        <v>12345</v>
      </c>
      <c r="H81" t="s">
        <v>29</v>
      </c>
      <c r="I81">
        <v>5.0000000000000001E-4</v>
      </c>
      <c r="J81" t="s">
        <v>30</v>
      </c>
      <c r="K81">
        <v>0.99801709999999999</v>
      </c>
      <c r="L81" t="s">
        <v>31</v>
      </c>
      <c r="M81">
        <v>1.274926</v>
      </c>
      <c r="N81" t="s">
        <v>60</v>
      </c>
      <c r="O81">
        <v>100</v>
      </c>
      <c r="P81" t="s">
        <v>61</v>
      </c>
      <c r="Q81">
        <v>1202</v>
      </c>
      <c r="R81" t="s">
        <v>62</v>
      </c>
      <c r="S81">
        <v>2</v>
      </c>
      <c r="T81" t="s">
        <v>63</v>
      </c>
      <c r="U81">
        <v>29</v>
      </c>
      <c r="V81" t="s">
        <v>64</v>
      </c>
      <c r="W81">
        <v>87104</v>
      </c>
      <c r="X81" t="s">
        <v>65</v>
      </c>
      <c r="Y81" t="s">
        <v>212</v>
      </c>
      <c r="Z81" t="s">
        <v>23</v>
      </c>
      <c r="AA81">
        <v>0.99795710000000004</v>
      </c>
      <c r="AB81" t="s">
        <v>24</v>
      </c>
      <c r="AC81">
        <v>1.2798514000000001</v>
      </c>
    </row>
    <row r="82" spans="1:29" x14ac:dyDescent="0.25">
      <c r="A82" t="s">
        <v>213</v>
      </c>
      <c r="B82" t="s">
        <v>25</v>
      </c>
      <c r="C82">
        <v>1200</v>
      </c>
      <c r="D82" t="s">
        <v>26</v>
      </c>
      <c r="E82">
        <v>1000000</v>
      </c>
      <c r="F82" t="s">
        <v>27</v>
      </c>
      <c r="G82">
        <v>12345</v>
      </c>
      <c r="H82" t="s">
        <v>29</v>
      </c>
      <c r="I82">
        <v>5.0000000000000001E-4</v>
      </c>
      <c r="J82" t="s">
        <v>30</v>
      </c>
      <c r="K82">
        <v>0.40166629999999998</v>
      </c>
      <c r="L82" t="s">
        <v>31</v>
      </c>
      <c r="M82">
        <v>0.27301569999999997</v>
      </c>
      <c r="N82" t="s">
        <v>60</v>
      </c>
      <c r="O82">
        <v>123</v>
      </c>
      <c r="P82" t="s">
        <v>61</v>
      </c>
      <c r="Q82">
        <v>1200.5999999999999</v>
      </c>
      <c r="R82" t="s">
        <v>62</v>
      </c>
      <c r="S82">
        <v>6</v>
      </c>
      <c r="T82" t="s">
        <v>63</v>
      </c>
      <c r="U82">
        <v>44</v>
      </c>
      <c r="V82" t="s">
        <v>64</v>
      </c>
      <c r="W82">
        <v>135104</v>
      </c>
      <c r="X82" t="s">
        <v>65</v>
      </c>
      <c r="Y82" t="s">
        <v>214</v>
      </c>
      <c r="Z82" t="s">
        <v>23</v>
      </c>
      <c r="AA82">
        <v>0.40748319999999999</v>
      </c>
      <c r="AB82" t="s">
        <v>24</v>
      </c>
      <c r="AC82">
        <v>0.2731981</v>
      </c>
    </row>
    <row r="83" spans="1:29" x14ac:dyDescent="0.25">
      <c r="A83" t="s">
        <v>215</v>
      </c>
      <c r="B83" t="s">
        <v>25</v>
      </c>
      <c r="C83">
        <v>1200</v>
      </c>
      <c r="D83" t="s">
        <v>26</v>
      </c>
      <c r="E83">
        <v>1000000</v>
      </c>
      <c r="F83" t="s">
        <v>27</v>
      </c>
      <c r="G83">
        <v>12345</v>
      </c>
      <c r="H83" t="s">
        <v>29</v>
      </c>
      <c r="I83">
        <v>5.0000000000000001E-4</v>
      </c>
      <c r="J83" t="s">
        <v>30</v>
      </c>
      <c r="K83">
        <v>0.99999990000000005</v>
      </c>
      <c r="L83" t="s">
        <v>31</v>
      </c>
      <c r="M83">
        <v>1.2324E-3</v>
      </c>
      <c r="N83" t="s">
        <v>60</v>
      </c>
      <c r="O83">
        <v>32</v>
      </c>
      <c r="P83" t="s">
        <v>61</v>
      </c>
      <c r="Q83">
        <v>1202.9000000000001</v>
      </c>
      <c r="R83" t="s">
        <v>62</v>
      </c>
      <c r="S83">
        <v>25</v>
      </c>
      <c r="T83" t="s">
        <v>63</v>
      </c>
      <c r="U83">
        <v>76</v>
      </c>
      <c r="V83" t="s">
        <v>64</v>
      </c>
      <c r="W83">
        <v>112974</v>
      </c>
      <c r="X83" t="s">
        <v>65</v>
      </c>
      <c r="Y83" t="s">
        <v>216</v>
      </c>
      <c r="Z83" t="s">
        <v>23</v>
      </c>
      <c r="AA83">
        <v>0.99999990000000005</v>
      </c>
      <c r="AB83" t="s">
        <v>24</v>
      </c>
      <c r="AC83">
        <v>1.5120999999999999E-3</v>
      </c>
    </row>
    <row r="84" spans="1:29" x14ac:dyDescent="0.25">
      <c r="A84" t="s">
        <v>217</v>
      </c>
      <c r="B84" t="s">
        <v>25</v>
      </c>
      <c r="C84">
        <v>1200</v>
      </c>
      <c r="D84" t="s">
        <v>26</v>
      </c>
      <c r="E84">
        <v>1000000</v>
      </c>
      <c r="F84" t="s">
        <v>27</v>
      </c>
      <c r="G84">
        <v>12345</v>
      </c>
      <c r="H84" t="s">
        <v>29</v>
      </c>
      <c r="I84">
        <v>5.0000000000000001E-4</v>
      </c>
      <c r="J84" t="s">
        <v>30</v>
      </c>
      <c r="K84">
        <v>0.92402329999999999</v>
      </c>
      <c r="L84" t="s">
        <v>31</v>
      </c>
      <c r="M84">
        <v>0.23446420000000001</v>
      </c>
      <c r="N84" t="s">
        <v>60</v>
      </c>
      <c r="O84">
        <v>8</v>
      </c>
      <c r="P84" t="s">
        <v>61</v>
      </c>
      <c r="Q84">
        <v>1209.4000000000001</v>
      </c>
      <c r="R84" t="s">
        <v>62</v>
      </c>
      <c r="S84">
        <v>50</v>
      </c>
      <c r="T84" t="s">
        <v>63</v>
      </c>
      <c r="U84">
        <v>104</v>
      </c>
      <c r="V84" t="s">
        <v>64</v>
      </c>
      <c r="W84">
        <v>46511</v>
      </c>
      <c r="X84" t="s">
        <v>65</v>
      </c>
      <c r="Y84" t="s">
        <v>218</v>
      </c>
      <c r="Z84" t="s">
        <v>23</v>
      </c>
      <c r="AA84">
        <v>0.92398860000000005</v>
      </c>
      <c r="AB84" t="s">
        <v>24</v>
      </c>
      <c r="AC84">
        <v>0.2336695</v>
      </c>
    </row>
    <row r="85" spans="1:29" x14ac:dyDescent="0.25">
      <c r="A85" t="s">
        <v>219</v>
      </c>
      <c r="B85" t="s">
        <v>25</v>
      </c>
      <c r="C85">
        <v>1200</v>
      </c>
      <c r="D85" t="s">
        <v>26</v>
      </c>
      <c r="E85">
        <v>1000000</v>
      </c>
      <c r="F85" t="s">
        <v>27</v>
      </c>
      <c r="G85">
        <v>12345</v>
      </c>
      <c r="H85" t="s">
        <v>29</v>
      </c>
      <c r="I85">
        <v>5.0000000000000001E-4</v>
      </c>
      <c r="J85" t="s">
        <v>30</v>
      </c>
      <c r="K85">
        <v>1</v>
      </c>
      <c r="L85" t="s">
        <v>31</v>
      </c>
      <c r="M85">
        <v>0</v>
      </c>
      <c r="N85" t="s">
        <v>60</v>
      </c>
      <c r="O85">
        <v>14</v>
      </c>
      <c r="P85" t="s">
        <v>61</v>
      </c>
      <c r="Q85">
        <v>20.3</v>
      </c>
      <c r="R85" t="s">
        <v>62</v>
      </c>
      <c r="S85">
        <v>1</v>
      </c>
      <c r="T85" t="s">
        <v>63</v>
      </c>
      <c r="U85">
        <v>5</v>
      </c>
      <c r="V85" t="s">
        <v>64</v>
      </c>
      <c r="W85">
        <v>3559</v>
      </c>
      <c r="X85" t="s">
        <v>65</v>
      </c>
      <c r="Y85" t="s">
        <v>220</v>
      </c>
      <c r="Z85" t="s">
        <v>23</v>
      </c>
      <c r="AA85">
        <v>1</v>
      </c>
      <c r="AB85" t="s">
        <v>24</v>
      </c>
      <c r="AC85">
        <v>0</v>
      </c>
    </row>
    <row r="86" spans="1:29" x14ac:dyDescent="0.25">
      <c r="A86" t="s">
        <v>221</v>
      </c>
      <c r="B86" t="s">
        <v>25</v>
      </c>
      <c r="C86">
        <v>1200</v>
      </c>
      <c r="D86" t="s">
        <v>26</v>
      </c>
      <c r="E86">
        <v>1000000</v>
      </c>
      <c r="F86" t="s">
        <v>27</v>
      </c>
      <c r="G86">
        <v>12345</v>
      </c>
      <c r="H86" t="s">
        <v>29</v>
      </c>
      <c r="I86">
        <v>5.0000000000000001E-4</v>
      </c>
      <c r="J86" t="s">
        <v>30</v>
      </c>
      <c r="K86">
        <v>0.99999689999999997</v>
      </c>
      <c r="L86" t="s">
        <v>31</v>
      </c>
      <c r="M86">
        <v>1.6266699999999999E-2</v>
      </c>
      <c r="N86" t="s">
        <v>60</v>
      </c>
      <c r="O86">
        <v>16</v>
      </c>
      <c r="P86" t="s">
        <v>61</v>
      </c>
      <c r="Q86">
        <v>1200.5</v>
      </c>
      <c r="R86" t="s">
        <v>62</v>
      </c>
      <c r="S86">
        <v>19</v>
      </c>
      <c r="T86" t="s">
        <v>63</v>
      </c>
      <c r="U86">
        <v>97</v>
      </c>
      <c r="V86" t="s">
        <v>64</v>
      </c>
      <c r="W86">
        <v>130376</v>
      </c>
      <c r="X86" t="s">
        <v>65</v>
      </c>
      <c r="Y86" t="e" cm="1">
        <f t="array" aca="1" ref="Y86" ca="1">-0.4697848492733+((((6.275496366528*V2)*V3)*pow(v0,-1))*pow(V1,-1))</f>
        <v>#VALUE!</v>
      </c>
      <c r="Z86" t="s">
        <v>23</v>
      </c>
      <c r="AA86">
        <v>0.99999709999999997</v>
      </c>
      <c r="AB86" t="s">
        <v>24</v>
      </c>
      <c r="AC86">
        <v>1.6003900000000001E-2</v>
      </c>
    </row>
    <row r="87" spans="1:29" x14ac:dyDescent="0.25">
      <c r="A87" t="s">
        <v>222</v>
      </c>
      <c r="B87" t="s">
        <v>25</v>
      </c>
      <c r="C87">
        <v>1200</v>
      </c>
      <c r="D87" t="s">
        <v>26</v>
      </c>
      <c r="E87">
        <v>1000000</v>
      </c>
      <c r="F87" t="s">
        <v>27</v>
      </c>
      <c r="G87">
        <v>12345</v>
      </c>
      <c r="H87" t="s">
        <v>29</v>
      </c>
      <c r="I87">
        <v>5.0000000000000001E-4</v>
      </c>
      <c r="J87" t="s">
        <v>30</v>
      </c>
      <c r="K87">
        <v>1</v>
      </c>
      <c r="L87" t="s">
        <v>31</v>
      </c>
      <c r="M87">
        <v>0</v>
      </c>
      <c r="N87" t="s">
        <v>60</v>
      </c>
      <c r="O87">
        <v>12</v>
      </c>
      <c r="P87" t="s">
        <v>61</v>
      </c>
      <c r="Q87">
        <v>14.4</v>
      </c>
      <c r="R87" t="s">
        <v>62</v>
      </c>
      <c r="S87">
        <v>1</v>
      </c>
      <c r="T87" t="s">
        <v>63</v>
      </c>
      <c r="U87">
        <v>4</v>
      </c>
      <c r="V87" t="s">
        <v>64</v>
      </c>
      <c r="W87">
        <v>2572</v>
      </c>
      <c r="X87" t="s">
        <v>65</v>
      </c>
      <c r="Y87" t="s">
        <v>223</v>
      </c>
      <c r="Z87" t="s">
        <v>23</v>
      </c>
      <c r="AA87">
        <v>1</v>
      </c>
      <c r="AB87" t="s">
        <v>24</v>
      </c>
      <c r="AC87">
        <v>0</v>
      </c>
    </row>
    <row r="88" spans="1:29" x14ac:dyDescent="0.25">
      <c r="A88" t="s">
        <v>224</v>
      </c>
      <c r="B88" t="s">
        <v>25</v>
      </c>
      <c r="C88">
        <v>1200</v>
      </c>
      <c r="D88" t="s">
        <v>26</v>
      </c>
      <c r="E88">
        <v>1000000</v>
      </c>
      <c r="F88" t="s">
        <v>27</v>
      </c>
      <c r="G88">
        <v>12345</v>
      </c>
      <c r="H88" t="s">
        <v>29</v>
      </c>
      <c r="I88">
        <v>5.0000000000000001E-4</v>
      </c>
      <c r="J88" t="s">
        <v>30</v>
      </c>
      <c r="K88">
        <v>0.99422569999999999</v>
      </c>
      <c r="L88" t="s">
        <v>31</v>
      </c>
      <c r="M88">
        <v>3.4193800000000003E-2</v>
      </c>
      <c r="N88" t="s">
        <v>60</v>
      </c>
      <c r="O88">
        <v>50</v>
      </c>
      <c r="P88" t="s">
        <v>61</v>
      </c>
      <c r="Q88">
        <v>1202.0999999999999</v>
      </c>
      <c r="R88" t="s">
        <v>62</v>
      </c>
      <c r="S88">
        <v>6</v>
      </c>
      <c r="T88" t="s">
        <v>63</v>
      </c>
      <c r="U88">
        <v>49</v>
      </c>
      <c r="V88" t="s">
        <v>64</v>
      </c>
      <c r="W88">
        <v>120206</v>
      </c>
      <c r="X88" t="s">
        <v>65</v>
      </c>
      <c r="Y88" t="s">
        <v>225</v>
      </c>
      <c r="Z88" t="s">
        <v>23</v>
      </c>
      <c r="AA88">
        <v>0.99417270000000002</v>
      </c>
      <c r="AB88" t="s">
        <v>24</v>
      </c>
      <c r="AC88">
        <v>3.4296199999999999E-2</v>
      </c>
    </row>
    <row r="89" spans="1:29" x14ac:dyDescent="0.25">
      <c r="A89" t="s">
        <v>226</v>
      </c>
      <c r="B89" t="s">
        <v>25</v>
      </c>
      <c r="C89">
        <v>1200</v>
      </c>
      <c r="D89" t="s">
        <v>26</v>
      </c>
      <c r="E89">
        <v>1000000</v>
      </c>
      <c r="F89" t="s">
        <v>27</v>
      </c>
      <c r="G89">
        <v>12345</v>
      </c>
      <c r="H89" t="s">
        <v>29</v>
      </c>
      <c r="I89">
        <v>5.0000000000000001E-4</v>
      </c>
      <c r="J89" t="s">
        <v>30</v>
      </c>
      <c r="K89">
        <v>0.99325149999999995</v>
      </c>
      <c r="L89" t="s">
        <v>31</v>
      </c>
      <c r="M89">
        <v>0.56338759999999999</v>
      </c>
      <c r="N89" t="s">
        <v>60</v>
      </c>
      <c r="O89">
        <v>24</v>
      </c>
      <c r="P89" t="s">
        <v>61</v>
      </c>
      <c r="Q89">
        <v>1200.2</v>
      </c>
      <c r="R89" t="s">
        <v>62</v>
      </c>
      <c r="S89">
        <v>2</v>
      </c>
      <c r="T89" t="s">
        <v>63</v>
      </c>
      <c r="U89">
        <v>42</v>
      </c>
      <c r="V89" t="s">
        <v>64</v>
      </c>
      <c r="W89">
        <v>119101</v>
      </c>
      <c r="X89" t="s">
        <v>65</v>
      </c>
      <c r="Y89" t="s">
        <v>227</v>
      </c>
      <c r="Z89" t="s">
        <v>23</v>
      </c>
      <c r="AA89">
        <v>0.99247660000000004</v>
      </c>
      <c r="AB89" t="s">
        <v>24</v>
      </c>
      <c r="AC89">
        <v>0.6069563</v>
      </c>
    </row>
    <row r="90" spans="1:29" x14ac:dyDescent="0.25">
      <c r="A90" t="s">
        <v>228</v>
      </c>
      <c r="B90" t="s">
        <v>25</v>
      </c>
      <c r="C90">
        <v>1200</v>
      </c>
      <c r="D90" t="s">
        <v>26</v>
      </c>
      <c r="E90">
        <v>1000000</v>
      </c>
      <c r="F90" t="s">
        <v>27</v>
      </c>
      <c r="G90">
        <v>12345</v>
      </c>
      <c r="H90" t="s">
        <v>29</v>
      </c>
      <c r="I90">
        <v>5.0000000000000001E-4</v>
      </c>
      <c r="J90" t="s">
        <v>30</v>
      </c>
      <c r="K90">
        <v>1</v>
      </c>
      <c r="L90" t="s">
        <v>31</v>
      </c>
      <c r="M90">
        <v>0</v>
      </c>
      <c r="N90" t="s">
        <v>60</v>
      </c>
      <c r="O90">
        <v>24</v>
      </c>
      <c r="P90" t="s">
        <v>61</v>
      </c>
      <c r="Q90">
        <v>69.400000000000006</v>
      </c>
      <c r="R90" t="s">
        <v>62</v>
      </c>
      <c r="S90">
        <v>1</v>
      </c>
      <c r="T90" t="s">
        <v>63</v>
      </c>
      <c r="U90">
        <v>8</v>
      </c>
      <c r="V90" t="s">
        <v>64</v>
      </c>
      <c r="W90">
        <v>9635</v>
      </c>
      <c r="X90" t="s">
        <v>65</v>
      </c>
      <c r="Y90" t="s">
        <v>229</v>
      </c>
      <c r="Z90" t="s">
        <v>23</v>
      </c>
      <c r="AA90">
        <v>1</v>
      </c>
      <c r="AB90" t="s">
        <v>24</v>
      </c>
      <c r="AC90">
        <v>0</v>
      </c>
    </row>
    <row r="91" spans="1:29" x14ac:dyDescent="0.25">
      <c r="A91" t="s">
        <v>230</v>
      </c>
      <c r="B91" t="s">
        <v>25</v>
      </c>
      <c r="C91">
        <v>1200</v>
      </c>
      <c r="D91" t="s">
        <v>26</v>
      </c>
      <c r="E91">
        <v>1000000</v>
      </c>
      <c r="F91" t="s">
        <v>27</v>
      </c>
      <c r="G91">
        <v>12345</v>
      </c>
      <c r="H91" t="s">
        <v>29</v>
      </c>
      <c r="I91">
        <v>5.0000000000000001E-4</v>
      </c>
      <c r="J91" t="s">
        <v>30</v>
      </c>
      <c r="K91">
        <v>1</v>
      </c>
      <c r="L91" t="s">
        <v>31</v>
      </c>
      <c r="M91">
        <v>0</v>
      </c>
      <c r="N91" t="s">
        <v>60</v>
      </c>
      <c r="O91">
        <v>15</v>
      </c>
      <c r="P91" t="s">
        <v>61</v>
      </c>
      <c r="Q91">
        <v>28.7</v>
      </c>
      <c r="R91" t="s">
        <v>62</v>
      </c>
      <c r="S91">
        <v>1</v>
      </c>
      <c r="T91" t="s">
        <v>63</v>
      </c>
      <c r="U91">
        <v>8</v>
      </c>
      <c r="V91" t="s">
        <v>64</v>
      </c>
      <c r="W91">
        <v>5362</v>
      </c>
      <c r="X91" t="s">
        <v>65</v>
      </c>
      <c r="Y91" t="s">
        <v>231</v>
      </c>
      <c r="Z91" t="s">
        <v>23</v>
      </c>
      <c r="AA91">
        <v>1</v>
      </c>
      <c r="AB91" t="s">
        <v>24</v>
      </c>
      <c r="AC91">
        <v>0</v>
      </c>
    </row>
    <row r="92" spans="1:29" x14ac:dyDescent="0.25">
      <c r="A92" t="s">
        <v>232</v>
      </c>
      <c r="B92" t="s">
        <v>25</v>
      </c>
      <c r="C92">
        <v>1200</v>
      </c>
      <c r="D92" t="s">
        <v>26</v>
      </c>
      <c r="E92">
        <v>1000000</v>
      </c>
      <c r="F92" t="s">
        <v>27</v>
      </c>
      <c r="G92">
        <v>12345</v>
      </c>
      <c r="H92" t="s">
        <v>29</v>
      </c>
      <c r="I92">
        <v>5.0000000000000001E-4</v>
      </c>
      <c r="J92" t="s">
        <v>30</v>
      </c>
      <c r="K92">
        <v>1</v>
      </c>
      <c r="L92" t="s">
        <v>31</v>
      </c>
      <c r="M92">
        <v>0</v>
      </c>
      <c r="N92" t="s">
        <v>60</v>
      </c>
      <c r="O92">
        <v>15</v>
      </c>
      <c r="P92" t="s">
        <v>61</v>
      </c>
      <c r="Q92">
        <v>39.299999999999997</v>
      </c>
      <c r="R92" t="s">
        <v>62</v>
      </c>
      <c r="S92">
        <v>1</v>
      </c>
      <c r="T92" t="s">
        <v>63</v>
      </c>
      <c r="U92">
        <v>7</v>
      </c>
      <c r="V92" t="s">
        <v>64</v>
      </c>
      <c r="W92">
        <v>6143</v>
      </c>
      <c r="X92" t="s">
        <v>65</v>
      </c>
      <c r="Y92" t="s">
        <v>233</v>
      </c>
      <c r="Z92" t="s">
        <v>23</v>
      </c>
      <c r="AA92">
        <v>1</v>
      </c>
      <c r="AB92" t="s">
        <v>24</v>
      </c>
      <c r="AC92">
        <v>0</v>
      </c>
    </row>
    <row r="93" spans="1:29" x14ac:dyDescent="0.25">
      <c r="A93" t="s">
        <v>234</v>
      </c>
      <c r="B93" t="s">
        <v>25</v>
      </c>
      <c r="C93">
        <v>1200</v>
      </c>
      <c r="D93" t="s">
        <v>26</v>
      </c>
      <c r="E93">
        <v>1000000</v>
      </c>
      <c r="F93" t="s">
        <v>27</v>
      </c>
      <c r="G93">
        <v>12345</v>
      </c>
      <c r="H93" t="s">
        <v>29</v>
      </c>
      <c r="I93">
        <v>5.0000000000000001E-4</v>
      </c>
      <c r="J93" t="s">
        <v>30</v>
      </c>
      <c r="K93">
        <v>1</v>
      </c>
      <c r="L93" t="s">
        <v>31</v>
      </c>
      <c r="M93">
        <v>0</v>
      </c>
      <c r="N93" t="s">
        <v>60</v>
      </c>
      <c r="O93">
        <v>24</v>
      </c>
      <c r="P93" t="s">
        <v>61</v>
      </c>
      <c r="Q93">
        <v>73.5</v>
      </c>
      <c r="R93" t="s">
        <v>62</v>
      </c>
      <c r="S93">
        <v>1</v>
      </c>
      <c r="T93" t="s">
        <v>63</v>
      </c>
      <c r="U93">
        <v>8</v>
      </c>
      <c r="V93" t="s">
        <v>64</v>
      </c>
      <c r="W93">
        <v>10474</v>
      </c>
      <c r="X93" t="s">
        <v>65</v>
      </c>
      <c r="Y93" t="s">
        <v>235</v>
      </c>
      <c r="Z93" t="s">
        <v>23</v>
      </c>
      <c r="AA93">
        <v>1</v>
      </c>
      <c r="AB93" t="s">
        <v>24</v>
      </c>
      <c r="AC93">
        <v>0</v>
      </c>
    </row>
    <row r="94" spans="1:29" x14ac:dyDescent="0.25">
      <c r="A94" t="s">
        <v>236</v>
      </c>
      <c r="B94" t="s">
        <v>25</v>
      </c>
      <c r="C94">
        <v>1200</v>
      </c>
      <c r="D94" t="s">
        <v>26</v>
      </c>
      <c r="E94">
        <v>1000000</v>
      </c>
      <c r="F94" t="s">
        <v>27</v>
      </c>
      <c r="G94">
        <v>12345</v>
      </c>
      <c r="H94" t="s">
        <v>29</v>
      </c>
      <c r="I94">
        <v>5.0000000000000001E-4</v>
      </c>
      <c r="J94" t="s">
        <v>30</v>
      </c>
      <c r="K94">
        <v>1</v>
      </c>
      <c r="L94" t="s">
        <v>31</v>
      </c>
      <c r="M94">
        <v>0</v>
      </c>
      <c r="N94" t="s">
        <v>60</v>
      </c>
      <c r="O94">
        <v>24</v>
      </c>
      <c r="P94" t="s">
        <v>61</v>
      </c>
      <c r="Q94">
        <v>255.9</v>
      </c>
      <c r="R94" t="s">
        <v>62</v>
      </c>
      <c r="S94">
        <v>1</v>
      </c>
      <c r="T94" t="s">
        <v>63</v>
      </c>
      <c r="U94">
        <v>16</v>
      </c>
      <c r="V94" t="s">
        <v>64</v>
      </c>
      <c r="W94">
        <v>32433</v>
      </c>
      <c r="X94" t="s">
        <v>65</v>
      </c>
      <c r="Y94" t="s">
        <v>237</v>
      </c>
      <c r="Z94" t="s">
        <v>23</v>
      </c>
      <c r="AA94">
        <v>1</v>
      </c>
      <c r="AB94" t="s">
        <v>24</v>
      </c>
      <c r="AC94">
        <v>0</v>
      </c>
    </row>
    <row r="95" spans="1:29" x14ac:dyDescent="0.25">
      <c r="A95" t="s">
        <v>238</v>
      </c>
      <c r="B95" t="s">
        <v>25</v>
      </c>
      <c r="C95">
        <v>1200</v>
      </c>
      <c r="D95" t="s">
        <v>26</v>
      </c>
      <c r="E95">
        <v>1000000</v>
      </c>
      <c r="F95" t="s">
        <v>27</v>
      </c>
      <c r="G95">
        <v>12345</v>
      </c>
      <c r="H95" t="s">
        <v>29</v>
      </c>
      <c r="I95">
        <v>5.0000000000000001E-4</v>
      </c>
      <c r="J95" t="s">
        <v>30</v>
      </c>
      <c r="K95">
        <v>1</v>
      </c>
      <c r="L95" t="s">
        <v>31</v>
      </c>
      <c r="M95">
        <v>0</v>
      </c>
      <c r="N95" t="s">
        <v>60</v>
      </c>
      <c r="O95">
        <v>50</v>
      </c>
      <c r="P95" t="s">
        <v>61</v>
      </c>
      <c r="Q95">
        <v>289.10000000000002</v>
      </c>
      <c r="R95" t="s">
        <v>62</v>
      </c>
      <c r="S95">
        <v>1</v>
      </c>
      <c r="T95" t="s">
        <v>63</v>
      </c>
      <c r="U95">
        <v>11</v>
      </c>
      <c r="V95" t="s">
        <v>64</v>
      </c>
      <c r="W95">
        <v>31415</v>
      </c>
      <c r="X95" t="s">
        <v>65</v>
      </c>
      <c r="Y95" t="s">
        <v>239</v>
      </c>
      <c r="Z95" t="s">
        <v>23</v>
      </c>
      <c r="AA95">
        <v>1</v>
      </c>
      <c r="AB95" t="s">
        <v>24</v>
      </c>
      <c r="AC95">
        <v>0</v>
      </c>
    </row>
    <row r="96" spans="1:29" x14ac:dyDescent="0.25">
      <c r="A96" t="s">
        <v>240</v>
      </c>
      <c r="B96" t="s">
        <v>25</v>
      </c>
      <c r="C96">
        <v>1200</v>
      </c>
      <c r="D96" t="s">
        <v>26</v>
      </c>
      <c r="E96">
        <v>1000000</v>
      </c>
      <c r="F96" t="s">
        <v>27</v>
      </c>
      <c r="G96">
        <v>12345</v>
      </c>
      <c r="H96" t="s">
        <v>29</v>
      </c>
      <c r="I96">
        <v>5.0000000000000001E-4</v>
      </c>
      <c r="J96" t="s">
        <v>30</v>
      </c>
      <c r="K96">
        <v>1</v>
      </c>
      <c r="L96" t="s">
        <v>31</v>
      </c>
      <c r="M96">
        <v>0</v>
      </c>
      <c r="N96" t="s">
        <v>60</v>
      </c>
      <c r="O96">
        <v>24</v>
      </c>
      <c r="P96" t="s">
        <v>61</v>
      </c>
      <c r="Q96">
        <v>349.1</v>
      </c>
      <c r="R96" t="s">
        <v>62</v>
      </c>
      <c r="S96">
        <v>4</v>
      </c>
      <c r="T96" t="s">
        <v>63</v>
      </c>
      <c r="U96">
        <v>21</v>
      </c>
      <c r="V96" t="s">
        <v>64</v>
      </c>
      <c r="W96">
        <v>39134</v>
      </c>
      <c r="X96" t="s">
        <v>65</v>
      </c>
      <c r="Y96" t="s">
        <v>241</v>
      </c>
      <c r="Z96" t="s">
        <v>23</v>
      </c>
      <c r="AA96">
        <v>1</v>
      </c>
      <c r="AB96" t="s">
        <v>24</v>
      </c>
      <c r="AC96">
        <v>0</v>
      </c>
    </row>
    <row r="97" spans="1:29" x14ac:dyDescent="0.25">
      <c r="A97" t="s">
        <v>242</v>
      </c>
      <c r="B97" t="s">
        <v>25</v>
      </c>
      <c r="C97">
        <v>1200</v>
      </c>
      <c r="D97" t="s">
        <v>26</v>
      </c>
      <c r="E97">
        <v>1000000</v>
      </c>
      <c r="F97" t="s">
        <v>27</v>
      </c>
      <c r="G97">
        <v>12345</v>
      </c>
      <c r="H97" t="s">
        <v>29</v>
      </c>
      <c r="I97">
        <v>5.0000000000000001E-4</v>
      </c>
      <c r="J97" t="s">
        <v>30</v>
      </c>
      <c r="K97">
        <v>0.99966250000000001</v>
      </c>
      <c r="L97" t="s">
        <v>31</v>
      </c>
      <c r="M97">
        <v>2.2216E-2</v>
      </c>
      <c r="N97" t="s">
        <v>60</v>
      </c>
      <c r="O97">
        <v>32</v>
      </c>
      <c r="P97" t="s">
        <v>61</v>
      </c>
      <c r="Q97">
        <v>1200.7</v>
      </c>
      <c r="R97" t="s">
        <v>62</v>
      </c>
      <c r="S97">
        <v>14</v>
      </c>
      <c r="T97" t="s">
        <v>63</v>
      </c>
      <c r="U97">
        <v>96</v>
      </c>
      <c r="V97" t="s">
        <v>64</v>
      </c>
      <c r="W97">
        <v>144341</v>
      </c>
      <c r="X97" t="s">
        <v>65</v>
      </c>
      <c r="Y97" t="s">
        <v>243</v>
      </c>
      <c r="Z97" t="s">
        <v>23</v>
      </c>
      <c r="AA97">
        <v>0.99965769999999998</v>
      </c>
      <c r="AB97" t="s">
        <v>24</v>
      </c>
      <c r="AC97">
        <v>2.2395600000000002E-2</v>
      </c>
    </row>
    <row r="98" spans="1:29" x14ac:dyDescent="0.25">
      <c r="A98" t="s">
        <v>244</v>
      </c>
      <c r="B98" t="s">
        <v>25</v>
      </c>
      <c r="C98">
        <v>1200</v>
      </c>
      <c r="D98" t="s">
        <v>26</v>
      </c>
      <c r="E98">
        <v>1000000</v>
      </c>
      <c r="F98" t="s">
        <v>27</v>
      </c>
      <c r="G98">
        <v>12345</v>
      </c>
      <c r="H98" t="s">
        <v>29</v>
      </c>
      <c r="I98">
        <v>5.0000000000000001E-4</v>
      </c>
      <c r="J98" t="s">
        <v>30</v>
      </c>
      <c r="K98">
        <v>1</v>
      </c>
      <c r="L98" t="s">
        <v>31</v>
      </c>
      <c r="M98">
        <v>0</v>
      </c>
      <c r="N98" t="s">
        <v>60</v>
      </c>
      <c r="O98">
        <v>12</v>
      </c>
      <c r="P98" t="s">
        <v>61</v>
      </c>
      <c r="Q98">
        <v>14.7</v>
      </c>
      <c r="R98" t="s">
        <v>62</v>
      </c>
      <c r="S98">
        <v>1</v>
      </c>
      <c r="T98" t="s">
        <v>63</v>
      </c>
      <c r="U98">
        <v>4</v>
      </c>
      <c r="V98" t="s">
        <v>64</v>
      </c>
      <c r="W98">
        <v>2574</v>
      </c>
      <c r="X98" t="s">
        <v>65</v>
      </c>
      <c r="Y98" t="s">
        <v>118</v>
      </c>
      <c r="Z98" t="s">
        <v>23</v>
      </c>
      <c r="AA98">
        <v>1</v>
      </c>
      <c r="AB98" t="s">
        <v>24</v>
      </c>
      <c r="AC98">
        <v>0</v>
      </c>
    </row>
    <row r="99" spans="1:29" x14ac:dyDescent="0.25">
      <c r="A99" t="s">
        <v>245</v>
      </c>
      <c r="B99" t="s">
        <v>25</v>
      </c>
      <c r="C99">
        <v>1200</v>
      </c>
      <c r="D99" t="s">
        <v>26</v>
      </c>
      <c r="E99">
        <v>1000000</v>
      </c>
      <c r="F99" t="s">
        <v>27</v>
      </c>
      <c r="G99">
        <v>12345</v>
      </c>
      <c r="H99" t="s">
        <v>29</v>
      </c>
      <c r="I99">
        <v>5.0000000000000001E-4</v>
      </c>
      <c r="J99" t="s">
        <v>30</v>
      </c>
      <c r="K99">
        <v>1</v>
      </c>
      <c r="L99" t="s">
        <v>31</v>
      </c>
      <c r="M99">
        <v>0</v>
      </c>
      <c r="N99" t="s">
        <v>60</v>
      </c>
      <c r="O99">
        <v>38</v>
      </c>
      <c r="P99" t="s">
        <v>61</v>
      </c>
      <c r="Q99">
        <v>287.2</v>
      </c>
      <c r="R99" t="s">
        <v>62</v>
      </c>
      <c r="S99">
        <v>1</v>
      </c>
      <c r="T99" t="s">
        <v>63</v>
      </c>
      <c r="U99">
        <v>12</v>
      </c>
      <c r="V99" t="s">
        <v>64</v>
      </c>
      <c r="W99">
        <v>32871</v>
      </c>
      <c r="X99" t="s">
        <v>65</v>
      </c>
      <c r="Y99" t="s">
        <v>246</v>
      </c>
      <c r="Z99" t="s">
        <v>23</v>
      </c>
      <c r="AA99">
        <v>1</v>
      </c>
      <c r="AB99" t="s">
        <v>24</v>
      </c>
      <c r="AC99">
        <v>0</v>
      </c>
    </row>
    <row r="100" spans="1:29" x14ac:dyDescent="0.25">
      <c r="A100" t="s">
        <v>247</v>
      </c>
      <c r="B100" t="s">
        <v>25</v>
      </c>
      <c r="C100">
        <v>1200</v>
      </c>
      <c r="D100" t="s">
        <v>26</v>
      </c>
      <c r="E100">
        <v>1000000</v>
      </c>
      <c r="F100" t="s">
        <v>27</v>
      </c>
      <c r="G100">
        <v>12345</v>
      </c>
      <c r="H100" t="s">
        <v>29</v>
      </c>
      <c r="I100">
        <v>5.0000000000000001E-4</v>
      </c>
      <c r="J100" t="s">
        <v>30</v>
      </c>
      <c r="K100">
        <v>0.6702323</v>
      </c>
      <c r="L100" t="s">
        <v>31</v>
      </c>
      <c r="M100">
        <v>1.160209</v>
      </c>
      <c r="N100" t="s">
        <v>60</v>
      </c>
      <c r="O100">
        <v>43</v>
      </c>
      <c r="P100" t="s">
        <v>61</v>
      </c>
      <c r="Q100">
        <v>1200.9000000000001</v>
      </c>
      <c r="R100" t="s">
        <v>62</v>
      </c>
      <c r="S100">
        <v>7</v>
      </c>
      <c r="T100" t="s">
        <v>63</v>
      </c>
      <c r="U100">
        <v>51</v>
      </c>
      <c r="V100" t="s">
        <v>64</v>
      </c>
      <c r="W100">
        <v>147056</v>
      </c>
      <c r="X100" t="s">
        <v>65</v>
      </c>
      <c r="Y100" t="e" cm="1">
        <f t="array" aca="1" ref="Y100" ca="1">-0.14418950248+(((0.3111903261273*V3)*SIN(V4))*SIN(V5))+(((1.5637606067616*V1)*pow(EXP(v0),0.5))*EXP((-1*V2)))+(((((2.1505181497262*v0)*V1)*EXP((-1*V2)))*SIN(V4))*SIN(V5))</f>
        <v>#VALUE!</v>
      </c>
      <c r="Z100" t="s">
        <v>23</v>
      </c>
      <c r="AA100">
        <v>0.66123089999999995</v>
      </c>
      <c r="AB100" t="s">
        <v>24</v>
      </c>
      <c r="AC100">
        <v>1.1801288000000001</v>
      </c>
    </row>
    <row r="101" spans="1:29" x14ac:dyDescent="0.25">
      <c r="A101" t="s">
        <v>248</v>
      </c>
      <c r="B101" t="s">
        <v>25</v>
      </c>
      <c r="C101">
        <v>1200</v>
      </c>
      <c r="D101" t="s">
        <v>26</v>
      </c>
      <c r="E101">
        <v>1000000</v>
      </c>
      <c r="F101" t="s">
        <v>27</v>
      </c>
      <c r="G101">
        <v>12345</v>
      </c>
      <c r="H101" t="s">
        <v>29</v>
      </c>
      <c r="I101">
        <v>5.0000000000000001E-4</v>
      </c>
      <c r="J101" t="s">
        <v>30</v>
      </c>
      <c r="K101">
        <v>0.99378809999999995</v>
      </c>
      <c r="L101" t="s">
        <v>31</v>
      </c>
      <c r="M101">
        <v>0.3971171</v>
      </c>
      <c r="N101" t="s">
        <v>60</v>
      </c>
      <c r="O101">
        <v>62</v>
      </c>
      <c r="P101" t="s">
        <v>61</v>
      </c>
      <c r="Q101">
        <v>1202</v>
      </c>
      <c r="R101" t="s">
        <v>62</v>
      </c>
      <c r="S101">
        <v>3</v>
      </c>
      <c r="T101" t="s">
        <v>63</v>
      </c>
      <c r="U101">
        <v>36</v>
      </c>
      <c r="V101" t="s">
        <v>64</v>
      </c>
      <c r="W101">
        <v>113639</v>
      </c>
      <c r="X101" t="s">
        <v>65</v>
      </c>
      <c r="Y101" t="s">
        <v>249</v>
      </c>
      <c r="Z101" t="s">
        <v>23</v>
      </c>
      <c r="AA101">
        <v>0.99391620000000003</v>
      </c>
      <c r="AB101" t="s">
        <v>24</v>
      </c>
      <c r="AC101">
        <v>0.39291300000000001</v>
      </c>
    </row>
    <row r="102" spans="1:29" x14ac:dyDescent="0.25">
      <c r="A102" t="s">
        <v>250</v>
      </c>
      <c r="B102" t="s">
        <v>25</v>
      </c>
      <c r="C102">
        <v>1200</v>
      </c>
      <c r="D102" t="s">
        <v>26</v>
      </c>
      <c r="E102">
        <v>1000000</v>
      </c>
      <c r="F102" t="s">
        <v>27</v>
      </c>
      <c r="G102">
        <v>12345</v>
      </c>
      <c r="H102" t="s">
        <v>29</v>
      </c>
      <c r="I102">
        <v>5.0000000000000001E-4</v>
      </c>
      <c r="J102" t="s">
        <v>30</v>
      </c>
      <c r="K102">
        <v>0.98173549999999998</v>
      </c>
      <c r="L102" t="s">
        <v>31</v>
      </c>
      <c r="M102">
        <v>1.6581800000000001E-2</v>
      </c>
      <c r="N102" t="s">
        <v>60</v>
      </c>
      <c r="O102">
        <v>48</v>
      </c>
      <c r="P102" t="s">
        <v>61</v>
      </c>
      <c r="Q102">
        <v>1200.2</v>
      </c>
      <c r="R102" t="s">
        <v>62</v>
      </c>
      <c r="S102">
        <v>5</v>
      </c>
      <c r="T102" t="s">
        <v>63</v>
      </c>
      <c r="U102">
        <v>40</v>
      </c>
      <c r="V102" t="s">
        <v>64</v>
      </c>
      <c r="W102">
        <v>132038</v>
      </c>
      <c r="X102" t="s">
        <v>65</v>
      </c>
      <c r="Y102" t="e" cm="1">
        <f t="array" aca="1" ref="Y102" ca="1">-0.0040604544392+(((((((1.19326208727*v0)*#REF!)*#REF!)*#REF!)*pow(#REF!,-1))*pow(#REF!,-1))*pow(#REF!,-1))+((((((((0.7996875239913*v0)*#REF!)*#REF!)*#REF!)*V1)*pow(#REF!,-1))*pow(#REF!,-1))*pow(#REF!,-1))</f>
        <v>#NAME?</v>
      </c>
      <c r="Z102" t="s">
        <v>23</v>
      </c>
      <c r="AA102">
        <v>0.98163889999999998</v>
      </c>
      <c r="AB102" t="s">
        <v>24</v>
      </c>
      <c r="AC102">
        <v>1.6761499999999999E-2</v>
      </c>
    </row>
    <row r="103" spans="1:29" x14ac:dyDescent="0.25">
      <c r="A103" t="s">
        <v>251</v>
      </c>
      <c r="B103" t="s">
        <v>25</v>
      </c>
      <c r="C103">
        <v>1200</v>
      </c>
      <c r="D103" t="s">
        <v>26</v>
      </c>
      <c r="E103">
        <v>1000000</v>
      </c>
      <c r="F103" t="s">
        <v>27</v>
      </c>
      <c r="G103">
        <v>12345</v>
      </c>
      <c r="H103" t="s">
        <v>29</v>
      </c>
      <c r="I103">
        <v>5.0000000000000001E-4</v>
      </c>
      <c r="J103" t="s">
        <v>30</v>
      </c>
      <c r="K103">
        <v>0.99994989999999995</v>
      </c>
      <c r="L103" t="s">
        <v>31</v>
      </c>
      <c r="M103">
        <v>2.2583599999999999E-2</v>
      </c>
      <c r="N103" t="s">
        <v>60</v>
      </c>
      <c r="O103">
        <v>62</v>
      </c>
      <c r="P103" t="s">
        <v>61</v>
      </c>
      <c r="Q103">
        <v>1201.0999999999999</v>
      </c>
      <c r="R103" t="s">
        <v>62</v>
      </c>
      <c r="S103">
        <v>4</v>
      </c>
      <c r="T103" t="s">
        <v>63</v>
      </c>
      <c r="U103">
        <v>38</v>
      </c>
      <c r="V103" t="s">
        <v>64</v>
      </c>
      <c r="W103">
        <v>104775</v>
      </c>
      <c r="X103" t="s">
        <v>65</v>
      </c>
      <c r="Y103" t="s">
        <v>252</v>
      </c>
      <c r="Z103" t="s">
        <v>23</v>
      </c>
      <c r="AA103">
        <v>0.99995040000000002</v>
      </c>
      <c r="AB103" t="s">
        <v>24</v>
      </c>
      <c r="AC103">
        <v>2.24619E-2</v>
      </c>
    </row>
    <row r="104" spans="1:29" x14ac:dyDescent="0.25">
      <c r="A104" t="s">
        <v>253</v>
      </c>
      <c r="B104" t="s">
        <v>25</v>
      </c>
      <c r="C104">
        <v>1200</v>
      </c>
      <c r="D104" t="s">
        <v>26</v>
      </c>
      <c r="E104">
        <v>1000000</v>
      </c>
      <c r="F104" t="s">
        <v>27</v>
      </c>
      <c r="G104">
        <v>12345</v>
      </c>
      <c r="H104" t="s">
        <v>29</v>
      </c>
      <c r="I104">
        <v>5.0000000000000001E-4</v>
      </c>
      <c r="J104" t="s">
        <v>30</v>
      </c>
      <c r="K104">
        <v>0.99548099999999995</v>
      </c>
      <c r="L104" t="s">
        <v>31</v>
      </c>
      <c r="M104">
        <v>8.4892200000000001E-2</v>
      </c>
      <c r="N104" t="s">
        <v>60</v>
      </c>
      <c r="O104">
        <v>17</v>
      </c>
      <c r="P104" t="s">
        <v>61</v>
      </c>
      <c r="Q104">
        <v>1200.7</v>
      </c>
      <c r="R104" t="s">
        <v>62</v>
      </c>
      <c r="S104">
        <v>16</v>
      </c>
      <c r="T104" t="s">
        <v>63</v>
      </c>
      <c r="U104">
        <v>59</v>
      </c>
      <c r="V104" t="s">
        <v>64</v>
      </c>
      <c r="W104">
        <v>120084</v>
      </c>
      <c r="X104" t="s">
        <v>65</v>
      </c>
      <c r="Y104" t="s">
        <v>254</v>
      </c>
      <c r="Z104" t="s">
        <v>23</v>
      </c>
      <c r="AA104">
        <v>0.99576960000000003</v>
      </c>
      <c r="AB104" t="s">
        <v>24</v>
      </c>
      <c r="AC104">
        <v>8.2008600000000001E-2</v>
      </c>
    </row>
    <row r="105" spans="1:29" x14ac:dyDescent="0.25">
      <c r="A105" t="s">
        <v>255</v>
      </c>
      <c r="B105" t="s">
        <v>25</v>
      </c>
      <c r="C105">
        <v>1200</v>
      </c>
      <c r="D105" t="s">
        <v>26</v>
      </c>
      <c r="E105">
        <v>1000000</v>
      </c>
      <c r="F105" t="s">
        <v>27</v>
      </c>
      <c r="G105">
        <v>12345</v>
      </c>
      <c r="H105" t="s">
        <v>29</v>
      </c>
      <c r="I105">
        <v>5.0000000000000001E-4</v>
      </c>
      <c r="J105" t="s">
        <v>30</v>
      </c>
      <c r="K105">
        <v>0.99983840000000002</v>
      </c>
      <c r="L105" t="s">
        <v>31</v>
      </c>
      <c r="M105">
        <v>88.353629999999995</v>
      </c>
      <c r="N105" t="s">
        <v>60</v>
      </c>
      <c r="O105">
        <v>128</v>
      </c>
      <c r="P105" t="s">
        <v>61</v>
      </c>
      <c r="Q105">
        <v>1200.2</v>
      </c>
      <c r="R105" t="s">
        <v>62</v>
      </c>
      <c r="S105">
        <v>1</v>
      </c>
      <c r="T105" t="s">
        <v>63</v>
      </c>
      <c r="U105">
        <v>28</v>
      </c>
      <c r="V105" t="s">
        <v>64</v>
      </c>
      <c r="W105">
        <v>109732</v>
      </c>
      <c r="X105" t="s">
        <v>65</v>
      </c>
      <c r="Y105" t="s">
        <v>256</v>
      </c>
      <c r="Z105" t="s">
        <v>23</v>
      </c>
      <c r="AA105">
        <v>0.99982380000000004</v>
      </c>
      <c r="AB105" t="s">
        <v>24</v>
      </c>
      <c r="AC105">
        <v>85.284878500000005</v>
      </c>
    </row>
    <row r="106" spans="1:29" x14ac:dyDescent="0.25">
      <c r="A106" t="s">
        <v>257</v>
      </c>
      <c r="B106" t="s">
        <v>25</v>
      </c>
      <c r="C106">
        <v>1200</v>
      </c>
      <c r="D106" t="s">
        <v>26</v>
      </c>
      <c r="E106">
        <v>1000000</v>
      </c>
      <c r="F106" t="s">
        <v>27</v>
      </c>
      <c r="G106">
        <v>12345</v>
      </c>
      <c r="H106" t="s">
        <v>29</v>
      </c>
      <c r="I106">
        <v>5.0000000000000001E-4</v>
      </c>
      <c r="J106" t="s">
        <v>30</v>
      </c>
      <c r="K106">
        <v>1</v>
      </c>
      <c r="L106" t="s">
        <v>31</v>
      </c>
      <c r="M106">
        <v>0</v>
      </c>
      <c r="N106" t="s">
        <v>60</v>
      </c>
      <c r="O106">
        <v>24</v>
      </c>
      <c r="P106" t="s">
        <v>61</v>
      </c>
      <c r="Q106">
        <v>191.8</v>
      </c>
      <c r="R106" t="s">
        <v>62</v>
      </c>
      <c r="S106">
        <v>1</v>
      </c>
      <c r="T106" t="s">
        <v>63</v>
      </c>
      <c r="U106">
        <v>14</v>
      </c>
      <c r="V106" t="s">
        <v>64</v>
      </c>
      <c r="W106">
        <v>20856</v>
      </c>
      <c r="X106" t="s">
        <v>65</v>
      </c>
      <c r="Y106" t="s">
        <v>258</v>
      </c>
      <c r="Z106" t="s">
        <v>23</v>
      </c>
      <c r="AA106">
        <v>1</v>
      </c>
      <c r="AB106" t="s">
        <v>24</v>
      </c>
      <c r="AC106">
        <v>0</v>
      </c>
    </row>
    <row r="107" spans="1:29" x14ac:dyDescent="0.25">
      <c r="A107" t="s">
        <v>259</v>
      </c>
      <c r="B107" t="s">
        <v>25</v>
      </c>
      <c r="C107">
        <v>1200</v>
      </c>
      <c r="D107" t="s">
        <v>26</v>
      </c>
      <c r="E107">
        <v>1000000</v>
      </c>
      <c r="F107" t="s">
        <v>27</v>
      </c>
      <c r="G107">
        <v>12345</v>
      </c>
      <c r="H107" t="s">
        <v>29</v>
      </c>
      <c r="I107">
        <v>5.0000000000000001E-4</v>
      </c>
      <c r="J107" t="s">
        <v>30</v>
      </c>
      <c r="K107">
        <v>0.99958599999999997</v>
      </c>
      <c r="L107" t="s">
        <v>31</v>
      </c>
      <c r="M107">
        <v>2.5097999999999999E-2</v>
      </c>
      <c r="N107" t="s">
        <v>60</v>
      </c>
      <c r="O107">
        <v>22</v>
      </c>
      <c r="P107" t="s">
        <v>61</v>
      </c>
      <c r="Q107">
        <v>1200.3</v>
      </c>
      <c r="R107" t="s">
        <v>62</v>
      </c>
      <c r="S107">
        <v>14</v>
      </c>
      <c r="T107" t="s">
        <v>63</v>
      </c>
      <c r="U107">
        <v>100</v>
      </c>
      <c r="V107" t="s">
        <v>64</v>
      </c>
      <c r="W107">
        <v>149743</v>
      </c>
      <c r="X107" t="s">
        <v>65</v>
      </c>
      <c r="Y107" t="e" cm="1">
        <f t="array" aca="1" ref="Y107" ca="1">-0.1028851705266+(2.9489069275524*pow((v0*#REF!),0.5))+(((-0.0983750083044*#REF!)*pow(#REF!,2))*pow(#REF!,-2))</f>
        <v>#NAME?</v>
      </c>
      <c r="Z107" t="s">
        <v>23</v>
      </c>
      <c r="AA107">
        <v>0.99959350000000002</v>
      </c>
      <c r="AB107" t="s">
        <v>24</v>
      </c>
      <c r="AC107">
        <v>2.4893999999999999E-2</v>
      </c>
    </row>
    <row r="108" spans="1:29" x14ac:dyDescent="0.25">
      <c r="A108" t="s">
        <v>260</v>
      </c>
      <c r="B108" t="s">
        <v>25</v>
      </c>
      <c r="C108">
        <v>1200</v>
      </c>
      <c r="D108" t="s">
        <v>26</v>
      </c>
      <c r="E108">
        <v>1000000</v>
      </c>
      <c r="F108" t="s">
        <v>27</v>
      </c>
      <c r="G108">
        <v>12345</v>
      </c>
      <c r="H108" t="s">
        <v>29</v>
      </c>
      <c r="I108">
        <v>5.0000000000000001E-4</v>
      </c>
      <c r="J108" t="s">
        <v>30</v>
      </c>
      <c r="K108">
        <v>0.99872340000000004</v>
      </c>
      <c r="L108" t="s">
        <v>31</v>
      </c>
      <c r="M108">
        <v>1.0693E-3</v>
      </c>
      <c r="N108" t="s">
        <v>60</v>
      </c>
      <c r="O108">
        <v>20</v>
      </c>
      <c r="P108" t="s">
        <v>61</v>
      </c>
      <c r="Q108">
        <v>1200.5999999999999</v>
      </c>
      <c r="R108" t="s">
        <v>62</v>
      </c>
      <c r="S108">
        <v>4</v>
      </c>
      <c r="T108" t="s">
        <v>63</v>
      </c>
      <c r="U108">
        <v>51</v>
      </c>
      <c r="V108" t="s">
        <v>64</v>
      </c>
      <c r="W108">
        <v>126448</v>
      </c>
      <c r="X108" t="s">
        <v>65</v>
      </c>
      <c r="Y108" t="s">
        <v>261</v>
      </c>
      <c r="Z108" t="s">
        <v>23</v>
      </c>
      <c r="AA108">
        <v>0.998695</v>
      </c>
      <c r="AB108" t="s">
        <v>24</v>
      </c>
      <c r="AC108">
        <v>1.0665E-3</v>
      </c>
    </row>
    <row r="109" spans="1:29" x14ac:dyDescent="0.25">
      <c r="A109" t="s">
        <v>262</v>
      </c>
      <c r="B109" t="s">
        <v>25</v>
      </c>
      <c r="C109">
        <v>1200</v>
      </c>
      <c r="D109" t="s">
        <v>26</v>
      </c>
      <c r="E109">
        <v>1000000</v>
      </c>
      <c r="F109" t="s">
        <v>27</v>
      </c>
      <c r="G109">
        <v>12345</v>
      </c>
      <c r="H109" t="s">
        <v>29</v>
      </c>
      <c r="I109">
        <v>5.0000000000000001E-4</v>
      </c>
      <c r="J109" t="s">
        <v>30</v>
      </c>
      <c r="K109">
        <v>0.99998889999999996</v>
      </c>
      <c r="L109" t="s">
        <v>31</v>
      </c>
      <c r="M109">
        <v>2.3370999999999999E-3</v>
      </c>
      <c r="N109" t="s">
        <v>60</v>
      </c>
      <c r="O109">
        <v>28</v>
      </c>
      <c r="P109" t="s">
        <v>61</v>
      </c>
      <c r="Q109">
        <v>1201.5999999999999</v>
      </c>
      <c r="R109" t="s">
        <v>62</v>
      </c>
      <c r="S109">
        <v>22</v>
      </c>
      <c r="T109" t="s">
        <v>63</v>
      </c>
      <c r="U109">
        <v>74</v>
      </c>
      <c r="V109" t="s">
        <v>64</v>
      </c>
      <c r="W109">
        <v>141036</v>
      </c>
      <c r="X109" t="s">
        <v>65</v>
      </c>
      <c r="Y109" t="s">
        <v>263</v>
      </c>
      <c r="Z109" t="s">
        <v>23</v>
      </c>
      <c r="AA109">
        <v>0.99999280000000002</v>
      </c>
      <c r="AB109" t="s">
        <v>24</v>
      </c>
      <c r="AC109">
        <v>1.8688999999999999E-3</v>
      </c>
    </row>
    <row r="110" spans="1:29" x14ac:dyDescent="0.25">
      <c r="A110" t="s">
        <v>264</v>
      </c>
      <c r="B110" t="s">
        <v>25</v>
      </c>
      <c r="C110">
        <v>1200</v>
      </c>
      <c r="D110" t="s">
        <v>26</v>
      </c>
      <c r="E110">
        <v>1000000</v>
      </c>
      <c r="F110" t="s">
        <v>27</v>
      </c>
      <c r="G110">
        <v>12345</v>
      </c>
      <c r="H110" t="s">
        <v>29</v>
      </c>
      <c r="I110">
        <v>5.0000000000000001E-4</v>
      </c>
      <c r="J110" t="s">
        <v>30</v>
      </c>
      <c r="K110">
        <v>1</v>
      </c>
      <c r="L110" t="s">
        <v>31</v>
      </c>
      <c r="M110">
        <v>0</v>
      </c>
      <c r="N110" t="s">
        <v>60</v>
      </c>
      <c r="O110">
        <v>26</v>
      </c>
      <c r="P110" t="s">
        <v>61</v>
      </c>
      <c r="Q110">
        <v>123.5</v>
      </c>
      <c r="R110" t="s">
        <v>62</v>
      </c>
      <c r="S110">
        <v>1</v>
      </c>
      <c r="T110" t="s">
        <v>63</v>
      </c>
      <c r="U110">
        <v>12</v>
      </c>
      <c r="V110" t="s">
        <v>64</v>
      </c>
      <c r="W110">
        <v>16615</v>
      </c>
      <c r="X110" t="s">
        <v>65</v>
      </c>
      <c r="Y110" t="s">
        <v>265</v>
      </c>
      <c r="Z110" t="s">
        <v>23</v>
      </c>
      <c r="AA110">
        <v>1</v>
      </c>
      <c r="AB110" t="s">
        <v>24</v>
      </c>
      <c r="AC110">
        <v>0</v>
      </c>
    </row>
    <row r="111" spans="1:29" x14ac:dyDescent="0.25">
      <c r="A111" t="s">
        <v>266</v>
      </c>
      <c r="B111" t="s">
        <v>25</v>
      </c>
      <c r="C111">
        <v>1200</v>
      </c>
      <c r="D111" t="s">
        <v>26</v>
      </c>
      <c r="E111">
        <v>1000000</v>
      </c>
      <c r="F111" t="s">
        <v>27</v>
      </c>
      <c r="G111">
        <v>12345</v>
      </c>
      <c r="H111" t="s">
        <v>29</v>
      </c>
      <c r="I111">
        <v>5.0000000000000001E-4</v>
      </c>
      <c r="J111" t="s">
        <v>30</v>
      </c>
      <c r="K111">
        <v>1</v>
      </c>
      <c r="L111" t="s">
        <v>31</v>
      </c>
      <c r="M111">
        <v>5.9999999999999997E-7</v>
      </c>
      <c r="N111" t="s">
        <v>60</v>
      </c>
      <c r="O111">
        <v>25</v>
      </c>
      <c r="P111" t="s">
        <v>61</v>
      </c>
      <c r="Q111">
        <v>387.8</v>
      </c>
      <c r="R111" t="s">
        <v>62</v>
      </c>
      <c r="S111">
        <v>2</v>
      </c>
      <c r="T111" t="s">
        <v>63</v>
      </c>
      <c r="U111">
        <v>21</v>
      </c>
      <c r="V111" t="s">
        <v>64</v>
      </c>
      <c r="W111">
        <v>47640</v>
      </c>
      <c r="X111" t="s">
        <v>65</v>
      </c>
      <c r="Y111" t="e" cm="1">
        <f t="array" aca="1" ref="Y111" ca="1">-0.0000001517696+((((100.000038963966*#REF!)*pow(#REF!,-1))*pow(#REF!,2))*SIN(((0.0031830988618*pow(v0,-1))*pow(#REF!,-1))))</f>
        <v>#REF!</v>
      </c>
      <c r="Z111" t="s">
        <v>23</v>
      </c>
      <c r="AA111">
        <v>1</v>
      </c>
      <c r="AB111" t="s">
        <v>24</v>
      </c>
      <c r="AC111" s="2">
        <v>5.9999999999999997E-7</v>
      </c>
    </row>
    <row r="112" spans="1:29" x14ac:dyDescent="0.25">
      <c r="A112" t="s">
        <v>267</v>
      </c>
      <c r="B112" t="s">
        <v>25</v>
      </c>
      <c r="C112">
        <v>1200</v>
      </c>
      <c r="D112" t="s">
        <v>26</v>
      </c>
      <c r="E112">
        <v>1000000</v>
      </c>
      <c r="F112" t="s">
        <v>27</v>
      </c>
      <c r="G112">
        <v>12345</v>
      </c>
      <c r="H112" t="s">
        <v>29</v>
      </c>
      <c r="I112">
        <v>5.0000000000000001E-4</v>
      </c>
      <c r="J112" t="s">
        <v>30</v>
      </c>
      <c r="K112">
        <v>1</v>
      </c>
      <c r="L112" t="s">
        <v>31</v>
      </c>
      <c r="M112">
        <v>0</v>
      </c>
      <c r="N112" t="s">
        <v>60</v>
      </c>
      <c r="O112">
        <v>16</v>
      </c>
      <c r="P112" t="s">
        <v>61</v>
      </c>
      <c r="Q112">
        <v>23.7</v>
      </c>
      <c r="R112" t="s">
        <v>62</v>
      </c>
      <c r="S112">
        <v>1</v>
      </c>
      <c r="T112" t="s">
        <v>63</v>
      </c>
      <c r="U112">
        <v>5</v>
      </c>
      <c r="V112" t="s">
        <v>64</v>
      </c>
      <c r="W112">
        <v>4088</v>
      </c>
      <c r="X112" t="s">
        <v>65</v>
      </c>
      <c r="Y112" t="s">
        <v>268</v>
      </c>
      <c r="Z112" t="s">
        <v>23</v>
      </c>
      <c r="AA112">
        <v>1</v>
      </c>
      <c r="AB112" t="s">
        <v>24</v>
      </c>
      <c r="AC112">
        <v>0</v>
      </c>
    </row>
    <row r="113" spans="1:29" x14ac:dyDescent="0.25">
      <c r="A113" t="s">
        <v>269</v>
      </c>
      <c r="B113" t="s">
        <v>25</v>
      </c>
      <c r="C113">
        <v>1200</v>
      </c>
      <c r="D113" t="s">
        <v>26</v>
      </c>
      <c r="E113">
        <v>1000000</v>
      </c>
      <c r="F113" t="s">
        <v>27</v>
      </c>
      <c r="G113">
        <v>12345</v>
      </c>
      <c r="H113" t="s">
        <v>29</v>
      </c>
      <c r="I113">
        <v>5.0000000000000001E-4</v>
      </c>
      <c r="J113" t="s">
        <v>30</v>
      </c>
      <c r="K113">
        <v>1</v>
      </c>
      <c r="L113" t="s">
        <v>31</v>
      </c>
      <c r="M113">
        <v>0</v>
      </c>
      <c r="N113" t="s">
        <v>60</v>
      </c>
      <c r="O113">
        <v>18</v>
      </c>
      <c r="P113" t="s">
        <v>61</v>
      </c>
      <c r="Q113">
        <v>34</v>
      </c>
      <c r="R113" t="s">
        <v>62</v>
      </c>
      <c r="S113">
        <v>1</v>
      </c>
      <c r="T113" t="s">
        <v>63</v>
      </c>
      <c r="U113">
        <v>6</v>
      </c>
      <c r="V113" t="s">
        <v>64</v>
      </c>
      <c r="W113">
        <v>4924</v>
      </c>
      <c r="X113" t="s">
        <v>65</v>
      </c>
      <c r="Y113" t="s">
        <v>270</v>
      </c>
      <c r="Z113" t="s">
        <v>23</v>
      </c>
      <c r="AA113">
        <v>1</v>
      </c>
      <c r="AB113" t="s">
        <v>24</v>
      </c>
      <c r="AC113">
        <v>0</v>
      </c>
    </row>
    <row r="114" spans="1:29" x14ac:dyDescent="0.25">
      <c r="A114" t="s">
        <v>271</v>
      </c>
      <c r="B114" t="s">
        <v>25</v>
      </c>
      <c r="C114">
        <v>1200</v>
      </c>
      <c r="D114" t="s">
        <v>26</v>
      </c>
      <c r="E114">
        <v>1000000</v>
      </c>
      <c r="F114" t="s">
        <v>27</v>
      </c>
      <c r="G114">
        <v>12345</v>
      </c>
      <c r="H114" t="s">
        <v>29</v>
      </c>
      <c r="I114">
        <v>5.0000000000000001E-4</v>
      </c>
      <c r="J114" t="s">
        <v>30</v>
      </c>
      <c r="K114">
        <v>1</v>
      </c>
      <c r="L114" t="s">
        <v>31</v>
      </c>
      <c r="M114">
        <v>0</v>
      </c>
      <c r="N114" t="s">
        <v>60</v>
      </c>
      <c r="O114">
        <v>18</v>
      </c>
      <c r="P114" t="s">
        <v>61</v>
      </c>
      <c r="Q114">
        <v>39.799999999999997</v>
      </c>
      <c r="R114" t="s">
        <v>62</v>
      </c>
      <c r="S114">
        <v>1</v>
      </c>
      <c r="T114" t="s">
        <v>63</v>
      </c>
      <c r="U114">
        <v>6</v>
      </c>
      <c r="V114" t="s">
        <v>64</v>
      </c>
      <c r="W114">
        <v>6199</v>
      </c>
      <c r="X114" t="s">
        <v>65</v>
      </c>
      <c r="Y114" t="s">
        <v>272</v>
      </c>
      <c r="Z114" t="s">
        <v>23</v>
      </c>
      <c r="AA114">
        <v>1</v>
      </c>
      <c r="AB114" t="s">
        <v>24</v>
      </c>
      <c r="AC114">
        <v>0</v>
      </c>
    </row>
    <row r="115" spans="1:29" x14ac:dyDescent="0.25">
      <c r="A115" t="s">
        <v>273</v>
      </c>
      <c r="B115" t="s">
        <v>25</v>
      </c>
      <c r="C115">
        <v>1200</v>
      </c>
      <c r="D115" t="s">
        <v>26</v>
      </c>
      <c r="E115">
        <v>1000000</v>
      </c>
      <c r="F115" t="s">
        <v>27</v>
      </c>
      <c r="G115">
        <v>12345</v>
      </c>
      <c r="H115" t="s">
        <v>29</v>
      </c>
      <c r="I115">
        <v>5.0000000000000001E-4</v>
      </c>
      <c r="J115" t="s">
        <v>30</v>
      </c>
      <c r="K115">
        <v>0.31414130000000001</v>
      </c>
      <c r="L115" t="s">
        <v>31</v>
      </c>
      <c r="M115">
        <v>10.874446300000001</v>
      </c>
      <c r="N115" t="s">
        <v>60</v>
      </c>
      <c r="O115">
        <v>110</v>
      </c>
      <c r="P115" t="s">
        <v>61</v>
      </c>
      <c r="Q115">
        <v>1200.5</v>
      </c>
      <c r="R115" t="s">
        <v>62</v>
      </c>
      <c r="S115">
        <v>2</v>
      </c>
      <c r="T115" t="s">
        <v>63</v>
      </c>
      <c r="U115">
        <v>30</v>
      </c>
      <c r="V115" t="s">
        <v>64</v>
      </c>
      <c r="W115">
        <v>108589</v>
      </c>
      <c r="X115" t="s">
        <v>65</v>
      </c>
      <c r="Y115" t="e" cm="1">
        <f t="array" aca="1" ref="Y115" ca="1">-0.3807469678984+(((-3.0641431178544*v0)*COS(#REF!))*LOG((-0.5+#REF!)))+((((1.0501221520968*#REF!)*#REF!)*pow((-1+(0.5*#REF!)),2))*pow(((#REF!*pow(v0,-1))+LOG(#REF!)),-1.6))+((((0.0006656905538*v0)*#REF!)*pow((#REF!*#REF!),3))*pow((#REF!+(pow((#REF!*pow(#REF!,-1)),-100)*pow(LOG(#REF!),-1))),-1.6))+((((0.0196616159968*#REF!)*pow(v0,2))*pow(#REF!,2))*pow((#REF!+LOG(#REF!)),-1.28))+((((-0.0845752935678*v0)*#REF!)*pow(#REF!,3))*pow((#REF!+(pow(#REF!,-100)*pow(LOG(#REF!),-1))),-1.6))</f>
        <v>#NAME?</v>
      </c>
      <c r="Z115" t="s">
        <v>23</v>
      </c>
      <c r="AA115">
        <v>0.68397189999999997</v>
      </c>
      <c r="AB115" t="s">
        <v>24</v>
      </c>
      <c r="AC115">
        <v>7.2803268000000001</v>
      </c>
    </row>
    <row r="116" spans="1:29" x14ac:dyDescent="0.25">
      <c r="A116" t="s">
        <v>274</v>
      </c>
      <c r="B116" t="s">
        <v>25</v>
      </c>
      <c r="C116">
        <v>1200</v>
      </c>
      <c r="D116" t="s">
        <v>26</v>
      </c>
      <c r="E116">
        <v>1000000</v>
      </c>
      <c r="F116" t="s">
        <v>27</v>
      </c>
      <c r="G116">
        <v>12345</v>
      </c>
      <c r="H116" t="s">
        <v>29</v>
      </c>
      <c r="I116">
        <v>5.0000000000000001E-4</v>
      </c>
      <c r="J116" t="s">
        <v>30</v>
      </c>
      <c r="K116">
        <v>0.9920795</v>
      </c>
      <c r="L116" t="s">
        <v>31</v>
      </c>
      <c r="M116">
        <v>4.0363099999999999E-2</v>
      </c>
      <c r="N116" t="s">
        <v>60</v>
      </c>
      <c r="O116">
        <v>55</v>
      </c>
      <c r="P116" t="s">
        <v>61</v>
      </c>
      <c r="Q116">
        <v>1200.2</v>
      </c>
      <c r="R116" t="s">
        <v>62</v>
      </c>
      <c r="S116">
        <v>3</v>
      </c>
      <c r="T116" t="s">
        <v>63</v>
      </c>
      <c r="U116">
        <v>36</v>
      </c>
      <c r="V116" t="s">
        <v>64</v>
      </c>
      <c r="W116">
        <v>134236</v>
      </c>
      <c r="X116" t="s">
        <v>65</v>
      </c>
      <c r="Y116" t="s">
        <v>275</v>
      </c>
      <c r="Z116" t="s">
        <v>23</v>
      </c>
      <c r="AA116">
        <v>0.99241670000000004</v>
      </c>
      <c r="AB116" t="s">
        <v>24</v>
      </c>
      <c r="AC116">
        <v>4.0412799999999999E-2</v>
      </c>
    </row>
    <row r="117" spans="1:29" x14ac:dyDescent="0.25">
      <c r="A117" t="s">
        <v>276</v>
      </c>
      <c r="B117" t="s">
        <v>25</v>
      </c>
      <c r="C117">
        <v>1200</v>
      </c>
      <c r="D117" t="s">
        <v>26</v>
      </c>
      <c r="E117">
        <v>1000000</v>
      </c>
      <c r="F117" t="s">
        <v>27</v>
      </c>
      <c r="G117">
        <v>12345</v>
      </c>
      <c r="H117" t="s">
        <v>29</v>
      </c>
      <c r="I117">
        <v>5.0000000000000001E-4</v>
      </c>
      <c r="J117" t="s">
        <v>30</v>
      </c>
      <c r="K117">
        <v>0.99949180000000004</v>
      </c>
      <c r="L117" t="s">
        <v>31</v>
      </c>
      <c r="M117">
        <v>1.1239300000000001E-2</v>
      </c>
      <c r="N117" t="s">
        <v>60</v>
      </c>
      <c r="O117">
        <v>35</v>
      </c>
      <c r="P117" t="s">
        <v>61</v>
      </c>
      <c r="Q117">
        <v>1201.2</v>
      </c>
      <c r="R117" t="s">
        <v>62</v>
      </c>
      <c r="S117">
        <v>8</v>
      </c>
      <c r="T117" t="s">
        <v>63</v>
      </c>
      <c r="U117">
        <v>70</v>
      </c>
      <c r="V117" t="s">
        <v>64</v>
      </c>
      <c r="W117">
        <v>133077</v>
      </c>
      <c r="X117" t="s">
        <v>65</v>
      </c>
      <c r="Y117" t="e" cm="1">
        <f t="array" aca="1" ref="Y117" ca="1">-3.5911073586528+(1.43212300298*pow(((#REF!*pow(v0,-1))+((-1*#REF!)*pow(v0,-1))),0.5))+(3.558409924319*COS((((0.2867285033823*#REF!)*pow(v0,-0.8))*pow(#REF!,-1))))</f>
        <v>#NAME?</v>
      </c>
      <c r="Z117" t="s">
        <v>23</v>
      </c>
      <c r="AA117">
        <v>0.99952079999999999</v>
      </c>
      <c r="AB117" t="s">
        <v>24</v>
      </c>
      <c r="AC117">
        <v>1.0823899999999999E-2</v>
      </c>
    </row>
    <row r="118" spans="1:29" x14ac:dyDescent="0.25">
      <c r="A118" t="s">
        <v>277</v>
      </c>
      <c r="B118" t="s">
        <v>25</v>
      </c>
      <c r="C118">
        <v>1200</v>
      </c>
      <c r="D118" t="s">
        <v>26</v>
      </c>
      <c r="E118">
        <v>1000000</v>
      </c>
      <c r="F118" t="s">
        <v>27</v>
      </c>
      <c r="G118">
        <v>12345</v>
      </c>
      <c r="H118" t="s">
        <v>29</v>
      </c>
      <c r="I118">
        <v>5.0000000000000001E-4</v>
      </c>
      <c r="J118" t="s">
        <v>30</v>
      </c>
      <c r="K118">
        <v>1</v>
      </c>
      <c r="L118" t="s">
        <v>31</v>
      </c>
      <c r="M118">
        <v>0</v>
      </c>
      <c r="N118" t="s">
        <v>60</v>
      </c>
      <c r="O118">
        <v>24</v>
      </c>
      <c r="P118" t="s">
        <v>61</v>
      </c>
      <c r="Q118">
        <v>105.3</v>
      </c>
      <c r="R118" t="s">
        <v>62</v>
      </c>
      <c r="S118">
        <v>1</v>
      </c>
      <c r="T118" t="s">
        <v>63</v>
      </c>
      <c r="U118">
        <v>10</v>
      </c>
      <c r="V118" t="s">
        <v>64</v>
      </c>
      <c r="W118">
        <v>14480</v>
      </c>
      <c r="X118" t="s">
        <v>65</v>
      </c>
      <c r="Y118" t="s">
        <v>278</v>
      </c>
      <c r="Z118" t="s">
        <v>23</v>
      </c>
      <c r="AA118">
        <v>1</v>
      </c>
      <c r="AB118" t="s">
        <v>24</v>
      </c>
      <c r="AC118">
        <v>0</v>
      </c>
    </row>
    <row r="119" spans="1:29" x14ac:dyDescent="0.25">
      <c r="A119" t="s">
        <v>279</v>
      </c>
      <c r="B119" t="s">
        <v>25</v>
      </c>
      <c r="C119">
        <v>1200</v>
      </c>
      <c r="D119" t="s">
        <v>26</v>
      </c>
      <c r="E119">
        <v>1000000</v>
      </c>
      <c r="F119" t="s">
        <v>27</v>
      </c>
      <c r="G119">
        <v>12345</v>
      </c>
      <c r="H119" t="s">
        <v>29</v>
      </c>
      <c r="I119">
        <v>5.0000000000000001E-4</v>
      </c>
      <c r="J119" t="s">
        <v>30</v>
      </c>
      <c r="K119">
        <v>0.99992389999999998</v>
      </c>
      <c r="L119" t="s">
        <v>31</v>
      </c>
      <c r="M119">
        <v>2.6272199999999999E-2</v>
      </c>
      <c r="N119" t="s">
        <v>60</v>
      </c>
      <c r="O119">
        <v>51</v>
      </c>
      <c r="P119" t="s">
        <v>61</v>
      </c>
      <c r="Q119">
        <v>1200.5999999999999</v>
      </c>
      <c r="R119" t="s">
        <v>62</v>
      </c>
      <c r="S119">
        <v>5</v>
      </c>
      <c r="T119" t="s">
        <v>63</v>
      </c>
      <c r="U119">
        <v>67</v>
      </c>
      <c r="V119" t="s">
        <v>64</v>
      </c>
      <c r="W119">
        <v>159642</v>
      </c>
      <c r="X119" t="s">
        <v>65</v>
      </c>
      <c r="Y119" t="s">
        <v>280</v>
      </c>
      <c r="Z119" t="s">
        <v>23</v>
      </c>
      <c r="AA119">
        <v>0.99992879999999995</v>
      </c>
      <c r="AB119" t="s">
        <v>24</v>
      </c>
      <c r="AC119">
        <v>2.4591499999999999E-2</v>
      </c>
    </row>
    <row r="120" spans="1:29" x14ac:dyDescent="0.25">
      <c r="A120" t="s">
        <v>281</v>
      </c>
      <c r="B120" t="s">
        <v>25</v>
      </c>
      <c r="C120">
        <v>1200</v>
      </c>
      <c r="D120" t="s">
        <v>26</v>
      </c>
      <c r="E120">
        <v>1000000</v>
      </c>
      <c r="F120" t="s">
        <v>27</v>
      </c>
      <c r="G120">
        <v>12345</v>
      </c>
      <c r="H120" t="s">
        <v>29</v>
      </c>
      <c r="I120">
        <v>5.0000000000000001E-4</v>
      </c>
      <c r="J120" t="s">
        <v>30</v>
      </c>
      <c r="K120">
        <v>0.99999919999999998</v>
      </c>
      <c r="L120" t="s">
        <v>31</v>
      </c>
      <c r="M120">
        <v>1.2997399999999999E-2</v>
      </c>
      <c r="N120" t="s">
        <v>60</v>
      </c>
      <c r="O120">
        <v>18</v>
      </c>
      <c r="P120" t="s">
        <v>61</v>
      </c>
      <c r="Q120">
        <v>1202</v>
      </c>
      <c r="R120" t="s">
        <v>62</v>
      </c>
      <c r="S120">
        <v>10</v>
      </c>
      <c r="T120" t="s">
        <v>63</v>
      </c>
      <c r="U120">
        <v>67</v>
      </c>
      <c r="V120" t="s">
        <v>64</v>
      </c>
      <c r="W120">
        <v>138882</v>
      </c>
      <c r="X120" t="s">
        <v>65</v>
      </c>
      <c r="Y120" t="s">
        <v>282</v>
      </c>
      <c r="Z120" t="s">
        <v>23</v>
      </c>
      <c r="AA120">
        <v>0.99999919999999998</v>
      </c>
      <c r="AB120" t="s">
        <v>24</v>
      </c>
      <c r="AC120">
        <v>1.3122399999999999E-2</v>
      </c>
    </row>
    <row r="121" spans="1:29" x14ac:dyDescent="0.25">
      <c r="A121" t="s">
        <v>283</v>
      </c>
      <c r="B121" t="s">
        <v>25</v>
      </c>
      <c r="C121">
        <v>1200</v>
      </c>
      <c r="D121" t="s">
        <v>26</v>
      </c>
      <c r="E121">
        <v>1000000</v>
      </c>
      <c r="F121" t="s">
        <v>27</v>
      </c>
      <c r="G121">
        <v>12345</v>
      </c>
      <c r="H121" t="s">
        <v>29</v>
      </c>
      <c r="I121">
        <v>5.0000000000000001E-4</v>
      </c>
      <c r="J121" t="s">
        <v>30</v>
      </c>
      <c r="K121">
        <v>0.93648450000000005</v>
      </c>
      <c r="L121" t="s">
        <v>31</v>
      </c>
      <c r="M121">
        <v>3.9531784999999999</v>
      </c>
      <c r="N121" t="s">
        <v>60</v>
      </c>
      <c r="O121">
        <v>61</v>
      </c>
      <c r="P121" t="s">
        <v>61</v>
      </c>
      <c r="Q121">
        <v>1200.7</v>
      </c>
      <c r="R121" t="s">
        <v>62</v>
      </c>
      <c r="S121">
        <v>4</v>
      </c>
      <c r="T121" t="s">
        <v>63</v>
      </c>
      <c r="U121">
        <v>58</v>
      </c>
      <c r="V121" t="s">
        <v>64</v>
      </c>
      <c r="W121">
        <v>174013</v>
      </c>
      <c r="X121" t="s">
        <v>65</v>
      </c>
      <c r="Y121" t="s">
        <v>284</v>
      </c>
      <c r="Z121" t="s">
        <v>23</v>
      </c>
      <c r="AA121">
        <v>0.95969300000000002</v>
      </c>
      <c r="AB121" t="s">
        <v>24</v>
      </c>
      <c r="AC121">
        <v>2.5582505000000002</v>
      </c>
    </row>
    <row r="122" spans="1:29" x14ac:dyDescent="0.25">
      <c r="A122" t="s">
        <v>285</v>
      </c>
      <c r="B122" t="s">
        <v>25</v>
      </c>
      <c r="C122">
        <v>1200</v>
      </c>
      <c r="D122" t="s">
        <v>26</v>
      </c>
      <c r="E122">
        <v>1000000</v>
      </c>
      <c r="F122" t="s">
        <v>27</v>
      </c>
      <c r="G122">
        <v>12345</v>
      </c>
      <c r="H122" t="s">
        <v>29</v>
      </c>
      <c r="I122">
        <v>5.0000000000000001E-4</v>
      </c>
      <c r="J122" t="s">
        <v>30</v>
      </c>
      <c r="K122">
        <v>0.95841989999999999</v>
      </c>
      <c r="L122" t="s">
        <v>31</v>
      </c>
      <c r="M122">
        <v>3.1346E-3</v>
      </c>
      <c r="N122" t="s">
        <v>60</v>
      </c>
      <c r="O122">
        <v>37</v>
      </c>
      <c r="P122" t="s">
        <v>61</v>
      </c>
      <c r="Q122">
        <v>1200.5</v>
      </c>
      <c r="R122" t="s">
        <v>62</v>
      </c>
      <c r="S122">
        <v>7</v>
      </c>
      <c r="T122" t="s">
        <v>63</v>
      </c>
      <c r="U122">
        <v>59</v>
      </c>
      <c r="V122" t="s">
        <v>64</v>
      </c>
      <c r="W122">
        <v>142053</v>
      </c>
      <c r="X122" t="s">
        <v>65</v>
      </c>
      <c r="Y122" t="e" cm="1">
        <f t="array" aca="1" ref="Y122" ca="1">-0.0011875626487+(0.000599641042*#REF!)+(((0.0762359623439*v0)*pow(#REF!,-1))*pow(#REF!,-1))+(((((0.1574213212683*v0)*#REF!)*pow(#REF!,-2))*pow((#REF!+#REF!),-1))*COS(#REF!))</f>
        <v>#REF!</v>
      </c>
      <c r="Z122" t="s">
        <v>23</v>
      </c>
      <c r="AA122">
        <v>0.95677559999999995</v>
      </c>
      <c r="AB122" t="s">
        <v>24</v>
      </c>
      <c r="AC122">
        <v>3.1725E-3</v>
      </c>
    </row>
    <row r="123" spans="1:29" x14ac:dyDescent="0.25">
      <c r="A123" t="s">
        <v>286</v>
      </c>
      <c r="B123" t="s">
        <v>25</v>
      </c>
      <c r="C123">
        <v>1200</v>
      </c>
      <c r="D123" t="s">
        <v>26</v>
      </c>
      <c r="E123">
        <v>1000000</v>
      </c>
      <c r="F123" t="s">
        <v>27</v>
      </c>
      <c r="G123">
        <v>12345</v>
      </c>
      <c r="H123" t="s">
        <v>29</v>
      </c>
      <c r="I123">
        <v>5.0000000000000001E-4</v>
      </c>
      <c r="J123" t="s">
        <v>30</v>
      </c>
      <c r="K123">
        <v>1</v>
      </c>
      <c r="L123" t="s">
        <v>31</v>
      </c>
      <c r="M123">
        <v>0</v>
      </c>
      <c r="N123" t="s">
        <v>60</v>
      </c>
      <c r="O123">
        <v>20</v>
      </c>
      <c r="P123" t="s">
        <v>61</v>
      </c>
      <c r="Q123">
        <v>184.9</v>
      </c>
      <c r="R123" t="s">
        <v>62</v>
      </c>
      <c r="S123">
        <v>2</v>
      </c>
      <c r="T123" t="s">
        <v>63</v>
      </c>
      <c r="U123">
        <v>16</v>
      </c>
      <c r="V123" t="s">
        <v>64</v>
      </c>
      <c r="W123">
        <v>26923</v>
      </c>
      <c r="X123" t="s">
        <v>65</v>
      </c>
      <c r="Y123" t="s">
        <v>287</v>
      </c>
      <c r="Z123" t="s">
        <v>23</v>
      </c>
      <c r="AA123">
        <v>1</v>
      </c>
      <c r="AB123" t="s">
        <v>24</v>
      </c>
      <c r="AC123">
        <v>0</v>
      </c>
    </row>
    <row r="124" spans="1:29" x14ac:dyDescent="0.25">
      <c r="A124" t="s">
        <v>288</v>
      </c>
      <c r="B124" t="s">
        <v>25</v>
      </c>
      <c r="C124">
        <v>1200</v>
      </c>
      <c r="D124" t="s">
        <v>26</v>
      </c>
      <c r="E124">
        <v>1000000</v>
      </c>
      <c r="F124" t="s">
        <v>27</v>
      </c>
      <c r="G124">
        <v>12345</v>
      </c>
      <c r="H124" t="s">
        <v>29</v>
      </c>
      <c r="I124">
        <v>5.0000000000000001E-4</v>
      </c>
      <c r="J124" t="s">
        <v>30</v>
      </c>
      <c r="K124">
        <v>1</v>
      </c>
      <c r="L124" t="s">
        <v>31</v>
      </c>
      <c r="M124">
        <v>0</v>
      </c>
      <c r="N124" t="s">
        <v>60</v>
      </c>
      <c r="O124">
        <v>40</v>
      </c>
      <c r="P124" t="s">
        <v>61</v>
      </c>
      <c r="Q124">
        <v>179.8</v>
      </c>
      <c r="R124" t="s">
        <v>62</v>
      </c>
      <c r="S124">
        <v>1</v>
      </c>
      <c r="T124" t="s">
        <v>63</v>
      </c>
      <c r="U124">
        <v>13</v>
      </c>
      <c r="V124" t="s">
        <v>64</v>
      </c>
      <c r="W124">
        <v>23220</v>
      </c>
      <c r="X124" t="s">
        <v>65</v>
      </c>
      <c r="Y124" t="s">
        <v>289</v>
      </c>
      <c r="Z124" t="s">
        <v>23</v>
      </c>
      <c r="AA124">
        <v>1</v>
      </c>
      <c r="AB124" t="s">
        <v>24</v>
      </c>
      <c r="AC124">
        <v>0</v>
      </c>
    </row>
    <row r="125" spans="1:29" x14ac:dyDescent="0.25">
      <c r="A125" t="s">
        <v>290</v>
      </c>
      <c r="B125" t="s">
        <v>25</v>
      </c>
      <c r="C125">
        <v>1200</v>
      </c>
      <c r="D125" t="s">
        <v>26</v>
      </c>
      <c r="E125">
        <v>1000000</v>
      </c>
      <c r="F125" t="s">
        <v>27</v>
      </c>
      <c r="G125">
        <v>12345</v>
      </c>
      <c r="H125" t="s">
        <v>29</v>
      </c>
      <c r="I125">
        <v>5.0000000000000001E-4</v>
      </c>
      <c r="J125" t="s">
        <v>30</v>
      </c>
      <c r="K125">
        <v>0.99410639999999995</v>
      </c>
      <c r="L125" t="s">
        <v>31</v>
      </c>
      <c r="M125">
        <v>1.0996459999999999</v>
      </c>
      <c r="N125" t="s">
        <v>60</v>
      </c>
      <c r="O125">
        <v>81</v>
      </c>
      <c r="P125" t="s">
        <v>61</v>
      </c>
      <c r="Q125">
        <v>1202.4000000000001</v>
      </c>
      <c r="R125" t="s">
        <v>62</v>
      </c>
      <c r="S125">
        <v>1</v>
      </c>
      <c r="T125" t="s">
        <v>63</v>
      </c>
      <c r="U125">
        <v>24</v>
      </c>
      <c r="V125" t="s">
        <v>64</v>
      </c>
      <c r="W125">
        <v>110523</v>
      </c>
      <c r="X125" t="s">
        <v>65</v>
      </c>
      <c r="Y125" t="s">
        <v>291</v>
      </c>
      <c r="Z125" t="s">
        <v>23</v>
      </c>
      <c r="AA125">
        <v>0.99412049999999996</v>
      </c>
      <c r="AB125" t="s">
        <v>24</v>
      </c>
      <c r="AC125">
        <v>1.1053165</v>
      </c>
    </row>
    <row r="126" spans="1:29" x14ac:dyDescent="0.25">
      <c r="A126" t="s">
        <v>292</v>
      </c>
      <c r="B126" t="s">
        <v>25</v>
      </c>
      <c r="C126">
        <v>1200</v>
      </c>
      <c r="D126" t="s">
        <v>26</v>
      </c>
      <c r="E126">
        <v>1000000</v>
      </c>
      <c r="F126" t="s">
        <v>27</v>
      </c>
      <c r="G126">
        <v>12345</v>
      </c>
      <c r="H126" t="s">
        <v>29</v>
      </c>
      <c r="I126">
        <v>5.0000000000000001E-4</v>
      </c>
      <c r="J126" t="s">
        <v>30</v>
      </c>
      <c r="K126">
        <v>0.99961350000000004</v>
      </c>
      <c r="L126" t="s">
        <v>31</v>
      </c>
      <c r="M126">
        <v>9.2402899999999996E-2</v>
      </c>
      <c r="N126" t="s">
        <v>60</v>
      </c>
      <c r="O126">
        <v>93</v>
      </c>
      <c r="P126" t="s">
        <v>61</v>
      </c>
      <c r="Q126">
        <v>1201.9000000000001</v>
      </c>
      <c r="R126" t="s">
        <v>62</v>
      </c>
      <c r="S126">
        <v>3</v>
      </c>
      <c r="T126" t="s">
        <v>63</v>
      </c>
      <c r="U126">
        <v>27</v>
      </c>
      <c r="V126" t="s">
        <v>64</v>
      </c>
      <c r="W126">
        <v>115823</v>
      </c>
      <c r="X126" t="s">
        <v>65</v>
      </c>
      <c r="Y126" t="e" cm="1">
        <f t="array" aca="1" ref="Y126" ca="1">-0.3517327761245+(0.1463950708593*COS((((-2.0230028232896*#REF!)+((2.0230028232896*#REF!)*pow(#REF!,-1)))+((2.0230028232896*#REF!)*pow(#REF!,-1)))))+(1.7699708421201*pow(#REF!,-1))+((((((0.1872090571971*v0)*#REF!)*#REF!)*pow(#REF!,0.5))*LOG(#REF!))*SIN(#REF!))+((((((1.925427011242*v0)*#REF!)*#REF!)*pow(#REF!,2))*pow((#REF!*pow((#REF!+(-1*#REF!)),-1.2)),2))*LOG(#REF!))+((((((-0.0672461320804*v0)*#REF!)*#REF!)*#REF!)*#REF!)*LOG((-0.5+#REF!)))</f>
        <v>#REF!</v>
      </c>
      <c r="Z126" t="s">
        <v>23</v>
      </c>
      <c r="AA126">
        <v>0.99958329999999995</v>
      </c>
      <c r="AB126" t="s">
        <v>24</v>
      </c>
      <c r="AC126">
        <v>9.3951900000000005E-2</v>
      </c>
    </row>
    <row r="127" spans="1:29" x14ac:dyDescent="0.25">
      <c r="A127" t="s">
        <v>293</v>
      </c>
      <c r="B127" t="s">
        <v>25</v>
      </c>
      <c r="C127">
        <v>1200</v>
      </c>
      <c r="D127" t="s">
        <v>26</v>
      </c>
      <c r="E127">
        <v>1000000</v>
      </c>
      <c r="F127" t="s">
        <v>27</v>
      </c>
      <c r="G127">
        <v>12345</v>
      </c>
      <c r="H127" t="s">
        <v>29</v>
      </c>
      <c r="I127">
        <v>5.0000000000000001E-4</v>
      </c>
      <c r="J127" t="s">
        <v>30</v>
      </c>
      <c r="K127">
        <v>0.99975999999999998</v>
      </c>
      <c r="L127" t="s">
        <v>31</v>
      </c>
      <c r="M127">
        <v>7.5440000000000001E-4</v>
      </c>
      <c r="N127" t="s">
        <v>60</v>
      </c>
      <c r="O127">
        <v>34</v>
      </c>
      <c r="P127" t="s">
        <v>61</v>
      </c>
      <c r="Q127">
        <v>1200.5999999999999</v>
      </c>
      <c r="R127" t="s">
        <v>62</v>
      </c>
      <c r="S127">
        <v>9</v>
      </c>
      <c r="T127" t="s">
        <v>63</v>
      </c>
      <c r="U127">
        <v>70</v>
      </c>
      <c r="V127" t="s">
        <v>64</v>
      </c>
      <c r="W127">
        <v>155432</v>
      </c>
      <c r="X127" t="s">
        <v>65</v>
      </c>
      <c r="Y127" t="s">
        <v>294</v>
      </c>
      <c r="Z127" t="s">
        <v>23</v>
      </c>
      <c r="AA127">
        <v>0.99975389999999997</v>
      </c>
      <c r="AB127" t="s">
        <v>24</v>
      </c>
      <c r="AC127">
        <v>7.5339999999999999E-4</v>
      </c>
    </row>
    <row r="128" spans="1:29" x14ac:dyDescent="0.25">
      <c r="A128" t="s">
        <v>295</v>
      </c>
      <c r="B128" t="s">
        <v>25</v>
      </c>
      <c r="C128">
        <v>1200</v>
      </c>
      <c r="D128" t="s">
        <v>26</v>
      </c>
      <c r="E128">
        <v>1000000</v>
      </c>
      <c r="F128" t="s">
        <v>27</v>
      </c>
      <c r="G128">
        <v>12345</v>
      </c>
      <c r="H128" t="s">
        <v>29</v>
      </c>
      <c r="I128">
        <v>5.0000000000000001E-4</v>
      </c>
      <c r="J128" t="s">
        <v>30</v>
      </c>
      <c r="K128">
        <v>0.99926400000000004</v>
      </c>
      <c r="L128" t="s">
        <v>31</v>
      </c>
      <c r="M128">
        <v>1.01137E-2</v>
      </c>
      <c r="N128" t="s">
        <v>60</v>
      </c>
      <c r="O128">
        <v>32</v>
      </c>
      <c r="P128" t="s">
        <v>61</v>
      </c>
      <c r="Q128">
        <v>1200.9000000000001</v>
      </c>
      <c r="R128" t="s">
        <v>62</v>
      </c>
      <c r="S128">
        <v>6</v>
      </c>
      <c r="T128" t="s">
        <v>63</v>
      </c>
      <c r="U128">
        <v>56</v>
      </c>
      <c r="V128" t="s">
        <v>64</v>
      </c>
      <c r="W128">
        <v>139293</v>
      </c>
      <c r="X128" t="s">
        <v>65</v>
      </c>
      <c r="Y128" t="s">
        <v>296</v>
      </c>
      <c r="Z128" t="s">
        <v>23</v>
      </c>
      <c r="AA128">
        <v>0.99928510000000004</v>
      </c>
      <c r="AB128" t="s">
        <v>24</v>
      </c>
      <c r="AC128">
        <v>1.01686E-2</v>
      </c>
    </row>
    <row r="129" spans="1:29" x14ac:dyDescent="0.25">
      <c r="A129" t="s">
        <v>297</v>
      </c>
      <c r="B129" t="s">
        <v>25</v>
      </c>
      <c r="C129">
        <v>1200</v>
      </c>
      <c r="D129" t="s">
        <v>26</v>
      </c>
      <c r="E129">
        <v>1000000</v>
      </c>
      <c r="F129" t="s">
        <v>27</v>
      </c>
      <c r="G129">
        <v>12345</v>
      </c>
      <c r="H129" t="s">
        <v>29</v>
      </c>
      <c r="I129">
        <v>5.0000000000000001E-4</v>
      </c>
      <c r="J129" t="s">
        <v>30</v>
      </c>
      <c r="K129">
        <v>0.99983900000000003</v>
      </c>
      <c r="L129" t="s">
        <v>31</v>
      </c>
      <c r="M129">
        <v>0.15016470000000001</v>
      </c>
      <c r="N129" t="s">
        <v>60</v>
      </c>
      <c r="O129">
        <v>67</v>
      </c>
      <c r="P129" t="s">
        <v>61</v>
      </c>
      <c r="Q129">
        <v>1201</v>
      </c>
      <c r="R129" t="s">
        <v>62</v>
      </c>
      <c r="S129">
        <v>2</v>
      </c>
      <c r="T129" t="s">
        <v>63</v>
      </c>
      <c r="U129">
        <v>30</v>
      </c>
      <c r="V129" t="s">
        <v>64</v>
      </c>
      <c r="W129">
        <v>121163</v>
      </c>
      <c r="X129" t="s">
        <v>65</v>
      </c>
      <c r="Y129" t="s">
        <v>298</v>
      </c>
      <c r="Z129" t="s">
        <v>23</v>
      </c>
      <c r="AA129">
        <v>0.99982579999999999</v>
      </c>
      <c r="AB129" t="s">
        <v>24</v>
      </c>
      <c r="AC129">
        <v>0.1561797</v>
      </c>
    </row>
    <row r="130" spans="1:29" x14ac:dyDescent="0.25">
      <c r="A130" t="s">
        <v>299</v>
      </c>
      <c r="B130" t="s">
        <v>25</v>
      </c>
      <c r="C130">
        <v>1200</v>
      </c>
      <c r="D130" t="s">
        <v>26</v>
      </c>
      <c r="E130">
        <v>1000000</v>
      </c>
      <c r="F130" t="s">
        <v>27</v>
      </c>
      <c r="G130">
        <v>12345</v>
      </c>
      <c r="H130" t="s">
        <v>29</v>
      </c>
      <c r="I130">
        <v>5.0000000000000001E-4</v>
      </c>
      <c r="J130" t="s">
        <v>30</v>
      </c>
      <c r="K130">
        <v>0.93918349999999995</v>
      </c>
      <c r="L130" t="s">
        <v>31</v>
      </c>
      <c r="M130">
        <v>0.1610733</v>
      </c>
      <c r="N130" t="s">
        <v>60</v>
      </c>
      <c r="O130">
        <v>61</v>
      </c>
      <c r="P130" t="s">
        <v>61</v>
      </c>
      <c r="Q130">
        <v>1201.4000000000001</v>
      </c>
      <c r="R130" t="s">
        <v>62</v>
      </c>
      <c r="S130">
        <v>3</v>
      </c>
      <c r="T130" t="s">
        <v>63</v>
      </c>
      <c r="U130">
        <v>34</v>
      </c>
      <c r="V130" t="s">
        <v>64</v>
      </c>
      <c r="W130">
        <v>115714</v>
      </c>
      <c r="X130" t="s">
        <v>65</v>
      </c>
      <c r="Y130" t="s">
        <v>300</v>
      </c>
      <c r="Z130" t="s">
        <v>23</v>
      </c>
      <c r="AA130">
        <v>0.94115280000000001</v>
      </c>
      <c r="AB130" t="s">
        <v>24</v>
      </c>
      <c r="AC130">
        <v>0.15747510000000001</v>
      </c>
    </row>
  </sheetData>
  <sortState xmlns:xlrd2="http://schemas.microsoft.com/office/spreadsheetml/2017/richdata2" ref="A1:AC130">
    <sortCondition ref="G1:G1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AE88-3641-4D05-9353-1818DC5CCE9E}">
  <dimension ref="A1:AC101"/>
  <sheetViews>
    <sheetView workbookViewId="0">
      <selection activeCell="F2" sqref="F2"/>
    </sheetView>
  </sheetViews>
  <sheetFormatPr defaultRowHeight="15" x14ac:dyDescent="0.25"/>
  <cols>
    <col min="26" max="26" width="101.28515625" bestFit="1" customWidth="1"/>
  </cols>
  <sheetData>
    <row r="1" spans="1:29" x14ac:dyDescent="0.25"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  <c r="T1" t="s">
        <v>4</v>
      </c>
      <c r="U1" t="s">
        <v>3</v>
      </c>
      <c r="V1" t="s">
        <v>1</v>
      </c>
      <c r="W1" t="s">
        <v>11</v>
      </c>
      <c r="X1" t="s">
        <v>0</v>
      </c>
      <c r="Y1" t="s">
        <v>2</v>
      </c>
    </row>
    <row r="2" spans="1:29" x14ac:dyDescent="0.25">
      <c r="A2">
        <f ca="1">RANDBETWEEN(1,10)</f>
        <v>9</v>
      </c>
      <c r="B2">
        <f t="shared" ref="B2:E17" ca="1" si="0">RANDBETWEEN(1,10)</f>
        <v>5</v>
      </c>
      <c r="C2">
        <f t="shared" ca="1" si="0"/>
        <v>1</v>
      </c>
      <c r="D2">
        <f t="shared" ca="1" si="0"/>
        <v>10</v>
      </c>
      <c r="E2">
        <f t="shared" ca="1" si="0"/>
        <v>9</v>
      </c>
      <c r="F2">
        <f ca="1">SQRT(A2+B2+C2)</f>
        <v>3.872983346207417</v>
      </c>
      <c r="G2">
        <f ca="1">A2*B2/SQRT(C2*D2*E2)</f>
        <v>4.7434164902525691</v>
      </c>
      <c r="H2">
        <f ca="1">A2*B2/(SQRT(C2*D2*E2)+10)</f>
        <v>2.3092515877268789</v>
      </c>
      <c r="I2">
        <f ca="1">SQRT(C2*D2*A2)</f>
        <v>9.4868329805051381</v>
      </c>
      <c r="J2">
        <f ca="1">A2*B2*10/(SQRT(C2*D2*E2)+23)</f>
        <v>13.851765737523206</v>
      </c>
      <c r="K2">
        <f ca="1">LN(A2+B2)</f>
        <v>2.6390573296152584</v>
      </c>
      <c r="L2">
        <f ca="1">LN(A2+B2+45)</f>
        <v>4.0775374439057197</v>
      </c>
      <c r="M2">
        <f ca="1">LN(A2)</f>
        <v>2.1972245773362196</v>
      </c>
      <c r="N2">
        <f ca="1">A2*0.13+B2*100+C2*111+D2*23.3+E2*10+13345</f>
        <v>14280.17</v>
      </c>
      <c r="O2">
        <v>5000</v>
      </c>
      <c r="P2">
        <f ca="1">2000-C2*34</f>
        <v>1966</v>
      </c>
      <c r="Q2">
        <f ca="1">1000*C2-45+A2*E2</f>
        <v>1036</v>
      </c>
      <c r="R2">
        <f ca="1">LN(S2)</f>
        <v>5.6524891802686508</v>
      </c>
      <c r="S2">
        <f ca="1">SUM(A2:C2)*SUM(D2:E2)</f>
        <v>285</v>
      </c>
      <c r="T2">
        <f t="shared" ref="T2:T34" ca="1" si="1">PRODUCT(A2:E2)</f>
        <v>4050</v>
      </c>
      <c r="U2">
        <f ca="1">SUM(A2:T2)</f>
        <v>26700.000558673342</v>
      </c>
      <c r="V2">
        <f t="shared" ref="V2:V33" ca="1" si="2">LOG(1+D2)*E2+C2*C2*C2+76</f>
        <v>86.372534166424032</v>
      </c>
      <c r="W2">
        <f ca="1">LOG(D2)*E2+C2*C2*C2+76</f>
        <v>86</v>
      </c>
      <c r="X2">
        <f t="shared" ref="X2:X33" ca="1" si="3">A2*B2*C2*D2*E2+B2+D2</f>
        <v>4065</v>
      </c>
      <c r="Y2">
        <f t="shared" ref="Y2:Y33" ca="1" si="4">POWER(LOG(A2+1)*B2*A2+SIN(C2)*SIN(D2)+COS(E2)-C2*D2*E2,2)</f>
        <v>2150.0756515384196</v>
      </c>
      <c r="Z2" t="str">
        <f ca="1">"new double[]{"&amp;A2&amp;","&amp;B2&amp;","&amp;C2&amp;","&amp;D2&amp;","&amp;E2&amp;"},"</f>
        <v>new double[]{9,5,1,10,9},</v>
      </c>
      <c r="AA2" t="str">
        <f ca="1">Y2&amp;","</f>
        <v>2150.07565153842,</v>
      </c>
      <c r="AC2">
        <f>LN(EXP(2))</f>
        <v>2</v>
      </c>
    </row>
    <row r="3" spans="1:29" x14ac:dyDescent="0.25">
      <c r="A3">
        <f t="shared" ref="A3:E34" ca="1" si="5">RANDBETWEEN(1,10)</f>
        <v>4</v>
      </c>
      <c r="B3">
        <f t="shared" ca="1" si="0"/>
        <v>10</v>
      </c>
      <c r="C3">
        <f t="shared" ca="1" si="0"/>
        <v>8</v>
      </c>
      <c r="D3">
        <f t="shared" ca="1" si="0"/>
        <v>3</v>
      </c>
      <c r="E3">
        <f t="shared" ca="1" si="0"/>
        <v>7</v>
      </c>
      <c r="F3">
        <f t="shared" ref="F3:F66" ca="1" si="6">SQRT(A3+B3+C3)</f>
        <v>4.6904157598234297</v>
      </c>
      <c r="G3">
        <f t="shared" ref="G3:G66" ca="1" si="7">A3*B3/SQRT(C3*D3*E3)</f>
        <v>3.0860669992418379</v>
      </c>
      <c r="H3">
        <f t="shared" ref="H3:H66" ca="1" si="8">A3*B3/(SQRT(C3*D3*E3)+10)</f>
        <v>1.7420478804798356</v>
      </c>
      <c r="I3">
        <f t="shared" ref="I3:I66" ca="1" si="9">SQRT(C3*D3*A3)</f>
        <v>9.7979589711327115</v>
      </c>
      <c r="J3">
        <f t="shared" ref="J3:J66" ca="1" si="10">A3*B3*10/(SQRT(C3*D3*E3)+23)</f>
        <v>11.123012302697262</v>
      </c>
      <c r="K3">
        <f t="shared" ref="K3:K66" ca="1" si="11">LN(A3+B3)</f>
        <v>2.6390573296152584</v>
      </c>
      <c r="L3">
        <f t="shared" ref="L3:L66" ca="1" si="12">LN(A3+B3+45)</f>
        <v>4.0775374439057197</v>
      </c>
      <c r="M3">
        <f t="shared" ref="M3:M66" ca="1" si="13">LN(A3)</f>
        <v>1.3862943611198906</v>
      </c>
      <c r="N3">
        <f t="shared" ref="N3:N66" ca="1" si="14">A3*0.13+B3*100+C3*111+D3*23.3+E3*10+13345</f>
        <v>15373.42</v>
      </c>
      <c r="O3">
        <v>5000</v>
      </c>
      <c r="P3">
        <f t="shared" ref="P3:P66" ca="1" si="15">2000-C3*34</f>
        <v>1728</v>
      </c>
      <c r="Q3">
        <f t="shared" ref="Q3:Q66" ca="1" si="16">1000*C3-45+A3*E3</f>
        <v>7983</v>
      </c>
      <c r="R3">
        <f t="shared" ref="R3:R66" ca="1" si="17">LN(S3)</f>
        <v>5.393627546352362</v>
      </c>
      <c r="S3">
        <f t="shared" ref="S3:S66" ca="1" si="18">SUM(A3:C3)*SUM(D3:E3)</f>
        <v>220</v>
      </c>
      <c r="T3">
        <f t="shared" ca="1" si="1"/>
        <v>6720</v>
      </c>
      <c r="U3">
        <f t="shared" ref="U3:U34" ca="1" si="19">SUM(A3:E3)</f>
        <v>32</v>
      </c>
      <c r="V3">
        <f t="shared" ca="1" si="2"/>
        <v>592.21441993929568</v>
      </c>
      <c r="W3">
        <f t="shared" ref="W3:W66" ca="1" si="20">LOG(D3)*E3+C3*C3*C3+76</f>
        <v>591.33984878303761</v>
      </c>
      <c r="X3">
        <f t="shared" ca="1" si="3"/>
        <v>6733</v>
      </c>
      <c r="Y3">
        <f t="shared" ca="1" si="4"/>
        <v>19362.07666250104</v>
      </c>
      <c r="Z3" t="str">
        <f t="shared" ref="Z3:Z34" ca="1" si="21">"new double[]{"&amp;A3&amp;","&amp;B3&amp;"},"</f>
        <v>new double[]{4,10},</v>
      </c>
      <c r="AA3" t="str">
        <f t="shared" ref="AA3:AA66" ca="1" si="22">Y3&amp;","</f>
        <v>19362.076662501,</v>
      </c>
    </row>
    <row r="4" spans="1:29" x14ac:dyDescent="0.25">
      <c r="A4">
        <f t="shared" ca="1" si="5"/>
        <v>10</v>
      </c>
      <c r="B4">
        <f t="shared" ca="1" si="0"/>
        <v>6</v>
      </c>
      <c r="C4">
        <f t="shared" ca="1" si="0"/>
        <v>4</v>
      </c>
      <c r="D4">
        <f t="shared" ca="1" si="0"/>
        <v>8</v>
      </c>
      <c r="E4">
        <f t="shared" ca="1" si="0"/>
        <v>7</v>
      </c>
      <c r="F4">
        <f t="shared" ca="1" si="6"/>
        <v>4.4721359549995796</v>
      </c>
      <c r="G4">
        <f t="shared" ca="1" si="7"/>
        <v>4.0089186286863656</v>
      </c>
      <c r="H4">
        <f t="shared" ca="1" si="8"/>
        <v>2.403207845368919</v>
      </c>
      <c r="I4">
        <f t="shared" ca="1" si="9"/>
        <v>17.888543819998318</v>
      </c>
      <c r="J4">
        <f t="shared" ca="1" si="10"/>
        <v>15.803351710631281</v>
      </c>
      <c r="K4">
        <f t="shared" ca="1" si="11"/>
        <v>2.7725887222397811</v>
      </c>
      <c r="L4">
        <f t="shared" ca="1" si="12"/>
        <v>4.1108738641733114</v>
      </c>
      <c r="M4">
        <f t="shared" ca="1" si="13"/>
        <v>2.3025850929940459</v>
      </c>
      <c r="N4">
        <f t="shared" ca="1" si="14"/>
        <v>14646.7</v>
      </c>
      <c r="O4">
        <v>5000</v>
      </c>
      <c r="P4">
        <f t="shared" ca="1" si="15"/>
        <v>1864</v>
      </c>
      <c r="Q4">
        <f t="shared" ca="1" si="16"/>
        <v>4025</v>
      </c>
      <c r="R4">
        <f t="shared" ca="1" si="17"/>
        <v>5.7037824746562009</v>
      </c>
      <c r="S4">
        <f t="shared" ca="1" si="18"/>
        <v>300</v>
      </c>
      <c r="T4">
        <f t="shared" ca="1" si="1"/>
        <v>13440</v>
      </c>
      <c r="U4">
        <f t="shared" ca="1" si="19"/>
        <v>35</v>
      </c>
      <c r="V4">
        <f t="shared" ca="1" si="2"/>
        <v>146.67969756607528</v>
      </c>
      <c r="W4">
        <f t="shared" ca="1" si="20"/>
        <v>146.32162990894361</v>
      </c>
      <c r="X4">
        <f t="shared" ca="1" si="3"/>
        <v>13454</v>
      </c>
      <c r="Y4">
        <f t="shared" ca="1" si="4"/>
        <v>26085.895319946318</v>
      </c>
      <c r="Z4" t="str">
        <f t="shared" ca="1" si="21"/>
        <v>new double[]{10,6},</v>
      </c>
      <c r="AA4" t="str">
        <f t="shared" ca="1" si="22"/>
        <v>26085.8953199463,</v>
      </c>
    </row>
    <row r="5" spans="1:29" x14ac:dyDescent="0.25">
      <c r="A5">
        <f t="shared" ca="1" si="5"/>
        <v>2</v>
      </c>
      <c r="B5">
        <f t="shared" ca="1" si="0"/>
        <v>2</v>
      </c>
      <c r="C5">
        <f t="shared" ca="1" si="0"/>
        <v>3</v>
      </c>
      <c r="D5">
        <f t="shared" ca="1" si="0"/>
        <v>3</v>
      </c>
      <c r="E5">
        <f t="shared" ca="1" si="0"/>
        <v>2</v>
      </c>
      <c r="F5">
        <f t="shared" ca="1" si="6"/>
        <v>2.6457513110645907</v>
      </c>
      <c r="G5">
        <f t="shared" ca="1" si="7"/>
        <v>0.94280904158206347</v>
      </c>
      <c r="H5">
        <f t="shared" ca="1" si="8"/>
        <v>0.28084679575027882</v>
      </c>
      <c r="I5">
        <f t="shared" ca="1" si="9"/>
        <v>4.2426406871192848</v>
      </c>
      <c r="J5">
        <f t="shared" ca="1" si="10"/>
        <v>1.468286443278334</v>
      </c>
      <c r="K5">
        <f t="shared" ca="1" si="11"/>
        <v>1.3862943611198906</v>
      </c>
      <c r="L5">
        <f t="shared" ca="1" si="12"/>
        <v>3.8918202981106265</v>
      </c>
      <c r="M5">
        <f t="shared" ca="1" si="13"/>
        <v>0.69314718055994529</v>
      </c>
      <c r="N5">
        <f t="shared" ca="1" si="14"/>
        <v>13968.16</v>
      </c>
      <c r="O5">
        <v>5000</v>
      </c>
      <c r="P5">
        <f t="shared" ca="1" si="15"/>
        <v>1898</v>
      </c>
      <c r="Q5">
        <f t="shared" ca="1" si="16"/>
        <v>2959</v>
      </c>
      <c r="R5">
        <f t="shared" ca="1" si="17"/>
        <v>3.5553480614894135</v>
      </c>
      <c r="S5">
        <f t="shared" ca="1" si="18"/>
        <v>35</v>
      </c>
      <c r="T5">
        <f t="shared" ca="1" si="1"/>
        <v>72</v>
      </c>
      <c r="U5">
        <f t="shared" ca="1" si="19"/>
        <v>12</v>
      </c>
      <c r="V5">
        <f t="shared" ca="1" si="2"/>
        <v>104.20411998265593</v>
      </c>
      <c r="W5">
        <f t="shared" ca="1" si="20"/>
        <v>103.95424250943933</v>
      </c>
      <c r="X5">
        <f t="shared" ca="1" si="3"/>
        <v>77</v>
      </c>
      <c r="Y5">
        <f t="shared" ca="1" si="4"/>
        <v>271.84579984975619</v>
      </c>
      <c r="Z5" t="str">
        <f t="shared" ca="1" si="21"/>
        <v>new double[]{2,2},</v>
      </c>
      <c r="AA5" t="str">
        <f t="shared" ca="1" si="22"/>
        <v>271.845799849756,</v>
      </c>
    </row>
    <row r="6" spans="1:29" x14ac:dyDescent="0.25">
      <c r="A6">
        <f t="shared" ca="1" si="5"/>
        <v>10</v>
      </c>
      <c r="B6">
        <f t="shared" ca="1" si="0"/>
        <v>5</v>
      </c>
      <c r="C6">
        <f t="shared" ca="1" si="0"/>
        <v>3</v>
      </c>
      <c r="D6">
        <f t="shared" ca="1" si="0"/>
        <v>10</v>
      </c>
      <c r="E6">
        <f t="shared" ca="1" si="0"/>
        <v>6</v>
      </c>
      <c r="F6">
        <f t="shared" ca="1" si="6"/>
        <v>4.2426406871192848</v>
      </c>
      <c r="G6">
        <f t="shared" ca="1" si="7"/>
        <v>3.7267799624996494</v>
      </c>
      <c r="H6">
        <f t="shared" ca="1" si="8"/>
        <v>2.1352549156242113</v>
      </c>
      <c r="I6">
        <f t="shared" ca="1" si="9"/>
        <v>17.320508075688775</v>
      </c>
      <c r="J6">
        <f t="shared" ca="1" si="10"/>
        <v>13.730074691978885</v>
      </c>
      <c r="K6">
        <f t="shared" ca="1" si="11"/>
        <v>2.7080502011022101</v>
      </c>
      <c r="L6">
        <f t="shared" ca="1" si="12"/>
        <v>4.0943445622221004</v>
      </c>
      <c r="M6">
        <f t="shared" ca="1" si="13"/>
        <v>2.3025850929940459</v>
      </c>
      <c r="N6">
        <f t="shared" ca="1" si="14"/>
        <v>14472.3</v>
      </c>
      <c r="O6">
        <v>5000</v>
      </c>
      <c r="P6">
        <f t="shared" ca="1" si="15"/>
        <v>1898</v>
      </c>
      <c r="Q6">
        <f t="shared" ca="1" si="16"/>
        <v>3015</v>
      </c>
      <c r="R6">
        <f t="shared" ca="1" si="17"/>
        <v>5.6629604801359461</v>
      </c>
      <c r="S6">
        <f t="shared" ca="1" si="18"/>
        <v>288</v>
      </c>
      <c r="T6">
        <f t="shared" ca="1" si="1"/>
        <v>9000</v>
      </c>
      <c r="U6">
        <f t="shared" ca="1" si="19"/>
        <v>34</v>
      </c>
      <c r="V6">
        <f t="shared" ca="1" si="2"/>
        <v>109.24835611094935</v>
      </c>
      <c r="W6">
        <f t="shared" ca="1" si="20"/>
        <v>109</v>
      </c>
      <c r="X6">
        <f t="shared" ca="1" si="3"/>
        <v>9015</v>
      </c>
      <c r="Y6">
        <f t="shared" ca="1" si="4"/>
        <v>16140.93200659055</v>
      </c>
      <c r="Z6" t="str">
        <f t="shared" ca="1" si="21"/>
        <v>new double[]{10,5},</v>
      </c>
      <c r="AA6" t="str">
        <f t="shared" ca="1" si="22"/>
        <v>16140.9320065906,</v>
      </c>
    </row>
    <row r="7" spans="1:29" x14ac:dyDescent="0.25">
      <c r="A7">
        <f t="shared" ca="1" si="5"/>
        <v>9</v>
      </c>
      <c r="B7">
        <f t="shared" ca="1" si="0"/>
        <v>8</v>
      </c>
      <c r="C7">
        <f t="shared" ca="1" si="0"/>
        <v>5</v>
      </c>
      <c r="D7">
        <f t="shared" ca="1" si="0"/>
        <v>2</v>
      </c>
      <c r="E7">
        <f t="shared" ca="1" si="0"/>
        <v>6</v>
      </c>
      <c r="F7">
        <f t="shared" ca="1" si="6"/>
        <v>4.6904157598234297</v>
      </c>
      <c r="G7">
        <f t="shared" ca="1" si="7"/>
        <v>9.2951600308978009</v>
      </c>
      <c r="H7">
        <f t="shared" ca="1" si="8"/>
        <v>4.0572599536532996</v>
      </c>
      <c r="I7">
        <f t="shared" ca="1" si="9"/>
        <v>9.4868329805051381</v>
      </c>
      <c r="J7">
        <f t="shared" ca="1" si="10"/>
        <v>23.417705717401535</v>
      </c>
      <c r="K7">
        <f t="shared" ca="1" si="11"/>
        <v>2.8332133440562162</v>
      </c>
      <c r="L7">
        <f t="shared" ca="1" si="12"/>
        <v>4.1271343850450917</v>
      </c>
      <c r="M7">
        <f t="shared" ca="1" si="13"/>
        <v>2.1972245773362196</v>
      </c>
      <c r="N7">
        <f t="shared" ca="1" si="14"/>
        <v>14807.77</v>
      </c>
      <c r="O7">
        <v>5000</v>
      </c>
      <c r="P7">
        <f t="shared" ca="1" si="15"/>
        <v>1830</v>
      </c>
      <c r="Q7">
        <f t="shared" ca="1" si="16"/>
        <v>5009</v>
      </c>
      <c r="R7">
        <f t="shared" ca="1" si="17"/>
        <v>5.1704839950381514</v>
      </c>
      <c r="S7">
        <f t="shared" ca="1" si="18"/>
        <v>176</v>
      </c>
      <c r="T7">
        <f t="shared" ca="1" si="1"/>
        <v>4320</v>
      </c>
      <c r="U7">
        <f t="shared" ca="1" si="19"/>
        <v>30</v>
      </c>
      <c r="V7">
        <f t="shared" ca="1" si="2"/>
        <v>203.86272752831798</v>
      </c>
      <c r="W7">
        <f t="shared" ca="1" si="20"/>
        <v>202.80617997398389</v>
      </c>
      <c r="X7">
        <f t="shared" ca="1" si="3"/>
        <v>4330</v>
      </c>
      <c r="Y7">
        <f t="shared" ca="1" si="4"/>
        <v>146.12513315034059</v>
      </c>
      <c r="Z7" t="str">
        <f t="shared" ca="1" si="21"/>
        <v>new double[]{9,8},</v>
      </c>
      <c r="AA7" t="str">
        <f t="shared" ca="1" si="22"/>
        <v>146.125133150341,</v>
      </c>
    </row>
    <row r="8" spans="1:29" x14ac:dyDescent="0.25">
      <c r="A8">
        <f t="shared" ca="1" si="5"/>
        <v>10</v>
      </c>
      <c r="B8">
        <f t="shared" ca="1" si="0"/>
        <v>3</v>
      </c>
      <c r="C8">
        <f t="shared" ca="1" si="0"/>
        <v>2</v>
      </c>
      <c r="D8">
        <f t="shared" ca="1" si="0"/>
        <v>10</v>
      </c>
      <c r="E8">
        <f t="shared" ca="1" si="0"/>
        <v>6</v>
      </c>
      <c r="F8">
        <f t="shared" ca="1" si="6"/>
        <v>3.872983346207417</v>
      </c>
      <c r="G8">
        <f t="shared" ca="1" si="7"/>
        <v>2.7386127875258306</v>
      </c>
      <c r="H8">
        <f t="shared" ca="1" si="8"/>
        <v>1.4316767251549833</v>
      </c>
      <c r="I8">
        <f t="shared" ca="1" si="9"/>
        <v>14.142135623730951</v>
      </c>
      <c r="J8">
        <f t="shared" ca="1" si="10"/>
        <v>8.8353659045696897</v>
      </c>
      <c r="K8">
        <f t="shared" ca="1" si="11"/>
        <v>2.5649493574615367</v>
      </c>
      <c r="L8">
        <f t="shared" ca="1" si="12"/>
        <v>4.0604430105464191</v>
      </c>
      <c r="M8">
        <f t="shared" ca="1" si="13"/>
        <v>2.3025850929940459</v>
      </c>
      <c r="N8">
        <f t="shared" ca="1" si="14"/>
        <v>14161.3</v>
      </c>
      <c r="O8">
        <v>5000</v>
      </c>
      <c r="P8">
        <f t="shared" ca="1" si="15"/>
        <v>1932</v>
      </c>
      <c r="Q8">
        <f t="shared" ca="1" si="16"/>
        <v>2015</v>
      </c>
      <c r="R8">
        <f t="shared" ca="1" si="17"/>
        <v>5.4806389233419912</v>
      </c>
      <c r="S8">
        <f t="shared" ca="1" si="18"/>
        <v>240</v>
      </c>
      <c r="T8">
        <f t="shared" ca="1" si="1"/>
        <v>3600</v>
      </c>
      <c r="U8">
        <f t="shared" ca="1" si="19"/>
        <v>31</v>
      </c>
      <c r="V8">
        <f t="shared" ca="1" si="2"/>
        <v>90.248356110949345</v>
      </c>
      <c r="W8">
        <f t="shared" ca="1" si="20"/>
        <v>90</v>
      </c>
      <c r="X8">
        <f t="shared" ca="1" si="3"/>
        <v>3613</v>
      </c>
      <c r="Y8">
        <f t="shared" ca="1" si="4"/>
        <v>7795.6054918594718</v>
      </c>
      <c r="Z8" t="str">
        <f t="shared" ca="1" si="21"/>
        <v>new double[]{10,3},</v>
      </c>
      <c r="AA8" t="str">
        <f t="shared" ca="1" si="22"/>
        <v>7795.60549185947,</v>
      </c>
    </row>
    <row r="9" spans="1:29" x14ac:dyDescent="0.25">
      <c r="A9">
        <f t="shared" ca="1" si="5"/>
        <v>10</v>
      </c>
      <c r="B9">
        <f t="shared" ca="1" si="0"/>
        <v>7</v>
      </c>
      <c r="C9">
        <f t="shared" ca="1" si="0"/>
        <v>9</v>
      </c>
      <c r="D9">
        <f t="shared" ca="1" si="0"/>
        <v>10</v>
      </c>
      <c r="E9">
        <f t="shared" ca="1" si="0"/>
        <v>10</v>
      </c>
      <c r="F9">
        <f t="shared" ca="1" si="6"/>
        <v>5.0990195135927845</v>
      </c>
      <c r="G9">
        <f t="shared" ca="1" si="7"/>
        <v>2.3333333333333335</v>
      </c>
      <c r="H9">
        <f t="shared" ca="1" si="8"/>
        <v>1.75</v>
      </c>
      <c r="I9">
        <f t="shared" ca="1" si="9"/>
        <v>30</v>
      </c>
      <c r="J9">
        <f t="shared" ca="1" si="10"/>
        <v>13.20754716981132</v>
      </c>
      <c r="K9">
        <f t="shared" ca="1" si="11"/>
        <v>2.8332133440562162</v>
      </c>
      <c r="L9">
        <f t="shared" ca="1" si="12"/>
        <v>4.1271343850450917</v>
      </c>
      <c r="M9">
        <f t="shared" ca="1" si="13"/>
        <v>2.3025850929940459</v>
      </c>
      <c r="N9">
        <f t="shared" ca="1" si="14"/>
        <v>15378.3</v>
      </c>
      <c r="O9">
        <v>5000</v>
      </c>
      <c r="P9">
        <f t="shared" ca="1" si="15"/>
        <v>1694</v>
      </c>
      <c r="Q9">
        <f t="shared" ca="1" si="16"/>
        <v>9055</v>
      </c>
      <c r="R9">
        <f t="shared" ca="1" si="17"/>
        <v>6.253828811575473</v>
      </c>
      <c r="S9">
        <f t="shared" ca="1" si="18"/>
        <v>520</v>
      </c>
      <c r="T9">
        <f t="shared" ca="1" si="1"/>
        <v>63000</v>
      </c>
      <c r="U9">
        <f t="shared" ca="1" si="19"/>
        <v>46</v>
      </c>
      <c r="V9">
        <f t="shared" ca="1" si="2"/>
        <v>815.41392685158223</v>
      </c>
      <c r="W9">
        <f t="shared" ca="1" si="20"/>
        <v>815</v>
      </c>
      <c r="X9">
        <f t="shared" ca="1" si="3"/>
        <v>63017</v>
      </c>
      <c r="Y9">
        <f t="shared" ca="1" si="4"/>
        <v>685858.56698778365</v>
      </c>
      <c r="Z9" t="str">
        <f t="shared" ca="1" si="21"/>
        <v>new double[]{10,7},</v>
      </c>
      <c r="AA9" t="str">
        <f t="shared" ca="1" si="22"/>
        <v>685858.566987784,</v>
      </c>
    </row>
    <row r="10" spans="1:29" x14ac:dyDescent="0.25">
      <c r="A10">
        <f t="shared" ca="1" si="5"/>
        <v>8</v>
      </c>
      <c r="B10">
        <f t="shared" ca="1" si="0"/>
        <v>9</v>
      </c>
      <c r="C10">
        <f t="shared" ca="1" si="0"/>
        <v>3</v>
      </c>
      <c r="D10">
        <f t="shared" ca="1" si="0"/>
        <v>10</v>
      </c>
      <c r="E10">
        <f t="shared" ca="1" si="0"/>
        <v>2</v>
      </c>
      <c r="F10">
        <f t="shared" ca="1" si="6"/>
        <v>4.4721359549995796</v>
      </c>
      <c r="G10">
        <f t="shared" ca="1" si="7"/>
        <v>9.2951600308978009</v>
      </c>
      <c r="H10">
        <f t="shared" ca="1" si="8"/>
        <v>4.0572599536532996</v>
      </c>
      <c r="I10">
        <f t="shared" ca="1" si="9"/>
        <v>15.491933384829668</v>
      </c>
      <c r="J10">
        <f t="shared" ca="1" si="10"/>
        <v>23.417705717401535</v>
      </c>
      <c r="K10">
        <f t="shared" ca="1" si="11"/>
        <v>2.8332133440562162</v>
      </c>
      <c r="L10">
        <f t="shared" ca="1" si="12"/>
        <v>4.1271343850450917</v>
      </c>
      <c r="M10">
        <f t="shared" ca="1" si="13"/>
        <v>2.0794415416798357</v>
      </c>
      <c r="N10">
        <f t="shared" ca="1" si="14"/>
        <v>14832.04</v>
      </c>
      <c r="O10">
        <v>5000</v>
      </c>
      <c r="P10">
        <f t="shared" ca="1" si="15"/>
        <v>1898</v>
      </c>
      <c r="Q10">
        <f t="shared" ca="1" si="16"/>
        <v>2971</v>
      </c>
      <c r="R10">
        <f t="shared" ca="1" si="17"/>
        <v>5.4806389233419912</v>
      </c>
      <c r="S10">
        <f t="shared" ca="1" si="18"/>
        <v>240</v>
      </c>
      <c r="T10">
        <f t="shared" ca="1" si="1"/>
        <v>4320</v>
      </c>
      <c r="U10">
        <f t="shared" ca="1" si="19"/>
        <v>32</v>
      </c>
      <c r="V10">
        <f t="shared" ca="1" si="2"/>
        <v>105.08278537031646</v>
      </c>
      <c r="W10">
        <f t="shared" ca="1" si="20"/>
        <v>105</v>
      </c>
      <c r="X10">
        <f t="shared" ca="1" si="3"/>
        <v>4339</v>
      </c>
      <c r="Y10">
        <f t="shared" ca="1" si="4"/>
        <v>67.445839195522126</v>
      </c>
      <c r="Z10" t="str">
        <f t="shared" ca="1" si="21"/>
        <v>new double[]{8,9},</v>
      </c>
      <c r="AA10" t="str">
        <f t="shared" ca="1" si="22"/>
        <v>67.4458391955221,</v>
      </c>
    </row>
    <row r="11" spans="1:29" x14ac:dyDescent="0.25">
      <c r="A11">
        <f t="shared" ca="1" si="5"/>
        <v>4</v>
      </c>
      <c r="B11">
        <f t="shared" ca="1" si="0"/>
        <v>6</v>
      </c>
      <c r="C11">
        <f t="shared" ca="1" si="0"/>
        <v>5</v>
      </c>
      <c r="D11">
        <f t="shared" ca="1" si="0"/>
        <v>2</v>
      </c>
      <c r="E11">
        <f t="shared" ca="1" si="0"/>
        <v>9</v>
      </c>
      <c r="F11">
        <f t="shared" ca="1" si="6"/>
        <v>3.872983346207417</v>
      </c>
      <c r="G11">
        <f t="shared" ca="1" si="7"/>
        <v>2.5298221281347035</v>
      </c>
      <c r="H11">
        <f t="shared" ca="1" si="8"/>
        <v>1.2316008467876689</v>
      </c>
      <c r="I11">
        <f t="shared" ca="1" si="9"/>
        <v>6.324555320336759</v>
      </c>
      <c r="J11">
        <f t="shared" ca="1" si="10"/>
        <v>7.38760839334571</v>
      </c>
      <c r="K11">
        <f t="shared" ca="1" si="11"/>
        <v>2.3025850929940459</v>
      </c>
      <c r="L11">
        <f t="shared" ca="1" si="12"/>
        <v>4.0073331852324712</v>
      </c>
      <c r="M11">
        <f t="shared" ca="1" si="13"/>
        <v>1.3862943611198906</v>
      </c>
      <c r="N11">
        <f t="shared" ca="1" si="14"/>
        <v>14637.119999999999</v>
      </c>
      <c r="O11">
        <v>5000</v>
      </c>
      <c r="P11">
        <f t="shared" ca="1" si="15"/>
        <v>1830</v>
      </c>
      <c r="Q11">
        <f t="shared" ca="1" si="16"/>
        <v>4991</v>
      </c>
      <c r="R11">
        <f t="shared" ca="1" si="17"/>
        <v>5.1059454739005803</v>
      </c>
      <c r="S11">
        <f t="shared" ca="1" si="18"/>
        <v>165</v>
      </c>
      <c r="T11">
        <f t="shared" ca="1" si="1"/>
        <v>2160</v>
      </c>
      <c r="U11">
        <f t="shared" ca="1" si="19"/>
        <v>26</v>
      </c>
      <c r="V11">
        <f t="shared" ca="1" si="2"/>
        <v>205.29409129247696</v>
      </c>
      <c r="W11">
        <f t="shared" ca="1" si="20"/>
        <v>203.70926996097583</v>
      </c>
      <c r="X11">
        <f t="shared" ca="1" si="3"/>
        <v>2168</v>
      </c>
      <c r="Y11">
        <f t="shared" ca="1" si="4"/>
        <v>5626.1696907953392</v>
      </c>
      <c r="Z11" t="str">
        <f t="shared" ca="1" si="21"/>
        <v>new double[]{4,6},</v>
      </c>
      <c r="AA11" t="str">
        <f t="shared" ca="1" si="22"/>
        <v>5626.16969079534,</v>
      </c>
    </row>
    <row r="12" spans="1:29" x14ac:dyDescent="0.25">
      <c r="A12">
        <f t="shared" ca="1" si="5"/>
        <v>4</v>
      </c>
      <c r="B12">
        <f t="shared" ca="1" si="0"/>
        <v>3</v>
      </c>
      <c r="C12">
        <f t="shared" ca="1" si="0"/>
        <v>8</v>
      </c>
      <c r="D12">
        <f t="shared" ca="1" si="0"/>
        <v>8</v>
      </c>
      <c r="E12">
        <f t="shared" ca="1" si="0"/>
        <v>8</v>
      </c>
      <c r="F12">
        <f t="shared" ca="1" si="6"/>
        <v>3.872983346207417</v>
      </c>
      <c r="G12">
        <f t="shared" ca="1" si="7"/>
        <v>0.5303300858899106</v>
      </c>
      <c r="H12">
        <f t="shared" ca="1" si="8"/>
        <v>0.36778884460105404</v>
      </c>
      <c r="I12">
        <f t="shared" ca="1" si="9"/>
        <v>16</v>
      </c>
      <c r="J12">
        <f t="shared" ca="1" si="10"/>
        <v>2.6299976613916183</v>
      </c>
      <c r="K12">
        <f t="shared" ca="1" si="11"/>
        <v>1.9459101490553132</v>
      </c>
      <c r="L12">
        <f t="shared" ca="1" si="12"/>
        <v>3.9512437185814275</v>
      </c>
      <c r="M12">
        <f t="shared" ca="1" si="13"/>
        <v>1.3862943611198906</v>
      </c>
      <c r="N12">
        <f t="shared" ca="1" si="14"/>
        <v>14799.92</v>
      </c>
      <c r="O12">
        <v>5000</v>
      </c>
      <c r="P12">
        <f t="shared" ca="1" si="15"/>
        <v>1728</v>
      </c>
      <c r="Q12">
        <f t="shared" ca="1" si="16"/>
        <v>7987</v>
      </c>
      <c r="R12">
        <f t="shared" ca="1" si="17"/>
        <v>5.4806389233419912</v>
      </c>
      <c r="S12">
        <f t="shared" ca="1" si="18"/>
        <v>240</v>
      </c>
      <c r="T12">
        <f t="shared" ca="1" si="1"/>
        <v>6144</v>
      </c>
      <c r="U12">
        <f t="shared" ca="1" si="19"/>
        <v>31</v>
      </c>
      <c r="V12">
        <f t="shared" ca="1" si="2"/>
        <v>595.6339400755146</v>
      </c>
      <c r="W12">
        <f t="shared" ca="1" si="20"/>
        <v>595.22471989593555</v>
      </c>
      <c r="X12">
        <f t="shared" ca="1" si="3"/>
        <v>6155</v>
      </c>
      <c r="Y12">
        <f t="shared" ca="1" si="4"/>
        <v>252786.7532506985</v>
      </c>
      <c r="Z12" t="str">
        <f t="shared" ca="1" si="21"/>
        <v>new double[]{4,3},</v>
      </c>
      <c r="AA12" t="str">
        <f t="shared" ca="1" si="22"/>
        <v>252786.753250699,</v>
      </c>
    </row>
    <row r="13" spans="1:29" x14ac:dyDescent="0.25">
      <c r="A13">
        <f t="shared" ca="1" si="5"/>
        <v>9</v>
      </c>
      <c r="B13">
        <f t="shared" ca="1" si="0"/>
        <v>10</v>
      </c>
      <c r="C13">
        <f t="shared" ca="1" si="0"/>
        <v>10</v>
      </c>
      <c r="D13">
        <f t="shared" ca="1" si="0"/>
        <v>5</v>
      </c>
      <c r="E13">
        <f t="shared" ca="1" si="0"/>
        <v>3</v>
      </c>
      <c r="F13">
        <f t="shared" ca="1" si="6"/>
        <v>5.3851648071345037</v>
      </c>
      <c r="G13">
        <f t="shared" ca="1" si="7"/>
        <v>7.3484692283495345</v>
      </c>
      <c r="H13">
        <f t="shared" ca="1" si="8"/>
        <v>4.0454076850486027</v>
      </c>
      <c r="I13">
        <f t="shared" ca="1" si="9"/>
        <v>21.213203435596427</v>
      </c>
      <c r="J13">
        <f t="shared" ca="1" si="10"/>
        <v>25.533762948484696</v>
      </c>
      <c r="K13">
        <f t="shared" ca="1" si="11"/>
        <v>2.9444389791664403</v>
      </c>
      <c r="L13">
        <f t="shared" ca="1" si="12"/>
        <v>4.1588830833596715</v>
      </c>
      <c r="M13">
        <f t="shared" ca="1" si="13"/>
        <v>2.1972245773362196</v>
      </c>
      <c r="N13">
        <f t="shared" ca="1" si="14"/>
        <v>15602.67</v>
      </c>
      <c r="O13">
        <v>5000</v>
      </c>
      <c r="P13">
        <f t="shared" ca="1" si="15"/>
        <v>1660</v>
      </c>
      <c r="Q13">
        <f t="shared" ca="1" si="16"/>
        <v>9982</v>
      </c>
      <c r="R13">
        <f t="shared" ca="1" si="17"/>
        <v>5.4467373716663099</v>
      </c>
      <c r="S13">
        <f t="shared" ca="1" si="18"/>
        <v>232</v>
      </c>
      <c r="T13">
        <f t="shared" ca="1" si="1"/>
        <v>13500</v>
      </c>
      <c r="U13">
        <f t="shared" ca="1" si="19"/>
        <v>37</v>
      </c>
      <c r="V13">
        <f t="shared" ca="1" si="2"/>
        <v>1078.3344537511509</v>
      </c>
      <c r="W13">
        <f t="shared" ca="1" si="20"/>
        <v>1078.096910013008</v>
      </c>
      <c r="X13">
        <f t="shared" ca="1" si="3"/>
        <v>13515</v>
      </c>
      <c r="Y13">
        <f t="shared" ca="1" si="4"/>
        <v>3656.4174149243081</v>
      </c>
      <c r="Z13" t="str">
        <f t="shared" ca="1" si="21"/>
        <v>new double[]{9,10},</v>
      </c>
      <c r="AA13" t="str">
        <f t="shared" ca="1" si="22"/>
        <v>3656.41741492431,</v>
      </c>
    </row>
    <row r="14" spans="1:29" x14ac:dyDescent="0.25">
      <c r="A14">
        <f t="shared" ca="1" si="5"/>
        <v>4</v>
      </c>
      <c r="B14">
        <f t="shared" ca="1" si="0"/>
        <v>2</v>
      </c>
      <c r="C14">
        <f t="shared" ca="1" si="0"/>
        <v>9</v>
      </c>
      <c r="D14">
        <f t="shared" ca="1" si="0"/>
        <v>2</v>
      </c>
      <c r="E14">
        <f t="shared" ca="1" si="0"/>
        <v>1</v>
      </c>
      <c r="F14">
        <f t="shared" ca="1" si="6"/>
        <v>3.872983346207417</v>
      </c>
      <c r="G14">
        <f t="shared" ca="1" si="7"/>
        <v>1.8856180831641269</v>
      </c>
      <c r="H14">
        <f t="shared" ca="1" si="8"/>
        <v>0.56169359150055764</v>
      </c>
      <c r="I14">
        <f t="shared" ca="1" si="9"/>
        <v>8.4852813742385695</v>
      </c>
      <c r="J14">
        <f t="shared" ca="1" si="10"/>
        <v>2.936572886556668</v>
      </c>
      <c r="K14">
        <f t="shared" ca="1" si="11"/>
        <v>1.791759469228055</v>
      </c>
      <c r="L14">
        <f t="shared" ca="1" si="12"/>
        <v>3.9318256327243257</v>
      </c>
      <c r="M14">
        <f t="shared" ca="1" si="13"/>
        <v>1.3862943611198906</v>
      </c>
      <c r="N14">
        <f t="shared" ca="1" si="14"/>
        <v>14601.119999999999</v>
      </c>
      <c r="O14">
        <v>5000</v>
      </c>
      <c r="P14">
        <f t="shared" ca="1" si="15"/>
        <v>1694</v>
      </c>
      <c r="Q14">
        <f t="shared" ca="1" si="16"/>
        <v>8959</v>
      </c>
      <c r="R14">
        <f t="shared" ca="1" si="17"/>
        <v>3.8066624897703196</v>
      </c>
      <c r="S14">
        <f t="shared" ca="1" si="18"/>
        <v>45</v>
      </c>
      <c r="T14">
        <f t="shared" ca="1" si="1"/>
        <v>144</v>
      </c>
      <c r="U14">
        <f t="shared" ca="1" si="19"/>
        <v>18</v>
      </c>
      <c r="V14">
        <f t="shared" ca="1" si="2"/>
        <v>805.47712125471969</v>
      </c>
      <c r="W14">
        <f t="shared" ca="1" si="20"/>
        <v>805.30102999566395</v>
      </c>
      <c r="X14">
        <f t="shared" ca="1" si="3"/>
        <v>148</v>
      </c>
      <c r="Y14">
        <f t="shared" ca="1" si="4"/>
        <v>132.09363201753507</v>
      </c>
      <c r="Z14" t="str">
        <f t="shared" ca="1" si="21"/>
        <v>new double[]{4,2},</v>
      </c>
      <c r="AA14" t="str">
        <f t="shared" ca="1" si="22"/>
        <v>132.093632017535,</v>
      </c>
    </row>
    <row r="15" spans="1:29" x14ac:dyDescent="0.25">
      <c r="A15">
        <f t="shared" ca="1" si="5"/>
        <v>2</v>
      </c>
      <c r="B15">
        <f t="shared" ca="1" si="0"/>
        <v>7</v>
      </c>
      <c r="C15">
        <f t="shared" ca="1" si="0"/>
        <v>10</v>
      </c>
      <c r="D15">
        <f t="shared" ca="1" si="0"/>
        <v>4</v>
      </c>
      <c r="E15">
        <f t="shared" ca="1" si="0"/>
        <v>8</v>
      </c>
      <c r="F15">
        <f t="shared" ca="1" si="6"/>
        <v>4.358898943540674</v>
      </c>
      <c r="G15">
        <f t="shared" ca="1" si="7"/>
        <v>0.78262379212492639</v>
      </c>
      <c r="H15">
        <f t="shared" ca="1" si="8"/>
        <v>0.50199824309080199</v>
      </c>
      <c r="I15">
        <f t="shared" ca="1" si="9"/>
        <v>8.9442719099991592</v>
      </c>
      <c r="J15">
        <f t="shared" ca="1" si="10"/>
        <v>3.4239419387571077</v>
      </c>
      <c r="K15">
        <f t="shared" ca="1" si="11"/>
        <v>2.1972245773362196</v>
      </c>
      <c r="L15">
        <f t="shared" ca="1" si="12"/>
        <v>3.9889840465642745</v>
      </c>
      <c r="M15">
        <f t="shared" ca="1" si="13"/>
        <v>0.69314718055994529</v>
      </c>
      <c r="N15">
        <f t="shared" ca="1" si="14"/>
        <v>15328.46</v>
      </c>
      <c r="O15">
        <v>5000</v>
      </c>
      <c r="P15">
        <f t="shared" ca="1" si="15"/>
        <v>1660</v>
      </c>
      <c r="Q15">
        <f t="shared" ca="1" si="16"/>
        <v>9971</v>
      </c>
      <c r="R15">
        <f t="shared" ca="1" si="17"/>
        <v>5.4293456289544411</v>
      </c>
      <c r="S15">
        <f t="shared" ca="1" si="18"/>
        <v>228</v>
      </c>
      <c r="T15">
        <f t="shared" ca="1" si="1"/>
        <v>4480</v>
      </c>
      <c r="U15">
        <f t="shared" ca="1" si="19"/>
        <v>31</v>
      </c>
      <c r="V15">
        <f t="shared" ca="1" si="2"/>
        <v>1081.5917600346881</v>
      </c>
      <c r="W15">
        <f t="shared" ca="1" si="20"/>
        <v>1080.8164799306237</v>
      </c>
      <c r="X15">
        <f t="shared" ca="1" si="3"/>
        <v>4491</v>
      </c>
      <c r="Y15">
        <f t="shared" ca="1" si="4"/>
        <v>98002.860719666758</v>
      </c>
      <c r="Z15" t="str">
        <f t="shared" ca="1" si="21"/>
        <v>new double[]{2,7},</v>
      </c>
      <c r="AA15" t="str">
        <f t="shared" ca="1" si="22"/>
        <v>98002.8607196668,</v>
      </c>
    </row>
    <row r="16" spans="1:29" x14ac:dyDescent="0.25">
      <c r="A16">
        <f t="shared" ca="1" si="5"/>
        <v>5</v>
      </c>
      <c r="B16">
        <f t="shared" ca="1" si="0"/>
        <v>10</v>
      </c>
      <c r="C16">
        <f t="shared" ca="1" si="0"/>
        <v>3</v>
      </c>
      <c r="D16">
        <f t="shared" ca="1" si="0"/>
        <v>5</v>
      </c>
      <c r="E16">
        <f t="shared" ca="1" si="0"/>
        <v>2</v>
      </c>
      <c r="F16">
        <f t="shared" ca="1" si="6"/>
        <v>4.2426406871192848</v>
      </c>
      <c r="G16">
        <f t="shared" ca="1" si="7"/>
        <v>9.1287092917527684</v>
      </c>
      <c r="H16">
        <f t="shared" ca="1" si="8"/>
        <v>3.2305531606773847</v>
      </c>
      <c r="I16">
        <f t="shared" ca="1" si="9"/>
        <v>8.6602540378443873</v>
      </c>
      <c r="J16">
        <f t="shared" ca="1" si="10"/>
        <v>17.557890205359055</v>
      </c>
      <c r="K16">
        <f t="shared" ca="1" si="11"/>
        <v>2.7080502011022101</v>
      </c>
      <c r="L16">
        <f t="shared" ca="1" si="12"/>
        <v>4.0943445622221004</v>
      </c>
      <c r="M16">
        <f t="shared" ca="1" si="13"/>
        <v>1.6094379124341003</v>
      </c>
      <c r="N16">
        <f t="shared" ca="1" si="14"/>
        <v>14815.15</v>
      </c>
      <c r="O16">
        <v>5000</v>
      </c>
      <c r="P16">
        <f t="shared" ca="1" si="15"/>
        <v>1898</v>
      </c>
      <c r="Q16">
        <f t="shared" ca="1" si="16"/>
        <v>2965</v>
      </c>
      <c r="R16">
        <f t="shared" ca="1" si="17"/>
        <v>4.836281906951478</v>
      </c>
      <c r="S16">
        <f t="shared" ca="1" si="18"/>
        <v>126</v>
      </c>
      <c r="T16">
        <f t="shared" ca="1" si="1"/>
        <v>1500</v>
      </c>
      <c r="U16">
        <f t="shared" ca="1" si="19"/>
        <v>25</v>
      </c>
      <c r="V16">
        <f t="shared" ca="1" si="2"/>
        <v>104.55630250076729</v>
      </c>
      <c r="W16">
        <f t="shared" ca="1" si="20"/>
        <v>104.39794000867204</v>
      </c>
      <c r="X16">
        <f t="shared" ca="1" si="3"/>
        <v>1515</v>
      </c>
      <c r="Y16">
        <f t="shared" ca="1" si="4"/>
        <v>69.824278213029558</v>
      </c>
      <c r="Z16" t="str">
        <f t="shared" ca="1" si="21"/>
        <v>new double[]{5,10},</v>
      </c>
      <c r="AA16" t="str">
        <f t="shared" ca="1" si="22"/>
        <v>69.8242782130296,</v>
      </c>
    </row>
    <row r="17" spans="1:27" x14ac:dyDescent="0.25">
      <c r="A17">
        <f t="shared" ca="1" si="5"/>
        <v>1</v>
      </c>
      <c r="B17">
        <f t="shared" ca="1" si="0"/>
        <v>6</v>
      </c>
      <c r="C17">
        <f t="shared" ca="1" si="0"/>
        <v>6</v>
      </c>
      <c r="D17">
        <f t="shared" ca="1" si="0"/>
        <v>5</v>
      </c>
      <c r="E17">
        <f t="shared" ca="1" si="0"/>
        <v>3</v>
      </c>
      <c r="F17">
        <f t="shared" ca="1" si="6"/>
        <v>3.6055512754639891</v>
      </c>
      <c r="G17">
        <f t="shared" ca="1" si="7"/>
        <v>0.63245553203367588</v>
      </c>
      <c r="H17">
        <f t="shared" ca="1" si="8"/>
        <v>0.30790021169691723</v>
      </c>
      <c r="I17">
        <f t="shared" ca="1" si="9"/>
        <v>5.4772255750516612</v>
      </c>
      <c r="J17">
        <f t="shared" ca="1" si="10"/>
        <v>1.8469020983364275</v>
      </c>
      <c r="K17">
        <f t="shared" ca="1" si="11"/>
        <v>1.9459101490553132</v>
      </c>
      <c r="L17">
        <f t="shared" ca="1" si="12"/>
        <v>3.9512437185814275</v>
      </c>
      <c r="M17">
        <f t="shared" ca="1" si="13"/>
        <v>0</v>
      </c>
      <c r="N17">
        <f t="shared" ca="1" si="14"/>
        <v>14757.630000000001</v>
      </c>
      <c r="O17">
        <v>5000</v>
      </c>
      <c r="P17">
        <f t="shared" ca="1" si="15"/>
        <v>1796</v>
      </c>
      <c r="Q17">
        <f t="shared" ca="1" si="16"/>
        <v>5958</v>
      </c>
      <c r="R17">
        <f t="shared" ca="1" si="17"/>
        <v>4.6443908991413725</v>
      </c>
      <c r="S17">
        <f t="shared" ca="1" si="18"/>
        <v>104</v>
      </c>
      <c r="T17">
        <f t="shared" ca="1" si="1"/>
        <v>540</v>
      </c>
      <c r="U17">
        <f t="shared" ca="1" si="19"/>
        <v>21</v>
      </c>
      <c r="V17">
        <f t="shared" ca="1" si="2"/>
        <v>294.33445375115093</v>
      </c>
      <c r="W17">
        <f t="shared" ca="1" si="20"/>
        <v>294.09691001300803</v>
      </c>
      <c r="X17">
        <f t="shared" ca="1" si="3"/>
        <v>551</v>
      </c>
      <c r="Y17">
        <f t="shared" ca="1" si="4"/>
        <v>7906.0326880715038</v>
      </c>
      <c r="Z17" t="str">
        <f t="shared" ca="1" si="21"/>
        <v>new double[]{1,6},</v>
      </c>
      <c r="AA17" t="str">
        <f t="shared" ca="1" si="22"/>
        <v>7906.0326880715,</v>
      </c>
    </row>
    <row r="18" spans="1:27" x14ac:dyDescent="0.25">
      <c r="A18">
        <f t="shared" ca="1" si="5"/>
        <v>4</v>
      </c>
      <c r="B18">
        <f t="shared" ca="1" si="5"/>
        <v>3</v>
      </c>
      <c r="C18">
        <f t="shared" ca="1" si="5"/>
        <v>5</v>
      </c>
      <c r="D18">
        <f t="shared" ca="1" si="5"/>
        <v>7</v>
      </c>
      <c r="E18">
        <f t="shared" ca="1" si="5"/>
        <v>5</v>
      </c>
      <c r="F18">
        <f t="shared" ca="1" si="6"/>
        <v>3.4641016151377544</v>
      </c>
      <c r="G18">
        <f t="shared" ca="1" si="7"/>
        <v>0.90711473522214536</v>
      </c>
      <c r="H18">
        <f t="shared" ca="1" si="8"/>
        <v>0.51660104885167246</v>
      </c>
      <c r="I18">
        <f t="shared" ca="1" si="9"/>
        <v>11.832159566199232</v>
      </c>
      <c r="J18">
        <f t="shared" ca="1" si="10"/>
        <v>3.3122859134498466</v>
      </c>
      <c r="K18">
        <f t="shared" ca="1" si="11"/>
        <v>1.9459101490553132</v>
      </c>
      <c r="L18">
        <f t="shared" ca="1" si="12"/>
        <v>3.9512437185814275</v>
      </c>
      <c r="M18">
        <f t="shared" ca="1" si="13"/>
        <v>1.3862943611198906</v>
      </c>
      <c r="N18">
        <f t="shared" ca="1" si="14"/>
        <v>14413.619999999999</v>
      </c>
      <c r="O18">
        <v>5000</v>
      </c>
      <c r="P18">
        <f t="shared" ca="1" si="15"/>
        <v>1830</v>
      </c>
      <c r="Q18">
        <f t="shared" ca="1" si="16"/>
        <v>4975</v>
      </c>
      <c r="R18">
        <f t="shared" ca="1" si="17"/>
        <v>4.9698132995760007</v>
      </c>
      <c r="S18">
        <f t="shared" ca="1" si="18"/>
        <v>144</v>
      </c>
      <c r="T18">
        <f t="shared" ca="1" si="1"/>
        <v>2100</v>
      </c>
      <c r="U18">
        <f t="shared" ca="1" si="19"/>
        <v>24</v>
      </c>
      <c r="V18">
        <f t="shared" ca="1" si="2"/>
        <v>205.51544993495972</v>
      </c>
      <c r="W18">
        <f t="shared" ca="1" si="20"/>
        <v>205.22549020007128</v>
      </c>
      <c r="X18">
        <f t="shared" ca="1" si="3"/>
        <v>2110</v>
      </c>
      <c r="Y18">
        <f t="shared" ca="1" si="4"/>
        <v>27875.206891330192</v>
      </c>
      <c r="Z18" t="str">
        <f t="shared" ca="1" si="21"/>
        <v>new double[]{4,3},</v>
      </c>
      <c r="AA18" t="str">
        <f t="shared" ca="1" si="22"/>
        <v>27875.2068913301,</v>
      </c>
    </row>
    <row r="19" spans="1:27" x14ac:dyDescent="0.25">
      <c r="A19">
        <f t="shared" ca="1" si="5"/>
        <v>8</v>
      </c>
      <c r="B19">
        <f t="shared" ca="1" si="5"/>
        <v>6</v>
      </c>
      <c r="C19">
        <f t="shared" ca="1" si="5"/>
        <v>4</v>
      </c>
      <c r="D19">
        <f t="shared" ca="1" si="5"/>
        <v>1</v>
      </c>
      <c r="E19">
        <f t="shared" ca="1" si="5"/>
        <v>5</v>
      </c>
      <c r="F19">
        <f t="shared" ca="1" si="6"/>
        <v>4.2426406871192848</v>
      </c>
      <c r="G19">
        <f t="shared" ca="1" si="7"/>
        <v>10.733126291998991</v>
      </c>
      <c r="H19">
        <f t="shared" ca="1" si="8"/>
        <v>3.3167184270002523</v>
      </c>
      <c r="I19">
        <f t="shared" ca="1" si="9"/>
        <v>5.6568542494923806</v>
      </c>
      <c r="J19">
        <f t="shared" ca="1" si="10"/>
        <v>17.472249001179179</v>
      </c>
      <c r="K19">
        <f t="shared" ca="1" si="11"/>
        <v>2.6390573296152584</v>
      </c>
      <c r="L19">
        <f t="shared" ca="1" si="12"/>
        <v>4.0775374439057197</v>
      </c>
      <c r="M19">
        <f t="shared" ca="1" si="13"/>
        <v>2.0794415416798357</v>
      </c>
      <c r="N19">
        <f t="shared" ca="1" si="14"/>
        <v>14463.34</v>
      </c>
      <c r="O19">
        <v>5000</v>
      </c>
      <c r="P19">
        <f t="shared" ca="1" si="15"/>
        <v>1864</v>
      </c>
      <c r="Q19">
        <f t="shared" ca="1" si="16"/>
        <v>3995</v>
      </c>
      <c r="R19">
        <f t="shared" ca="1" si="17"/>
        <v>4.6821312271242199</v>
      </c>
      <c r="S19">
        <f t="shared" ca="1" si="18"/>
        <v>108</v>
      </c>
      <c r="T19">
        <f t="shared" ca="1" si="1"/>
        <v>960</v>
      </c>
      <c r="U19">
        <f t="shared" ca="1" si="19"/>
        <v>24</v>
      </c>
      <c r="V19">
        <f t="shared" ca="1" si="2"/>
        <v>141.50514997831991</v>
      </c>
      <c r="W19">
        <f t="shared" ca="1" si="20"/>
        <v>140</v>
      </c>
      <c r="X19">
        <f t="shared" ca="1" si="3"/>
        <v>967</v>
      </c>
      <c r="Y19">
        <f t="shared" ca="1" si="4"/>
        <v>647.72669286962446</v>
      </c>
      <c r="Z19" t="str">
        <f t="shared" ca="1" si="21"/>
        <v>new double[]{8,6},</v>
      </c>
      <c r="AA19" t="str">
        <f t="shared" ca="1" si="22"/>
        <v>647.726692869624,</v>
      </c>
    </row>
    <row r="20" spans="1:27" x14ac:dyDescent="0.25">
      <c r="A20">
        <f t="shared" ca="1" si="5"/>
        <v>7</v>
      </c>
      <c r="B20">
        <f t="shared" ca="1" si="5"/>
        <v>5</v>
      </c>
      <c r="C20">
        <f t="shared" ca="1" si="5"/>
        <v>9</v>
      </c>
      <c r="D20">
        <f t="shared" ca="1" si="5"/>
        <v>4</v>
      </c>
      <c r="E20">
        <f t="shared" ca="1" si="5"/>
        <v>6</v>
      </c>
      <c r="F20">
        <f t="shared" ca="1" si="6"/>
        <v>4.5825756949558398</v>
      </c>
      <c r="G20">
        <f t="shared" ca="1" si="7"/>
        <v>2.381448361039201</v>
      </c>
      <c r="H20">
        <f t="shared" ca="1" si="8"/>
        <v>1.4171797067626499</v>
      </c>
      <c r="I20">
        <f t="shared" ca="1" si="9"/>
        <v>15.874507866387544</v>
      </c>
      <c r="J20">
        <f t="shared" ca="1" si="10"/>
        <v>9.2845736107198906</v>
      </c>
      <c r="K20">
        <f t="shared" ca="1" si="11"/>
        <v>2.4849066497880004</v>
      </c>
      <c r="L20">
        <f t="shared" ca="1" si="12"/>
        <v>4.0430512678345503</v>
      </c>
      <c r="M20">
        <f t="shared" ca="1" si="13"/>
        <v>1.9459101490553132</v>
      </c>
      <c r="N20">
        <f t="shared" ca="1" si="14"/>
        <v>14998.11</v>
      </c>
      <c r="O20">
        <v>5000</v>
      </c>
      <c r="P20">
        <f t="shared" ca="1" si="15"/>
        <v>1694</v>
      </c>
      <c r="Q20">
        <f t="shared" ca="1" si="16"/>
        <v>8997</v>
      </c>
      <c r="R20">
        <f t="shared" ca="1" si="17"/>
        <v>5.3471075307174685</v>
      </c>
      <c r="S20">
        <f t="shared" ca="1" si="18"/>
        <v>210</v>
      </c>
      <c r="T20">
        <f t="shared" ca="1" si="1"/>
        <v>7560</v>
      </c>
      <c r="U20">
        <f t="shared" ca="1" si="19"/>
        <v>31</v>
      </c>
      <c r="V20">
        <f t="shared" ca="1" si="2"/>
        <v>809.19382002601617</v>
      </c>
      <c r="W20">
        <f t="shared" ca="1" si="20"/>
        <v>808.61235994796778</v>
      </c>
      <c r="X20">
        <f t="shared" ca="1" si="3"/>
        <v>7569</v>
      </c>
      <c r="Y20">
        <f t="shared" ca="1" si="4"/>
        <v>33761.700422797905</v>
      </c>
      <c r="Z20" t="str">
        <f t="shared" ca="1" si="21"/>
        <v>new double[]{7,5},</v>
      </c>
      <c r="AA20" t="str">
        <f t="shared" ca="1" si="22"/>
        <v>33761.7004227979,</v>
      </c>
    </row>
    <row r="21" spans="1:27" x14ac:dyDescent="0.25">
      <c r="A21">
        <f t="shared" ca="1" si="5"/>
        <v>1</v>
      </c>
      <c r="B21">
        <f t="shared" ca="1" si="5"/>
        <v>4</v>
      </c>
      <c r="C21">
        <f t="shared" ca="1" si="5"/>
        <v>4</v>
      </c>
      <c r="D21">
        <f t="shared" ca="1" si="5"/>
        <v>3</v>
      </c>
      <c r="E21">
        <f t="shared" ca="1" si="5"/>
        <v>3</v>
      </c>
      <c r="F21">
        <f t="shared" ca="1" si="6"/>
        <v>3</v>
      </c>
      <c r="G21">
        <f t="shared" ca="1" si="7"/>
        <v>0.66666666666666663</v>
      </c>
      <c r="H21">
        <f t="shared" ca="1" si="8"/>
        <v>0.25</v>
      </c>
      <c r="I21">
        <f t="shared" ca="1" si="9"/>
        <v>3.4641016151377544</v>
      </c>
      <c r="J21">
        <f t="shared" ca="1" si="10"/>
        <v>1.3793103448275863</v>
      </c>
      <c r="K21">
        <f t="shared" ca="1" si="11"/>
        <v>1.6094379124341003</v>
      </c>
      <c r="L21">
        <f t="shared" ca="1" si="12"/>
        <v>3.912023005428146</v>
      </c>
      <c r="M21">
        <f t="shared" ca="1" si="13"/>
        <v>0</v>
      </c>
      <c r="N21">
        <f t="shared" ca="1" si="14"/>
        <v>14289.03</v>
      </c>
      <c r="O21">
        <v>5000</v>
      </c>
      <c r="P21">
        <f t="shared" ca="1" si="15"/>
        <v>1864</v>
      </c>
      <c r="Q21">
        <f t="shared" ca="1" si="16"/>
        <v>3958</v>
      </c>
      <c r="R21">
        <f t="shared" ca="1" si="17"/>
        <v>3.9889840465642745</v>
      </c>
      <c r="S21">
        <f t="shared" ca="1" si="18"/>
        <v>54</v>
      </c>
      <c r="T21">
        <f t="shared" ca="1" si="1"/>
        <v>144</v>
      </c>
      <c r="U21">
        <f t="shared" ca="1" si="19"/>
        <v>15</v>
      </c>
      <c r="V21">
        <f t="shared" ca="1" si="2"/>
        <v>141.80617997398389</v>
      </c>
      <c r="W21">
        <f t="shared" ca="1" si="20"/>
        <v>141.43136376415899</v>
      </c>
      <c r="X21">
        <f t="shared" ca="1" si="3"/>
        <v>151</v>
      </c>
      <c r="Y21">
        <f t="shared" ca="1" si="4"/>
        <v>1288.2839383439043</v>
      </c>
      <c r="Z21" t="str">
        <f t="shared" ca="1" si="21"/>
        <v>new double[]{1,4},</v>
      </c>
      <c r="AA21" t="str">
        <f t="shared" ca="1" si="22"/>
        <v>1288.2839383439,</v>
      </c>
    </row>
    <row r="22" spans="1:27" x14ac:dyDescent="0.25">
      <c r="A22">
        <f t="shared" ca="1" si="5"/>
        <v>5</v>
      </c>
      <c r="B22">
        <f t="shared" ca="1" si="5"/>
        <v>5</v>
      </c>
      <c r="C22">
        <f t="shared" ca="1" si="5"/>
        <v>9</v>
      </c>
      <c r="D22">
        <f t="shared" ca="1" si="5"/>
        <v>3</v>
      </c>
      <c r="E22">
        <f t="shared" ca="1" si="5"/>
        <v>2</v>
      </c>
      <c r="F22">
        <f t="shared" ca="1" si="6"/>
        <v>4.358898943540674</v>
      </c>
      <c r="G22">
        <f t="shared" ca="1" si="7"/>
        <v>3.4020690871988584</v>
      </c>
      <c r="H22">
        <f t="shared" ca="1" si="8"/>
        <v>1.4410493324187312</v>
      </c>
      <c r="I22">
        <f t="shared" ca="1" si="9"/>
        <v>11.61895003862225</v>
      </c>
      <c r="J22">
        <f t="shared" ca="1" si="10"/>
        <v>8.237647774552876</v>
      </c>
      <c r="K22">
        <f t="shared" ca="1" si="11"/>
        <v>2.3025850929940459</v>
      </c>
      <c r="L22">
        <f t="shared" ca="1" si="12"/>
        <v>4.0073331852324712</v>
      </c>
      <c r="M22">
        <f t="shared" ca="1" si="13"/>
        <v>1.6094379124341003</v>
      </c>
      <c r="N22">
        <f t="shared" ca="1" si="14"/>
        <v>14934.55</v>
      </c>
      <c r="O22">
        <v>5000</v>
      </c>
      <c r="P22">
        <f t="shared" ca="1" si="15"/>
        <v>1694</v>
      </c>
      <c r="Q22">
        <f t="shared" ca="1" si="16"/>
        <v>8965</v>
      </c>
      <c r="R22">
        <f t="shared" ca="1" si="17"/>
        <v>4.5538768916005408</v>
      </c>
      <c r="S22">
        <f t="shared" ca="1" si="18"/>
        <v>95</v>
      </c>
      <c r="T22">
        <f t="shared" ca="1" si="1"/>
        <v>1350</v>
      </c>
      <c r="U22">
        <f t="shared" ca="1" si="19"/>
        <v>24</v>
      </c>
      <c r="V22">
        <f t="shared" ca="1" si="2"/>
        <v>806.20411998265593</v>
      </c>
      <c r="W22">
        <f t="shared" ca="1" si="20"/>
        <v>805.95424250943927</v>
      </c>
      <c r="X22">
        <f t="shared" ca="1" si="3"/>
        <v>1358</v>
      </c>
      <c r="Y22">
        <f t="shared" ca="1" si="4"/>
        <v>1218.3036951295223</v>
      </c>
      <c r="Z22" t="str">
        <f t="shared" ca="1" si="21"/>
        <v>new double[]{5,5},</v>
      </c>
      <c r="AA22" t="str">
        <f t="shared" ca="1" si="22"/>
        <v>1218.30369512952,</v>
      </c>
    </row>
    <row r="23" spans="1:27" x14ac:dyDescent="0.25">
      <c r="A23">
        <f t="shared" ca="1" si="5"/>
        <v>1</v>
      </c>
      <c r="B23">
        <f t="shared" ca="1" si="5"/>
        <v>8</v>
      </c>
      <c r="C23">
        <f t="shared" ca="1" si="5"/>
        <v>6</v>
      </c>
      <c r="D23">
        <f t="shared" ca="1" si="5"/>
        <v>4</v>
      </c>
      <c r="E23">
        <f t="shared" ca="1" si="5"/>
        <v>5</v>
      </c>
      <c r="F23">
        <f t="shared" ca="1" si="6"/>
        <v>3.872983346207417</v>
      </c>
      <c r="G23">
        <f t="shared" ca="1" si="7"/>
        <v>0.73029674334022143</v>
      </c>
      <c r="H23">
        <f t="shared" ca="1" si="8"/>
        <v>0.38178046004132887</v>
      </c>
      <c r="I23">
        <f t="shared" ca="1" si="9"/>
        <v>4.8989794855663558</v>
      </c>
      <c r="J23">
        <f t="shared" ca="1" si="10"/>
        <v>2.3560975745519173</v>
      </c>
      <c r="K23">
        <f t="shared" ca="1" si="11"/>
        <v>2.1972245773362196</v>
      </c>
      <c r="L23">
        <f t="shared" ca="1" si="12"/>
        <v>3.9889840465642745</v>
      </c>
      <c r="M23">
        <f t="shared" ca="1" si="13"/>
        <v>0</v>
      </c>
      <c r="N23">
        <f t="shared" ca="1" si="14"/>
        <v>14954.33</v>
      </c>
      <c r="O23">
        <v>5000</v>
      </c>
      <c r="P23">
        <f t="shared" ca="1" si="15"/>
        <v>1796</v>
      </c>
      <c r="Q23">
        <f t="shared" ca="1" si="16"/>
        <v>5960</v>
      </c>
      <c r="R23">
        <f t="shared" ca="1" si="17"/>
        <v>4.9052747784384296</v>
      </c>
      <c r="S23">
        <f t="shared" ca="1" si="18"/>
        <v>135</v>
      </c>
      <c r="T23">
        <f t="shared" ca="1" si="1"/>
        <v>960</v>
      </c>
      <c r="U23">
        <f t="shared" ca="1" si="19"/>
        <v>24</v>
      </c>
      <c r="V23">
        <f t="shared" ca="1" si="2"/>
        <v>295.49485002168012</v>
      </c>
      <c r="W23">
        <f t="shared" ca="1" si="20"/>
        <v>295.01029995663981</v>
      </c>
      <c r="X23">
        <f t="shared" ca="1" si="3"/>
        <v>972</v>
      </c>
      <c r="Y23">
        <f t="shared" ca="1" si="4"/>
        <v>13711.622046113134</v>
      </c>
      <c r="Z23" t="str">
        <f t="shared" ca="1" si="21"/>
        <v>new double[]{1,8},</v>
      </c>
      <c r="AA23" t="str">
        <f t="shared" ca="1" si="22"/>
        <v>13711.6220461131,</v>
      </c>
    </row>
    <row r="24" spans="1:27" x14ac:dyDescent="0.25">
      <c r="A24">
        <f t="shared" ca="1" si="5"/>
        <v>4</v>
      </c>
      <c r="B24">
        <f t="shared" ca="1" si="5"/>
        <v>9</v>
      </c>
      <c r="C24">
        <f t="shared" ca="1" si="5"/>
        <v>8</v>
      </c>
      <c r="D24">
        <f t="shared" ca="1" si="5"/>
        <v>8</v>
      </c>
      <c r="E24">
        <f t="shared" ca="1" si="5"/>
        <v>10</v>
      </c>
      <c r="F24">
        <f t="shared" ca="1" si="6"/>
        <v>4.5825756949558398</v>
      </c>
      <c r="G24">
        <f t="shared" ca="1" si="7"/>
        <v>1.4230249470757705</v>
      </c>
      <c r="H24">
        <f t="shared" ca="1" si="8"/>
        <v>1.0198814187564689</v>
      </c>
      <c r="I24">
        <f t="shared" ca="1" si="9"/>
        <v>16</v>
      </c>
      <c r="J24">
        <f t="shared" ca="1" si="10"/>
        <v>7.453690642206598</v>
      </c>
      <c r="K24">
        <f t="shared" ca="1" si="11"/>
        <v>2.5649493574615367</v>
      </c>
      <c r="L24">
        <f t="shared" ca="1" si="12"/>
        <v>4.0604430105464191</v>
      </c>
      <c r="M24">
        <f t="shared" ca="1" si="13"/>
        <v>1.3862943611198906</v>
      </c>
      <c r="N24">
        <f t="shared" ca="1" si="14"/>
        <v>15419.92</v>
      </c>
      <c r="O24">
        <v>5000</v>
      </c>
      <c r="P24">
        <f t="shared" ca="1" si="15"/>
        <v>1728</v>
      </c>
      <c r="Q24">
        <f t="shared" ca="1" si="16"/>
        <v>7995</v>
      </c>
      <c r="R24">
        <f t="shared" ca="1" si="17"/>
        <v>5.934894195619588</v>
      </c>
      <c r="S24">
        <f t="shared" ca="1" si="18"/>
        <v>378</v>
      </c>
      <c r="T24">
        <f t="shared" ca="1" si="1"/>
        <v>23040</v>
      </c>
      <c r="U24">
        <f t="shared" ca="1" si="19"/>
        <v>39</v>
      </c>
      <c r="V24">
        <f t="shared" ca="1" si="2"/>
        <v>597.54242509439325</v>
      </c>
      <c r="W24">
        <f t="shared" ca="1" si="20"/>
        <v>597.03089986991938</v>
      </c>
      <c r="X24">
        <f t="shared" ca="1" si="3"/>
        <v>23057</v>
      </c>
      <c r="Y24">
        <f t="shared" ca="1" si="4"/>
        <v>377852.79722256021</v>
      </c>
      <c r="Z24" t="str">
        <f t="shared" ca="1" si="21"/>
        <v>new double[]{4,9},</v>
      </c>
      <c r="AA24" t="str">
        <f t="shared" ca="1" si="22"/>
        <v>377852.79722256,</v>
      </c>
    </row>
    <row r="25" spans="1:27" x14ac:dyDescent="0.25">
      <c r="A25">
        <f t="shared" ca="1" si="5"/>
        <v>5</v>
      </c>
      <c r="B25">
        <f t="shared" ca="1" si="5"/>
        <v>2</v>
      </c>
      <c r="C25">
        <f t="shared" ca="1" si="5"/>
        <v>2</v>
      </c>
      <c r="D25">
        <f t="shared" ca="1" si="5"/>
        <v>7</v>
      </c>
      <c r="E25">
        <f t="shared" ca="1" si="5"/>
        <v>5</v>
      </c>
      <c r="F25">
        <f t="shared" ca="1" si="6"/>
        <v>3</v>
      </c>
      <c r="G25">
        <f t="shared" ca="1" si="7"/>
        <v>1.1952286093343936</v>
      </c>
      <c r="H25">
        <f t="shared" ca="1" si="8"/>
        <v>0.54446657821974809</v>
      </c>
      <c r="I25">
        <f t="shared" ca="1" si="9"/>
        <v>8.3666002653407556</v>
      </c>
      <c r="J25">
        <f t="shared" ca="1" si="10"/>
        <v>3.1881045173549549</v>
      </c>
      <c r="K25">
        <f t="shared" ca="1" si="11"/>
        <v>1.9459101490553132</v>
      </c>
      <c r="L25">
        <f t="shared" ca="1" si="12"/>
        <v>3.9512437185814275</v>
      </c>
      <c r="M25">
        <f t="shared" ca="1" si="13"/>
        <v>1.6094379124341003</v>
      </c>
      <c r="N25">
        <f t="shared" ca="1" si="14"/>
        <v>13980.75</v>
      </c>
      <c r="O25">
        <v>5000</v>
      </c>
      <c r="P25">
        <f t="shared" ca="1" si="15"/>
        <v>1932</v>
      </c>
      <c r="Q25">
        <f t="shared" ca="1" si="16"/>
        <v>1980</v>
      </c>
      <c r="R25">
        <f t="shared" ca="1" si="17"/>
        <v>4.6821312271242199</v>
      </c>
      <c r="S25">
        <f t="shared" ca="1" si="18"/>
        <v>108</v>
      </c>
      <c r="T25">
        <f t="shared" ca="1" si="1"/>
        <v>700</v>
      </c>
      <c r="U25">
        <f t="shared" ca="1" si="19"/>
        <v>21</v>
      </c>
      <c r="V25">
        <f t="shared" ca="1" si="2"/>
        <v>88.515449934959719</v>
      </c>
      <c r="W25">
        <f t="shared" ca="1" si="20"/>
        <v>88.225490200071278</v>
      </c>
      <c r="X25">
        <f t="shared" ca="1" si="3"/>
        <v>709</v>
      </c>
      <c r="Y25">
        <f t="shared" ca="1" si="4"/>
        <v>3762.2802070059906</v>
      </c>
      <c r="Z25" t="str">
        <f t="shared" ca="1" si="21"/>
        <v>new double[]{5,2},</v>
      </c>
      <c r="AA25" t="str">
        <f t="shared" ca="1" si="22"/>
        <v>3762.28020700599,</v>
      </c>
    </row>
    <row r="26" spans="1:27" x14ac:dyDescent="0.25">
      <c r="A26">
        <f t="shared" ca="1" si="5"/>
        <v>2</v>
      </c>
      <c r="B26">
        <f t="shared" ca="1" si="5"/>
        <v>5</v>
      </c>
      <c r="C26">
        <f t="shared" ca="1" si="5"/>
        <v>8</v>
      </c>
      <c r="D26">
        <f t="shared" ca="1" si="5"/>
        <v>2</v>
      </c>
      <c r="E26">
        <f t="shared" ca="1" si="5"/>
        <v>4</v>
      </c>
      <c r="F26">
        <f t="shared" ca="1" si="6"/>
        <v>3.872983346207417</v>
      </c>
      <c r="G26">
        <f t="shared" ca="1" si="7"/>
        <v>1.25</v>
      </c>
      <c r="H26">
        <f t="shared" ca="1" si="8"/>
        <v>0.55555555555555558</v>
      </c>
      <c r="I26">
        <f t="shared" ca="1" si="9"/>
        <v>5.6568542494923806</v>
      </c>
      <c r="J26">
        <f t="shared" ca="1" si="10"/>
        <v>3.225806451612903</v>
      </c>
      <c r="K26">
        <f t="shared" ca="1" si="11"/>
        <v>1.9459101490553132</v>
      </c>
      <c r="L26">
        <f t="shared" ca="1" si="12"/>
        <v>3.9512437185814275</v>
      </c>
      <c r="M26">
        <f t="shared" ca="1" si="13"/>
        <v>0.69314718055994529</v>
      </c>
      <c r="N26">
        <f t="shared" ca="1" si="14"/>
        <v>14819.86</v>
      </c>
      <c r="O26">
        <v>5000</v>
      </c>
      <c r="P26">
        <f t="shared" ca="1" si="15"/>
        <v>1728</v>
      </c>
      <c r="Q26">
        <f t="shared" ca="1" si="16"/>
        <v>7963</v>
      </c>
      <c r="R26">
        <f t="shared" ca="1" si="17"/>
        <v>4.499809670330265</v>
      </c>
      <c r="S26">
        <f t="shared" ca="1" si="18"/>
        <v>90</v>
      </c>
      <c r="T26">
        <f t="shared" ca="1" si="1"/>
        <v>640</v>
      </c>
      <c r="U26">
        <f t="shared" ca="1" si="19"/>
        <v>21</v>
      </c>
      <c r="V26">
        <f t="shared" ca="1" si="2"/>
        <v>589.90848501887865</v>
      </c>
      <c r="W26">
        <f t="shared" ca="1" si="20"/>
        <v>589.20411998265593</v>
      </c>
      <c r="X26">
        <f t="shared" ca="1" si="3"/>
        <v>647</v>
      </c>
      <c r="Y26">
        <f t="shared" ca="1" si="4"/>
        <v>3478.9718950552219</v>
      </c>
      <c r="Z26" t="str">
        <f t="shared" ca="1" si="21"/>
        <v>new double[]{2,5},</v>
      </c>
      <c r="AA26" t="str">
        <f t="shared" ca="1" si="22"/>
        <v>3478.97189505522,</v>
      </c>
    </row>
    <row r="27" spans="1:27" x14ac:dyDescent="0.25">
      <c r="A27">
        <f t="shared" ca="1" si="5"/>
        <v>3</v>
      </c>
      <c r="B27">
        <f t="shared" ca="1" si="5"/>
        <v>8</v>
      </c>
      <c r="C27">
        <f t="shared" ca="1" si="5"/>
        <v>5</v>
      </c>
      <c r="D27">
        <f t="shared" ca="1" si="5"/>
        <v>8</v>
      </c>
      <c r="E27">
        <f t="shared" ca="1" si="5"/>
        <v>2</v>
      </c>
      <c r="F27">
        <f t="shared" ca="1" si="6"/>
        <v>4</v>
      </c>
      <c r="G27">
        <f t="shared" ca="1" si="7"/>
        <v>2.6832815729997477</v>
      </c>
      <c r="H27">
        <f t="shared" ca="1" si="8"/>
        <v>1.2668737080010095</v>
      </c>
      <c r="I27">
        <f t="shared" ca="1" si="9"/>
        <v>10.954451150103322</v>
      </c>
      <c r="J27">
        <f t="shared" ca="1" si="10"/>
        <v>7.51308405701604</v>
      </c>
      <c r="K27">
        <f t="shared" ca="1" si="11"/>
        <v>2.3978952727983707</v>
      </c>
      <c r="L27">
        <f t="shared" ca="1" si="12"/>
        <v>4.0253516907351496</v>
      </c>
      <c r="M27">
        <f t="shared" ca="1" si="13"/>
        <v>1.0986122886681098</v>
      </c>
      <c r="N27">
        <f t="shared" ca="1" si="14"/>
        <v>14906.79</v>
      </c>
      <c r="O27">
        <v>5000</v>
      </c>
      <c r="P27">
        <f t="shared" ca="1" si="15"/>
        <v>1830</v>
      </c>
      <c r="Q27">
        <f t="shared" ca="1" si="16"/>
        <v>4961</v>
      </c>
      <c r="R27">
        <f t="shared" ca="1" si="17"/>
        <v>5.0751738152338266</v>
      </c>
      <c r="S27">
        <f t="shared" ca="1" si="18"/>
        <v>160</v>
      </c>
      <c r="T27">
        <f t="shared" ca="1" si="1"/>
        <v>1920</v>
      </c>
      <c r="U27">
        <f t="shared" ca="1" si="19"/>
        <v>26</v>
      </c>
      <c r="V27">
        <f t="shared" ca="1" si="2"/>
        <v>202.90848501887865</v>
      </c>
      <c r="W27">
        <f t="shared" ca="1" si="20"/>
        <v>202.80617997398389</v>
      </c>
      <c r="X27">
        <f t="shared" ca="1" si="3"/>
        <v>1936</v>
      </c>
      <c r="Y27">
        <f t="shared" ca="1" si="4"/>
        <v>4477.6743282618136</v>
      </c>
      <c r="Z27" t="str">
        <f t="shared" ca="1" si="21"/>
        <v>new double[]{3,8},</v>
      </c>
      <c r="AA27" t="str">
        <f t="shared" ca="1" si="22"/>
        <v>4477.67432826181,</v>
      </c>
    </row>
    <row r="28" spans="1:27" x14ac:dyDescent="0.25">
      <c r="A28">
        <f t="shared" ca="1" si="5"/>
        <v>3</v>
      </c>
      <c r="B28">
        <f t="shared" ca="1" si="5"/>
        <v>5</v>
      </c>
      <c r="C28">
        <f t="shared" ca="1" si="5"/>
        <v>2</v>
      </c>
      <c r="D28">
        <f t="shared" ca="1" si="5"/>
        <v>10</v>
      </c>
      <c r="E28">
        <f t="shared" ca="1" si="5"/>
        <v>7</v>
      </c>
      <c r="F28">
        <f t="shared" ca="1" si="6"/>
        <v>3.1622776601683795</v>
      </c>
      <c r="G28">
        <f t="shared" ca="1" si="7"/>
        <v>1.2677313820927749</v>
      </c>
      <c r="H28">
        <f t="shared" ca="1" si="8"/>
        <v>0.6870598373247121</v>
      </c>
      <c r="I28">
        <f t="shared" ca="1" si="9"/>
        <v>7.745966692414834</v>
      </c>
      <c r="J28">
        <f t="shared" ca="1" si="10"/>
        <v>4.306365205835772</v>
      </c>
      <c r="K28">
        <f t="shared" ca="1" si="11"/>
        <v>2.0794415416798357</v>
      </c>
      <c r="L28">
        <f t="shared" ca="1" si="12"/>
        <v>3.970291913552122</v>
      </c>
      <c r="M28">
        <f t="shared" ca="1" si="13"/>
        <v>1.0986122886681098</v>
      </c>
      <c r="N28">
        <f t="shared" ca="1" si="14"/>
        <v>14370.39</v>
      </c>
      <c r="O28">
        <v>5000</v>
      </c>
      <c r="P28">
        <f t="shared" ca="1" si="15"/>
        <v>1932</v>
      </c>
      <c r="Q28">
        <f t="shared" ca="1" si="16"/>
        <v>1976</v>
      </c>
      <c r="R28">
        <f t="shared" ca="1" si="17"/>
        <v>5.1357984370502621</v>
      </c>
      <c r="S28">
        <f t="shared" ca="1" si="18"/>
        <v>170</v>
      </c>
      <c r="T28">
        <f t="shared" ca="1" si="1"/>
        <v>2100</v>
      </c>
      <c r="U28">
        <f t="shared" ca="1" si="19"/>
        <v>27</v>
      </c>
      <c r="V28">
        <f t="shared" ca="1" si="2"/>
        <v>91.289748796107574</v>
      </c>
      <c r="W28">
        <f t="shared" ca="1" si="20"/>
        <v>91</v>
      </c>
      <c r="X28">
        <f t="shared" ca="1" si="3"/>
        <v>2115</v>
      </c>
      <c r="Y28">
        <f t="shared" ca="1" si="4"/>
        <v>17085.071389055942</v>
      </c>
      <c r="Z28" t="str">
        <f t="shared" ca="1" si="21"/>
        <v>new double[]{3,5},</v>
      </c>
      <c r="AA28" t="str">
        <f t="shared" ca="1" si="22"/>
        <v>17085.0713890559,</v>
      </c>
    </row>
    <row r="29" spans="1:27" x14ac:dyDescent="0.25">
      <c r="A29">
        <f t="shared" ca="1" si="5"/>
        <v>9</v>
      </c>
      <c r="B29">
        <f t="shared" ca="1" si="5"/>
        <v>3</v>
      </c>
      <c r="C29">
        <f t="shared" ca="1" si="5"/>
        <v>7</v>
      </c>
      <c r="D29">
        <f t="shared" ca="1" si="5"/>
        <v>4</v>
      </c>
      <c r="E29">
        <f t="shared" ca="1" si="5"/>
        <v>1</v>
      </c>
      <c r="F29">
        <f t="shared" ca="1" si="6"/>
        <v>4.358898943540674</v>
      </c>
      <c r="G29">
        <f t="shared" ca="1" si="7"/>
        <v>5.1025203856245671</v>
      </c>
      <c r="H29">
        <f t="shared" ca="1" si="8"/>
        <v>1.765686516701557</v>
      </c>
      <c r="I29">
        <f t="shared" ca="1" si="9"/>
        <v>15.874507866387544</v>
      </c>
      <c r="J29">
        <f t="shared" ca="1" si="10"/>
        <v>9.5435015808884653</v>
      </c>
      <c r="K29">
        <f t="shared" ca="1" si="11"/>
        <v>2.4849066497880004</v>
      </c>
      <c r="L29">
        <f t="shared" ca="1" si="12"/>
        <v>4.0430512678345503</v>
      </c>
      <c r="M29">
        <f t="shared" ca="1" si="13"/>
        <v>2.1972245773362196</v>
      </c>
      <c r="N29">
        <f t="shared" ca="1" si="14"/>
        <v>14526.37</v>
      </c>
      <c r="O29">
        <v>5000</v>
      </c>
      <c r="P29">
        <f t="shared" ca="1" si="15"/>
        <v>1762</v>
      </c>
      <c r="Q29">
        <f t="shared" ca="1" si="16"/>
        <v>6964</v>
      </c>
      <c r="R29">
        <f t="shared" ca="1" si="17"/>
        <v>4.5538768916005408</v>
      </c>
      <c r="S29">
        <f t="shared" ca="1" si="18"/>
        <v>95</v>
      </c>
      <c r="T29">
        <f t="shared" ca="1" si="1"/>
        <v>756</v>
      </c>
      <c r="U29">
        <f t="shared" ca="1" si="19"/>
        <v>24</v>
      </c>
      <c r="V29">
        <f t="shared" ca="1" si="2"/>
        <v>419.69897000433605</v>
      </c>
      <c r="W29">
        <f t="shared" ca="1" si="20"/>
        <v>419.60205999132796</v>
      </c>
      <c r="X29">
        <f t="shared" ca="1" si="3"/>
        <v>763</v>
      </c>
      <c r="Y29">
        <f t="shared" ca="1" si="4"/>
        <v>0.91567060747741369</v>
      </c>
      <c r="Z29" t="str">
        <f t="shared" ca="1" si="21"/>
        <v>new double[]{9,3},</v>
      </c>
      <c r="AA29" t="str">
        <f t="shared" ca="1" si="22"/>
        <v>0.915670607477414,</v>
      </c>
    </row>
    <row r="30" spans="1:27" x14ac:dyDescent="0.25">
      <c r="A30">
        <f t="shared" ca="1" si="5"/>
        <v>5</v>
      </c>
      <c r="B30">
        <f t="shared" ca="1" si="5"/>
        <v>7</v>
      </c>
      <c r="C30">
        <f t="shared" ca="1" si="5"/>
        <v>4</v>
      </c>
      <c r="D30">
        <f t="shared" ca="1" si="5"/>
        <v>9</v>
      </c>
      <c r="E30">
        <f t="shared" ca="1" si="5"/>
        <v>8</v>
      </c>
      <c r="F30">
        <f t="shared" ca="1" si="6"/>
        <v>4</v>
      </c>
      <c r="G30">
        <f t="shared" ca="1" si="7"/>
        <v>2.0623947784607637</v>
      </c>
      <c r="H30">
        <f t="shared" ca="1" si="8"/>
        <v>1.2977111499824465</v>
      </c>
      <c r="I30">
        <f t="shared" ca="1" si="9"/>
        <v>13.416407864998739</v>
      </c>
      <c r="J30">
        <f t="shared" ca="1" si="10"/>
        <v>8.7564441412157716</v>
      </c>
      <c r="K30">
        <f t="shared" ca="1" si="11"/>
        <v>2.4849066497880004</v>
      </c>
      <c r="L30">
        <f t="shared" ca="1" si="12"/>
        <v>4.0430512678345503</v>
      </c>
      <c r="M30">
        <f t="shared" ca="1" si="13"/>
        <v>1.6094379124341003</v>
      </c>
      <c r="N30">
        <f t="shared" ca="1" si="14"/>
        <v>14779.35</v>
      </c>
      <c r="O30">
        <v>5000</v>
      </c>
      <c r="P30">
        <f t="shared" ca="1" si="15"/>
        <v>1864</v>
      </c>
      <c r="Q30">
        <f t="shared" ca="1" si="16"/>
        <v>3995</v>
      </c>
      <c r="R30">
        <f t="shared" ca="1" si="17"/>
        <v>5.6058020662959978</v>
      </c>
      <c r="S30">
        <f t="shared" ca="1" si="18"/>
        <v>272</v>
      </c>
      <c r="T30">
        <f t="shared" ca="1" si="1"/>
        <v>10080</v>
      </c>
      <c r="U30">
        <f t="shared" ca="1" si="19"/>
        <v>33</v>
      </c>
      <c r="V30">
        <f t="shared" ca="1" si="2"/>
        <v>148</v>
      </c>
      <c r="W30">
        <f t="shared" ca="1" si="20"/>
        <v>147.6339400755146</v>
      </c>
      <c r="X30">
        <f t="shared" ca="1" si="3"/>
        <v>10096</v>
      </c>
      <c r="Y30">
        <f t="shared" ca="1" si="4"/>
        <v>68236.984780465602</v>
      </c>
      <c r="Z30" t="str">
        <f t="shared" ca="1" si="21"/>
        <v>new double[]{5,7},</v>
      </c>
      <c r="AA30" t="str">
        <f t="shared" ca="1" si="22"/>
        <v>68236.9847804656,</v>
      </c>
    </row>
    <row r="31" spans="1:27" x14ac:dyDescent="0.25">
      <c r="A31">
        <f t="shared" ca="1" si="5"/>
        <v>1</v>
      </c>
      <c r="B31">
        <f t="shared" ca="1" si="5"/>
        <v>10</v>
      </c>
      <c r="C31">
        <f t="shared" ca="1" si="5"/>
        <v>3</v>
      </c>
      <c r="D31">
        <f t="shared" ca="1" si="5"/>
        <v>5</v>
      </c>
      <c r="E31">
        <f t="shared" ca="1" si="5"/>
        <v>9</v>
      </c>
      <c r="F31">
        <f t="shared" ca="1" si="6"/>
        <v>3.7416573867739413</v>
      </c>
      <c r="G31">
        <f t="shared" ca="1" si="7"/>
        <v>0.86066296582387047</v>
      </c>
      <c r="H31">
        <f t="shared" ca="1" si="8"/>
        <v>0.46255715389207158</v>
      </c>
      <c r="I31">
        <f t="shared" ca="1" si="9"/>
        <v>3.872983346207417</v>
      </c>
      <c r="J31">
        <f t="shared" ca="1" si="10"/>
        <v>2.8885913607557741</v>
      </c>
      <c r="K31">
        <f t="shared" ca="1" si="11"/>
        <v>2.3978952727983707</v>
      </c>
      <c r="L31">
        <f t="shared" ca="1" si="12"/>
        <v>4.0253516907351496</v>
      </c>
      <c r="M31">
        <f t="shared" ca="1" si="13"/>
        <v>0</v>
      </c>
      <c r="N31">
        <f t="shared" ca="1" si="14"/>
        <v>14884.630000000001</v>
      </c>
      <c r="O31">
        <v>5000</v>
      </c>
      <c r="P31">
        <f t="shared" ca="1" si="15"/>
        <v>1898</v>
      </c>
      <c r="Q31">
        <f t="shared" ca="1" si="16"/>
        <v>2964</v>
      </c>
      <c r="R31">
        <f t="shared" ca="1" si="17"/>
        <v>5.2781146592305168</v>
      </c>
      <c r="S31">
        <f t="shared" ca="1" si="18"/>
        <v>196</v>
      </c>
      <c r="T31">
        <f t="shared" ca="1" si="1"/>
        <v>1350</v>
      </c>
      <c r="U31">
        <f t="shared" ca="1" si="19"/>
        <v>28</v>
      </c>
      <c r="V31">
        <f t="shared" ca="1" si="2"/>
        <v>110.00336125345279</v>
      </c>
      <c r="W31">
        <f t="shared" ca="1" si="20"/>
        <v>109.29073003902417</v>
      </c>
      <c r="X31">
        <f t="shared" ca="1" si="3"/>
        <v>1365</v>
      </c>
      <c r="Y31">
        <f t="shared" ca="1" si="4"/>
        <v>17698.618193049861</v>
      </c>
      <c r="Z31" t="str">
        <f t="shared" ca="1" si="21"/>
        <v>new double[]{1,10},</v>
      </c>
      <c r="AA31" t="str">
        <f t="shared" ca="1" si="22"/>
        <v>17698.6181930499,</v>
      </c>
    </row>
    <row r="32" spans="1:27" x14ac:dyDescent="0.25">
      <c r="A32">
        <f t="shared" ca="1" si="5"/>
        <v>8</v>
      </c>
      <c r="B32">
        <f t="shared" ca="1" si="5"/>
        <v>6</v>
      </c>
      <c r="C32">
        <f t="shared" ca="1" si="5"/>
        <v>9</v>
      </c>
      <c r="D32">
        <f t="shared" ca="1" si="5"/>
        <v>3</v>
      </c>
      <c r="E32">
        <f t="shared" ca="1" si="5"/>
        <v>1</v>
      </c>
      <c r="F32">
        <f t="shared" ca="1" si="6"/>
        <v>4.7958315233127191</v>
      </c>
      <c r="G32">
        <f t="shared" ca="1" si="7"/>
        <v>9.2376043070340117</v>
      </c>
      <c r="H32">
        <f t="shared" ca="1" si="8"/>
        <v>3.1586942973983789</v>
      </c>
      <c r="I32">
        <f t="shared" ca="1" si="9"/>
        <v>14.696938456699069</v>
      </c>
      <c r="J32">
        <f t="shared" ca="1" si="10"/>
        <v>17.023599277093261</v>
      </c>
      <c r="K32">
        <f t="shared" ca="1" si="11"/>
        <v>2.6390573296152584</v>
      </c>
      <c r="L32">
        <f t="shared" ca="1" si="12"/>
        <v>4.0775374439057197</v>
      </c>
      <c r="M32">
        <f t="shared" ca="1" si="13"/>
        <v>2.0794415416798357</v>
      </c>
      <c r="N32">
        <f t="shared" ca="1" si="14"/>
        <v>15024.94</v>
      </c>
      <c r="O32">
        <v>5000</v>
      </c>
      <c r="P32">
        <f t="shared" ca="1" si="15"/>
        <v>1694</v>
      </c>
      <c r="Q32">
        <f t="shared" ca="1" si="16"/>
        <v>8963</v>
      </c>
      <c r="R32">
        <f t="shared" ca="1" si="17"/>
        <v>4.5217885770490405</v>
      </c>
      <c r="S32">
        <f t="shared" ca="1" si="18"/>
        <v>92</v>
      </c>
      <c r="T32">
        <f t="shared" ca="1" si="1"/>
        <v>1296</v>
      </c>
      <c r="U32">
        <f t="shared" ca="1" si="19"/>
        <v>27</v>
      </c>
      <c r="V32">
        <f t="shared" ca="1" si="2"/>
        <v>805.60205999132791</v>
      </c>
      <c r="W32">
        <f t="shared" ca="1" si="20"/>
        <v>805.47712125471969</v>
      </c>
      <c r="X32">
        <f t="shared" ca="1" si="3"/>
        <v>1305</v>
      </c>
      <c r="Y32">
        <f t="shared" ca="1" si="4"/>
        <v>376.44152022296629</v>
      </c>
      <c r="Z32" t="str">
        <f t="shared" ca="1" si="21"/>
        <v>new double[]{8,6},</v>
      </c>
      <c r="AA32" t="str">
        <f t="shared" ca="1" si="22"/>
        <v>376.441520222966,</v>
      </c>
    </row>
    <row r="33" spans="1:27" x14ac:dyDescent="0.25">
      <c r="A33">
        <f t="shared" ca="1" si="5"/>
        <v>9</v>
      </c>
      <c r="B33">
        <f t="shared" ca="1" si="5"/>
        <v>5</v>
      </c>
      <c r="C33">
        <f t="shared" ca="1" si="5"/>
        <v>9</v>
      </c>
      <c r="D33">
        <f t="shared" ca="1" si="5"/>
        <v>9</v>
      </c>
      <c r="E33">
        <f t="shared" ca="1" si="5"/>
        <v>2</v>
      </c>
      <c r="F33">
        <f t="shared" ca="1" si="6"/>
        <v>4.7958315233127191</v>
      </c>
      <c r="G33">
        <f t="shared" ca="1" si="7"/>
        <v>3.5355339059327378</v>
      </c>
      <c r="H33">
        <f t="shared" ca="1" si="8"/>
        <v>1.9799434316307016</v>
      </c>
      <c r="I33">
        <f t="shared" ca="1" si="9"/>
        <v>27</v>
      </c>
      <c r="J33">
        <f t="shared" ca="1" si="10"/>
        <v>12.595190932939959</v>
      </c>
      <c r="K33">
        <f t="shared" ca="1" si="11"/>
        <v>2.6390573296152584</v>
      </c>
      <c r="L33">
        <f t="shared" ca="1" si="12"/>
        <v>4.0775374439057197</v>
      </c>
      <c r="M33">
        <f t="shared" ca="1" si="13"/>
        <v>2.1972245773362196</v>
      </c>
      <c r="N33">
        <f t="shared" ca="1" si="14"/>
        <v>15074.87</v>
      </c>
      <c r="O33">
        <v>5000</v>
      </c>
      <c r="P33">
        <f t="shared" ca="1" si="15"/>
        <v>1694</v>
      </c>
      <c r="Q33">
        <f t="shared" ca="1" si="16"/>
        <v>8973</v>
      </c>
      <c r="R33">
        <f t="shared" ca="1" si="17"/>
        <v>5.5333894887275203</v>
      </c>
      <c r="S33">
        <f t="shared" ca="1" si="18"/>
        <v>253</v>
      </c>
      <c r="T33">
        <f t="shared" ca="1" si="1"/>
        <v>7290</v>
      </c>
      <c r="U33">
        <f t="shared" ca="1" si="19"/>
        <v>34</v>
      </c>
      <c r="V33">
        <f t="shared" ca="1" si="2"/>
        <v>807</v>
      </c>
      <c r="W33">
        <f t="shared" ca="1" si="20"/>
        <v>806.90848501887865</v>
      </c>
      <c r="X33">
        <f t="shared" ca="1" si="3"/>
        <v>7304</v>
      </c>
      <c r="Y33">
        <f t="shared" ca="1" si="4"/>
        <v>13746.696080863538</v>
      </c>
      <c r="Z33" t="str">
        <f t="shared" ca="1" si="21"/>
        <v>new double[]{9,5},</v>
      </c>
      <c r="AA33" t="str">
        <f t="shared" ca="1" si="22"/>
        <v>13746.6960808635,</v>
      </c>
    </row>
    <row r="34" spans="1:27" x14ac:dyDescent="0.25">
      <c r="A34">
        <f t="shared" ca="1" si="5"/>
        <v>9</v>
      </c>
      <c r="B34">
        <f t="shared" ca="1" si="5"/>
        <v>9</v>
      </c>
      <c r="C34">
        <f t="shared" ca="1" si="5"/>
        <v>2</v>
      </c>
      <c r="D34">
        <f t="shared" ca="1" si="5"/>
        <v>7</v>
      </c>
      <c r="E34">
        <f t="shared" ca="1" si="5"/>
        <v>7</v>
      </c>
      <c r="F34">
        <f t="shared" ca="1" si="6"/>
        <v>4.4721359549995796</v>
      </c>
      <c r="G34">
        <f t="shared" ca="1" si="7"/>
        <v>8.1822356108729064</v>
      </c>
      <c r="H34">
        <f t="shared" ca="1" si="8"/>
        <v>4.0704550672275532</v>
      </c>
      <c r="I34">
        <f t="shared" ca="1" si="9"/>
        <v>11.224972160321824</v>
      </c>
      <c r="J34">
        <f t="shared" ca="1" si="10"/>
        <v>24.620438750219375</v>
      </c>
      <c r="K34">
        <f t="shared" ca="1" si="11"/>
        <v>2.8903717578961645</v>
      </c>
      <c r="L34">
        <f t="shared" ca="1" si="12"/>
        <v>4.1431347263915326</v>
      </c>
      <c r="M34">
        <f t="shared" ca="1" si="13"/>
        <v>2.1972245773362196</v>
      </c>
      <c r="N34">
        <f t="shared" ca="1" si="14"/>
        <v>14701.27</v>
      </c>
      <c r="O34">
        <v>5000</v>
      </c>
      <c r="P34">
        <f t="shared" ca="1" si="15"/>
        <v>1932</v>
      </c>
      <c r="Q34">
        <f t="shared" ca="1" si="16"/>
        <v>2018</v>
      </c>
      <c r="R34">
        <f t="shared" ca="1" si="17"/>
        <v>5.6347896031692493</v>
      </c>
      <c r="S34">
        <f t="shared" ca="1" si="18"/>
        <v>280</v>
      </c>
      <c r="T34">
        <f t="shared" ca="1" si="1"/>
        <v>7938</v>
      </c>
      <c r="U34">
        <f t="shared" ca="1" si="19"/>
        <v>34</v>
      </c>
      <c r="V34">
        <f t="shared" ref="V34:V65" ca="1" si="23">LOG(1+D34)*E34+C34*C34*C34+76</f>
        <v>90.321629908943606</v>
      </c>
      <c r="W34">
        <f t="shared" ca="1" si="20"/>
        <v>89.915686280099806</v>
      </c>
      <c r="X34">
        <f t="shared" ref="X34:X65" ca="1" si="24">A34*B34*C34*D34*E34+B34+D34</f>
        <v>7954</v>
      </c>
      <c r="Y34">
        <f t="shared" ref="Y34:Y65" ca="1" si="25">POWER(LOG(A34+1)*B34*A34+SIN(C34)*SIN(D34)+COS(E34)-C34*D34*E34,2)</f>
        <v>244.88185932410505</v>
      </c>
      <c r="Z34" t="str">
        <f t="shared" ca="1" si="21"/>
        <v>new double[]{9,9},</v>
      </c>
      <c r="AA34" t="str">
        <f t="shared" ca="1" si="22"/>
        <v>244.881859324105,</v>
      </c>
    </row>
    <row r="35" spans="1:27" x14ac:dyDescent="0.25">
      <c r="A35">
        <f t="shared" ref="A35:E66" ca="1" si="26">RANDBETWEEN(1,10)</f>
        <v>6</v>
      </c>
      <c r="B35">
        <f t="shared" ca="1" si="26"/>
        <v>9</v>
      </c>
      <c r="C35">
        <f t="shared" ca="1" si="26"/>
        <v>6</v>
      </c>
      <c r="D35">
        <f t="shared" ca="1" si="26"/>
        <v>8</v>
      </c>
      <c r="E35">
        <f t="shared" ca="1" si="26"/>
        <v>8</v>
      </c>
      <c r="F35">
        <f t="shared" ca="1" si="6"/>
        <v>4.5825756949558398</v>
      </c>
      <c r="G35">
        <f t="shared" ca="1" si="7"/>
        <v>2.7556759606310757</v>
      </c>
      <c r="H35">
        <f t="shared" ca="1" si="8"/>
        <v>1.8245759467687781</v>
      </c>
      <c r="I35">
        <f t="shared" ca="1" si="9"/>
        <v>16.970562748477139</v>
      </c>
      <c r="J35">
        <f t="shared" ca="1" si="10"/>
        <v>12.677271111563247</v>
      </c>
      <c r="K35">
        <f t="shared" ca="1" si="11"/>
        <v>2.7080502011022101</v>
      </c>
      <c r="L35">
        <f t="shared" ca="1" si="12"/>
        <v>4.0943445622221004</v>
      </c>
      <c r="M35">
        <f t="shared" ca="1" si="13"/>
        <v>1.791759469228055</v>
      </c>
      <c r="N35">
        <f t="shared" ca="1" si="14"/>
        <v>15178.18</v>
      </c>
      <c r="O35">
        <v>5000</v>
      </c>
      <c r="P35">
        <f t="shared" ca="1" si="15"/>
        <v>1796</v>
      </c>
      <c r="Q35">
        <f t="shared" ca="1" si="16"/>
        <v>6003</v>
      </c>
      <c r="R35">
        <f t="shared" ca="1" si="17"/>
        <v>5.8171111599632042</v>
      </c>
      <c r="S35">
        <f t="shared" ca="1" si="18"/>
        <v>336</v>
      </c>
      <c r="T35">
        <f t="shared" ref="T35:T66" ca="1" si="27">PRODUCT(A35:E35)</f>
        <v>20736</v>
      </c>
      <c r="U35">
        <f t="shared" ref="U35:U66" ca="1" si="28">SUM(A35:E35)</f>
        <v>37</v>
      </c>
      <c r="V35">
        <f t="shared" ca="1" si="23"/>
        <v>299.6339400755146</v>
      </c>
      <c r="W35">
        <f t="shared" ca="1" si="20"/>
        <v>299.22471989593555</v>
      </c>
      <c r="X35">
        <f t="shared" ca="1" si="24"/>
        <v>20753</v>
      </c>
      <c r="Y35">
        <f t="shared" ca="1" si="25"/>
        <v>114776.39279560062</v>
      </c>
      <c r="Z35" t="str">
        <f t="shared" ref="Z35:Z66" ca="1" si="29">"new double[]{"&amp;A35&amp;","&amp;B35&amp;"},"</f>
        <v>new double[]{6,9},</v>
      </c>
      <c r="AA35" t="str">
        <f t="shared" ca="1" si="22"/>
        <v>114776.392795601,</v>
      </c>
    </row>
    <row r="36" spans="1:27" x14ac:dyDescent="0.25">
      <c r="A36">
        <f t="shared" ca="1" si="26"/>
        <v>5</v>
      </c>
      <c r="B36">
        <f t="shared" ca="1" si="26"/>
        <v>5</v>
      </c>
      <c r="C36">
        <f t="shared" ca="1" si="26"/>
        <v>3</v>
      </c>
      <c r="D36">
        <f t="shared" ca="1" si="26"/>
        <v>4</v>
      </c>
      <c r="E36">
        <f t="shared" ca="1" si="26"/>
        <v>2</v>
      </c>
      <c r="F36">
        <f t="shared" ca="1" si="6"/>
        <v>3.6055512754639891</v>
      </c>
      <c r="G36">
        <f t="shared" ca="1" si="7"/>
        <v>5.1031036307982882</v>
      </c>
      <c r="H36">
        <f t="shared" ca="1" si="8"/>
        <v>1.6779672744847514</v>
      </c>
      <c r="I36">
        <f t="shared" ca="1" si="9"/>
        <v>7.745966692414834</v>
      </c>
      <c r="J36">
        <f t="shared" ca="1" si="10"/>
        <v>8.960901244769131</v>
      </c>
      <c r="K36">
        <f t="shared" ca="1" si="11"/>
        <v>2.3025850929940459</v>
      </c>
      <c r="L36">
        <f t="shared" ca="1" si="12"/>
        <v>4.0073331852324712</v>
      </c>
      <c r="M36">
        <f t="shared" ca="1" si="13"/>
        <v>1.6094379124341003</v>
      </c>
      <c r="N36">
        <f t="shared" ca="1" si="14"/>
        <v>14291.85</v>
      </c>
      <c r="O36">
        <v>5000</v>
      </c>
      <c r="P36">
        <f t="shared" ca="1" si="15"/>
        <v>1898</v>
      </c>
      <c r="Q36">
        <f t="shared" ca="1" si="16"/>
        <v>2965</v>
      </c>
      <c r="R36">
        <f t="shared" ca="1" si="17"/>
        <v>4.3567088266895917</v>
      </c>
      <c r="S36">
        <f t="shared" ca="1" si="18"/>
        <v>78</v>
      </c>
      <c r="T36">
        <f t="shared" ca="1" si="27"/>
        <v>600</v>
      </c>
      <c r="U36">
        <f t="shared" ca="1" si="28"/>
        <v>19</v>
      </c>
      <c r="V36">
        <f t="shared" ca="1" si="23"/>
        <v>104.39794000867204</v>
      </c>
      <c r="W36">
        <f t="shared" ca="1" si="20"/>
        <v>104.20411998265593</v>
      </c>
      <c r="X36">
        <f t="shared" ca="1" si="24"/>
        <v>609</v>
      </c>
      <c r="Y36">
        <f t="shared" ca="1" si="25"/>
        <v>25.69643938540823</v>
      </c>
      <c r="Z36" t="str">
        <f t="shared" ca="1" si="29"/>
        <v>new double[]{5,5},</v>
      </c>
      <c r="AA36" t="str">
        <f t="shared" ca="1" si="22"/>
        <v>25.6964393854082,</v>
      </c>
    </row>
    <row r="37" spans="1:27" x14ac:dyDescent="0.25">
      <c r="A37">
        <f t="shared" ca="1" si="26"/>
        <v>4</v>
      </c>
      <c r="B37">
        <f t="shared" ca="1" si="26"/>
        <v>9</v>
      </c>
      <c r="C37">
        <f t="shared" ca="1" si="26"/>
        <v>3</v>
      </c>
      <c r="D37">
        <f t="shared" ca="1" si="26"/>
        <v>2</v>
      </c>
      <c r="E37">
        <f t="shared" ca="1" si="26"/>
        <v>8</v>
      </c>
      <c r="F37">
        <f t="shared" ca="1" si="6"/>
        <v>4</v>
      </c>
      <c r="G37">
        <f t="shared" ca="1" si="7"/>
        <v>5.196152422706632</v>
      </c>
      <c r="H37">
        <f t="shared" ca="1" si="8"/>
        <v>2.126628532886186</v>
      </c>
      <c r="I37">
        <f t="shared" ca="1" si="9"/>
        <v>4.8989794855663558</v>
      </c>
      <c r="J37">
        <f t="shared" ca="1" si="10"/>
        <v>12.028787603120202</v>
      </c>
      <c r="K37">
        <f t="shared" ca="1" si="11"/>
        <v>2.5649493574615367</v>
      </c>
      <c r="L37">
        <f t="shared" ca="1" si="12"/>
        <v>4.0604430105464191</v>
      </c>
      <c r="M37">
        <f t="shared" ca="1" si="13"/>
        <v>1.3862943611198906</v>
      </c>
      <c r="N37">
        <f t="shared" ca="1" si="14"/>
        <v>14705.119999999999</v>
      </c>
      <c r="O37">
        <v>5000</v>
      </c>
      <c r="P37">
        <f t="shared" ca="1" si="15"/>
        <v>1898</v>
      </c>
      <c r="Q37">
        <f t="shared" ca="1" si="16"/>
        <v>2987</v>
      </c>
      <c r="R37">
        <f t="shared" ca="1" si="17"/>
        <v>5.0751738152338266</v>
      </c>
      <c r="S37">
        <f t="shared" ca="1" si="18"/>
        <v>160</v>
      </c>
      <c r="T37">
        <f t="shared" ca="1" si="27"/>
        <v>1728</v>
      </c>
      <c r="U37">
        <f t="shared" ca="1" si="28"/>
        <v>26</v>
      </c>
      <c r="V37">
        <f t="shared" ca="1" si="23"/>
        <v>106.8169700377573</v>
      </c>
      <c r="W37">
        <f t="shared" ca="1" si="20"/>
        <v>105.40823996531185</v>
      </c>
      <c r="X37">
        <f t="shared" ca="1" si="24"/>
        <v>1739</v>
      </c>
      <c r="Y37">
        <f t="shared" ca="1" si="25"/>
        <v>522.31719180622838</v>
      </c>
      <c r="Z37" t="str">
        <f t="shared" ca="1" si="29"/>
        <v>new double[]{4,9},</v>
      </c>
      <c r="AA37" t="str">
        <f t="shared" ca="1" si="22"/>
        <v>522.317191806228,</v>
      </c>
    </row>
    <row r="38" spans="1:27" x14ac:dyDescent="0.25">
      <c r="A38">
        <f t="shared" ca="1" si="26"/>
        <v>3</v>
      </c>
      <c r="B38">
        <f t="shared" ca="1" si="26"/>
        <v>6</v>
      </c>
      <c r="C38">
        <f t="shared" ca="1" si="26"/>
        <v>8</v>
      </c>
      <c r="D38">
        <f t="shared" ca="1" si="26"/>
        <v>7</v>
      </c>
      <c r="E38">
        <f t="shared" ca="1" si="26"/>
        <v>3</v>
      </c>
      <c r="F38">
        <f t="shared" ca="1" si="6"/>
        <v>4.1231056256176606</v>
      </c>
      <c r="G38">
        <f t="shared" ca="1" si="7"/>
        <v>1.3887301496588271</v>
      </c>
      <c r="H38">
        <f t="shared" ca="1" si="8"/>
        <v>0.78392154621592602</v>
      </c>
      <c r="I38">
        <f t="shared" ca="1" si="9"/>
        <v>12.961481396815721</v>
      </c>
      <c r="J38">
        <f t="shared" ca="1" si="10"/>
        <v>5.0053555362137683</v>
      </c>
      <c r="K38">
        <f t="shared" ca="1" si="11"/>
        <v>2.1972245773362196</v>
      </c>
      <c r="L38">
        <f t="shared" ca="1" si="12"/>
        <v>3.9889840465642745</v>
      </c>
      <c r="M38">
        <f t="shared" ca="1" si="13"/>
        <v>1.0986122886681098</v>
      </c>
      <c r="N38">
        <f t="shared" ca="1" si="14"/>
        <v>15026.49</v>
      </c>
      <c r="O38">
        <v>5000</v>
      </c>
      <c r="P38">
        <f t="shared" ca="1" si="15"/>
        <v>1728</v>
      </c>
      <c r="Q38">
        <f t="shared" ca="1" si="16"/>
        <v>7964</v>
      </c>
      <c r="R38">
        <f t="shared" ca="1" si="17"/>
        <v>5.1357984370502621</v>
      </c>
      <c r="S38">
        <f t="shared" ca="1" si="18"/>
        <v>170</v>
      </c>
      <c r="T38">
        <f t="shared" ca="1" si="27"/>
        <v>3024</v>
      </c>
      <c r="U38">
        <f t="shared" ca="1" si="28"/>
        <v>27</v>
      </c>
      <c r="V38">
        <f t="shared" ca="1" si="23"/>
        <v>590.7092699609758</v>
      </c>
      <c r="W38">
        <f t="shared" ca="1" si="20"/>
        <v>590.53529412004275</v>
      </c>
      <c r="X38">
        <f t="shared" ca="1" si="24"/>
        <v>3037</v>
      </c>
      <c r="Y38">
        <f t="shared" ca="1" si="25"/>
        <v>24807.169034662154</v>
      </c>
      <c r="Z38" t="str">
        <f t="shared" ca="1" si="29"/>
        <v>new double[]{3,6},</v>
      </c>
      <c r="AA38" t="str">
        <f t="shared" ca="1" si="22"/>
        <v>24807.1690346622,</v>
      </c>
    </row>
    <row r="39" spans="1:27" x14ac:dyDescent="0.25">
      <c r="A39">
        <f t="shared" ca="1" si="26"/>
        <v>9</v>
      </c>
      <c r="B39">
        <f t="shared" ca="1" si="26"/>
        <v>8</v>
      </c>
      <c r="C39">
        <f t="shared" ca="1" si="26"/>
        <v>3</v>
      </c>
      <c r="D39">
        <f t="shared" ca="1" si="26"/>
        <v>1</v>
      </c>
      <c r="E39">
        <f t="shared" ca="1" si="26"/>
        <v>4</v>
      </c>
      <c r="F39">
        <f t="shared" ca="1" si="6"/>
        <v>4.4721359549995796</v>
      </c>
      <c r="G39">
        <f t="shared" ca="1" si="7"/>
        <v>20.784609690826528</v>
      </c>
      <c r="H39">
        <f t="shared" ca="1" si="8"/>
        <v>5.3475532239782009</v>
      </c>
      <c r="I39">
        <f t="shared" ca="1" si="9"/>
        <v>5.196152422706632</v>
      </c>
      <c r="J39">
        <f t="shared" ca="1" si="10"/>
        <v>27.206666996326533</v>
      </c>
      <c r="K39">
        <f t="shared" ca="1" si="11"/>
        <v>2.8332133440562162</v>
      </c>
      <c r="L39">
        <f t="shared" ca="1" si="12"/>
        <v>4.1271343850450917</v>
      </c>
      <c r="M39">
        <f t="shared" ca="1" si="13"/>
        <v>2.1972245773362196</v>
      </c>
      <c r="N39">
        <f t="shared" ca="1" si="14"/>
        <v>14542.47</v>
      </c>
      <c r="O39">
        <v>5000</v>
      </c>
      <c r="P39">
        <f t="shared" ca="1" si="15"/>
        <v>1898</v>
      </c>
      <c r="Q39">
        <f t="shared" ca="1" si="16"/>
        <v>2991</v>
      </c>
      <c r="R39">
        <f t="shared" ca="1" si="17"/>
        <v>4.6051701859880918</v>
      </c>
      <c r="S39">
        <f t="shared" ca="1" si="18"/>
        <v>100</v>
      </c>
      <c r="T39">
        <f t="shared" ca="1" si="27"/>
        <v>864</v>
      </c>
      <c r="U39">
        <f t="shared" ca="1" si="28"/>
        <v>25</v>
      </c>
      <c r="V39">
        <f t="shared" ca="1" si="23"/>
        <v>104.20411998265593</v>
      </c>
      <c r="W39">
        <f t="shared" ca="1" si="20"/>
        <v>103</v>
      </c>
      <c r="X39">
        <f t="shared" ca="1" si="24"/>
        <v>873</v>
      </c>
      <c r="Y39">
        <f t="shared" ca="1" si="25"/>
        <v>3536.098685461046</v>
      </c>
      <c r="Z39" t="str">
        <f t="shared" ca="1" si="29"/>
        <v>new double[]{9,8},</v>
      </c>
      <c r="AA39" t="str">
        <f t="shared" ca="1" si="22"/>
        <v>3536.09868546105,</v>
      </c>
    </row>
    <row r="40" spans="1:27" x14ac:dyDescent="0.25">
      <c r="A40">
        <f t="shared" ca="1" si="26"/>
        <v>3</v>
      </c>
      <c r="B40">
        <f t="shared" ca="1" si="26"/>
        <v>6</v>
      </c>
      <c r="C40">
        <f t="shared" ca="1" si="26"/>
        <v>3</v>
      </c>
      <c r="D40">
        <f t="shared" ca="1" si="26"/>
        <v>5</v>
      </c>
      <c r="E40">
        <f t="shared" ca="1" si="26"/>
        <v>10</v>
      </c>
      <c r="F40">
        <f t="shared" ca="1" si="6"/>
        <v>3.4641016151377544</v>
      </c>
      <c r="G40">
        <f t="shared" ca="1" si="7"/>
        <v>1.4696938456699069</v>
      </c>
      <c r="H40">
        <f t="shared" ca="1" si="8"/>
        <v>0.80908153700972063</v>
      </c>
      <c r="I40">
        <f t="shared" ca="1" si="9"/>
        <v>6.7082039324993694</v>
      </c>
      <c r="J40">
        <f t="shared" ca="1" si="10"/>
        <v>5.1067525896969395</v>
      </c>
      <c r="K40">
        <f t="shared" ca="1" si="11"/>
        <v>2.1972245773362196</v>
      </c>
      <c r="L40">
        <f t="shared" ca="1" si="12"/>
        <v>3.9889840465642745</v>
      </c>
      <c r="M40">
        <f t="shared" ca="1" si="13"/>
        <v>1.0986122886681098</v>
      </c>
      <c r="N40">
        <f t="shared" ca="1" si="14"/>
        <v>14494.89</v>
      </c>
      <c r="O40">
        <v>5000</v>
      </c>
      <c r="P40">
        <f t="shared" ca="1" si="15"/>
        <v>1898</v>
      </c>
      <c r="Q40">
        <f t="shared" ca="1" si="16"/>
        <v>2985</v>
      </c>
      <c r="R40">
        <f t="shared" ca="1" si="17"/>
        <v>5.1929568508902104</v>
      </c>
      <c r="S40">
        <f t="shared" ca="1" si="18"/>
        <v>180</v>
      </c>
      <c r="T40">
        <f t="shared" ca="1" si="27"/>
        <v>2700</v>
      </c>
      <c r="U40">
        <f t="shared" ca="1" si="28"/>
        <v>27</v>
      </c>
      <c r="V40">
        <f t="shared" ca="1" si="23"/>
        <v>110.78151250383644</v>
      </c>
      <c r="W40">
        <f t="shared" ca="1" si="20"/>
        <v>109.98970004336019</v>
      </c>
      <c r="X40">
        <f t="shared" ca="1" si="24"/>
        <v>2711</v>
      </c>
      <c r="Y40">
        <f t="shared" ca="1" si="25"/>
        <v>19638.467079664864</v>
      </c>
      <c r="Z40" t="str">
        <f t="shared" ca="1" si="29"/>
        <v>new double[]{3,6},</v>
      </c>
      <c r="AA40" t="str">
        <f t="shared" ca="1" si="22"/>
        <v>19638.4670796649,</v>
      </c>
    </row>
    <row r="41" spans="1:27" x14ac:dyDescent="0.25">
      <c r="A41">
        <f t="shared" ca="1" si="26"/>
        <v>4</v>
      </c>
      <c r="B41">
        <f t="shared" ca="1" si="26"/>
        <v>3</v>
      </c>
      <c r="C41">
        <f t="shared" ca="1" si="26"/>
        <v>2</v>
      </c>
      <c r="D41">
        <f t="shared" ca="1" si="26"/>
        <v>5</v>
      </c>
      <c r="E41">
        <f t="shared" ca="1" si="26"/>
        <v>1</v>
      </c>
      <c r="F41">
        <f t="shared" ca="1" si="6"/>
        <v>3</v>
      </c>
      <c r="G41">
        <f t="shared" ca="1" si="7"/>
        <v>3.7947331922020551</v>
      </c>
      <c r="H41">
        <f t="shared" ca="1" si="8"/>
        <v>0.91169631197754941</v>
      </c>
      <c r="I41">
        <f t="shared" ca="1" si="9"/>
        <v>6.324555320336759</v>
      </c>
      <c r="J41">
        <f t="shared" ca="1" si="10"/>
        <v>4.5867566103656925</v>
      </c>
      <c r="K41">
        <f t="shared" ca="1" si="11"/>
        <v>1.9459101490553132</v>
      </c>
      <c r="L41">
        <f t="shared" ca="1" si="12"/>
        <v>3.9512437185814275</v>
      </c>
      <c r="M41">
        <f t="shared" ca="1" si="13"/>
        <v>1.3862943611198906</v>
      </c>
      <c r="N41">
        <f t="shared" ca="1" si="14"/>
        <v>13994.02</v>
      </c>
      <c r="O41">
        <v>5000</v>
      </c>
      <c r="P41">
        <f t="shared" ca="1" si="15"/>
        <v>1932</v>
      </c>
      <c r="Q41">
        <f t="shared" ca="1" si="16"/>
        <v>1959</v>
      </c>
      <c r="R41">
        <f t="shared" ca="1" si="17"/>
        <v>3.9889840465642745</v>
      </c>
      <c r="S41">
        <f t="shared" ca="1" si="18"/>
        <v>54</v>
      </c>
      <c r="T41">
        <f t="shared" ca="1" si="27"/>
        <v>120</v>
      </c>
      <c r="U41">
        <f t="shared" ca="1" si="28"/>
        <v>15</v>
      </c>
      <c r="V41">
        <f t="shared" ca="1" si="23"/>
        <v>84.778151250383644</v>
      </c>
      <c r="W41">
        <f t="shared" ca="1" si="20"/>
        <v>84.698970004336019</v>
      </c>
      <c r="X41">
        <f t="shared" ca="1" si="24"/>
        <v>128</v>
      </c>
      <c r="Y41">
        <f t="shared" ca="1" si="25"/>
        <v>3.7791555083432042</v>
      </c>
      <c r="Z41" t="str">
        <f t="shared" ca="1" si="29"/>
        <v>new double[]{4,3},</v>
      </c>
      <c r="AA41" t="str">
        <f t="shared" ca="1" si="22"/>
        <v>3.7791555083432,</v>
      </c>
    </row>
    <row r="42" spans="1:27" x14ac:dyDescent="0.25">
      <c r="A42">
        <f t="shared" ca="1" si="26"/>
        <v>4</v>
      </c>
      <c r="B42">
        <f t="shared" ca="1" si="26"/>
        <v>2</v>
      </c>
      <c r="C42">
        <f t="shared" ca="1" si="26"/>
        <v>7</v>
      </c>
      <c r="D42">
        <f t="shared" ca="1" si="26"/>
        <v>5</v>
      </c>
      <c r="E42">
        <f t="shared" ca="1" si="26"/>
        <v>7</v>
      </c>
      <c r="F42">
        <f t="shared" ca="1" si="6"/>
        <v>3.6055512754639891</v>
      </c>
      <c r="G42">
        <f t="shared" ca="1" si="7"/>
        <v>0.51110125199995193</v>
      </c>
      <c r="H42">
        <f t="shared" ca="1" si="8"/>
        <v>0.31186073613784981</v>
      </c>
      <c r="I42">
        <f t="shared" ca="1" si="9"/>
        <v>11.832159566199232</v>
      </c>
      <c r="J42">
        <f t="shared" ca="1" si="10"/>
        <v>2.0697251147891467</v>
      </c>
      <c r="K42">
        <f t="shared" ca="1" si="11"/>
        <v>1.791759469228055</v>
      </c>
      <c r="L42">
        <f t="shared" ca="1" si="12"/>
        <v>3.9318256327243257</v>
      </c>
      <c r="M42">
        <f t="shared" ca="1" si="13"/>
        <v>1.3862943611198906</v>
      </c>
      <c r="N42">
        <f t="shared" ca="1" si="14"/>
        <v>14509.02</v>
      </c>
      <c r="O42">
        <v>5000</v>
      </c>
      <c r="P42">
        <f t="shared" ca="1" si="15"/>
        <v>1762</v>
      </c>
      <c r="Q42">
        <f t="shared" ca="1" si="16"/>
        <v>6983</v>
      </c>
      <c r="R42">
        <f t="shared" ca="1" si="17"/>
        <v>5.0498560072495371</v>
      </c>
      <c r="S42">
        <f t="shared" ca="1" si="18"/>
        <v>156</v>
      </c>
      <c r="T42">
        <f t="shared" ca="1" si="27"/>
        <v>1960</v>
      </c>
      <c r="U42">
        <f t="shared" ca="1" si="28"/>
        <v>25</v>
      </c>
      <c r="V42">
        <f t="shared" ca="1" si="23"/>
        <v>424.44705875268551</v>
      </c>
      <c r="W42">
        <f t="shared" ca="1" si="20"/>
        <v>423.89279003035216</v>
      </c>
      <c r="X42">
        <f t="shared" ca="1" si="24"/>
        <v>1967</v>
      </c>
      <c r="Y42">
        <f t="shared" ca="1" si="25"/>
        <v>57256.9944640748</v>
      </c>
      <c r="Z42" t="str">
        <f t="shared" ca="1" si="29"/>
        <v>new double[]{4,2},</v>
      </c>
      <c r="AA42" t="str">
        <f t="shared" ca="1" si="22"/>
        <v>57256.9944640748,</v>
      </c>
    </row>
    <row r="43" spans="1:27" x14ac:dyDescent="0.25">
      <c r="A43">
        <f t="shared" ca="1" si="26"/>
        <v>4</v>
      </c>
      <c r="B43">
        <f t="shared" ca="1" si="26"/>
        <v>8</v>
      </c>
      <c r="C43">
        <f t="shared" ca="1" si="26"/>
        <v>8</v>
      </c>
      <c r="D43">
        <f t="shared" ca="1" si="26"/>
        <v>6</v>
      </c>
      <c r="E43">
        <f t="shared" ca="1" si="26"/>
        <v>2</v>
      </c>
      <c r="F43">
        <f t="shared" ca="1" si="6"/>
        <v>4.4721359549995796</v>
      </c>
      <c r="G43">
        <f t="shared" ca="1" si="7"/>
        <v>3.2659863237109046</v>
      </c>
      <c r="H43">
        <f t="shared" ca="1" si="8"/>
        <v>1.6163282309383009</v>
      </c>
      <c r="I43">
        <f t="shared" ca="1" si="9"/>
        <v>13.856406460551018</v>
      </c>
      <c r="J43">
        <f t="shared" ca="1" si="10"/>
        <v>9.7567046864608127</v>
      </c>
      <c r="K43">
        <f t="shared" ca="1" si="11"/>
        <v>2.4849066497880004</v>
      </c>
      <c r="L43">
        <f t="shared" ca="1" si="12"/>
        <v>4.0430512678345503</v>
      </c>
      <c r="M43">
        <f t="shared" ca="1" si="13"/>
        <v>1.3862943611198906</v>
      </c>
      <c r="N43">
        <f t="shared" ca="1" si="14"/>
        <v>15193.32</v>
      </c>
      <c r="O43">
        <v>5000</v>
      </c>
      <c r="P43">
        <f t="shared" ca="1" si="15"/>
        <v>1728</v>
      </c>
      <c r="Q43">
        <f t="shared" ca="1" si="16"/>
        <v>7963</v>
      </c>
      <c r="R43">
        <f t="shared" ca="1" si="17"/>
        <v>5.0751738152338266</v>
      </c>
      <c r="S43">
        <f t="shared" ca="1" si="18"/>
        <v>160</v>
      </c>
      <c r="T43">
        <f t="shared" ca="1" si="27"/>
        <v>3072</v>
      </c>
      <c r="U43">
        <f t="shared" ca="1" si="28"/>
        <v>28</v>
      </c>
      <c r="V43">
        <f t="shared" ca="1" si="23"/>
        <v>589.6901960800285</v>
      </c>
      <c r="W43">
        <f t="shared" ca="1" si="20"/>
        <v>589.55630250076729</v>
      </c>
      <c r="X43">
        <f t="shared" ca="1" si="24"/>
        <v>3086</v>
      </c>
      <c r="Y43">
        <f t="shared" ca="1" si="25"/>
        <v>5524.2871932979215</v>
      </c>
      <c r="Z43" t="str">
        <f t="shared" ca="1" si="29"/>
        <v>new double[]{4,8},</v>
      </c>
      <c r="AA43" t="str">
        <f t="shared" ca="1" si="22"/>
        <v>5524.28719329792,</v>
      </c>
    </row>
    <row r="44" spans="1:27" x14ac:dyDescent="0.25">
      <c r="A44">
        <f t="shared" ca="1" si="26"/>
        <v>5</v>
      </c>
      <c r="B44">
        <f t="shared" ca="1" si="26"/>
        <v>6</v>
      </c>
      <c r="C44">
        <f t="shared" ca="1" si="26"/>
        <v>5</v>
      </c>
      <c r="D44">
        <f t="shared" ca="1" si="26"/>
        <v>1</v>
      </c>
      <c r="E44">
        <f t="shared" ca="1" si="26"/>
        <v>9</v>
      </c>
      <c r="F44">
        <f t="shared" ca="1" si="6"/>
        <v>4</v>
      </c>
      <c r="G44">
        <f t="shared" ca="1" si="7"/>
        <v>4.4721359549995796</v>
      </c>
      <c r="H44">
        <f t="shared" ca="1" si="8"/>
        <v>1.7955251277276167</v>
      </c>
      <c r="I44">
        <f t="shared" ca="1" si="9"/>
        <v>5</v>
      </c>
      <c r="J44">
        <f t="shared" ca="1" si="10"/>
        <v>10.098220702996258</v>
      </c>
      <c r="K44">
        <f t="shared" ca="1" si="11"/>
        <v>2.3978952727983707</v>
      </c>
      <c r="L44">
        <f t="shared" ca="1" si="12"/>
        <v>4.0253516907351496</v>
      </c>
      <c r="M44">
        <f t="shared" ca="1" si="13"/>
        <v>1.6094379124341003</v>
      </c>
      <c r="N44">
        <f t="shared" ca="1" si="14"/>
        <v>14613.95</v>
      </c>
      <c r="O44">
        <v>5000</v>
      </c>
      <c r="P44">
        <f t="shared" ca="1" si="15"/>
        <v>1830</v>
      </c>
      <c r="Q44">
        <f t="shared" ca="1" si="16"/>
        <v>5000</v>
      </c>
      <c r="R44">
        <f t="shared" ca="1" si="17"/>
        <v>5.0751738152338266</v>
      </c>
      <c r="S44">
        <f t="shared" ca="1" si="18"/>
        <v>160</v>
      </c>
      <c r="T44">
        <f t="shared" ca="1" si="27"/>
        <v>1350</v>
      </c>
      <c r="U44">
        <f t="shared" ca="1" si="28"/>
        <v>26</v>
      </c>
      <c r="V44">
        <f t="shared" ca="1" si="23"/>
        <v>203.70926996097583</v>
      </c>
      <c r="W44">
        <f t="shared" ca="1" si="20"/>
        <v>201</v>
      </c>
      <c r="X44">
        <f t="shared" ca="1" si="24"/>
        <v>1357</v>
      </c>
      <c r="Y44">
        <f t="shared" ca="1" si="25"/>
        <v>546.32048841907533</v>
      </c>
      <c r="Z44" t="str">
        <f t="shared" ca="1" si="29"/>
        <v>new double[]{5,6},</v>
      </c>
      <c r="AA44" t="str">
        <f t="shared" ca="1" si="22"/>
        <v>546.320488419075,</v>
      </c>
    </row>
    <row r="45" spans="1:27" x14ac:dyDescent="0.25">
      <c r="A45">
        <f t="shared" ca="1" si="26"/>
        <v>7</v>
      </c>
      <c r="B45">
        <f t="shared" ca="1" si="26"/>
        <v>3</v>
      </c>
      <c r="C45">
        <f t="shared" ca="1" si="26"/>
        <v>2</v>
      </c>
      <c r="D45">
        <f t="shared" ca="1" si="26"/>
        <v>2</v>
      </c>
      <c r="E45">
        <f t="shared" ca="1" si="26"/>
        <v>6</v>
      </c>
      <c r="F45">
        <f t="shared" ca="1" si="6"/>
        <v>3.4641016151377544</v>
      </c>
      <c r="G45">
        <f t="shared" ca="1" si="7"/>
        <v>4.286607049870562</v>
      </c>
      <c r="H45">
        <f t="shared" ca="1" si="8"/>
        <v>1.4094925105671912</v>
      </c>
      <c r="I45">
        <f t="shared" ca="1" si="9"/>
        <v>5.2915026221291814</v>
      </c>
      <c r="J45">
        <f t="shared" ca="1" si="10"/>
        <v>7.527157045606069</v>
      </c>
      <c r="K45">
        <f t="shared" ca="1" si="11"/>
        <v>2.3025850929940459</v>
      </c>
      <c r="L45">
        <f t="shared" ca="1" si="12"/>
        <v>4.0073331852324712</v>
      </c>
      <c r="M45">
        <f t="shared" ca="1" si="13"/>
        <v>1.9459101490553132</v>
      </c>
      <c r="N45">
        <f t="shared" ca="1" si="14"/>
        <v>13974.51</v>
      </c>
      <c r="O45">
        <v>5000</v>
      </c>
      <c r="P45">
        <f t="shared" ca="1" si="15"/>
        <v>1932</v>
      </c>
      <c r="Q45">
        <f t="shared" ca="1" si="16"/>
        <v>1997</v>
      </c>
      <c r="R45">
        <f t="shared" ca="1" si="17"/>
        <v>4.5643481914678361</v>
      </c>
      <c r="S45">
        <f t="shared" ca="1" si="18"/>
        <v>96</v>
      </c>
      <c r="T45">
        <f t="shared" ca="1" si="27"/>
        <v>504</v>
      </c>
      <c r="U45">
        <f t="shared" ca="1" si="28"/>
        <v>20</v>
      </c>
      <c r="V45">
        <f t="shared" ca="1" si="23"/>
        <v>86.862727528317976</v>
      </c>
      <c r="W45">
        <f t="shared" ca="1" si="20"/>
        <v>85.806179973983888</v>
      </c>
      <c r="X45">
        <f t="shared" ca="1" si="24"/>
        <v>509</v>
      </c>
      <c r="Y45">
        <f t="shared" ca="1" si="25"/>
        <v>10.550271685826837</v>
      </c>
      <c r="Z45" t="str">
        <f t="shared" ca="1" si="29"/>
        <v>new double[]{7,3},</v>
      </c>
      <c r="AA45" t="str">
        <f t="shared" ca="1" si="22"/>
        <v>10.5502716858268,</v>
      </c>
    </row>
    <row r="46" spans="1:27" x14ac:dyDescent="0.25">
      <c r="A46">
        <f t="shared" ca="1" si="26"/>
        <v>10</v>
      </c>
      <c r="B46">
        <f t="shared" ca="1" si="26"/>
        <v>5</v>
      </c>
      <c r="C46">
        <f t="shared" ca="1" si="26"/>
        <v>4</v>
      </c>
      <c r="D46">
        <f t="shared" ca="1" si="26"/>
        <v>2</v>
      </c>
      <c r="E46">
        <f t="shared" ca="1" si="26"/>
        <v>4</v>
      </c>
      <c r="F46">
        <f t="shared" ca="1" si="6"/>
        <v>4.358898943540674</v>
      </c>
      <c r="G46">
        <f t="shared" ca="1" si="7"/>
        <v>8.8388347648318426</v>
      </c>
      <c r="H46">
        <f t="shared" ca="1" si="8"/>
        <v>3.1934895224320736</v>
      </c>
      <c r="I46">
        <f t="shared" ca="1" si="9"/>
        <v>8.9442719099991592</v>
      </c>
      <c r="J46">
        <f t="shared" ca="1" si="10"/>
        <v>17.447832746989558</v>
      </c>
      <c r="K46">
        <f t="shared" ca="1" si="11"/>
        <v>2.7080502011022101</v>
      </c>
      <c r="L46">
        <f t="shared" ca="1" si="12"/>
        <v>4.0943445622221004</v>
      </c>
      <c r="M46">
        <f t="shared" ca="1" si="13"/>
        <v>2.3025850929940459</v>
      </c>
      <c r="N46">
        <f t="shared" ca="1" si="14"/>
        <v>14376.9</v>
      </c>
      <c r="O46">
        <v>5000</v>
      </c>
      <c r="P46">
        <f t="shared" ca="1" si="15"/>
        <v>1864</v>
      </c>
      <c r="Q46">
        <f t="shared" ca="1" si="16"/>
        <v>3995</v>
      </c>
      <c r="R46">
        <f t="shared" ca="1" si="17"/>
        <v>4.7361984483944957</v>
      </c>
      <c r="S46">
        <f t="shared" ca="1" si="18"/>
        <v>114</v>
      </c>
      <c r="T46">
        <f t="shared" ca="1" si="27"/>
        <v>1600</v>
      </c>
      <c r="U46">
        <f t="shared" ca="1" si="28"/>
        <v>25</v>
      </c>
      <c r="V46">
        <f t="shared" ca="1" si="23"/>
        <v>141.90848501887865</v>
      </c>
      <c r="W46">
        <f t="shared" ca="1" si="20"/>
        <v>141.20411998265593</v>
      </c>
      <c r="X46">
        <f t="shared" ca="1" si="24"/>
        <v>1607</v>
      </c>
      <c r="Y46">
        <f t="shared" ca="1" si="25"/>
        <v>350.73169424621244</v>
      </c>
      <c r="Z46" t="str">
        <f t="shared" ca="1" si="29"/>
        <v>new double[]{10,5},</v>
      </c>
      <c r="AA46" t="str">
        <f t="shared" ca="1" si="22"/>
        <v>350.731694246212,</v>
      </c>
    </row>
    <row r="47" spans="1:27" x14ac:dyDescent="0.25">
      <c r="A47">
        <f t="shared" ca="1" si="26"/>
        <v>7</v>
      </c>
      <c r="B47">
        <f t="shared" ca="1" si="26"/>
        <v>8</v>
      </c>
      <c r="C47">
        <f t="shared" ca="1" si="26"/>
        <v>7</v>
      </c>
      <c r="D47">
        <f t="shared" ca="1" si="26"/>
        <v>4</v>
      </c>
      <c r="E47">
        <f t="shared" ca="1" si="26"/>
        <v>9</v>
      </c>
      <c r="F47">
        <f t="shared" ca="1" si="6"/>
        <v>4.6904157598234297</v>
      </c>
      <c r="G47">
        <f t="shared" ca="1" si="7"/>
        <v>3.5276684147527875</v>
      </c>
      <c r="H47">
        <f t="shared" ca="1" si="8"/>
        <v>2.1642923718269893</v>
      </c>
      <c r="I47">
        <f t="shared" ca="1" si="9"/>
        <v>14</v>
      </c>
      <c r="J47">
        <f t="shared" ca="1" si="10"/>
        <v>14.405327057122655</v>
      </c>
      <c r="K47">
        <f t="shared" ca="1" si="11"/>
        <v>2.7080502011022101</v>
      </c>
      <c r="L47">
        <f t="shared" ca="1" si="12"/>
        <v>4.0943445622221004</v>
      </c>
      <c r="M47">
        <f t="shared" ca="1" si="13"/>
        <v>1.9459101490553132</v>
      </c>
      <c r="N47">
        <f t="shared" ca="1" si="14"/>
        <v>15106.11</v>
      </c>
      <c r="O47">
        <v>5000</v>
      </c>
      <c r="P47">
        <f t="shared" ca="1" si="15"/>
        <v>1762</v>
      </c>
      <c r="Q47">
        <f t="shared" ca="1" si="16"/>
        <v>7018</v>
      </c>
      <c r="R47">
        <f t="shared" ca="1" si="17"/>
        <v>5.6559918108198524</v>
      </c>
      <c r="S47">
        <f t="shared" ca="1" si="18"/>
        <v>286</v>
      </c>
      <c r="T47">
        <f t="shared" ca="1" si="27"/>
        <v>14112</v>
      </c>
      <c r="U47">
        <f t="shared" ca="1" si="28"/>
        <v>35</v>
      </c>
      <c r="V47">
        <f t="shared" ca="1" si="23"/>
        <v>425.2907300390242</v>
      </c>
      <c r="W47">
        <f t="shared" ca="1" si="20"/>
        <v>424.41853992195166</v>
      </c>
      <c r="X47">
        <f t="shared" ca="1" si="24"/>
        <v>14124</v>
      </c>
      <c r="Y47">
        <f t="shared" ca="1" si="25"/>
        <v>41142.158961638954</v>
      </c>
      <c r="Z47" t="str">
        <f t="shared" ca="1" si="29"/>
        <v>new double[]{7,8},</v>
      </c>
      <c r="AA47" t="str">
        <f t="shared" ca="1" si="22"/>
        <v>41142.158961639,</v>
      </c>
    </row>
    <row r="48" spans="1:27" x14ac:dyDescent="0.25">
      <c r="A48">
        <f t="shared" ca="1" si="26"/>
        <v>8</v>
      </c>
      <c r="B48">
        <f t="shared" ca="1" si="26"/>
        <v>4</v>
      </c>
      <c r="C48">
        <f t="shared" ca="1" si="26"/>
        <v>8</v>
      </c>
      <c r="D48">
        <f t="shared" ca="1" si="26"/>
        <v>4</v>
      </c>
      <c r="E48">
        <f t="shared" ca="1" si="26"/>
        <v>3</v>
      </c>
      <c r="F48">
        <f t="shared" ca="1" si="6"/>
        <v>4.4721359549995796</v>
      </c>
      <c r="G48">
        <f t="shared" ca="1" si="7"/>
        <v>3.2659863237109046</v>
      </c>
      <c r="H48">
        <f t="shared" ca="1" si="8"/>
        <v>1.6163282309383009</v>
      </c>
      <c r="I48">
        <f t="shared" ca="1" si="9"/>
        <v>16</v>
      </c>
      <c r="J48">
        <f t="shared" ca="1" si="10"/>
        <v>9.7567046864608127</v>
      </c>
      <c r="K48">
        <f t="shared" ca="1" si="11"/>
        <v>2.4849066497880004</v>
      </c>
      <c r="L48">
        <f t="shared" ca="1" si="12"/>
        <v>4.0430512678345503</v>
      </c>
      <c r="M48">
        <f t="shared" ca="1" si="13"/>
        <v>2.0794415416798357</v>
      </c>
      <c r="N48">
        <f t="shared" ca="1" si="14"/>
        <v>14757.24</v>
      </c>
      <c r="O48">
        <v>5000</v>
      </c>
      <c r="P48">
        <f t="shared" ca="1" si="15"/>
        <v>1728</v>
      </c>
      <c r="Q48">
        <f t="shared" ca="1" si="16"/>
        <v>7979</v>
      </c>
      <c r="R48">
        <f t="shared" ca="1" si="17"/>
        <v>4.9416424226093039</v>
      </c>
      <c r="S48">
        <f t="shared" ca="1" si="18"/>
        <v>140</v>
      </c>
      <c r="T48">
        <f t="shared" ca="1" si="27"/>
        <v>3072</v>
      </c>
      <c r="U48">
        <f t="shared" ca="1" si="28"/>
        <v>27</v>
      </c>
      <c r="V48">
        <f t="shared" ca="1" si="23"/>
        <v>590.09691001300803</v>
      </c>
      <c r="W48">
        <f t="shared" ca="1" si="20"/>
        <v>589.80617997398383</v>
      </c>
      <c r="X48">
        <f t="shared" ca="1" si="24"/>
        <v>3080</v>
      </c>
      <c r="Y48">
        <f t="shared" ca="1" si="25"/>
        <v>4516.2406531815768</v>
      </c>
      <c r="Z48" t="str">
        <f t="shared" ca="1" si="29"/>
        <v>new double[]{8,4},</v>
      </c>
      <c r="AA48" t="str">
        <f t="shared" ca="1" si="22"/>
        <v>4516.24065318158,</v>
      </c>
    </row>
    <row r="49" spans="1:27" x14ac:dyDescent="0.25">
      <c r="A49">
        <f t="shared" ca="1" si="26"/>
        <v>4</v>
      </c>
      <c r="B49">
        <f t="shared" ca="1" si="26"/>
        <v>3</v>
      </c>
      <c r="C49">
        <f t="shared" ca="1" si="26"/>
        <v>4</v>
      </c>
      <c r="D49">
        <f t="shared" ca="1" si="26"/>
        <v>5</v>
      </c>
      <c r="E49">
        <f t="shared" ca="1" si="26"/>
        <v>8</v>
      </c>
      <c r="F49">
        <f t="shared" ca="1" si="6"/>
        <v>3.3166247903553998</v>
      </c>
      <c r="G49">
        <f t="shared" ca="1" si="7"/>
        <v>0.94868329805051377</v>
      </c>
      <c r="H49">
        <f t="shared" ca="1" si="8"/>
        <v>0.52982212813470342</v>
      </c>
      <c r="I49">
        <f t="shared" ca="1" si="9"/>
        <v>8.9442719099991592</v>
      </c>
      <c r="J49">
        <f t="shared" ca="1" si="10"/>
        <v>3.3661428810817826</v>
      </c>
      <c r="K49">
        <f t="shared" ca="1" si="11"/>
        <v>1.9459101490553132</v>
      </c>
      <c r="L49">
        <f t="shared" ca="1" si="12"/>
        <v>3.9512437185814275</v>
      </c>
      <c r="M49">
        <f t="shared" ca="1" si="13"/>
        <v>1.3862943611198906</v>
      </c>
      <c r="N49">
        <f t="shared" ca="1" si="14"/>
        <v>14286.02</v>
      </c>
      <c r="O49">
        <v>5000</v>
      </c>
      <c r="P49">
        <f t="shared" ca="1" si="15"/>
        <v>1864</v>
      </c>
      <c r="Q49">
        <f t="shared" ca="1" si="16"/>
        <v>3987</v>
      </c>
      <c r="R49">
        <f t="shared" ca="1" si="17"/>
        <v>4.962844630259907</v>
      </c>
      <c r="S49">
        <f t="shared" ca="1" si="18"/>
        <v>143</v>
      </c>
      <c r="T49">
        <f t="shared" ca="1" si="27"/>
        <v>1920</v>
      </c>
      <c r="U49">
        <f t="shared" ca="1" si="28"/>
        <v>24</v>
      </c>
      <c r="V49">
        <f t="shared" ca="1" si="23"/>
        <v>146.22521000306915</v>
      </c>
      <c r="W49">
        <f t="shared" ca="1" si="20"/>
        <v>145.59176003468815</v>
      </c>
      <c r="X49">
        <f t="shared" ca="1" si="24"/>
        <v>1928</v>
      </c>
      <c r="Y49">
        <f t="shared" ca="1" si="25"/>
        <v>22810.708429983111</v>
      </c>
      <c r="Z49" t="str">
        <f t="shared" ca="1" si="29"/>
        <v>new double[]{4,3},</v>
      </c>
      <c r="AA49" t="str">
        <f t="shared" ca="1" si="22"/>
        <v>22810.7084299831,</v>
      </c>
    </row>
    <row r="50" spans="1:27" x14ac:dyDescent="0.25">
      <c r="A50">
        <f t="shared" ca="1" si="26"/>
        <v>7</v>
      </c>
      <c r="B50">
        <f t="shared" ca="1" si="26"/>
        <v>9</v>
      </c>
      <c r="C50">
        <f t="shared" ca="1" si="26"/>
        <v>3</v>
      </c>
      <c r="D50">
        <f t="shared" ca="1" si="26"/>
        <v>3</v>
      </c>
      <c r="E50">
        <f t="shared" ca="1" si="26"/>
        <v>8</v>
      </c>
      <c r="F50">
        <f t="shared" ca="1" si="6"/>
        <v>4.358898943540674</v>
      </c>
      <c r="G50">
        <f t="shared" ca="1" si="7"/>
        <v>7.4246212024587495</v>
      </c>
      <c r="H50">
        <f t="shared" ca="1" si="8"/>
        <v>3.4081169079632172</v>
      </c>
      <c r="I50">
        <f t="shared" ca="1" si="9"/>
        <v>7.9372539331937721</v>
      </c>
      <c r="J50">
        <f t="shared" ca="1" si="10"/>
        <v>20.009349527854926</v>
      </c>
      <c r="K50">
        <f t="shared" ca="1" si="11"/>
        <v>2.7725887222397811</v>
      </c>
      <c r="L50">
        <f t="shared" ca="1" si="12"/>
        <v>4.1108738641733114</v>
      </c>
      <c r="M50">
        <f t="shared" ca="1" si="13"/>
        <v>1.9459101490553132</v>
      </c>
      <c r="N50">
        <f t="shared" ca="1" si="14"/>
        <v>14728.81</v>
      </c>
      <c r="O50">
        <v>5000</v>
      </c>
      <c r="P50">
        <f t="shared" ca="1" si="15"/>
        <v>1898</v>
      </c>
      <c r="Q50">
        <f t="shared" ca="1" si="16"/>
        <v>3011</v>
      </c>
      <c r="R50">
        <f t="shared" ca="1" si="17"/>
        <v>5.3423342519648109</v>
      </c>
      <c r="S50">
        <f t="shared" ca="1" si="18"/>
        <v>209</v>
      </c>
      <c r="T50">
        <f t="shared" ca="1" si="27"/>
        <v>4536</v>
      </c>
      <c r="U50">
        <f t="shared" ca="1" si="28"/>
        <v>30</v>
      </c>
      <c r="V50">
        <f t="shared" ca="1" si="23"/>
        <v>107.8164799306237</v>
      </c>
      <c r="W50">
        <f t="shared" ca="1" si="20"/>
        <v>106.8169700377573</v>
      </c>
      <c r="X50">
        <f t="shared" ca="1" si="24"/>
        <v>4548</v>
      </c>
      <c r="Y50">
        <f t="shared" ca="1" si="25"/>
        <v>231.98080209674561</v>
      </c>
      <c r="Z50" t="str">
        <f t="shared" ca="1" si="29"/>
        <v>new double[]{7,9},</v>
      </c>
      <c r="AA50" t="str">
        <f t="shared" ca="1" si="22"/>
        <v>231.980802096746,</v>
      </c>
    </row>
    <row r="51" spans="1:27" x14ac:dyDescent="0.25">
      <c r="A51">
        <f t="shared" ca="1" si="26"/>
        <v>6</v>
      </c>
      <c r="B51">
        <f t="shared" ca="1" si="26"/>
        <v>1</v>
      </c>
      <c r="C51">
        <f t="shared" ca="1" si="26"/>
        <v>6</v>
      </c>
      <c r="D51">
        <f t="shared" ca="1" si="26"/>
        <v>2</v>
      </c>
      <c r="E51">
        <f t="shared" ca="1" si="26"/>
        <v>5</v>
      </c>
      <c r="F51">
        <f t="shared" ca="1" si="6"/>
        <v>3.6055512754639891</v>
      </c>
      <c r="G51">
        <f t="shared" ca="1" si="7"/>
        <v>0.7745966692414834</v>
      </c>
      <c r="H51">
        <f t="shared" ca="1" si="8"/>
        <v>0.33810499613777495</v>
      </c>
      <c r="I51">
        <f t="shared" ca="1" si="9"/>
        <v>8.4852813742385695</v>
      </c>
      <c r="J51">
        <f t="shared" ca="1" si="10"/>
        <v>1.9514754764501279</v>
      </c>
      <c r="K51">
        <f t="shared" ca="1" si="11"/>
        <v>1.9459101490553132</v>
      </c>
      <c r="L51">
        <f t="shared" ca="1" si="12"/>
        <v>3.9512437185814275</v>
      </c>
      <c r="M51">
        <f t="shared" ca="1" si="13"/>
        <v>1.791759469228055</v>
      </c>
      <c r="N51">
        <f t="shared" ca="1" si="14"/>
        <v>14208.38</v>
      </c>
      <c r="O51">
        <v>5000</v>
      </c>
      <c r="P51">
        <f t="shared" ca="1" si="15"/>
        <v>1796</v>
      </c>
      <c r="Q51">
        <f t="shared" ca="1" si="16"/>
        <v>5985</v>
      </c>
      <c r="R51">
        <f t="shared" ca="1" si="17"/>
        <v>4.5108595065168497</v>
      </c>
      <c r="S51">
        <f t="shared" ca="1" si="18"/>
        <v>91</v>
      </c>
      <c r="T51">
        <f t="shared" ca="1" si="27"/>
        <v>360</v>
      </c>
      <c r="U51">
        <f t="shared" ca="1" si="28"/>
        <v>20</v>
      </c>
      <c r="V51">
        <f t="shared" ca="1" si="23"/>
        <v>294.38560627359834</v>
      </c>
      <c r="W51">
        <f t="shared" ca="1" si="20"/>
        <v>293.50514997831988</v>
      </c>
      <c r="X51">
        <f t="shared" ca="1" si="24"/>
        <v>363</v>
      </c>
      <c r="Y51">
        <f t="shared" ca="1" si="25"/>
        <v>3013.9903862359743</v>
      </c>
      <c r="Z51" t="str">
        <f t="shared" ca="1" si="29"/>
        <v>new double[]{6,1},</v>
      </c>
      <c r="AA51" t="str">
        <f t="shared" ca="1" si="22"/>
        <v>3013.99038623597,</v>
      </c>
    </row>
    <row r="52" spans="1:27" x14ac:dyDescent="0.25">
      <c r="A52">
        <f t="shared" ca="1" si="26"/>
        <v>10</v>
      </c>
      <c r="B52">
        <f t="shared" ca="1" si="26"/>
        <v>6</v>
      </c>
      <c r="C52">
        <f t="shared" ca="1" si="26"/>
        <v>10</v>
      </c>
      <c r="D52">
        <f t="shared" ca="1" si="26"/>
        <v>8</v>
      </c>
      <c r="E52">
        <f t="shared" ca="1" si="26"/>
        <v>6</v>
      </c>
      <c r="F52">
        <f t="shared" ca="1" si="6"/>
        <v>5.0990195135927845</v>
      </c>
      <c r="G52">
        <f t="shared" ca="1" si="7"/>
        <v>2.7386127875258306</v>
      </c>
      <c r="H52">
        <f t="shared" ca="1" si="8"/>
        <v>1.8803529947694702</v>
      </c>
      <c r="I52">
        <f t="shared" ca="1" si="9"/>
        <v>28.284271247461902</v>
      </c>
      <c r="J52">
        <f t="shared" ca="1" si="10"/>
        <v>13.360379997469657</v>
      </c>
      <c r="K52">
        <f t="shared" ca="1" si="11"/>
        <v>2.7725887222397811</v>
      </c>
      <c r="L52">
        <f t="shared" ca="1" si="12"/>
        <v>4.1108738641733114</v>
      </c>
      <c r="M52">
        <f t="shared" ca="1" si="13"/>
        <v>2.3025850929940459</v>
      </c>
      <c r="N52">
        <f t="shared" ca="1" si="14"/>
        <v>15302.7</v>
      </c>
      <c r="O52">
        <v>5000</v>
      </c>
      <c r="P52">
        <f t="shared" ca="1" si="15"/>
        <v>1660</v>
      </c>
      <c r="Q52">
        <f t="shared" ca="1" si="16"/>
        <v>10015</v>
      </c>
      <c r="R52">
        <f t="shared" ca="1" si="17"/>
        <v>5.8971538676367405</v>
      </c>
      <c r="S52">
        <f t="shared" ca="1" si="18"/>
        <v>364</v>
      </c>
      <c r="T52">
        <f t="shared" ca="1" si="27"/>
        <v>28800</v>
      </c>
      <c r="U52">
        <f t="shared" ca="1" si="28"/>
        <v>40</v>
      </c>
      <c r="V52">
        <f t="shared" ca="1" si="23"/>
        <v>1081.7254550566358</v>
      </c>
      <c r="W52">
        <f t="shared" ca="1" si="20"/>
        <v>1081.4185399219516</v>
      </c>
      <c r="X52">
        <f t="shared" ca="1" si="24"/>
        <v>28814</v>
      </c>
      <c r="Y52">
        <f t="shared" ca="1" si="25"/>
        <v>173967.82224411506</v>
      </c>
      <c r="Z52" t="str">
        <f t="shared" ca="1" si="29"/>
        <v>new double[]{10,6},</v>
      </c>
      <c r="AA52" t="str">
        <f t="shared" ca="1" si="22"/>
        <v>173967.822244115,</v>
      </c>
    </row>
    <row r="53" spans="1:27" x14ac:dyDescent="0.25">
      <c r="A53">
        <f t="shared" ca="1" si="26"/>
        <v>3</v>
      </c>
      <c r="B53">
        <f t="shared" ca="1" si="26"/>
        <v>3</v>
      </c>
      <c r="C53">
        <f t="shared" ca="1" si="26"/>
        <v>4</v>
      </c>
      <c r="D53">
        <f t="shared" ca="1" si="26"/>
        <v>1</v>
      </c>
      <c r="E53">
        <f t="shared" ca="1" si="26"/>
        <v>9</v>
      </c>
      <c r="F53">
        <f t="shared" ca="1" si="6"/>
        <v>3.1622776601683795</v>
      </c>
      <c r="G53">
        <f t="shared" ca="1" si="7"/>
        <v>1.5</v>
      </c>
      <c r="H53">
        <f t="shared" ca="1" si="8"/>
        <v>0.5625</v>
      </c>
      <c r="I53">
        <f t="shared" ca="1" si="9"/>
        <v>3.4641016151377544</v>
      </c>
      <c r="J53">
        <f t="shared" ca="1" si="10"/>
        <v>3.103448275862069</v>
      </c>
      <c r="K53">
        <f t="shared" ca="1" si="11"/>
        <v>1.791759469228055</v>
      </c>
      <c r="L53">
        <f t="shared" ca="1" si="12"/>
        <v>3.9318256327243257</v>
      </c>
      <c r="M53">
        <f t="shared" ca="1" si="13"/>
        <v>1.0986122886681098</v>
      </c>
      <c r="N53">
        <f t="shared" ca="1" si="14"/>
        <v>14202.69</v>
      </c>
      <c r="O53">
        <v>5000</v>
      </c>
      <c r="P53">
        <f t="shared" ca="1" si="15"/>
        <v>1864</v>
      </c>
      <c r="Q53">
        <f t="shared" ca="1" si="16"/>
        <v>3982</v>
      </c>
      <c r="R53">
        <f t="shared" ca="1" si="17"/>
        <v>4.6051701859880918</v>
      </c>
      <c r="S53">
        <f t="shared" ca="1" si="18"/>
        <v>100</v>
      </c>
      <c r="T53">
        <f t="shared" ca="1" si="27"/>
        <v>324</v>
      </c>
      <c r="U53">
        <f t="shared" ca="1" si="28"/>
        <v>20</v>
      </c>
      <c r="V53">
        <f t="shared" ca="1" si="23"/>
        <v>142.70926996097583</v>
      </c>
      <c r="W53">
        <f t="shared" ca="1" si="20"/>
        <v>140</v>
      </c>
      <c r="X53">
        <f t="shared" ca="1" si="24"/>
        <v>328</v>
      </c>
      <c r="Y53">
        <f t="shared" ca="1" si="25"/>
        <v>1032.2994805178967</v>
      </c>
      <c r="Z53" t="str">
        <f t="shared" ca="1" si="29"/>
        <v>new double[]{3,3},</v>
      </c>
      <c r="AA53" t="str">
        <f t="shared" ca="1" si="22"/>
        <v>1032.2994805179,</v>
      </c>
    </row>
    <row r="54" spans="1:27" x14ac:dyDescent="0.25">
      <c r="A54">
        <f t="shared" ca="1" si="26"/>
        <v>4</v>
      </c>
      <c r="B54">
        <f t="shared" ca="1" si="26"/>
        <v>5</v>
      </c>
      <c r="C54">
        <f t="shared" ca="1" si="26"/>
        <v>3</v>
      </c>
      <c r="D54">
        <f t="shared" ca="1" si="26"/>
        <v>5</v>
      </c>
      <c r="E54">
        <f t="shared" ca="1" si="26"/>
        <v>5</v>
      </c>
      <c r="F54">
        <f t="shared" ca="1" si="6"/>
        <v>3.4641016151377544</v>
      </c>
      <c r="G54">
        <f t="shared" ca="1" si="7"/>
        <v>2.3094010767585029</v>
      </c>
      <c r="H54">
        <f t="shared" ca="1" si="8"/>
        <v>1.0717967697244908</v>
      </c>
      <c r="I54">
        <f t="shared" ca="1" si="9"/>
        <v>7.745966692414834</v>
      </c>
      <c r="J54">
        <f t="shared" ca="1" si="10"/>
        <v>6.3170687057954238</v>
      </c>
      <c r="K54">
        <f t="shared" ca="1" si="11"/>
        <v>2.1972245773362196</v>
      </c>
      <c r="L54">
        <f t="shared" ca="1" si="12"/>
        <v>3.9889840465642745</v>
      </c>
      <c r="M54">
        <f t="shared" ca="1" si="13"/>
        <v>1.3862943611198906</v>
      </c>
      <c r="N54">
        <f t="shared" ca="1" si="14"/>
        <v>14345.02</v>
      </c>
      <c r="O54">
        <v>5000</v>
      </c>
      <c r="P54">
        <f t="shared" ca="1" si="15"/>
        <v>1898</v>
      </c>
      <c r="Q54">
        <f t="shared" ca="1" si="16"/>
        <v>2975</v>
      </c>
      <c r="R54">
        <f t="shared" ca="1" si="17"/>
        <v>4.7874917427820458</v>
      </c>
      <c r="S54">
        <f t="shared" ca="1" si="18"/>
        <v>120</v>
      </c>
      <c r="T54">
        <f t="shared" ca="1" si="27"/>
        <v>1500</v>
      </c>
      <c r="U54">
        <f t="shared" ca="1" si="28"/>
        <v>22</v>
      </c>
      <c r="V54">
        <f t="shared" ca="1" si="23"/>
        <v>106.89075625191822</v>
      </c>
      <c r="W54">
        <f t="shared" ca="1" si="20"/>
        <v>106.49485002168009</v>
      </c>
      <c r="X54">
        <f t="shared" ca="1" si="24"/>
        <v>1510</v>
      </c>
      <c r="Y54">
        <f t="shared" ca="1" si="25"/>
        <v>3705.4321749797673</v>
      </c>
      <c r="Z54" t="str">
        <f t="shared" ca="1" si="29"/>
        <v>new double[]{4,5},</v>
      </c>
      <c r="AA54" t="str">
        <f t="shared" ca="1" si="22"/>
        <v>3705.43217497977,</v>
      </c>
    </row>
    <row r="55" spans="1:27" x14ac:dyDescent="0.25">
      <c r="A55">
        <f t="shared" ca="1" si="26"/>
        <v>4</v>
      </c>
      <c r="B55">
        <f t="shared" ca="1" si="26"/>
        <v>4</v>
      </c>
      <c r="C55">
        <f t="shared" ca="1" si="26"/>
        <v>8</v>
      </c>
      <c r="D55">
        <f t="shared" ca="1" si="26"/>
        <v>3</v>
      </c>
      <c r="E55">
        <f t="shared" ca="1" si="26"/>
        <v>2</v>
      </c>
      <c r="F55">
        <f t="shared" ca="1" si="6"/>
        <v>4</v>
      </c>
      <c r="G55">
        <f t="shared" ca="1" si="7"/>
        <v>2.3094010767585034</v>
      </c>
      <c r="H55">
        <f t="shared" ca="1" si="8"/>
        <v>0.94516823683830498</v>
      </c>
      <c r="I55">
        <f t="shared" ca="1" si="9"/>
        <v>9.7979589711327115</v>
      </c>
      <c r="J55">
        <f t="shared" ca="1" si="10"/>
        <v>5.3461278236089784</v>
      </c>
      <c r="K55">
        <f t="shared" ca="1" si="11"/>
        <v>2.0794415416798357</v>
      </c>
      <c r="L55">
        <f t="shared" ca="1" si="12"/>
        <v>3.970291913552122</v>
      </c>
      <c r="M55">
        <f t="shared" ca="1" si="13"/>
        <v>1.3862943611198906</v>
      </c>
      <c r="N55">
        <f t="shared" ca="1" si="14"/>
        <v>14723.42</v>
      </c>
      <c r="O55">
        <v>5000</v>
      </c>
      <c r="P55">
        <f t="shared" ca="1" si="15"/>
        <v>1728</v>
      </c>
      <c r="Q55">
        <f t="shared" ca="1" si="16"/>
        <v>7963</v>
      </c>
      <c r="R55">
        <f t="shared" ca="1" si="17"/>
        <v>4.3820266346738812</v>
      </c>
      <c r="S55">
        <f t="shared" ca="1" si="18"/>
        <v>80</v>
      </c>
      <c r="T55">
        <f t="shared" ca="1" si="27"/>
        <v>768</v>
      </c>
      <c r="U55">
        <f t="shared" ca="1" si="28"/>
        <v>21</v>
      </c>
      <c r="V55">
        <f t="shared" ca="1" si="23"/>
        <v>589.20411998265593</v>
      </c>
      <c r="W55">
        <f t="shared" ca="1" si="20"/>
        <v>588.95424250943927</v>
      </c>
      <c r="X55">
        <f t="shared" ca="1" si="24"/>
        <v>775</v>
      </c>
      <c r="Y55">
        <f t="shared" ca="1" si="25"/>
        <v>1375.891281319492</v>
      </c>
      <c r="Z55" t="str">
        <f t="shared" ca="1" si="29"/>
        <v>new double[]{4,4},</v>
      </c>
      <c r="AA55" t="str">
        <f t="shared" ca="1" si="22"/>
        <v>1375.89128131949,</v>
      </c>
    </row>
    <row r="56" spans="1:27" x14ac:dyDescent="0.25">
      <c r="A56">
        <f t="shared" ca="1" si="26"/>
        <v>2</v>
      </c>
      <c r="B56">
        <f t="shared" ca="1" si="26"/>
        <v>4</v>
      </c>
      <c r="C56">
        <f t="shared" ca="1" si="26"/>
        <v>7</v>
      </c>
      <c r="D56">
        <f t="shared" ca="1" si="26"/>
        <v>1</v>
      </c>
      <c r="E56">
        <f t="shared" ca="1" si="26"/>
        <v>1</v>
      </c>
      <c r="F56">
        <f t="shared" ca="1" si="6"/>
        <v>3.6055512754639891</v>
      </c>
      <c r="G56">
        <f t="shared" ca="1" si="7"/>
        <v>3.0237157840738176</v>
      </c>
      <c r="H56">
        <f t="shared" ca="1" si="8"/>
        <v>0.63262354313422875</v>
      </c>
      <c r="I56">
        <f t="shared" ca="1" si="9"/>
        <v>3.7416573867739413</v>
      </c>
      <c r="J56">
        <f t="shared" ca="1" si="10"/>
        <v>3.1194250864268827</v>
      </c>
      <c r="K56">
        <f t="shared" ca="1" si="11"/>
        <v>1.791759469228055</v>
      </c>
      <c r="L56">
        <f t="shared" ca="1" si="12"/>
        <v>3.9318256327243257</v>
      </c>
      <c r="M56">
        <f t="shared" ca="1" si="13"/>
        <v>0.69314718055994529</v>
      </c>
      <c r="N56">
        <f t="shared" ca="1" si="14"/>
        <v>14555.56</v>
      </c>
      <c r="O56">
        <v>5000</v>
      </c>
      <c r="P56">
        <f t="shared" ca="1" si="15"/>
        <v>1762</v>
      </c>
      <c r="Q56">
        <f t="shared" ca="1" si="16"/>
        <v>6957</v>
      </c>
      <c r="R56">
        <f t="shared" ca="1" si="17"/>
        <v>3.2580965380214821</v>
      </c>
      <c r="S56">
        <f t="shared" ca="1" si="18"/>
        <v>26</v>
      </c>
      <c r="T56">
        <f t="shared" ca="1" si="27"/>
        <v>56</v>
      </c>
      <c r="U56">
        <f t="shared" ca="1" si="28"/>
        <v>15</v>
      </c>
      <c r="V56">
        <f t="shared" ca="1" si="23"/>
        <v>419.30102999566395</v>
      </c>
      <c r="W56">
        <f t="shared" ca="1" si="20"/>
        <v>419</v>
      </c>
      <c r="X56">
        <f t="shared" ca="1" si="24"/>
        <v>61</v>
      </c>
      <c r="Y56">
        <f t="shared" ca="1" si="25"/>
        <v>4.367650645443474</v>
      </c>
      <c r="Z56" t="str">
        <f t="shared" ca="1" si="29"/>
        <v>new double[]{2,4},</v>
      </c>
      <c r="AA56" t="str">
        <f t="shared" ca="1" si="22"/>
        <v>4.36765064544347,</v>
      </c>
    </row>
    <row r="57" spans="1:27" x14ac:dyDescent="0.25">
      <c r="A57">
        <f t="shared" ca="1" si="26"/>
        <v>10</v>
      </c>
      <c r="B57">
        <f t="shared" ca="1" si="26"/>
        <v>10</v>
      </c>
      <c r="C57">
        <f t="shared" ca="1" si="26"/>
        <v>6</v>
      </c>
      <c r="D57">
        <f t="shared" ca="1" si="26"/>
        <v>3</v>
      </c>
      <c r="E57">
        <f t="shared" ca="1" si="26"/>
        <v>1</v>
      </c>
      <c r="F57">
        <f t="shared" ca="1" si="6"/>
        <v>5.0990195135927845</v>
      </c>
      <c r="G57">
        <f t="shared" ca="1" si="7"/>
        <v>23.570226039551585</v>
      </c>
      <c r="H57">
        <f t="shared" ca="1" si="8"/>
        <v>7.0211698937569702</v>
      </c>
      <c r="I57">
        <f t="shared" ca="1" si="9"/>
        <v>13.416407864998739</v>
      </c>
      <c r="J57">
        <f t="shared" ca="1" si="10"/>
        <v>36.707161081958347</v>
      </c>
      <c r="K57">
        <f t="shared" ca="1" si="11"/>
        <v>2.9957322735539909</v>
      </c>
      <c r="L57">
        <f t="shared" ca="1" si="12"/>
        <v>4.1743872698956368</v>
      </c>
      <c r="M57">
        <f t="shared" ca="1" si="13"/>
        <v>2.3025850929940459</v>
      </c>
      <c r="N57">
        <f t="shared" ca="1" si="14"/>
        <v>15092.2</v>
      </c>
      <c r="O57">
        <v>5000</v>
      </c>
      <c r="P57">
        <f t="shared" ca="1" si="15"/>
        <v>1796</v>
      </c>
      <c r="Q57">
        <f t="shared" ca="1" si="16"/>
        <v>5965</v>
      </c>
      <c r="R57">
        <f t="shared" ca="1" si="17"/>
        <v>4.6443908991413725</v>
      </c>
      <c r="S57">
        <f t="shared" ca="1" si="18"/>
        <v>104</v>
      </c>
      <c r="T57">
        <f t="shared" ca="1" si="27"/>
        <v>1800</v>
      </c>
      <c r="U57">
        <f t="shared" ca="1" si="28"/>
        <v>30</v>
      </c>
      <c r="V57">
        <f t="shared" ca="1" si="23"/>
        <v>292.60205999132796</v>
      </c>
      <c r="W57">
        <f t="shared" ca="1" si="20"/>
        <v>292.47712125471969</v>
      </c>
      <c r="X57">
        <f t="shared" ca="1" si="24"/>
        <v>1813</v>
      </c>
      <c r="Y57">
        <f t="shared" ca="1" si="25"/>
        <v>7506.5138079863018</v>
      </c>
      <c r="Z57" t="str">
        <f t="shared" ca="1" si="29"/>
        <v>new double[]{10,10},</v>
      </c>
      <c r="AA57" t="str">
        <f t="shared" ca="1" si="22"/>
        <v>7506.5138079863,</v>
      </c>
    </row>
    <row r="58" spans="1:27" x14ac:dyDescent="0.25">
      <c r="A58">
        <f t="shared" ca="1" si="26"/>
        <v>2</v>
      </c>
      <c r="B58">
        <f t="shared" ca="1" si="26"/>
        <v>10</v>
      </c>
      <c r="C58">
        <f t="shared" ca="1" si="26"/>
        <v>7</v>
      </c>
      <c r="D58">
        <f t="shared" ca="1" si="26"/>
        <v>5</v>
      </c>
      <c r="E58">
        <f t="shared" ca="1" si="26"/>
        <v>5</v>
      </c>
      <c r="F58">
        <f t="shared" ca="1" si="6"/>
        <v>4.358898943540674</v>
      </c>
      <c r="G58">
        <f t="shared" ca="1" si="7"/>
        <v>1.511857892036909</v>
      </c>
      <c r="H58">
        <f t="shared" ca="1" si="8"/>
        <v>0.86100174808612084</v>
      </c>
      <c r="I58">
        <f t="shared" ca="1" si="9"/>
        <v>8.3666002653407556</v>
      </c>
      <c r="J58">
        <f t="shared" ca="1" si="10"/>
        <v>5.520476522416411</v>
      </c>
      <c r="K58">
        <f t="shared" ca="1" si="11"/>
        <v>2.4849066497880004</v>
      </c>
      <c r="L58">
        <f t="shared" ca="1" si="12"/>
        <v>4.0430512678345503</v>
      </c>
      <c r="M58">
        <f t="shared" ca="1" si="13"/>
        <v>0.69314718055994529</v>
      </c>
      <c r="N58">
        <f t="shared" ca="1" si="14"/>
        <v>15288.76</v>
      </c>
      <c r="O58">
        <v>5000</v>
      </c>
      <c r="P58">
        <f t="shared" ca="1" si="15"/>
        <v>1762</v>
      </c>
      <c r="Q58">
        <f t="shared" ca="1" si="16"/>
        <v>6965</v>
      </c>
      <c r="R58">
        <f t="shared" ca="1" si="17"/>
        <v>5.2470240721604862</v>
      </c>
      <c r="S58">
        <f t="shared" ca="1" si="18"/>
        <v>190</v>
      </c>
      <c r="T58">
        <f t="shared" ca="1" si="27"/>
        <v>3500</v>
      </c>
      <c r="U58">
        <f t="shared" ca="1" si="28"/>
        <v>29</v>
      </c>
      <c r="V58">
        <f t="shared" ca="1" si="23"/>
        <v>422.89075625191822</v>
      </c>
      <c r="W58">
        <f t="shared" ca="1" si="20"/>
        <v>422.49485002168012</v>
      </c>
      <c r="X58">
        <f t="shared" ca="1" si="24"/>
        <v>3515</v>
      </c>
      <c r="Y58">
        <f t="shared" ca="1" si="25"/>
        <v>27490.937605169445</v>
      </c>
      <c r="Z58" t="str">
        <f t="shared" ca="1" si="29"/>
        <v>new double[]{2,10},</v>
      </c>
      <c r="AA58" t="str">
        <f t="shared" ca="1" si="22"/>
        <v>27490.9376051694,</v>
      </c>
    </row>
    <row r="59" spans="1:27" x14ac:dyDescent="0.25">
      <c r="A59">
        <f t="shared" ca="1" si="26"/>
        <v>5</v>
      </c>
      <c r="B59">
        <f t="shared" ca="1" si="26"/>
        <v>9</v>
      </c>
      <c r="C59">
        <f t="shared" ca="1" si="26"/>
        <v>1</v>
      </c>
      <c r="D59">
        <f t="shared" ca="1" si="26"/>
        <v>3</v>
      </c>
      <c r="E59">
        <f t="shared" ca="1" si="26"/>
        <v>6</v>
      </c>
      <c r="F59">
        <f t="shared" ca="1" si="6"/>
        <v>3.872983346207417</v>
      </c>
      <c r="G59">
        <f t="shared" ca="1" si="7"/>
        <v>10.606601717798213</v>
      </c>
      <c r="H59">
        <f t="shared" ca="1" si="8"/>
        <v>3.1595264521906365</v>
      </c>
      <c r="I59">
        <f t="shared" ca="1" si="9"/>
        <v>3.872983346207417</v>
      </c>
      <c r="J59">
        <f t="shared" ca="1" si="10"/>
        <v>16.518222486881257</v>
      </c>
      <c r="K59">
        <f t="shared" ca="1" si="11"/>
        <v>2.6390573296152584</v>
      </c>
      <c r="L59">
        <f t="shared" ca="1" si="12"/>
        <v>4.0775374439057197</v>
      </c>
      <c r="M59">
        <f t="shared" ca="1" si="13"/>
        <v>1.6094379124341003</v>
      </c>
      <c r="N59">
        <f t="shared" ca="1" si="14"/>
        <v>14486.55</v>
      </c>
      <c r="O59">
        <v>5000</v>
      </c>
      <c r="P59">
        <f t="shared" ca="1" si="15"/>
        <v>1966</v>
      </c>
      <c r="Q59">
        <f t="shared" ca="1" si="16"/>
        <v>985</v>
      </c>
      <c r="R59">
        <f t="shared" ca="1" si="17"/>
        <v>4.9052747784384296</v>
      </c>
      <c r="S59">
        <f t="shared" ca="1" si="18"/>
        <v>135</v>
      </c>
      <c r="T59">
        <f t="shared" ca="1" si="27"/>
        <v>810</v>
      </c>
      <c r="U59">
        <f t="shared" ca="1" si="28"/>
        <v>24</v>
      </c>
      <c r="V59">
        <f t="shared" ca="1" si="23"/>
        <v>80.612359947967775</v>
      </c>
      <c r="W59">
        <f t="shared" ca="1" si="20"/>
        <v>79.862727528317976</v>
      </c>
      <c r="X59">
        <f t="shared" ca="1" si="24"/>
        <v>822</v>
      </c>
      <c r="Y59">
        <f t="shared" ca="1" si="25"/>
        <v>327.45526132391291</v>
      </c>
      <c r="Z59" t="str">
        <f t="shared" ca="1" si="29"/>
        <v>new double[]{5,9},</v>
      </c>
      <c r="AA59" t="str">
        <f t="shared" ca="1" si="22"/>
        <v>327.455261323913,</v>
      </c>
    </row>
    <row r="60" spans="1:27" x14ac:dyDescent="0.25">
      <c r="A60">
        <f t="shared" ca="1" si="26"/>
        <v>9</v>
      </c>
      <c r="B60">
        <f t="shared" ca="1" si="26"/>
        <v>1</v>
      </c>
      <c r="C60">
        <f t="shared" ca="1" si="26"/>
        <v>3</v>
      </c>
      <c r="D60">
        <f t="shared" ca="1" si="26"/>
        <v>2</v>
      </c>
      <c r="E60">
        <f t="shared" ca="1" si="26"/>
        <v>1</v>
      </c>
      <c r="F60">
        <f t="shared" ca="1" si="6"/>
        <v>3.6055512754639891</v>
      </c>
      <c r="G60">
        <f t="shared" ca="1" si="7"/>
        <v>3.6742346141747673</v>
      </c>
      <c r="H60">
        <f t="shared" ca="1" si="8"/>
        <v>0.72292119483990847</v>
      </c>
      <c r="I60">
        <f t="shared" ca="1" si="9"/>
        <v>7.3484692283495345</v>
      </c>
      <c r="J60">
        <f t="shared" ca="1" si="10"/>
        <v>3.5364166790621683</v>
      </c>
      <c r="K60">
        <f t="shared" ca="1" si="11"/>
        <v>2.3025850929940459</v>
      </c>
      <c r="L60">
        <f t="shared" ca="1" si="12"/>
        <v>4.0073331852324712</v>
      </c>
      <c r="M60">
        <f t="shared" ca="1" si="13"/>
        <v>2.1972245773362196</v>
      </c>
      <c r="N60">
        <f t="shared" ca="1" si="14"/>
        <v>13835.77</v>
      </c>
      <c r="O60">
        <v>5000</v>
      </c>
      <c r="P60">
        <f t="shared" ca="1" si="15"/>
        <v>1898</v>
      </c>
      <c r="Q60">
        <f t="shared" ca="1" si="16"/>
        <v>2964</v>
      </c>
      <c r="R60">
        <f t="shared" ca="1" si="17"/>
        <v>3.6635616461296463</v>
      </c>
      <c r="S60">
        <f t="shared" ca="1" si="18"/>
        <v>39</v>
      </c>
      <c r="T60">
        <f t="shared" ca="1" si="27"/>
        <v>54</v>
      </c>
      <c r="U60">
        <f t="shared" ca="1" si="28"/>
        <v>16</v>
      </c>
      <c r="V60">
        <f t="shared" ca="1" si="23"/>
        <v>103.47712125471966</v>
      </c>
      <c r="W60">
        <f t="shared" ca="1" si="20"/>
        <v>103.30102999566398</v>
      </c>
      <c r="X60">
        <f t="shared" ca="1" si="24"/>
        <v>57</v>
      </c>
      <c r="Y60">
        <f t="shared" ca="1" si="25"/>
        <v>13.458790064833426</v>
      </c>
      <c r="Z60" t="str">
        <f t="shared" ca="1" si="29"/>
        <v>new double[]{9,1},</v>
      </c>
      <c r="AA60" t="str">
        <f t="shared" ca="1" si="22"/>
        <v>13.4587900648334,</v>
      </c>
    </row>
    <row r="61" spans="1:27" x14ac:dyDescent="0.25">
      <c r="A61">
        <f t="shared" ca="1" si="26"/>
        <v>1</v>
      </c>
      <c r="B61">
        <f t="shared" ca="1" si="26"/>
        <v>1</v>
      </c>
      <c r="C61">
        <f t="shared" ca="1" si="26"/>
        <v>9</v>
      </c>
      <c r="D61">
        <f t="shared" ca="1" si="26"/>
        <v>6</v>
      </c>
      <c r="E61">
        <f t="shared" ca="1" si="26"/>
        <v>5</v>
      </c>
      <c r="F61">
        <f t="shared" ca="1" si="6"/>
        <v>3.3166247903553998</v>
      </c>
      <c r="G61">
        <f t="shared" ca="1" si="7"/>
        <v>6.0858061945018457E-2</v>
      </c>
      <c r="H61">
        <f t="shared" ca="1" si="8"/>
        <v>3.7833392500911667E-2</v>
      </c>
      <c r="I61">
        <f t="shared" ca="1" si="9"/>
        <v>7.3484692283495345</v>
      </c>
      <c r="J61">
        <f t="shared" ca="1" si="10"/>
        <v>0.25360321524498131</v>
      </c>
      <c r="K61">
        <f t="shared" ca="1" si="11"/>
        <v>0.69314718055994529</v>
      </c>
      <c r="L61">
        <f t="shared" ca="1" si="12"/>
        <v>3.8501476017100584</v>
      </c>
      <c r="M61">
        <f t="shared" ca="1" si="13"/>
        <v>0</v>
      </c>
      <c r="N61">
        <f t="shared" ca="1" si="14"/>
        <v>14633.93</v>
      </c>
      <c r="O61">
        <v>5000</v>
      </c>
      <c r="P61">
        <f t="shared" ca="1" si="15"/>
        <v>1694</v>
      </c>
      <c r="Q61">
        <f t="shared" ca="1" si="16"/>
        <v>8960</v>
      </c>
      <c r="R61">
        <f t="shared" ca="1" si="17"/>
        <v>4.7957905455967413</v>
      </c>
      <c r="S61">
        <f t="shared" ca="1" si="18"/>
        <v>121</v>
      </c>
      <c r="T61">
        <f t="shared" ca="1" si="27"/>
        <v>270</v>
      </c>
      <c r="U61">
        <f t="shared" ca="1" si="28"/>
        <v>22</v>
      </c>
      <c r="V61">
        <f t="shared" ca="1" si="23"/>
        <v>809.22549020007125</v>
      </c>
      <c r="W61">
        <f t="shared" ca="1" si="20"/>
        <v>808.89075625191822</v>
      </c>
      <c r="X61">
        <f t="shared" ca="1" si="24"/>
        <v>277</v>
      </c>
      <c r="Y61">
        <f t="shared" ca="1" si="25"/>
        <v>72646.668927509148</v>
      </c>
      <c r="Z61" t="str">
        <f t="shared" ca="1" si="29"/>
        <v>new double[]{1,1},</v>
      </c>
      <c r="AA61" t="str">
        <f t="shared" ca="1" si="22"/>
        <v>72646.6689275091,</v>
      </c>
    </row>
    <row r="62" spans="1:27" x14ac:dyDescent="0.25">
      <c r="A62">
        <f t="shared" ca="1" si="26"/>
        <v>2</v>
      </c>
      <c r="B62">
        <f t="shared" ca="1" si="26"/>
        <v>4</v>
      </c>
      <c r="C62">
        <f t="shared" ca="1" si="26"/>
        <v>4</v>
      </c>
      <c r="D62">
        <f t="shared" ca="1" si="26"/>
        <v>8</v>
      </c>
      <c r="E62">
        <f t="shared" ca="1" si="26"/>
        <v>2</v>
      </c>
      <c r="F62">
        <f t="shared" ca="1" si="6"/>
        <v>3.1622776601683795</v>
      </c>
      <c r="G62">
        <f t="shared" ca="1" si="7"/>
        <v>1</v>
      </c>
      <c r="H62">
        <f t="shared" ca="1" si="8"/>
        <v>0.44444444444444442</v>
      </c>
      <c r="I62">
        <f t="shared" ca="1" si="9"/>
        <v>8</v>
      </c>
      <c r="J62">
        <f t="shared" ca="1" si="10"/>
        <v>2.5806451612903225</v>
      </c>
      <c r="K62">
        <f t="shared" ca="1" si="11"/>
        <v>1.791759469228055</v>
      </c>
      <c r="L62">
        <f t="shared" ca="1" si="12"/>
        <v>3.9318256327243257</v>
      </c>
      <c r="M62">
        <f t="shared" ca="1" si="13"/>
        <v>0.69314718055994529</v>
      </c>
      <c r="N62">
        <f t="shared" ca="1" si="14"/>
        <v>14395.66</v>
      </c>
      <c r="O62">
        <v>5000</v>
      </c>
      <c r="P62">
        <f t="shared" ca="1" si="15"/>
        <v>1864</v>
      </c>
      <c r="Q62">
        <f t="shared" ca="1" si="16"/>
        <v>3959</v>
      </c>
      <c r="R62">
        <f t="shared" ca="1" si="17"/>
        <v>4.6051701859880918</v>
      </c>
      <c r="S62">
        <f t="shared" ca="1" si="18"/>
        <v>100</v>
      </c>
      <c r="T62">
        <f t="shared" ca="1" si="27"/>
        <v>512</v>
      </c>
      <c r="U62">
        <f t="shared" ca="1" si="28"/>
        <v>20</v>
      </c>
      <c r="V62">
        <f t="shared" ca="1" si="23"/>
        <v>141.90848501887865</v>
      </c>
      <c r="W62">
        <f t="shared" ca="1" si="20"/>
        <v>141.80617997398389</v>
      </c>
      <c r="X62">
        <f t="shared" ca="1" si="24"/>
        <v>524</v>
      </c>
      <c r="Y62">
        <f t="shared" ca="1" si="25"/>
        <v>3763.567974022918</v>
      </c>
      <c r="Z62" t="str">
        <f t="shared" ca="1" si="29"/>
        <v>new double[]{2,4},</v>
      </c>
      <c r="AA62" t="str">
        <f t="shared" ca="1" si="22"/>
        <v>3763.56797402292,</v>
      </c>
    </row>
    <row r="63" spans="1:27" x14ac:dyDescent="0.25">
      <c r="A63">
        <f t="shared" ca="1" si="26"/>
        <v>3</v>
      </c>
      <c r="B63">
        <f t="shared" ca="1" si="26"/>
        <v>8</v>
      </c>
      <c r="C63">
        <f t="shared" ca="1" si="26"/>
        <v>6</v>
      </c>
      <c r="D63">
        <f t="shared" ca="1" si="26"/>
        <v>1</v>
      </c>
      <c r="E63">
        <f t="shared" ca="1" si="26"/>
        <v>7</v>
      </c>
      <c r="F63">
        <f t="shared" ca="1" si="6"/>
        <v>4.1231056256176606</v>
      </c>
      <c r="G63">
        <f t="shared" ca="1" si="7"/>
        <v>3.7032803990902057</v>
      </c>
      <c r="H63">
        <f t="shared" ca="1" si="8"/>
        <v>1.4562452282450233</v>
      </c>
      <c r="I63">
        <f t="shared" ca="1" si="9"/>
        <v>4.2426406871192848</v>
      </c>
      <c r="J63">
        <f t="shared" ca="1" si="10"/>
        <v>8.1409080747065978</v>
      </c>
      <c r="K63">
        <f t="shared" ca="1" si="11"/>
        <v>2.3978952727983707</v>
      </c>
      <c r="L63">
        <f t="shared" ca="1" si="12"/>
        <v>4.0253516907351496</v>
      </c>
      <c r="M63">
        <f t="shared" ca="1" si="13"/>
        <v>1.0986122886681098</v>
      </c>
      <c r="N63">
        <f t="shared" ca="1" si="14"/>
        <v>14904.69</v>
      </c>
      <c r="O63">
        <v>5000</v>
      </c>
      <c r="P63">
        <f t="shared" ca="1" si="15"/>
        <v>1796</v>
      </c>
      <c r="Q63">
        <f t="shared" ca="1" si="16"/>
        <v>5976</v>
      </c>
      <c r="R63">
        <f t="shared" ca="1" si="17"/>
        <v>4.9126548857360524</v>
      </c>
      <c r="S63">
        <f t="shared" ca="1" si="18"/>
        <v>136</v>
      </c>
      <c r="T63">
        <f t="shared" ca="1" si="27"/>
        <v>1008</v>
      </c>
      <c r="U63">
        <f t="shared" ca="1" si="28"/>
        <v>25</v>
      </c>
      <c r="V63">
        <f t="shared" ca="1" si="23"/>
        <v>294.1072099696479</v>
      </c>
      <c r="W63">
        <f t="shared" ca="1" si="20"/>
        <v>292</v>
      </c>
      <c r="X63">
        <f t="shared" ca="1" si="24"/>
        <v>1017</v>
      </c>
      <c r="Y63">
        <f t="shared" ca="1" si="25"/>
        <v>730.71702120472014</v>
      </c>
      <c r="Z63" t="str">
        <f t="shared" ca="1" si="29"/>
        <v>new double[]{3,8},</v>
      </c>
      <c r="AA63" t="str">
        <f t="shared" ca="1" si="22"/>
        <v>730.71702120472,</v>
      </c>
    </row>
    <row r="64" spans="1:27" x14ac:dyDescent="0.25">
      <c r="A64">
        <f t="shared" ca="1" si="26"/>
        <v>5</v>
      </c>
      <c r="B64">
        <f t="shared" ca="1" si="26"/>
        <v>2</v>
      </c>
      <c r="C64">
        <f t="shared" ca="1" si="26"/>
        <v>9</v>
      </c>
      <c r="D64">
        <f t="shared" ca="1" si="26"/>
        <v>5</v>
      </c>
      <c r="E64">
        <f t="shared" ca="1" si="26"/>
        <v>6</v>
      </c>
      <c r="F64">
        <f t="shared" ca="1" si="6"/>
        <v>4</v>
      </c>
      <c r="G64">
        <f t="shared" ca="1" si="7"/>
        <v>0.6085806194501846</v>
      </c>
      <c r="H64">
        <f t="shared" ca="1" si="8"/>
        <v>0.37833392500911667</v>
      </c>
      <c r="I64">
        <f t="shared" ca="1" si="9"/>
        <v>15</v>
      </c>
      <c r="J64">
        <f t="shared" ca="1" si="10"/>
        <v>2.5360321524498133</v>
      </c>
      <c r="K64">
        <f t="shared" ca="1" si="11"/>
        <v>1.9459101490553132</v>
      </c>
      <c r="L64">
        <f t="shared" ca="1" si="12"/>
        <v>3.9512437185814275</v>
      </c>
      <c r="M64">
        <f t="shared" ca="1" si="13"/>
        <v>1.6094379124341003</v>
      </c>
      <c r="N64">
        <f t="shared" ca="1" si="14"/>
        <v>14721.15</v>
      </c>
      <c r="O64">
        <v>5000</v>
      </c>
      <c r="P64">
        <f t="shared" ca="1" si="15"/>
        <v>1694</v>
      </c>
      <c r="Q64">
        <f t="shared" ca="1" si="16"/>
        <v>8985</v>
      </c>
      <c r="R64">
        <f t="shared" ca="1" si="17"/>
        <v>5.1704839950381514</v>
      </c>
      <c r="S64">
        <f t="shared" ca="1" si="18"/>
        <v>176</v>
      </c>
      <c r="T64">
        <f t="shared" ca="1" si="27"/>
        <v>2700</v>
      </c>
      <c r="U64">
        <f t="shared" ca="1" si="28"/>
        <v>27</v>
      </c>
      <c r="V64">
        <f t="shared" ca="1" si="23"/>
        <v>809.66890750230186</v>
      </c>
      <c r="W64">
        <f t="shared" ca="1" si="20"/>
        <v>809.19382002601617</v>
      </c>
      <c r="X64">
        <f t="shared" ca="1" si="24"/>
        <v>2707</v>
      </c>
      <c r="Y64">
        <f t="shared" ca="1" si="25"/>
        <v>68462.558054584762</v>
      </c>
      <c r="Z64" t="str">
        <f t="shared" ca="1" si="29"/>
        <v>new double[]{5,2},</v>
      </c>
      <c r="AA64" t="str">
        <f t="shared" ca="1" si="22"/>
        <v>68462.5580545848,</v>
      </c>
    </row>
    <row r="65" spans="1:27" x14ac:dyDescent="0.25">
      <c r="A65">
        <f t="shared" ca="1" si="26"/>
        <v>5</v>
      </c>
      <c r="B65">
        <f t="shared" ca="1" si="26"/>
        <v>10</v>
      </c>
      <c r="C65">
        <f t="shared" ca="1" si="26"/>
        <v>9</v>
      </c>
      <c r="D65">
        <f t="shared" ca="1" si="26"/>
        <v>8</v>
      </c>
      <c r="E65">
        <f t="shared" ca="1" si="26"/>
        <v>3</v>
      </c>
      <c r="F65">
        <f t="shared" ca="1" si="6"/>
        <v>4.8989794855663558</v>
      </c>
      <c r="G65">
        <f t="shared" ca="1" si="7"/>
        <v>3.4020690871988584</v>
      </c>
      <c r="H65">
        <f t="shared" ca="1" si="8"/>
        <v>2.0245424382323569</v>
      </c>
      <c r="I65">
        <f t="shared" ca="1" si="9"/>
        <v>18.973665961010276</v>
      </c>
      <c r="J65">
        <f t="shared" ca="1" si="10"/>
        <v>13.263676586742701</v>
      </c>
      <c r="K65">
        <f t="shared" ca="1" si="11"/>
        <v>2.7080502011022101</v>
      </c>
      <c r="L65">
        <f t="shared" ca="1" si="12"/>
        <v>4.0943445622221004</v>
      </c>
      <c r="M65">
        <f t="shared" ca="1" si="13"/>
        <v>1.6094379124341003</v>
      </c>
      <c r="N65">
        <f t="shared" ca="1" si="14"/>
        <v>15561.05</v>
      </c>
      <c r="O65">
        <v>5000</v>
      </c>
      <c r="P65">
        <f t="shared" ca="1" si="15"/>
        <v>1694</v>
      </c>
      <c r="Q65">
        <f t="shared" ca="1" si="16"/>
        <v>8970</v>
      </c>
      <c r="R65">
        <f t="shared" ca="1" si="17"/>
        <v>5.575949103146316</v>
      </c>
      <c r="S65">
        <f t="shared" ca="1" si="18"/>
        <v>264</v>
      </c>
      <c r="T65">
        <f t="shared" ca="1" si="27"/>
        <v>10800</v>
      </c>
      <c r="U65">
        <f t="shared" ca="1" si="28"/>
        <v>35</v>
      </c>
      <c r="V65">
        <f t="shared" ca="1" si="23"/>
        <v>807.86272752831792</v>
      </c>
      <c r="W65">
        <f t="shared" ca="1" si="20"/>
        <v>807.7092699609758</v>
      </c>
      <c r="X65">
        <f t="shared" ca="1" si="24"/>
        <v>10818</v>
      </c>
      <c r="Y65">
        <f t="shared" ca="1" si="25"/>
        <v>31568.298009283848</v>
      </c>
      <c r="Z65" t="str">
        <f t="shared" ca="1" si="29"/>
        <v>new double[]{5,10},</v>
      </c>
      <c r="AA65" t="str">
        <f t="shared" ca="1" si="22"/>
        <v>31568.2980092838,</v>
      </c>
    </row>
    <row r="66" spans="1:27" x14ac:dyDescent="0.25">
      <c r="A66">
        <f t="shared" ca="1" si="26"/>
        <v>9</v>
      </c>
      <c r="B66">
        <f t="shared" ca="1" si="26"/>
        <v>7</v>
      </c>
      <c r="C66">
        <f t="shared" ca="1" si="26"/>
        <v>5</v>
      </c>
      <c r="D66">
        <f t="shared" ca="1" si="26"/>
        <v>1</v>
      </c>
      <c r="E66">
        <f t="shared" ca="1" si="26"/>
        <v>1</v>
      </c>
      <c r="F66">
        <f t="shared" ca="1" si="6"/>
        <v>4.5825756949558398</v>
      </c>
      <c r="G66">
        <f t="shared" ca="1" si="7"/>
        <v>28.174456516497347</v>
      </c>
      <c r="H66">
        <f t="shared" ca="1" si="8"/>
        <v>5.1487128149211925</v>
      </c>
      <c r="I66">
        <f t="shared" ca="1" si="9"/>
        <v>6.7082039324993694</v>
      </c>
      <c r="J66">
        <f t="shared" ca="1" si="10"/>
        <v>24.964269416364758</v>
      </c>
      <c r="K66">
        <f t="shared" ca="1" si="11"/>
        <v>2.7725887222397811</v>
      </c>
      <c r="L66">
        <f t="shared" ca="1" si="12"/>
        <v>4.1108738641733114</v>
      </c>
      <c r="M66">
        <f t="shared" ca="1" si="13"/>
        <v>2.1972245773362196</v>
      </c>
      <c r="N66">
        <f t="shared" ca="1" si="14"/>
        <v>14634.47</v>
      </c>
      <c r="O66">
        <v>5000</v>
      </c>
      <c r="P66">
        <f t="shared" ca="1" si="15"/>
        <v>1830</v>
      </c>
      <c r="Q66">
        <f t="shared" ca="1" si="16"/>
        <v>4964</v>
      </c>
      <c r="R66">
        <f t="shared" ca="1" si="17"/>
        <v>3.7376696182833684</v>
      </c>
      <c r="S66">
        <f t="shared" ca="1" si="18"/>
        <v>42</v>
      </c>
      <c r="T66">
        <f t="shared" ca="1" si="27"/>
        <v>315</v>
      </c>
      <c r="U66">
        <f t="shared" ca="1" si="28"/>
        <v>23</v>
      </c>
      <c r="V66">
        <f t="shared" ref="V66:V101" ca="1" si="30">LOG(1+D66)*E66+C66*C66*C66+76</f>
        <v>201.30102999566398</v>
      </c>
      <c r="W66">
        <f t="shared" ca="1" si="20"/>
        <v>201</v>
      </c>
      <c r="X66">
        <f t="shared" ref="X66:X101" ca="1" si="31">A66*B66*C66*D66*E66+B66+D66</f>
        <v>323</v>
      </c>
      <c r="Y66">
        <f t="shared" ref="Y66:Y101" ca="1" si="32">POWER(LOG(A66+1)*B66*A66+SIN(C66)*SIN(D66)+COS(E66)-C66*D66*E66,2)</f>
        <v>3333.1449388831697</v>
      </c>
      <c r="Z66" t="str">
        <f t="shared" ca="1" si="29"/>
        <v>new double[]{9,7},</v>
      </c>
      <c r="AA66" t="str">
        <f t="shared" ca="1" si="22"/>
        <v>3333.14493888317,</v>
      </c>
    </row>
    <row r="67" spans="1:27" x14ac:dyDescent="0.25">
      <c r="A67">
        <f t="shared" ref="A67:E101" ca="1" si="33">RANDBETWEEN(1,10)</f>
        <v>9</v>
      </c>
      <c r="B67">
        <f t="shared" ca="1" si="33"/>
        <v>7</v>
      </c>
      <c r="C67">
        <f t="shared" ca="1" si="33"/>
        <v>3</v>
      </c>
      <c r="D67">
        <f t="shared" ca="1" si="33"/>
        <v>7</v>
      </c>
      <c r="E67">
        <f t="shared" ca="1" si="33"/>
        <v>2</v>
      </c>
      <c r="F67">
        <f t="shared" ref="F67:F101" ca="1" si="34">SQRT(A67+B67+C67)</f>
        <v>4.358898943540674</v>
      </c>
      <c r="G67">
        <f t="shared" ref="G67:G101" ca="1" si="35">A67*B67/SQRT(C67*D67*E67)</f>
        <v>9.7211110476117906</v>
      </c>
      <c r="H67">
        <f t="shared" ref="H67:H101" ca="1" si="36">A67*B67/(SQRT(C67*D67*E67)+10)</f>
        <v>3.8226437241431861</v>
      </c>
      <c r="I67">
        <f t="shared" ref="I67:I101" ca="1" si="37">SQRT(C67*D67*A67)</f>
        <v>13.74772708486752</v>
      </c>
      <c r="J67">
        <f t="shared" ref="J67:J101" ca="1" si="38">A67*B67*10/(SQRT(C67*D67*E67)+23)</f>
        <v>21.369883696104822</v>
      </c>
      <c r="K67">
        <f t="shared" ref="K67:K101" ca="1" si="39">LN(A67+B67)</f>
        <v>2.7725887222397811</v>
      </c>
      <c r="L67">
        <f t="shared" ref="L67:L101" ca="1" si="40">LN(A67+B67+45)</f>
        <v>4.1108738641733114</v>
      </c>
      <c r="M67">
        <f t="shared" ref="M67:M101" ca="1" si="41">LN(A67)</f>
        <v>2.1972245773362196</v>
      </c>
      <c r="N67">
        <f t="shared" ref="N67:N101" ca="1" si="42">A67*0.13+B67*100+C67*111+D67*23.3+E67*10+13345</f>
        <v>14562.27</v>
      </c>
      <c r="O67">
        <v>5000</v>
      </c>
      <c r="P67">
        <f t="shared" ref="P67:P101" ca="1" si="43">2000-C67*34</f>
        <v>1898</v>
      </c>
      <c r="Q67">
        <f t="shared" ref="Q67:Q101" ca="1" si="44">1000*C67-45+A67*E67</f>
        <v>2973</v>
      </c>
      <c r="R67">
        <f t="shared" ref="R67:R101" ca="1" si="45">LN(S67)</f>
        <v>5.1416635565026603</v>
      </c>
      <c r="S67">
        <f t="shared" ref="S67:S101" ca="1" si="46">SUM(A67:C67)*SUM(D67:E67)</f>
        <v>171</v>
      </c>
      <c r="T67">
        <f t="shared" ref="T67:T101" ca="1" si="47">PRODUCT(A67:E67)</f>
        <v>2646</v>
      </c>
      <c r="U67">
        <f t="shared" ref="U67:U101" ca="1" si="48">SUM(A67:E67)</f>
        <v>28</v>
      </c>
      <c r="V67">
        <f t="shared" ca="1" si="30"/>
        <v>104.80617997398389</v>
      </c>
      <c r="W67">
        <f t="shared" ref="W67:W101" ca="1" si="49">LOG(D67)*E67+C67*C67*C67+76</f>
        <v>104.69019608002851</v>
      </c>
      <c r="X67">
        <f t="shared" ca="1" si="31"/>
        <v>2660</v>
      </c>
      <c r="Y67">
        <f t="shared" ca="1" si="32"/>
        <v>427.52042776693366</v>
      </c>
      <c r="Z67" t="str">
        <f t="shared" ref="Z67:Z101" ca="1" si="50">"new double[]{"&amp;A67&amp;","&amp;B67&amp;"},"</f>
        <v>new double[]{9,7},</v>
      </c>
      <c r="AA67" t="str">
        <f t="shared" ref="AA67:AA101" ca="1" si="51">Y67&amp;","</f>
        <v>427.520427766934,</v>
      </c>
    </row>
    <row r="68" spans="1:27" x14ac:dyDescent="0.25">
      <c r="A68">
        <f t="shared" ca="1" si="33"/>
        <v>8</v>
      </c>
      <c r="B68">
        <f t="shared" ca="1" si="33"/>
        <v>7</v>
      </c>
      <c r="C68">
        <f t="shared" ca="1" si="33"/>
        <v>9</v>
      </c>
      <c r="D68">
        <f t="shared" ca="1" si="33"/>
        <v>4</v>
      </c>
      <c r="E68">
        <f t="shared" ca="1" si="33"/>
        <v>9</v>
      </c>
      <c r="F68">
        <f t="shared" ca="1" si="34"/>
        <v>4.8989794855663558</v>
      </c>
      <c r="G68">
        <f t="shared" ca="1" si="35"/>
        <v>3.1111111111111112</v>
      </c>
      <c r="H68">
        <f t="shared" ca="1" si="36"/>
        <v>2</v>
      </c>
      <c r="I68">
        <f t="shared" ca="1" si="37"/>
        <v>16.970562748477139</v>
      </c>
      <c r="J68">
        <f t="shared" ca="1" si="38"/>
        <v>13.658536585365853</v>
      </c>
      <c r="K68">
        <f t="shared" ca="1" si="39"/>
        <v>2.7080502011022101</v>
      </c>
      <c r="L68">
        <f t="shared" ca="1" si="40"/>
        <v>4.0943445622221004</v>
      </c>
      <c r="M68">
        <f t="shared" ca="1" si="41"/>
        <v>2.0794415416798357</v>
      </c>
      <c r="N68">
        <f t="shared" ca="1" si="42"/>
        <v>15228.24</v>
      </c>
      <c r="O68">
        <v>5000</v>
      </c>
      <c r="P68">
        <f t="shared" ca="1" si="43"/>
        <v>1694</v>
      </c>
      <c r="Q68">
        <f t="shared" ca="1" si="44"/>
        <v>9027</v>
      </c>
      <c r="R68">
        <f t="shared" ca="1" si="45"/>
        <v>5.7430031878094825</v>
      </c>
      <c r="S68">
        <f t="shared" ca="1" si="46"/>
        <v>312</v>
      </c>
      <c r="T68">
        <f t="shared" ca="1" si="47"/>
        <v>18144</v>
      </c>
      <c r="U68">
        <f t="shared" ca="1" si="48"/>
        <v>37</v>
      </c>
      <c r="V68">
        <f t="shared" ca="1" si="30"/>
        <v>811.2907300390242</v>
      </c>
      <c r="W68">
        <f t="shared" ca="1" si="49"/>
        <v>810.41853992195161</v>
      </c>
      <c r="X68">
        <f t="shared" ca="1" si="31"/>
        <v>18155</v>
      </c>
      <c r="Y68">
        <f t="shared" ca="1" si="32"/>
        <v>73867.326500136071</v>
      </c>
      <c r="Z68" t="str">
        <f t="shared" ca="1" si="50"/>
        <v>new double[]{8,7},</v>
      </c>
      <c r="AA68" t="str">
        <f t="shared" ca="1" si="51"/>
        <v>73867.3265001361,</v>
      </c>
    </row>
    <row r="69" spans="1:27" x14ac:dyDescent="0.25">
      <c r="A69">
        <f t="shared" ca="1" si="33"/>
        <v>7</v>
      </c>
      <c r="B69">
        <f t="shared" ca="1" si="33"/>
        <v>3</v>
      </c>
      <c r="C69">
        <f t="shared" ca="1" si="33"/>
        <v>2</v>
      </c>
      <c r="D69">
        <f t="shared" ca="1" si="33"/>
        <v>1</v>
      </c>
      <c r="E69">
        <f t="shared" ca="1" si="33"/>
        <v>6</v>
      </c>
      <c r="F69">
        <f t="shared" ca="1" si="34"/>
        <v>3.4641016151377544</v>
      </c>
      <c r="G69">
        <f t="shared" ca="1" si="35"/>
        <v>6.0621778264910713</v>
      </c>
      <c r="H69">
        <f t="shared" ca="1" si="36"/>
        <v>1.5597030236603087</v>
      </c>
      <c r="I69">
        <f t="shared" ca="1" si="37"/>
        <v>3.7416573867739413</v>
      </c>
      <c r="J69">
        <f t="shared" ca="1" si="38"/>
        <v>7.9352778739285723</v>
      </c>
      <c r="K69">
        <f t="shared" ca="1" si="39"/>
        <v>2.3025850929940459</v>
      </c>
      <c r="L69">
        <f t="shared" ca="1" si="40"/>
        <v>4.0073331852324712</v>
      </c>
      <c r="M69">
        <f t="shared" ca="1" si="41"/>
        <v>1.9459101490553132</v>
      </c>
      <c r="N69">
        <f t="shared" ca="1" si="42"/>
        <v>13951.21</v>
      </c>
      <c r="O69">
        <v>5000</v>
      </c>
      <c r="P69">
        <f t="shared" ca="1" si="43"/>
        <v>1932</v>
      </c>
      <c r="Q69">
        <f t="shared" ca="1" si="44"/>
        <v>1997</v>
      </c>
      <c r="R69">
        <f t="shared" ca="1" si="45"/>
        <v>4.4308167988433134</v>
      </c>
      <c r="S69">
        <f t="shared" ca="1" si="46"/>
        <v>84</v>
      </c>
      <c r="T69">
        <f t="shared" ca="1" si="47"/>
        <v>252</v>
      </c>
      <c r="U69">
        <f t="shared" ca="1" si="48"/>
        <v>19</v>
      </c>
      <c r="V69">
        <f t="shared" ca="1" si="30"/>
        <v>85.806179973983888</v>
      </c>
      <c r="W69">
        <f t="shared" ca="1" si="49"/>
        <v>84</v>
      </c>
      <c r="X69">
        <f t="shared" ca="1" si="31"/>
        <v>256</v>
      </c>
      <c r="Y69">
        <f t="shared" ca="1" si="32"/>
        <v>75.519704910775729</v>
      </c>
      <c r="Z69" t="str">
        <f t="shared" ca="1" si="50"/>
        <v>new double[]{7,3},</v>
      </c>
      <c r="AA69" t="str">
        <f t="shared" ca="1" si="51"/>
        <v>75.5197049107757,</v>
      </c>
    </row>
    <row r="70" spans="1:27" x14ac:dyDescent="0.25">
      <c r="A70">
        <f t="shared" ca="1" si="33"/>
        <v>10</v>
      </c>
      <c r="B70">
        <f t="shared" ca="1" si="33"/>
        <v>8</v>
      </c>
      <c r="C70">
        <f t="shared" ca="1" si="33"/>
        <v>3</v>
      </c>
      <c r="D70">
        <f t="shared" ca="1" si="33"/>
        <v>10</v>
      </c>
      <c r="E70">
        <f t="shared" ca="1" si="33"/>
        <v>5</v>
      </c>
      <c r="F70">
        <f t="shared" ca="1" si="34"/>
        <v>4.5825756949558398</v>
      </c>
      <c r="G70">
        <f t="shared" ca="1" si="35"/>
        <v>6.5319726474218083</v>
      </c>
      <c r="H70">
        <f t="shared" ca="1" si="36"/>
        <v>3.5959179422654248</v>
      </c>
      <c r="I70">
        <f t="shared" ca="1" si="37"/>
        <v>17.320508075688775</v>
      </c>
      <c r="J70">
        <f t="shared" ca="1" si="38"/>
        <v>22.69667817643084</v>
      </c>
      <c r="K70">
        <f t="shared" ca="1" si="39"/>
        <v>2.8903717578961645</v>
      </c>
      <c r="L70">
        <f t="shared" ca="1" si="40"/>
        <v>4.1431347263915326</v>
      </c>
      <c r="M70">
        <f t="shared" ca="1" si="41"/>
        <v>2.3025850929940459</v>
      </c>
      <c r="N70">
        <f t="shared" ca="1" si="42"/>
        <v>14762.3</v>
      </c>
      <c r="O70">
        <v>5000</v>
      </c>
      <c r="P70">
        <f t="shared" ca="1" si="43"/>
        <v>1898</v>
      </c>
      <c r="Q70">
        <f t="shared" ca="1" si="44"/>
        <v>3005</v>
      </c>
      <c r="R70">
        <f t="shared" ca="1" si="45"/>
        <v>5.7525726388256331</v>
      </c>
      <c r="S70">
        <f t="shared" ca="1" si="46"/>
        <v>315</v>
      </c>
      <c r="T70">
        <f t="shared" ca="1" si="47"/>
        <v>12000</v>
      </c>
      <c r="U70">
        <f t="shared" ca="1" si="48"/>
        <v>36</v>
      </c>
      <c r="V70">
        <f t="shared" ca="1" si="30"/>
        <v>108.20696342579112</v>
      </c>
      <c r="W70">
        <f t="shared" ca="1" si="49"/>
        <v>108</v>
      </c>
      <c r="X70">
        <f t="shared" ca="1" si="31"/>
        <v>12018</v>
      </c>
      <c r="Y70">
        <f t="shared" ca="1" si="32"/>
        <v>4419.8158053657917</v>
      </c>
      <c r="Z70" t="str">
        <f t="shared" ca="1" si="50"/>
        <v>new double[]{10,8},</v>
      </c>
      <c r="AA70" t="str">
        <f t="shared" ca="1" si="51"/>
        <v>4419.81580536579,</v>
      </c>
    </row>
    <row r="71" spans="1:27" x14ac:dyDescent="0.25">
      <c r="A71">
        <f t="shared" ca="1" si="33"/>
        <v>7</v>
      </c>
      <c r="B71">
        <f t="shared" ca="1" si="33"/>
        <v>4</v>
      </c>
      <c r="C71">
        <f t="shared" ca="1" si="33"/>
        <v>9</v>
      </c>
      <c r="D71">
        <f t="shared" ca="1" si="33"/>
        <v>8</v>
      </c>
      <c r="E71">
        <f t="shared" ca="1" si="33"/>
        <v>10</v>
      </c>
      <c r="F71">
        <f t="shared" ca="1" si="34"/>
        <v>4.4721359549995796</v>
      </c>
      <c r="G71">
        <f t="shared" ca="1" si="35"/>
        <v>1.0434983894999017</v>
      </c>
      <c r="H71">
        <f t="shared" ca="1" si="36"/>
        <v>0.7601916781289183</v>
      </c>
      <c r="I71">
        <f t="shared" ca="1" si="37"/>
        <v>22.449944320643649</v>
      </c>
      <c r="J71">
        <f t="shared" ca="1" si="38"/>
        <v>5.6187874575879233</v>
      </c>
      <c r="K71">
        <f t="shared" ca="1" si="39"/>
        <v>2.3978952727983707</v>
      </c>
      <c r="L71">
        <f t="shared" ca="1" si="40"/>
        <v>4.0253516907351496</v>
      </c>
      <c r="M71">
        <f t="shared" ca="1" si="41"/>
        <v>1.9459101490553132</v>
      </c>
      <c r="N71">
        <f t="shared" ca="1" si="42"/>
        <v>15031.31</v>
      </c>
      <c r="O71">
        <v>5000</v>
      </c>
      <c r="P71">
        <f t="shared" ca="1" si="43"/>
        <v>1694</v>
      </c>
      <c r="Q71">
        <f t="shared" ca="1" si="44"/>
        <v>9025</v>
      </c>
      <c r="R71">
        <f t="shared" ca="1" si="45"/>
        <v>5.8861040314501558</v>
      </c>
      <c r="S71">
        <f t="shared" ca="1" si="46"/>
        <v>360</v>
      </c>
      <c r="T71">
        <f t="shared" ca="1" si="47"/>
        <v>20160</v>
      </c>
      <c r="U71">
        <f t="shared" ca="1" si="48"/>
        <v>38</v>
      </c>
      <c r="V71">
        <f t="shared" ca="1" si="30"/>
        <v>814.54242509439325</v>
      </c>
      <c r="W71">
        <f t="shared" ca="1" si="49"/>
        <v>814.03089986991938</v>
      </c>
      <c r="X71">
        <f t="shared" ca="1" si="31"/>
        <v>20172</v>
      </c>
      <c r="Y71">
        <f t="shared" ca="1" si="32"/>
        <v>483226.31948172895</v>
      </c>
      <c r="Z71" t="str">
        <f t="shared" ca="1" si="50"/>
        <v>new double[]{7,4},</v>
      </c>
      <c r="AA71" t="str">
        <f t="shared" ca="1" si="51"/>
        <v>483226.319481729,</v>
      </c>
    </row>
    <row r="72" spans="1:27" x14ac:dyDescent="0.25">
      <c r="A72">
        <f t="shared" ca="1" si="33"/>
        <v>10</v>
      </c>
      <c r="B72">
        <f t="shared" ca="1" si="33"/>
        <v>6</v>
      </c>
      <c r="C72">
        <f t="shared" ca="1" si="33"/>
        <v>8</v>
      </c>
      <c r="D72">
        <f t="shared" ca="1" si="33"/>
        <v>6</v>
      </c>
      <c r="E72">
        <f t="shared" ca="1" si="33"/>
        <v>1</v>
      </c>
      <c r="F72">
        <f t="shared" ca="1" si="34"/>
        <v>4.8989794855663558</v>
      </c>
      <c r="G72">
        <f t="shared" ca="1" si="35"/>
        <v>8.6602540378443873</v>
      </c>
      <c r="H72">
        <f t="shared" ca="1" si="36"/>
        <v>3.5443808881436438</v>
      </c>
      <c r="I72">
        <f t="shared" ca="1" si="37"/>
        <v>21.908902300206645</v>
      </c>
      <c r="J72">
        <f t="shared" ca="1" si="38"/>
        <v>20.047979338533668</v>
      </c>
      <c r="K72">
        <f t="shared" ca="1" si="39"/>
        <v>2.7725887222397811</v>
      </c>
      <c r="L72">
        <f t="shared" ca="1" si="40"/>
        <v>4.1108738641733114</v>
      </c>
      <c r="M72">
        <f t="shared" ca="1" si="41"/>
        <v>2.3025850929940459</v>
      </c>
      <c r="N72">
        <f t="shared" ca="1" si="42"/>
        <v>14984.1</v>
      </c>
      <c r="O72">
        <v>5000</v>
      </c>
      <c r="P72">
        <f t="shared" ca="1" si="43"/>
        <v>1728</v>
      </c>
      <c r="Q72">
        <f t="shared" ca="1" si="44"/>
        <v>7965</v>
      </c>
      <c r="R72">
        <f t="shared" ca="1" si="45"/>
        <v>5.1239639794032588</v>
      </c>
      <c r="S72">
        <f t="shared" ca="1" si="46"/>
        <v>168</v>
      </c>
      <c r="T72">
        <f t="shared" ca="1" si="47"/>
        <v>2880</v>
      </c>
      <c r="U72">
        <f t="shared" ca="1" si="48"/>
        <v>31</v>
      </c>
      <c r="V72">
        <f t="shared" ca="1" si="30"/>
        <v>588.84509804001425</v>
      </c>
      <c r="W72">
        <f t="shared" ca="1" si="49"/>
        <v>588.77815125038364</v>
      </c>
      <c r="X72">
        <f t="shared" ca="1" si="31"/>
        <v>2892</v>
      </c>
      <c r="Y72">
        <f t="shared" ca="1" si="32"/>
        <v>217.4864375947727</v>
      </c>
      <c r="Z72" t="str">
        <f t="shared" ca="1" si="50"/>
        <v>new double[]{10,6},</v>
      </c>
      <c r="AA72" t="str">
        <f t="shared" ca="1" si="51"/>
        <v>217.486437594773,</v>
      </c>
    </row>
    <row r="73" spans="1:27" x14ac:dyDescent="0.25">
      <c r="A73">
        <f t="shared" ca="1" si="33"/>
        <v>8</v>
      </c>
      <c r="B73">
        <f t="shared" ca="1" si="33"/>
        <v>5</v>
      </c>
      <c r="C73">
        <f t="shared" ca="1" si="33"/>
        <v>10</v>
      </c>
      <c r="D73">
        <f t="shared" ca="1" si="33"/>
        <v>3</v>
      </c>
      <c r="E73">
        <f t="shared" ca="1" si="33"/>
        <v>8</v>
      </c>
      <c r="F73">
        <f t="shared" ca="1" si="34"/>
        <v>4.7958315233127191</v>
      </c>
      <c r="G73">
        <f t="shared" ca="1" si="35"/>
        <v>2.5819888974716112</v>
      </c>
      <c r="H73">
        <f t="shared" ca="1" si="36"/>
        <v>1.5691238242370478</v>
      </c>
      <c r="I73">
        <f t="shared" ca="1" si="37"/>
        <v>15.491933384829668</v>
      </c>
      <c r="J73">
        <f t="shared" ca="1" si="38"/>
        <v>10.391787702657901</v>
      </c>
      <c r="K73">
        <f t="shared" ca="1" si="39"/>
        <v>2.5649493574615367</v>
      </c>
      <c r="L73">
        <f t="shared" ca="1" si="40"/>
        <v>4.0604430105464191</v>
      </c>
      <c r="M73">
        <f t="shared" ca="1" si="41"/>
        <v>2.0794415416798357</v>
      </c>
      <c r="N73">
        <f t="shared" ca="1" si="42"/>
        <v>15105.94</v>
      </c>
      <c r="O73">
        <v>5000</v>
      </c>
      <c r="P73">
        <f t="shared" ca="1" si="43"/>
        <v>1660</v>
      </c>
      <c r="Q73">
        <f t="shared" ca="1" si="44"/>
        <v>10019</v>
      </c>
      <c r="R73">
        <f t="shared" ca="1" si="45"/>
        <v>5.5333894887275203</v>
      </c>
      <c r="S73">
        <f t="shared" ca="1" si="46"/>
        <v>253</v>
      </c>
      <c r="T73">
        <f t="shared" ca="1" si="47"/>
        <v>9600</v>
      </c>
      <c r="U73">
        <f t="shared" ca="1" si="48"/>
        <v>34</v>
      </c>
      <c r="V73">
        <f t="shared" ca="1" si="30"/>
        <v>1080.8164799306237</v>
      </c>
      <c r="W73">
        <f t="shared" ca="1" si="49"/>
        <v>1079.8169700377573</v>
      </c>
      <c r="X73">
        <f t="shared" ca="1" si="31"/>
        <v>9608</v>
      </c>
      <c r="Y73">
        <f t="shared" ca="1" si="32"/>
        <v>40825.241819401534</v>
      </c>
      <c r="Z73" t="str">
        <f t="shared" ca="1" si="50"/>
        <v>new double[]{8,5},</v>
      </c>
      <c r="AA73" t="str">
        <f t="shared" ca="1" si="51"/>
        <v>40825.2418194015,</v>
      </c>
    </row>
    <row r="74" spans="1:27" x14ac:dyDescent="0.25">
      <c r="A74">
        <f t="shared" ca="1" si="33"/>
        <v>2</v>
      </c>
      <c r="B74">
        <f t="shared" ca="1" si="33"/>
        <v>8</v>
      </c>
      <c r="C74">
        <f t="shared" ca="1" si="33"/>
        <v>4</v>
      </c>
      <c r="D74">
        <f t="shared" ca="1" si="33"/>
        <v>7</v>
      </c>
      <c r="E74">
        <f t="shared" ca="1" si="33"/>
        <v>5</v>
      </c>
      <c r="F74">
        <f t="shared" ca="1" si="34"/>
        <v>3.7416573867739413</v>
      </c>
      <c r="G74">
        <f t="shared" ca="1" si="35"/>
        <v>1.3522468075656264</v>
      </c>
      <c r="H74">
        <f t="shared" ca="1" si="36"/>
        <v>0.73286382647969284</v>
      </c>
      <c r="I74">
        <f t="shared" ca="1" si="37"/>
        <v>7.4833147735478827</v>
      </c>
      <c r="J74">
        <f t="shared" ca="1" si="38"/>
        <v>4.5934562195581563</v>
      </c>
      <c r="K74">
        <f t="shared" ca="1" si="39"/>
        <v>2.3025850929940459</v>
      </c>
      <c r="L74">
        <f t="shared" ca="1" si="40"/>
        <v>4.0073331852324712</v>
      </c>
      <c r="M74">
        <f t="shared" ca="1" si="41"/>
        <v>0.69314718055994529</v>
      </c>
      <c r="N74">
        <f t="shared" ca="1" si="42"/>
        <v>14802.36</v>
      </c>
      <c r="O74">
        <v>5000</v>
      </c>
      <c r="P74">
        <f t="shared" ca="1" si="43"/>
        <v>1864</v>
      </c>
      <c r="Q74">
        <f t="shared" ca="1" si="44"/>
        <v>3965</v>
      </c>
      <c r="R74">
        <f t="shared" ca="1" si="45"/>
        <v>5.1239639794032588</v>
      </c>
      <c r="S74">
        <f t="shared" ca="1" si="46"/>
        <v>168</v>
      </c>
      <c r="T74">
        <f t="shared" ca="1" si="47"/>
        <v>2240</v>
      </c>
      <c r="U74">
        <f t="shared" ca="1" si="48"/>
        <v>26</v>
      </c>
      <c r="V74">
        <f t="shared" ca="1" si="30"/>
        <v>144.51544993495972</v>
      </c>
      <c r="W74">
        <f t="shared" ca="1" si="49"/>
        <v>144.22549020007128</v>
      </c>
      <c r="X74">
        <f t="shared" ca="1" si="31"/>
        <v>2255</v>
      </c>
      <c r="Y74">
        <f t="shared" ca="1" si="32"/>
        <v>17577.352148872244</v>
      </c>
      <c r="Z74" t="str">
        <f t="shared" ca="1" si="50"/>
        <v>new double[]{2,8},</v>
      </c>
      <c r="AA74" t="str">
        <f t="shared" ca="1" si="51"/>
        <v>17577.3521488722,</v>
      </c>
    </row>
    <row r="75" spans="1:27" x14ac:dyDescent="0.25">
      <c r="A75">
        <f t="shared" ca="1" si="33"/>
        <v>8</v>
      </c>
      <c r="B75">
        <f t="shared" ca="1" si="33"/>
        <v>8</v>
      </c>
      <c r="C75">
        <f t="shared" ca="1" si="33"/>
        <v>2</v>
      </c>
      <c r="D75">
        <f t="shared" ca="1" si="33"/>
        <v>7</v>
      </c>
      <c r="E75">
        <f t="shared" ca="1" si="33"/>
        <v>1</v>
      </c>
      <c r="F75">
        <f t="shared" ca="1" si="34"/>
        <v>4.2426406871192848</v>
      </c>
      <c r="G75">
        <f t="shared" ca="1" si="35"/>
        <v>17.104719482395161</v>
      </c>
      <c r="H75">
        <f t="shared" ca="1" si="36"/>
        <v>4.6573712470519508</v>
      </c>
      <c r="I75">
        <f t="shared" ca="1" si="37"/>
        <v>10.583005244258363</v>
      </c>
      <c r="J75">
        <f t="shared" ca="1" si="38"/>
        <v>23.932697616436268</v>
      </c>
      <c r="K75">
        <f t="shared" ca="1" si="39"/>
        <v>2.7725887222397811</v>
      </c>
      <c r="L75">
        <f t="shared" ca="1" si="40"/>
        <v>4.1108738641733114</v>
      </c>
      <c r="M75">
        <f t="shared" ca="1" si="41"/>
        <v>2.0794415416798357</v>
      </c>
      <c r="N75">
        <f t="shared" ca="1" si="42"/>
        <v>14541.14</v>
      </c>
      <c r="O75">
        <v>5000</v>
      </c>
      <c r="P75">
        <f t="shared" ca="1" si="43"/>
        <v>1932</v>
      </c>
      <c r="Q75">
        <f t="shared" ca="1" si="44"/>
        <v>1963</v>
      </c>
      <c r="R75">
        <f t="shared" ca="1" si="45"/>
        <v>4.9698132995760007</v>
      </c>
      <c r="S75">
        <f t="shared" ca="1" si="46"/>
        <v>144</v>
      </c>
      <c r="T75">
        <f t="shared" ca="1" si="47"/>
        <v>896</v>
      </c>
      <c r="U75">
        <f t="shared" ca="1" si="48"/>
        <v>26</v>
      </c>
      <c r="V75">
        <f t="shared" ca="1" si="30"/>
        <v>84.903089986991944</v>
      </c>
      <c r="W75">
        <f t="shared" ca="1" si="49"/>
        <v>84.84509804001425</v>
      </c>
      <c r="X75">
        <f t="shared" ca="1" si="31"/>
        <v>911</v>
      </c>
      <c r="Y75">
        <f t="shared" ca="1" si="32"/>
        <v>2324.1288094771417</v>
      </c>
      <c r="Z75" t="str">
        <f t="shared" ca="1" si="50"/>
        <v>new double[]{8,8},</v>
      </c>
      <c r="AA75" t="str">
        <f t="shared" ca="1" si="51"/>
        <v>2324.12880947714,</v>
      </c>
    </row>
    <row r="76" spans="1:27" x14ac:dyDescent="0.25">
      <c r="A76">
        <f t="shared" ca="1" si="33"/>
        <v>4</v>
      </c>
      <c r="B76">
        <f t="shared" ca="1" si="33"/>
        <v>5</v>
      </c>
      <c r="C76">
        <f t="shared" ca="1" si="33"/>
        <v>5</v>
      </c>
      <c r="D76">
        <f t="shared" ca="1" si="33"/>
        <v>10</v>
      </c>
      <c r="E76">
        <f t="shared" ca="1" si="33"/>
        <v>4</v>
      </c>
      <c r="F76">
        <f t="shared" ca="1" si="34"/>
        <v>3.7416573867739413</v>
      </c>
      <c r="G76">
        <f t="shared" ca="1" si="35"/>
        <v>1.4142135623730949</v>
      </c>
      <c r="H76">
        <f t="shared" ca="1" si="36"/>
        <v>0.82842712474619007</v>
      </c>
      <c r="I76">
        <f t="shared" ca="1" si="37"/>
        <v>14.142135623730951</v>
      </c>
      <c r="J76">
        <f t="shared" ca="1" si="38"/>
        <v>5.3847199855738905</v>
      </c>
      <c r="K76">
        <f t="shared" ca="1" si="39"/>
        <v>2.1972245773362196</v>
      </c>
      <c r="L76">
        <f t="shared" ca="1" si="40"/>
        <v>3.9889840465642745</v>
      </c>
      <c r="M76">
        <f t="shared" ca="1" si="41"/>
        <v>1.3862943611198906</v>
      </c>
      <c r="N76">
        <f t="shared" ca="1" si="42"/>
        <v>14673.52</v>
      </c>
      <c r="O76">
        <v>5000</v>
      </c>
      <c r="P76">
        <f t="shared" ca="1" si="43"/>
        <v>1830</v>
      </c>
      <c r="Q76">
        <f t="shared" ca="1" si="44"/>
        <v>4971</v>
      </c>
      <c r="R76">
        <f t="shared" ca="1" si="45"/>
        <v>5.2781146592305168</v>
      </c>
      <c r="S76">
        <f t="shared" ca="1" si="46"/>
        <v>196</v>
      </c>
      <c r="T76">
        <f t="shared" ca="1" si="47"/>
        <v>4000</v>
      </c>
      <c r="U76">
        <f t="shared" ca="1" si="48"/>
        <v>28</v>
      </c>
      <c r="V76">
        <f t="shared" ca="1" si="30"/>
        <v>205.16557074063289</v>
      </c>
      <c r="W76">
        <f t="shared" ca="1" si="49"/>
        <v>205</v>
      </c>
      <c r="X76">
        <f t="shared" ca="1" si="31"/>
        <v>4015</v>
      </c>
      <c r="Y76">
        <f t="shared" ca="1" si="32"/>
        <v>34652.778753555998</v>
      </c>
      <c r="Z76" t="str">
        <f t="shared" ca="1" si="50"/>
        <v>new double[]{4,5},</v>
      </c>
      <c r="AA76" t="str">
        <f t="shared" ca="1" si="51"/>
        <v>34652.778753556,</v>
      </c>
    </row>
    <row r="77" spans="1:27" x14ac:dyDescent="0.25">
      <c r="A77">
        <f t="shared" ca="1" si="33"/>
        <v>8</v>
      </c>
      <c r="B77">
        <f t="shared" ca="1" si="33"/>
        <v>7</v>
      </c>
      <c r="C77">
        <f t="shared" ca="1" si="33"/>
        <v>1</v>
      </c>
      <c r="D77">
        <f t="shared" ca="1" si="33"/>
        <v>9</v>
      </c>
      <c r="E77">
        <f t="shared" ca="1" si="33"/>
        <v>9</v>
      </c>
      <c r="F77">
        <f t="shared" ca="1" si="34"/>
        <v>4</v>
      </c>
      <c r="G77">
        <f t="shared" ca="1" si="35"/>
        <v>6.2222222222222223</v>
      </c>
      <c r="H77">
        <f t="shared" ca="1" si="36"/>
        <v>2.9473684210526314</v>
      </c>
      <c r="I77">
        <f t="shared" ca="1" si="37"/>
        <v>8.4852813742385695</v>
      </c>
      <c r="J77">
        <f t="shared" ca="1" si="38"/>
        <v>17.5</v>
      </c>
      <c r="K77">
        <f t="shared" ca="1" si="39"/>
        <v>2.7080502011022101</v>
      </c>
      <c r="L77">
        <f t="shared" ca="1" si="40"/>
        <v>4.0943445622221004</v>
      </c>
      <c r="M77">
        <f t="shared" ca="1" si="41"/>
        <v>2.0794415416798357</v>
      </c>
      <c r="N77">
        <f t="shared" ca="1" si="42"/>
        <v>14456.74</v>
      </c>
      <c r="O77">
        <v>5000</v>
      </c>
      <c r="P77">
        <f t="shared" ca="1" si="43"/>
        <v>1966</v>
      </c>
      <c r="Q77">
        <f t="shared" ca="1" si="44"/>
        <v>1027</v>
      </c>
      <c r="R77">
        <f t="shared" ca="1" si="45"/>
        <v>5.6629604801359461</v>
      </c>
      <c r="S77">
        <f t="shared" ca="1" si="46"/>
        <v>288</v>
      </c>
      <c r="T77">
        <f t="shared" ca="1" si="47"/>
        <v>4536</v>
      </c>
      <c r="U77">
        <f t="shared" ca="1" si="48"/>
        <v>34</v>
      </c>
      <c r="V77">
        <f t="shared" ca="1" si="30"/>
        <v>86</v>
      </c>
      <c r="W77">
        <f t="shared" ca="1" si="49"/>
        <v>85.588182584953927</v>
      </c>
      <c r="X77">
        <f t="shared" ca="1" si="31"/>
        <v>4552</v>
      </c>
      <c r="Y77">
        <f t="shared" ca="1" si="32"/>
        <v>791.11485230437756</v>
      </c>
      <c r="Z77" t="str">
        <f t="shared" ca="1" si="50"/>
        <v>new double[]{8,7},</v>
      </c>
      <c r="AA77" t="str">
        <f t="shared" ca="1" si="51"/>
        <v>791.114852304378,</v>
      </c>
    </row>
    <row r="78" spans="1:27" x14ac:dyDescent="0.25">
      <c r="A78">
        <f t="shared" ca="1" si="33"/>
        <v>9</v>
      </c>
      <c r="B78">
        <f t="shared" ca="1" si="33"/>
        <v>4</v>
      </c>
      <c r="C78">
        <f t="shared" ca="1" si="33"/>
        <v>8</v>
      </c>
      <c r="D78">
        <f t="shared" ca="1" si="33"/>
        <v>8</v>
      </c>
      <c r="E78">
        <f t="shared" ca="1" si="33"/>
        <v>3</v>
      </c>
      <c r="F78">
        <f t="shared" ca="1" si="34"/>
        <v>4.5825756949558398</v>
      </c>
      <c r="G78">
        <f t="shared" ca="1" si="35"/>
        <v>2.598076211353316</v>
      </c>
      <c r="H78">
        <f t="shared" ca="1" si="36"/>
        <v>1.5090286149982246</v>
      </c>
      <c r="I78">
        <f t="shared" ca="1" si="37"/>
        <v>24</v>
      </c>
      <c r="J78">
        <f t="shared" ca="1" si="38"/>
        <v>9.7676370154351151</v>
      </c>
      <c r="K78">
        <f t="shared" ca="1" si="39"/>
        <v>2.5649493574615367</v>
      </c>
      <c r="L78">
        <f t="shared" ca="1" si="40"/>
        <v>4.0604430105464191</v>
      </c>
      <c r="M78">
        <f t="shared" ca="1" si="41"/>
        <v>2.1972245773362196</v>
      </c>
      <c r="N78">
        <f t="shared" ca="1" si="42"/>
        <v>14850.57</v>
      </c>
      <c r="O78">
        <v>5000</v>
      </c>
      <c r="P78">
        <f t="shared" ca="1" si="43"/>
        <v>1728</v>
      </c>
      <c r="Q78">
        <f t="shared" ca="1" si="44"/>
        <v>7982</v>
      </c>
      <c r="R78">
        <f t="shared" ca="1" si="45"/>
        <v>5.4424177105217932</v>
      </c>
      <c r="S78">
        <f t="shared" ca="1" si="46"/>
        <v>231</v>
      </c>
      <c r="T78">
        <f t="shared" ca="1" si="47"/>
        <v>6912</v>
      </c>
      <c r="U78">
        <f t="shared" ca="1" si="48"/>
        <v>32</v>
      </c>
      <c r="V78">
        <f t="shared" ca="1" si="30"/>
        <v>590.86272752831792</v>
      </c>
      <c r="W78">
        <f t="shared" ca="1" si="49"/>
        <v>590.7092699609758</v>
      </c>
      <c r="X78">
        <f t="shared" ca="1" si="31"/>
        <v>6924</v>
      </c>
      <c r="Y78">
        <f t="shared" ca="1" si="32"/>
        <v>24339.482904616023</v>
      </c>
      <c r="Z78" t="str">
        <f t="shared" ca="1" si="50"/>
        <v>new double[]{9,4},</v>
      </c>
      <c r="AA78" t="str">
        <f t="shared" ca="1" si="51"/>
        <v>24339.482904616,</v>
      </c>
    </row>
    <row r="79" spans="1:27" x14ac:dyDescent="0.25">
      <c r="A79">
        <f t="shared" ca="1" si="33"/>
        <v>3</v>
      </c>
      <c r="B79">
        <f t="shared" ca="1" si="33"/>
        <v>5</v>
      </c>
      <c r="C79">
        <f t="shared" ca="1" si="33"/>
        <v>5</v>
      </c>
      <c r="D79">
        <f t="shared" ca="1" si="33"/>
        <v>3</v>
      </c>
      <c r="E79">
        <f t="shared" ca="1" si="33"/>
        <v>4</v>
      </c>
      <c r="F79">
        <f t="shared" ca="1" si="34"/>
        <v>3.6055512754639891</v>
      </c>
      <c r="G79">
        <f t="shared" ca="1" si="35"/>
        <v>1.9364916731037083</v>
      </c>
      <c r="H79">
        <f t="shared" ca="1" si="36"/>
        <v>0.84526249034443746</v>
      </c>
      <c r="I79">
        <f t="shared" ca="1" si="37"/>
        <v>6.7082039324993694</v>
      </c>
      <c r="J79">
        <f t="shared" ca="1" si="38"/>
        <v>4.87868869112532</v>
      </c>
      <c r="K79">
        <f t="shared" ca="1" si="39"/>
        <v>2.0794415416798357</v>
      </c>
      <c r="L79">
        <f t="shared" ca="1" si="40"/>
        <v>3.970291913552122</v>
      </c>
      <c r="M79">
        <f t="shared" ca="1" si="41"/>
        <v>1.0986122886681098</v>
      </c>
      <c r="N79">
        <f t="shared" ca="1" si="42"/>
        <v>14510.29</v>
      </c>
      <c r="O79">
        <v>5000</v>
      </c>
      <c r="P79">
        <f t="shared" ca="1" si="43"/>
        <v>1830</v>
      </c>
      <c r="Q79">
        <f t="shared" ca="1" si="44"/>
        <v>4967</v>
      </c>
      <c r="R79">
        <f t="shared" ca="1" si="45"/>
        <v>4.5108595065168497</v>
      </c>
      <c r="S79">
        <f t="shared" ca="1" si="46"/>
        <v>91</v>
      </c>
      <c r="T79">
        <f t="shared" ca="1" si="47"/>
        <v>900</v>
      </c>
      <c r="U79">
        <f t="shared" ca="1" si="48"/>
        <v>20</v>
      </c>
      <c r="V79">
        <f t="shared" ca="1" si="30"/>
        <v>203.40823996531185</v>
      </c>
      <c r="W79">
        <f t="shared" ca="1" si="49"/>
        <v>202.90848501887865</v>
      </c>
      <c r="X79">
        <f t="shared" ca="1" si="31"/>
        <v>908</v>
      </c>
      <c r="Y79">
        <f t="shared" ca="1" si="32"/>
        <v>2678.897515343388</v>
      </c>
      <c r="Z79" t="str">
        <f t="shared" ca="1" si="50"/>
        <v>new double[]{3,5},</v>
      </c>
      <c r="AA79" t="str">
        <f t="shared" ca="1" si="51"/>
        <v>2678.89751534339,</v>
      </c>
    </row>
    <row r="80" spans="1:27" x14ac:dyDescent="0.25">
      <c r="A80">
        <f t="shared" ca="1" si="33"/>
        <v>8</v>
      </c>
      <c r="B80">
        <f t="shared" ca="1" si="33"/>
        <v>6</v>
      </c>
      <c r="C80">
        <f t="shared" ca="1" si="33"/>
        <v>4</v>
      </c>
      <c r="D80">
        <f t="shared" ca="1" si="33"/>
        <v>6</v>
      </c>
      <c r="E80">
        <f t="shared" ca="1" si="33"/>
        <v>1</v>
      </c>
      <c r="F80">
        <f t="shared" ca="1" si="34"/>
        <v>4.2426406871192848</v>
      </c>
      <c r="G80">
        <f t="shared" ca="1" si="35"/>
        <v>9.7979589711327133</v>
      </c>
      <c r="H80">
        <f t="shared" ca="1" si="36"/>
        <v>3.2216971670107224</v>
      </c>
      <c r="I80">
        <f t="shared" ca="1" si="37"/>
        <v>13.856406460551018</v>
      </c>
      <c r="J80">
        <f t="shared" ca="1" si="38"/>
        <v>17.204930389956729</v>
      </c>
      <c r="K80">
        <f t="shared" ca="1" si="39"/>
        <v>2.6390573296152584</v>
      </c>
      <c r="L80">
        <f t="shared" ca="1" si="40"/>
        <v>4.0775374439057197</v>
      </c>
      <c r="M80">
        <f t="shared" ca="1" si="41"/>
        <v>2.0794415416798357</v>
      </c>
      <c r="N80">
        <f t="shared" ca="1" si="42"/>
        <v>14539.84</v>
      </c>
      <c r="O80">
        <v>5000</v>
      </c>
      <c r="P80">
        <f t="shared" ca="1" si="43"/>
        <v>1864</v>
      </c>
      <c r="Q80">
        <f t="shared" ca="1" si="44"/>
        <v>3963</v>
      </c>
      <c r="R80">
        <f t="shared" ca="1" si="45"/>
        <v>4.836281906951478</v>
      </c>
      <c r="S80">
        <f t="shared" ca="1" si="46"/>
        <v>126</v>
      </c>
      <c r="T80">
        <f t="shared" ca="1" si="47"/>
        <v>1152</v>
      </c>
      <c r="U80">
        <f t="shared" ca="1" si="48"/>
        <v>25</v>
      </c>
      <c r="V80">
        <f t="shared" ca="1" si="30"/>
        <v>140.84509804001425</v>
      </c>
      <c r="W80">
        <f t="shared" ca="1" si="49"/>
        <v>140.77815125038364</v>
      </c>
      <c r="X80">
        <f t="shared" ca="1" si="31"/>
        <v>1164</v>
      </c>
      <c r="Y80">
        <f t="shared" ca="1" si="32"/>
        <v>508.7462994606019</v>
      </c>
      <c r="Z80" t="str">
        <f t="shared" ca="1" si="50"/>
        <v>new double[]{8,6},</v>
      </c>
      <c r="AA80" t="str">
        <f t="shared" ca="1" si="51"/>
        <v>508.746299460602,</v>
      </c>
    </row>
    <row r="81" spans="1:27" x14ac:dyDescent="0.25">
      <c r="A81">
        <f t="shared" ca="1" si="33"/>
        <v>6</v>
      </c>
      <c r="B81">
        <f t="shared" ca="1" si="33"/>
        <v>1</v>
      </c>
      <c r="C81">
        <f t="shared" ca="1" si="33"/>
        <v>6</v>
      </c>
      <c r="D81">
        <f t="shared" ca="1" si="33"/>
        <v>5</v>
      </c>
      <c r="E81">
        <f t="shared" ca="1" si="33"/>
        <v>8</v>
      </c>
      <c r="F81">
        <f t="shared" ca="1" si="34"/>
        <v>3.6055512754639891</v>
      </c>
      <c r="G81">
        <f t="shared" ca="1" si="35"/>
        <v>0.3872983346207417</v>
      </c>
      <c r="H81">
        <f t="shared" ca="1" si="36"/>
        <v>0.23536857363555719</v>
      </c>
      <c r="I81">
        <f t="shared" ca="1" si="37"/>
        <v>13.416407864998739</v>
      </c>
      <c r="J81">
        <f t="shared" ca="1" si="38"/>
        <v>1.558768155398685</v>
      </c>
      <c r="K81">
        <f t="shared" ca="1" si="39"/>
        <v>1.9459101490553132</v>
      </c>
      <c r="L81">
        <f t="shared" ca="1" si="40"/>
        <v>3.9512437185814275</v>
      </c>
      <c r="M81">
        <f t="shared" ca="1" si="41"/>
        <v>1.791759469228055</v>
      </c>
      <c r="N81">
        <f t="shared" ca="1" si="42"/>
        <v>14308.28</v>
      </c>
      <c r="O81">
        <v>5000</v>
      </c>
      <c r="P81">
        <f t="shared" ca="1" si="43"/>
        <v>1796</v>
      </c>
      <c r="Q81">
        <f t="shared" ca="1" si="44"/>
        <v>6003</v>
      </c>
      <c r="R81">
        <f t="shared" ca="1" si="45"/>
        <v>5.1298987149230735</v>
      </c>
      <c r="S81">
        <f t="shared" ca="1" si="46"/>
        <v>169</v>
      </c>
      <c r="T81">
        <f t="shared" ca="1" si="47"/>
        <v>1440</v>
      </c>
      <c r="U81">
        <f t="shared" ca="1" si="48"/>
        <v>26</v>
      </c>
      <c r="V81">
        <f t="shared" ca="1" si="30"/>
        <v>298.22521000306915</v>
      </c>
      <c r="W81">
        <f t="shared" ca="1" si="49"/>
        <v>297.59176003468815</v>
      </c>
      <c r="X81">
        <f t="shared" ca="1" si="31"/>
        <v>1446</v>
      </c>
      <c r="Y81">
        <f t="shared" ca="1" si="32"/>
        <v>55134.314799431668</v>
      </c>
      <c r="Z81" t="str">
        <f t="shared" ca="1" si="50"/>
        <v>new double[]{6,1},</v>
      </c>
      <c r="AA81" t="str">
        <f t="shared" ca="1" si="51"/>
        <v>55134.3147994317,</v>
      </c>
    </row>
    <row r="82" spans="1:27" x14ac:dyDescent="0.25">
      <c r="A82">
        <f t="shared" ca="1" si="33"/>
        <v>3</v>
      </c>
      <c r="B82">
        <f t="shared" ca="1" si="33"/>
        <v>4</v>
      </c>
      <c r="C82">
        <f t="shared" ca="1" si="33"/>
        <v>2</v>
      </c>
      <c r="D82">
        <f t="shared" ca="1" si="33"/>
        <v>5</v>
      </c>
      <c r="E82">
        <f t="shared" ca="1" si="33"/>
        <v>4</v>
      </c>
      <c r="F82">
        <f t="shared" ca="1" si="34"/>
        <v>3</v>
      </c>
      <c r="G82">
        <f t="shared" ca="1" si="35"/>
        <v>1.8973665961010275</v>
      </c>
      <c r="H82">
        <f t="shared" ca="1" si="36"/>
        <v>0.73508893593264824</v>
      </c>
      <c r="I82">
        <f t="shared" ca="1" si="37"/>
        <v>5.4772255750516612</v>
      </c>
      <c r="J82">
        <f t="shared" ca="1" si="38"/>
        <v>4.0921336637210404</v>
      </c>
      <c r="K82">
        <f t="shared" ca="1" si="39"/>
        <v>1.9459101490553132</v>
      </c>
      <c r="L82">
        <f t="shared" ca="1" si="40"/>
        <v>3.9512437185814275</v>
      </c>
      <c r="M82">
        <f t="shared" ca="1" si="41"/>
        <v>1.0986122886681098</v>
      </c>
      <c r="N82">
        <f t="shared" ca="1" si="42"/>
        <v>14123.89</v>
      </c>
      <c r="O82">
        <v>5000</v>
      </c>
      <c r="P82">
        <f t="shared" ca="1" si="43"/>
        <v>1932</v>
      </c>
      <c r="Q82">
        <f t="shared" ca="1" si="44"/>
        <v>1967</v>
      </c>
      <c r="R82">
        <f t="shared" ca="1" si="45"/>
        <v>4.3944491546724391</v>
      </c>
      <c r="S82">
        <f t="shared" ca="1" si="46"/>
        <v>81</v>
      </c>
      <c r="T82">
        <f t="shared" ca="1" si="47"/>
        <v>480</v>
      </c>
      <c r="U82">
        <f t="shared" ca="1" si="48"/>
        <v>18</v>
      </c>
      <c r="V82">
        <f t="shared" ca="1" si="30"/>
        <v>87.112605001534575</v>
      </c>
      <c r="W82">
        <f t="shared" ca="1" si="49"/>
        <v>86.795880017344075</v>
      </c>
      <c r="X82">
        <f t="shared" ca="1" si="31"/>
        <v>489</v>
      </c>
      <c r="Y82">
        <f t="shared" ca="1" si="32"/>
        <v>1176.5497582462517</v>
      </c>
      <c r="Z82" t="str">
        <f t="shared" ca="1" si="50"/>
        <v>new double[]{3,4},</v>
      </c>
      <c r="AA82" t="str">
        <f t="shared" ca="1" si="51"/>
        <v>1176.54975824625,</v>
      </c>
    </row>
    <row r="83" spans="1:27" x14ac:dyDescent="0.25">
      <c r="A83">
        <f t="shared" ca="1" si="33"/>
        <v>5</v>
      </c>
      <c r="B83">
        <f t="shared" ca="1" si="33"/>
        <v>9</v>
      </c>
      <c r="C83">
        <f t="shared" ca="1" si="33"/>
        <v>4</v>
      </c>
      <c r="D83">
        <f t="shared" ca="1" si="33"/>
        <v>7</v>
      </c>
      <c r="E83">
        <f t="shared" ca="1" si="33"/>
        <v>6</v>
      </c>
      <c r="F83">
        <f t="shared" ca="1" si="34"/>
        <v>4.2426406871192848</v>
      </c>
      <c r="G83">
        <f t="shared" ca="1" si="35"/>
        <v>3.4718253741470679</v>
      </c>
      <c r="H83">
        <f t="shared" ca="1" si="36"/>
        <v>1.9598038655398149</v>
      </c>
      <c r="I83">
        <f t="shared" ca="1" si="37"/>
        <v>11.832159566199232</v>
      </c>
      <c r="J83">
        <f t="shared" ca="1" si="38"/>
        <v>12.51338884053442</v>
      </c>
      <c r="K83">
        <f t="shared" ca="1" si="39"/>
        <v>2.6390573296152584</v>
      </c>
      <c r="L83">
        <f t="shared" ca="1" si="40"/>
        <v>4.0775374439057197</v>
      </c>
      <c r="M83">
        <f t="shared" ca="1" si="41"/>
        <v>1.6094379124341003</v>
      </c>
      <c r="N83">
        <f t="shared" ca="1" si="42"/>
        <v>14912.75</v>
      </c>
      <c r="O83">
        <v>5000</v>
      </c>
      <c r="P83">
        <f t="shared" ca="1" si="43"/>
        <v>1864</v>
      </c>
      <c r="Q83">
        <f t="shared" ca="1" si="44"/>
        <v>3985</v>
      </c>
      <c r="R83">
        <f t="shared" ca="1" si="45"/>
        <v>5.4553211153577017</v>
      </c>
      <c r="S83">
        <f t="shared" ca="1" si="46"/>
        <v>234</v>
      </c>
      <c r="T83">
        <f t="shared" ca="1" si="47"/>
        <v>7560</v>
      </c>
      <c r="U83">
        <f t="shared" ca="1" si="48"/>
        <v>31</v>
      </c>
      <c r="V83">
        <f t="shared" ca="1" si="30"/>
        <v>145.41853992195166</v>
      </c>
      <c r="W83">
        <f t="shared" ca="1" si="49"/>
        <v>145.07058824008556</v>
      </c>
      <c r="X83">
        <f t="shared" ca="1" si="31"/>
        <v>7576</v>
      </c>
      <c r="Y83">
        <f t="shared" ca="1" si="32"/>
        <v>17561.612033351485</v>
      </c>
      <c r="Z83" t="str">
        <f t="shared" ca="1" si="50"/>
        <v>new double[]{5,9},</v>
      </c>
      <c r="AA83" t="str">
        <f t="shared" ca="1" si="51"/>
        <v>17561.6120333515,</v>
      </c>
    </row>
    <row r="84" spans="1:27" x14ac:dyDescent="0.25">
      <c r="A84">
        <f t="shared" ca="1" si="33"/>
        <v>7</v>
      </c>
      <c r="B84">
        <f t="shared" ca="1" si="33"/>
        <v>9</v>
      </c>
      <c r="C84">
        <f t="shared" ca="1" si="33"/>
        <v>7</v>
      </c>
      <c r="D84">
        <f t="shared" ca="1" si="33"/>
        <v>10</v>
      </c>
      <c r="E84">
        <f t="shared" ca="1" si="33"/>
        <v>4</v>
      </c>
      <c r="F84">
        <f t="shared" ca="1" si="34"/>
        <v>4.7958315233127191</v>
      </c>
      <c r="G84">
        <f t="shared" ca="1" si="35"/>
        <v>3.76497011940334</v>
      </c>
      <c r="H84">
        <f t="shared" ca="1" si="36"/>
        <v>2.3566201857385289</v>
      </c>
      <c r="I84">
        <f t="shared" ca="1" si="37"/>
        <v>22.135943621178654</v>
      </c>
      <c r="J84">
        <f t="shared" ca="1" si="38"/>
        <v>15.855757693456416</v>
      </c>
      <c r="K84">
        <f t="shared" ca="1" si="39"/>
        <v>2.7725887222397811</v>
      </c>
      <c r="L84">
        <f t="shared" ca="1" si="40"/>
        <v>4.1108738641733114</v>
      </c>
      <c r="M84">
        <f t="shared" ca="1" si="41"/>
        <v>1.9459101490553132</v>
      </c>
      <c r="N84">
        <f t="shared" ca="1" si="42"/>
        <v>15295.91</v>
      </c>
      <c r="O84">
        <v>5000</v>
      </c>
      <c r="P84">
        <f t="shared" ca="1" si="43"/>
        <v>1762</v>
      </c>
      <c r="Q84">
        <f t="shared" ca="1" si="44"/>
        <v>6983</v>
      </c>
      <c r="R84">
        <f t="shared" ca="1" si="45"/>
        <v>5.7745515455444085</v>
      </c>
      <c r="S84">
        <f t="shared" ca="1" si="46"/>
        <v>322</v>
      </c>
      <c r="T84">
        <f t="shared" ca="1" si="47"/>
        <v>17640</v>
      </c>
      <c r="U84">
        <f t="shared" ca="1" si="48"/>
        <v>37</v>
      </c>
      <c r="V84">
        <f t="shared" ca="1" si="30"/>
        <v>423.16557074063292</v>
      </c>
      <c r="W84">
        <f t="shared" ca="1" si="49"/>
        <v>423</v>
      </c>
      <c r="X84">
        <f t="shared" ca="1" si="31"/>
        <v>17659</v>
      </c>
      <c r="Y84">
        <f t="shared" ca="1" si="32"/>
        <v>50228.155827205119</v>
      </c>
      <c r="Z84" t="str">
        <f t="shared" ca="1" si="50"/>
        <v>new double[]{7,9},</v>
      </c>
      <c r="AA84" t="str">
        <f t="shared" ca="1" si="51"/>
        <v>50228.1558272051,</v>
      </c>
    </row>
    <row r="85" spans="1:27" x14ac:dyDescent="0.25">
      <c r="A85">
        <f t="shared" ca="1" si="33"/>
        <v>9</v>
      </c>
      <c r="B85">
        <f t="shared" ca="1" si="33"/>
        <v>1</v>
      </c>
      <c r="C85">
        <f t="shared" ca="1" si="33"/>
        <v>5</v>
      </c>
      <c r="D85">
        <f t="shared" ca="1" si="33"/>
        <v>1</v>
      </c>
      <c r="E85">
        <f t="shared" ca="1" si="33"/>
        <v>2</v>
      </c>
      <c r="F85">
        <f t="shared" ca="1" si="34"/>
        <v>3.872983346207417</v>
      </c>
      <c r="G85">
        <f t="shared" ca="1" si="35"/>
        <v>2.8460498941515411</v>
      </c>
      <c r="H85">
        <f t="shared" ca="1" si="36"/>
        <v>0.683772233983162</v>
      </c>
      <c r="I85">
        <f t="shared" ca="1" si="37"/>
        <v>6.7082039324993694</v>
      </c>
      <c r="J85">
        <f t="shared" ca="1" si="38"/>
        <v>3.4400674577742696</v>
      </c>
      <c r="K85">
        <f t="shared" ca="1" si="39"/>
        <v>2.3025850929940459</v>
      </c>
      <c r="L85">
        <f t="shared" ca="1" si="40"/>
        <v>4.0073331852324712</v>
      </c>
      <c r="M85">
        <f t="shared" ca="1" si="41"/>
        <v>2.1972245773362196</v>
      </c>
      <c r="N85">
        <f t="shared" ca="1" si="42"/>
        <v>14044.47</v>
      </c>
      <c r="O85">
        <v>5000</v>
      </c>
      <c r="P85">
        <f t="shared" ca="1" si="43"/>
        <v>1830</v>
      </c>
      <c r="Q85">
        <f t="shared" ca="1" si="44"/>
        <v>4973</v>
      </c>
      <c r="R85">
        <f t="shared" ca="1" si="45"/>
        <v>3.8066624897703196</v>
      </c>
      <c r="S85">
        <f t="shared" ca="1" si="46"/>
        <v>45</v>
      </c>
      <c r="T85">
        <f t="shared" ca="1" si="47"/>
        <v>90</v>
      </c>
      <c r="U85">
        <f t="shared" ca="1" si="48"/>
        <v>18</v>
      </c>
      <c r="V85">
        <f t="shared" ca="1" si="30"/>
        <v>201.60205999132796</v>
      </c>
      <c r="W85">
        <f t="shared" ca="1" si="49"/>
        <v>201</v>
      </c>
      <c r="X85">
        <f t="shared" ca="1" si="31"/>
        <v>92</v>
      </c>
      <c r="Y85">
        <f t="shared" ca="1" si="32"/>
        <v>4.9419681545855658</v>
      </c>
      <c r="Z85" t="str">
        <f t="shared" ca="1" si="50"/>
        <v>new double[]{9,1},</v>
      </c>
      <c r="AA85" t="str">
        <f t="shared" ca="1" si="51"/>
        <v>4.94196815458557,</v>
      </c>
    </row>
    <row r="86" spans="1:27" x14ac:dyDescent="0.25">
      <c r="A86">
        <f t="shared" ca="1" si="33"/>
        <v>2</v>
      </c>
      <c r="B86">
        <f t="shared" ca="1" si="33"/>
        <v>3</v>
      </c>
      <c r="C86">
        <f t="shared" ca="1" si="33"/>
        <v>8</v>
      </c>
      <c r="D86">
        <f t="shared" ca="1" si="33"/>
        <v>2</v>
      </c>
      <c r="E86">
        <f t="shared" ca="1" si="33"/>
        <v>6</v>
      </c>
      <c r="F86">
        <f t="shared" ca="1" si="34"/>
        <v>3.6055512754639891</v>
      </c>
      <c r="G86">
        <f t="shared" ca="1" si="35"/>
        <v>0.61237243569579458</v>
      </c>
      <c r="H86">
        <f t="shared" ca="1" si="36"/>
        <v>0.30306154330093144</v>
      </c>
      <c r="I86">
        <f t="shared" ca="1" si="37"/>
        <v>5.6568542494923806</v>
      </c>
      <c r="J86">
        <f t="shared" ca="1" si="38"/>
        <v>1.8293821287114023</v>
      </c>
      <c r="K86">
        <f t="shared" ca="1" si="39"/>
        <v>1.6094379124341003</v>
      </c>
      <c r="L86">
        <f t="shared" ca="1" si="40"/>
        <v>3.912023005428146</v>
      </c>
      <c r="M86">
        <f t="shared" ca="1" si="41"/>
        <v>0.69314718055994529</v>
      </c>
      <c r="N86">
        <f t="shared" ca="1" si="42"/>
        <v>14639.86</v>
      </c>
      <c r="O86">
        <v>5000</v>
      </c>
      <c r="P86">
        <f t="shared" ca="1" si="43"/>
        <v>1728</v>
      </c>
      <c r="Q86">
        <f t="shared" ca="1" si="44"/>
        <v>7967</v>
      </c>
      <c r="R86">
        <f t="shared" ca="1" si="45"/>
        <v>4.6443908991413725</v>
      </c>
      <c r="S86">
        <f t="shared" ca="1" si="46"/>
        <v>104</v>
      </c>
      <c r="T86">
        <f t="shared" ca="1" si="47"/>
        <v>576</v>
      </c>
      <c r="U86">
        <f t="shared" ca="1" si="48"/>
        <v>21</v>
      </c>
      <c r="V86">
        <f t="shared" ca="1" si="30"/>
        <v>590.86272752831792</v>
      </c>
      <c r="W86">
        <f t="shared" ca="1" si="49"/>
        <v>589.80617997398383</v>
      </c>
      <c r="X86">
        <f t="shared" ca="1" si="31"/>
        <v>581</v>
      </c>
      <c r="Y86">
        <f t="shared" ca="1" si="32"/>
        <v>8331.5785883038006</v>
      </c>
      <c r="Z86" t="str">
        <f t="shared" ca="1" si="50"/>
        <v>new double[]{2,3},</v>
      </c>
      <c r="AA86" t="str">
        <f t="shared" ca="1" si="51"/>
        <v>8331.5785883038,</v>
      </c>
    </row>
    <row r="87" spans="1:27" x14ac:dyDescent="0.25">
      <c r="A87">
        <f t="shared" ca="1" si="33"/>
        <v>7</v>
      </c>
      <c r="B87">
        <f t="shared" ca="1" si="33"/>
        <v>10</v>
      </c>
      <c r="C87">
        <f t="shared" ca="1" si="33"/>
        <v>2</v>
      </c>
      <c r="D87">
        <f t="shared" ca="1" si="33"/>
        <v>1</v>
      </c>
      <c r="E87">
        <f t="shared" ca="1" si="33"/>
        <v>4</v>
      </c>
      <c r="F87">
        <f t="shared" ca="1" si="34"/>
        <v>4.358898943540674</v>
      </c>
      <c r="G87">
        <f t="shared" ca="1" si="35"/>
        <v>24.748737341529161</v>
      </c>
      <c r="H87">
        <f t="shared" ca="1" si="36"/>
        <v>5.456631535519203</v>
      </c>
      <c r="I87">
        <f t="shared" ca="1" si="37"/>
        <v>3.7416573867739413</v>
      </c>
      <c r="J87">
        <f t="shared" ca="1" si="38"/>
        <v>27.101921329515672</v>
      </c>
      <c r="K87">
        <f t="shared" ca="1" si="39"/>
        <v>2.8332133440562162</v>
      </c>
      <c r="L87">
        <f t="shared" ca="1" si="40"/>
        <v>4.1271343850450917</v>
      </c>
      <c r="M87">
        <f t="shared" ca="1" si="41"/>
        <v>1.9459101490553132</v>
      </c>
      <c r="N87">
        <f t="shared" ca="1" si="42"/>
        <v>14631.21</v>
      </c>
      <c r="O87">
        <v>5000</v>
      </c>
      <c r="P87">
        <f t="shared" ca="1" si="43"/>
        <v>1932</v>
      </c>
      <c r="Q87">
        <f t="shared" ca="1" si="44"/>
        <v>1983</v>
      </c>
      <c r="R87">
        <f t="shared" ca="1" si="45"/>
        <v>4.5538768916005408</v>
      </c>
      <c r="S87">
        <f t="shared" ca="1" si="46"/>
        <v>95</v>
      </c>
      <c r="T87">
        <f t="shared" ca="1" si="47"/>
        <v>560</v>
      </c>
      <c r="U87">
        <f t="shared" ca="1" si="48"/>
        <v>24</v>
      </c>
      <c r="V87">
        <f t="shared" ca="1" si="30"/>
        <v>85.204119982655925</v>
      </c>
      <c r="W87">
        <f t="shared" ca="1" si="49"/>
        <v>84</v>
      </c>
      <c r="X87">
        <f t="shared" ca="1" si="31"/>
        <v>571</v>
      </c>
      <c r="Y87">
        <f t="shared" ca="1" si="32"/>
        <v>3061.1657704001941</v>
      </c>
      <c r="Z87" t="str">
        <f t="shared" ca="1" si="50"/>
        <v>new double[]{7,10},</v>
      </c>
      <c r="AA87" t="str">
        <f t="shared" ca="1" si="51"/>
        <v>3061.16577040019,</v>
      </c>
    </row>
    <row r="88" spans="1:27" x14ac:dyDescent="0.25">
      <c r="A88">
        <f t="shared" ca="1" si="33"/>
        <v>7</v>
      </c>
      <c r="B88">
        <f t="shared" ca="1" si="33"/>
        <v>1</v>
      </c>
      <c r="C88">
        <f t="shared" ca="1" si="33"/>
        <v>5</v>
      </c>
      <c r="D88">
        <f t="shared" ca="1" si="33"/>
        <v>3</v>
      </c>
      <c r="E88">
        <f t="shared" ca="1" si="33"/>
        <v>9</v>
      </c>
      <c r="F88">
        <f t="shared" ca="1" si="34"/>
        <v>3.6055512754639891</v>
      </c>
      <c r="G88">
        <f t="shared" ca="1" si="35"/>
        <v>0.60246407607670927</v>
      </c>
      <c r="H88">
        <f t="shared" ca="1" si="36"/>
        <v>0.3237900077244501</v>
      </c>
      <c r="I88">
        <f t="shared" ca="1" si="37"/>
        <v>10.246950765959598</v>
      </c>
      <c r="J88">
        <f t="shared" ca="1" si="38"/>
        <v>2.0220139525290417</v>
      </c>
      <c r="K88">
        <f t="shared" ca="1" si="39"/>
        <v>2.0794415416798357</v>
      </c>
      <c r="L88">
        <f t="shared" ca="1" si="40"/>
        <v>3.970291913552122</v>
      </c>
      <c r="M88">
        <f t="shared" ca="1" si="41"/>
        <v>1.9459101490553132</v>
      </c>
      <c r="N88">
        <f t="shared" ca="1" si="42"/>
        <v>14160.81</v>
      </c>
      <c r="O88">
        <v>5000</v>
      </c>
      <c r="P88">
        <f t="shared" ca="1" si="43"/>
        <v>1830</v>
      </c>
      <c r="Q88">
        <f t="shared" ca="1" si="44"/>
        <v>5018</v>
      </c>
      <c r="R88">
        <f t="shared" ca="1" si="45"/>
        <v>5.0498560072495371</v>
      </c>
      <c r="S88">
        <f t="shared" ca="1" si="46"/>
        <v>156</v>
      </c>
      <c r="T88">
        <f t="shared" ca="1" si="47"/>
        <v>945</v>
      </c>
      <c r="U88">
        <f t="shared" ca="1" si="48"/>
        <v>25</v>
      </c>
      <c r="V88">
        <f t="shared" ca="1" si="30"/>
        <v>206.41853992195166</v>
      </c>
      <c r="W88">
        <f t="shared" ca="1" si="49"/>
        <v>205.29409129247696</v>
      </c>
      <c r="X88">
        <f t="shared" ca="1" si="31"/>
        <v>949</v>
      </c>
      <c r="Y88">
        <f t="shared" ca="1" si="32"/>
        <v>16828.529898086879</v>
      </c>
      <c r="Z88" t="str">
        <f t="shared" ca="1" si="50"/>
        <v>new double[]{7,1},</v>
      </c>
      <c r="AA88" t="str">
        <f t="shared" ca="1" si="51"/>
        <v>16828.5298980869,</v>
      </c>
    </row>
    <row r="89" spans="1:27" x14ac:dyDescent="0.25">
      <c r="A89">
        <f t="shared" ca="1" si="33"/>
        <v>8</v>
      </c>
      <c r="B89">
        <f t="shared" ca="1" si="33"/>
        <v>2</v>
      </c>
      <c r="C89">
        <f t="shared" ca="1" si="33"/>
        <v>3</v>
      </c>
      <c r="D89">
        <f t="shared" ca="1" si="33"/>
        <v>2</v>
      </c>
      <c r="E89">
        <f t="shared" ca="1" si="33"/>
        <v>3</v>
      </c>
      <c r="F89">
        <f t="shared" ca="1" si="34"/>
        <v>3.6055512754639891</v>
      </c>
      <c r="G89">
        <f t="shared" ca="1" si="35"/>
        <v>3.7712361663282539</v>
      </c>
      <c r="H89">
        <f t="shared" ca="1" si="36"/>
        <v>1.1233871830011153</v>
      </c>
      <c r="I89">
        <f t="shared" ca="1" si="37"/>
        <v>6.9282032302755088</v>
      </c>
      <c r="J89">
        <f t="shared" ca="1" si="38"/>
        <v>5.8731457731133361</v>
      </c>
      <c r="K89">
        <f t="shared" ca="1" si="39"/>
        <v>2.3025850929940459</v>
      </c>
      <c r="L89">
        <f t="shared" ca="1" si="40"/>
        <v>4.0073331852324712</v>
      </c>
      <c r="M89">
        <f t="shared" ca="1" si="41"/>
        <v>2.0794415416798357</v>
      </c>
      <c r="N89">
        <f t="shared" ca="1" si="42"/>
        <v>13955.64</v>
      </c>
      <c r="O89">
        <v>5000</v>
      </c>
      <c r="P89">
        <f t="shared" ca="1" si="43"/>
        <v>1898</v>
      </c>
      <c r="Q89">
        <f t="shared" ca="1" si="44"/>
        <v>2979</v>
      </c>
      <c r="R89">
        <f t="shared" ca="1" si="45"/>
        <v>4.1743872698956368</v>
      </c>
      <c r="S89">
        <f t="shared" ca="1" si="46"/>
        <v>65</v>
      </c>
      <c r="T89">
        <f t="shared" ca="1" si="47"/>
        <v>288</v>
      </c>
      <c r="U89">
        <f t="shared" ca="1" si="48"/>
        <v>18</v>
      </c>
      <c r="V89">
        <f t="shared" ca="1" si="30"/>
        <v>104.43136376415899</v>
      </c>
      <c r="W89">
        <f t="shared" ca="1" si="49"/>
        <v>103.90308998699194</v>
      </c>
      <c r="X89">
        <f t="shared" ca="1" si="31"/>
        <v>292</v>
      </c>
      <c r="Y89">
        <f t="shared" ca="1" si="32"/>
        <v>12.915342990376233</v>
      </c>
      <c r="Z89" t="str">
        <f t="shared" ca="1" si="50"/>
        <v>new double[]{8,2},</v>
      </c>
      <c r="AA89" t="str">
        <f t="shared" ca="1" si="51"/>
        <v>12.9153429903762,</v>
      </c>
    </row>
    <row r="90" spans="1:27" x14ac:dyDescent="0.25">
      <c r="A90">
        <f t="shared" ca="1" si="33"/>
        <v>7</v>
      </c>
      <c r="B90">
        <f t="shared" ca="1" si="33"/>
        <v>9</v>
      </c>
      <c r="C90">
        <f t="shared" ca="1" si="33"/>
        <v>8</v>
      </c>
      <c r="D90">
        <f t="shared" ca="1" si="33"/>
        <v>1</v>
      </c>
      <c r="E90">
        <f t="shared" ca="1" si="33"/>
        <v>7</v>
      </c>
      <c r="F90">
        <f t="shared" ca="1" si="34"/>
        <v>4.8989794855663558</v>
      </c>
      <c r="G90">
        <f t="shared" ca="1" si="35"/>
        <v>8.4187291202413679</v>
      </c>
      <c r="H90">
        <f t="shared" ca="1" si="36"/>
        <v>3.6034356651473498</v>
      </c>
      <c r="I90">
        <f t="shared" ca="1" si="37"/>
        <v>7.4833147735478827</v>
      </c>
      <c r="J90">
        <f t="shared" ca="1" si="38"/>
        <v>20.66704374770578</v>
      </c>
      <c r="K90">
        <f t="shared" ca="1" si="39"/>
        <v>2.7725887222397811</v>
      </c>
      <c r="L90">
        <f t="shared" ca="1" si="40"/>
        <v>4.1108738641733114</v>
      </c>
      <c r="M90">
        <f t="shared" ca="1" si="41"/>
        <v>1.9459101490553132</v>
      </c>
      <c r="N90">
        <f t="shared" ca="1" si="42"/>
        <v>15227.21</v>
      </c>
      <c r="O90">
        <v>5000</v>
      </c>
      <c r="P90">
        <f t="shared" ca="1" si="43"/>
        <v>1728</v>
      </c>
      <c r="Q90">
        <f t="shared" ca="1" si="44"/>
        <v>8004</v>
      </c>
      <c r="R90">
        <f t="shared" ca="1" si="45"/>
        <v>5.2574953720277815</v>
      </c>
      <c r="S90">
        <f t="shared" ca="1" si="46"/>
        <v>192</v>
      </c>
      <c r="T90">
        <f t="shared" ca="1" si="47"/>
        <v>3528</v>
      </c>
      <c r="U90">
        <f t="shared" ca="1" si="48"/>
        <v>32</v>
      </c>
      <c r="V90">
        <f t="shared" ca="1" si="30"/>
        <v>590.1072099696479</v>
      </c>
      <c r="W90">
        <f t="shared" ca="1" si="49"/>
        <v>588</v>
      </c>
      <c r="X90">
        <f t="shared" ca="1" si="31"/>
        <v>3538</v>
      </c>
      <c r="Y90">
        <f t="shared" ca="1" si="32"/>
        <v>6.1557961401066406</v>
      </c>
      <c r="Z90" t="str">
        <f t="shared" ca="1" si="50"/>
        <v>new double[]{7,9},</v>
      </c>
      <c r="AA90" t="str">
        <f t="shared" ca="1" si="51"/>
        <v>6.15579614010664,</v>
      </c>
    </row>
    <row r="91" spans="1:27" x14ac:dyDescent="0.25">
      <c r="A91">
        <f t="shared" ca="1" si="33"/>
        <v>6</v>
      </c>
      <c r="B91">
        <f t="shared" ca="1" si="33"/>
        <v>9</v>
      </c>
      <c r="C91">
        <f t="shared" ca="1" si="33"/>
        <v>2</v>
      </c>
      <c r="D91">
        <f t="shared" ca="1" si="33"/>
        <v>9</v>
      </c>
      <c r="E91">
        <f t="shared" ca="1" si="33"/>
        <v>8</v>
      </c>
      <c r="F91">
        <f t="shared" ca="1" si="34"/>
        <v>4.1231056256176606</v>
      </c>
      <c r="G91">
        <f t="shared" ca="1" si="35"/>
        <v>4.5</v>
      </c>
      <c r="H91">
        <f t="shared" ca="1" si="36"/>
        <v>2.4545454545454546</v>
      </c>
      <c r="I91">
        <f t="shared" ca="1" si="37"/>
        <v>10.392304845413264</v>
      </c>
      <c r="J91">
        <f t="shared" ca="1" si="38"/>
        <v>15.428571428571429</v>
      </c>
      <c r="K91">
        <f t="shared" ca="1" si="39"/>
        <v>2.7080502011022101</v>
      </c>
      <c r="L91">
        <f t="shared" ca="1" si="40"/>
        <v>4.0943445622221004</v>
      </c>
      <c r="M91">
        <f t="shared" ca="1" si="41"/>
        <v>1.791759469228055</v>
      </c>
      <c r="N91">
        <f t="shared" ca="1" si="42"/>
        <v>14757.48</v>
      </c>
      <c r="O91">
        <v>5000</v>
      </c>
      <c r="P91">
        <f t="shared" ca="1" si="43"/>
        <v>1932</v>
      </c>
      <c r="Q91">
        <f t="shared" ca="1" si="44"/>
        <v>2003</v>
      </c>
      <c r="R91">
        <f t="shared" ca="1" si="45"/>
        <v>5.6664266881124323</v>
      </c>
      <c r="S91">
        <f t="shared" ca="1" si="46"/>
        <v>289</v>
      </c>
      <c r="T91">
        <f t="shared" ca="1" si="47"/>
        <v>7776</v>
      </c>
      <c r="U91">
        <f t="shared" ca="1" si="48"/>
        <v>34</v>
      </c>
      <c r="V91">
        <f t="shared" ca="1" si="30"/>
        <v>92</v>
      </c>
      <c r="W91">
        <f t="shared" ca="1" si="49"/>
        <v>91.633940075514602</v>
      </c>
      <c r="X91">
        <f t="shared" ca="1" si="31"/>
        <v>7794</v>
      </c>
      <c r="Y91">
        <f t="shared" ca="1" si="32"/>
        <v>9630.5700000620382</v>
      </c>
      <c r="Z91" t="str">
        <f t="shared" ca="1" si="50"/>
        <v>new double[]{6,9},</v>
      </c>
      <c r="AA91" t="str">
        <f t="shared" ca="1" si="51"/>
        <v>9630.57000006204,</v>
      </c>
    </row>
    <row r="92" spans="1:27" x14ac:dyDescent="0.25">
      <c r="A92">
        <f t="shared" ca="1" si="33"/>
        <v>9</v>
      </c>
      <c r="B92">
        <f t="shared" ca="1" si="33"/>
        <v>3</v>
      </c>
      <c r="C92">
        <f t="shared" ca="1" si="33"/>
        <v>10</v>
      </c>
      <c r="D92">
        <f t="shared" ca="1" si="33"/>
        <v>9</v>
      </c>
      <c r="E92">
        <f t="shared" ca="1" si="33"/>
        <v>6</v>
      </c>
      <c r="F92">
        <f t="shared" ca="1" si="34"/>
        <v>4.6904157598234297</v>
      </c>
      <c r="G92">
        <f t="shared" ca="1" si="35"/>
        <v>1.1618950038622251</v>
      </c>
      <c r="H92">
        <f t="shared" ca="1" si="36"/>
        <v>0.81232568655818527</v>
      </c>
      <c r="I92">
        <f t="shared" ca="1" si="37"/>
        <v>28.460498941515414</v>
      </c>
      <c r="J92">
        <f t="shared" ca="1" si="38"/>
        <v>5.839365532365032</v>
      </c>
      <c r="K92">
        <f t="shared" ca="1" si="39"/>
        <v>2.4849066497880004</v>
      </c>
      <c r="L92">
        <f t="shared" ca="1" si="40"/>
        <v>4.0430512678345503</v>
      </c>
      <c r="M92">
        <f t="shared" ca="1" si="41"/>
        <v>2.1972245773362196</v>
      </c>
      <c r="N92">
        <f t="shared" ca="1" si="42"/>
        <v>15025.87</v>
      </c>
      <c r="O92">
        <v>5000</v>
      </c>
      <c r="P92">
        <f t="shared" ca="1" si="43"/>
        <v>1660</v>
      </c>
      <c r="Q92">
        <f t="shared" ca="1" si="44"/>
        <v>10009</v>
      </c>
      <c r="R92">
        <f t="shared" ca="1" si="45"/>
        <v>5.7990926544605257</v>
      </c>
      <c r="S92">
        <f t="shared" ca="1" si="46"/>
        <v>330</v>
      </c>
      <c r="T92">
        <f t="shared" ca="1" si="47"/>
        <v>14580</v>
      </c>
      <c r="U92">
        <f t="shared" ca="1" si="48"/>
        <v>37</v>
      </c>
      <c r="V92">
        <f t="shared" ca="1" si="30"/>
        <v>1082</v>
      </c>
      <c r="W92">
        <f t="shared" ca="1" si="49"/>
        <v>1081.7254550566358</v>
      </c>
      <c r="X92">
        <f t="shared" ca="1" si="31"/>
        <v>14592</v>
      </c>
      <c r="Y92">
        <f t="shared" ca="1" si="32"/>
        <v>262414.43732267717</v>
      </c>
      <c r="Z92" t="str">
        <f t="shared" ca="1" si="50"/>
        <v>new double[]{9,3},</v>
      </c>
      <c r="AA92" t="str">
        <f t="shared" ca="1" si="51"/>
        <v>262414.437322677,</v>
      </c>
    </row>
    <row r="93" spans="1:27" x14ac:dyDescent="0.25">
      <c r="A93">
        <f t="shared" ca="1" si="33"/>
        <v>1</v>
      </c>
      <c r="B93">
        <f t="shared" ca="1" si="33"/>
        <v>10</v>
      </c>
      <c r="C93">
        <f t="shared" ca="1" si="33"/>
        <v>9</v>
      </c>
      <c r="D93">
        <f t="shared" ca="1" si="33"/>
        <v>3</v>
      </c>
      <c r="E93">
        <f t="shared" ca="1" si="33"/>
        <v>3</v>
      </c>
      <c r="F93">
        <f t="shared" ca="1" si="34"/>
        <v>4.4721359549995796</v>
      </c>
      <c r="G93">
        <f t="shared" ca="1" si="35"/>
        <v>1.1111111111111112</v>
      </c>
      <c r="H93">
        <f t="shared" ca="1" si="36"/>
        <v>0.52631578947368418</v>
      </c>
      <c r="I93">
        <f t="shared" ca="1" si="37"/>
        <v>5.196152422706632</v>
      </c>
      <c r="J93">
        <f t="shared" ca="1" si="38"/>
        <v>3.125</v>
      </c>
      <c r="K93">
        <f t="shared" ca="1" si="39"/>
        <v>2.3978952727983707</v>
      </c>
      <c r="L93">
        <f t="shared" ca="1" si="40"/>
        <v>4.0253516907351496</v>
      </c>
      <c r="M93">
        <f t="shared" ca="1" si="41"/>
        <v>0</v>
      </c>
      <c r="N93">
        <f t="shared" ca="1" si="42"/>
        <v>15444.03</v>
      </c>
      <c r="O93">
        <v>5000</v>
      </c>
      <c r="P93">
        <f t="shared" ca="1" si="43"/>
        <v>1694</v>
      </c>
      <c r="Q93">
        <f t="shared" ca="1" si="44"/>
        <v>8958</v>
      </c>
      <c r="R93">
        <f t="shared" ca="1" si="45"/>
        <v>4.7874917427820458</v>
      </c>
      <c r="S93">
        <f t="shared" ca="1" si="46"/>
        <v>120</v>
      </c>
      <c r="T93">
        <f t="shared" ca="1" si="47"/>
        <v>810</v>
      </c>
      <c r="U93">
        <f t="shared" ca="1" si="48"/>
        <v>26</v>
      </c>
      <c r="V93">
        <f t="shared" ca="1" si="30"/>
        <v>806.80617997398383</v>
      </c>
      <c r="W93">
        <f t="shared" ca="1" si="49"/>
        <v>806.43136376415896</v>
      </c>
      <c r="X93">
        <f t="shared" ca="1" si="31"/>
        <v>823</v>
      </c>
      <c r="Y93">
        <f t="shared" ca="1" si="32"/>
        <v>6228.6085882624184</v>
      </c>
      <c r="Z93" t="str">
        <f t="shared" ca="1" si="50"/>
        <v>new double[]{1,10},</v>
      </c>
      <c r="AA93" t="str">
        <f t="shared" ca="1" si="51"/>
        <v>6228.60858826242,</v>
      </c>
    </row>
    <row r="94" spans="1:27" x14ac:dyDescent="0.25">
      <c r="A94">
        <f t="shared" ca="1" si="33"/>
        <v>4</v>
      </c>
      <c r="B94">
        <f t="shared" ca="1" si="33"/>
        <v>1</v>
      </c>
      <c r="C94">
        <f t="shared" ca="1" si="33"/>
        <v>6</v>
      </c>
      <c r="D94">
        <f t="shared" ca="1" si="33"/>
        <v>5</v>
      </c>
      <c r="E94">
        <f t="shared" ca="1" si="33"/>
        <v>5</v>
      </c>
      <c r="F94">
        <f t="shared" ca="1" si="34"/>
        <v>3.3166247903553998</v>
      </c>
      <c r="G94">
        <f t="shared" ca="1" si="35"/>
        <v>0.32659863237109044</v>
      </c>
      <c r="H94">
        <f t="shared" ca="1" si="36"/>
        <v>0.17979589711327124</v>
      </c>
      <c r="I94">
        <f t="shared" ca="1" si="37"/>
        <v>10.954451150103322</v>
      </c>
      <c r="J94">
        <f t="shared" ca="1" si="38"/>
        <v>1.134833908821542</v>
      </c>
      <c r="K94">
        <f t="shared" ca="1" si="39"/>
        <v>1.6094379124341003</v>
      </c>
      <c r="L94">
        <f t="shared" ca="1" si="40"/>
        <v>3.912023005428146</v>
      </c>
      <c r="M94">
        <f t="shared" ca="1" si="41"/>
        <v>1.3862943611198906</v>
      </c>
      <c r="N94">
        <f t="shared" ca="1" si="42"/>
        <v>14278.02</v>
      </c>
      <c r="O94">
        <v>5000</v>
      </c>
      <c r="P94">
        <f t="shared" ca="1" si="43"/>
        <v>1796</v>
      </c>
      <c r="Q94">
        <f t="shared" ca="1" si="44"/>
        <v>5975</v>
      </c>
      <c r="R94">
        <f t="shared" ca="1" si="45"/>
        <v>4.7004803657924166</v>
      </c>
      <c r="S94">
        <f t="shared" ca="1" si="46"/>
        <v>110</v>
      </c>
      <c r="T94">
        <f t="shared" ca="1" si="47"/>
        <v>600</v>
      </c>
      <c r="U94">
        <f t="shared" ca="1" si="48"/>
        <v>21</v>
      </c>
      <c r="V94">
        <f t="shared" ca="1" si="30"/>
        <v>295.89075625191822</v>
      </c>
      <c r="W94">
        <f t="shared" ca="1" si="49"/>
        <v>295.49485002168012</v>
      </c>
      <c r="X94">
        <f t="shared" ca="1" si="31"/>
        <v>606</v>
      </c>
      <c r="Y94">
        <f t="shared" ca="1" si="32"/>
        <v>21506.961473718846</v>
      </c>
      <c r="Z94" t="str">
        <f t="shared" ca="1" si="50"/>
        <v>new double[]{4,1},</v>
      </c>
      <c r="AA94" t="str">
        <f t="shared" ca="1" si="51"/>
        <v>21506.9614737188,</v>
      </c>
    </row>
    <row r="95" spans="1:27" x14ac:dyDescent="0.25">
      <c r="A95">
        <f t="shared" ca="1" si="33"/>
        <v>7</v>
      </c>
      <c r="B95">
        <f t="shared" ca="1" si="33"/>
        <v>5</v>
      </c>
      <c r="C95">
        <f t="shared" ca="1" si="33"/>
        <v>4</v>
      </c>
      <c r="D95">
        <f t="shared" ca="1" si="33"/>
        <v>7</v>
      </c>
      <c r="E95">
        <f t="shared" ca="1" si="33"/>
        <v>1</v>
      </c>
      <c r="F95">
        <f t="shared" ca="1" si="34"/>
        <v>4</v>
      </c>
      <c r="G95">
        <f t="shared" ca="1" si="35"/>
        <v>6.6143782776614763</v>
      </c>
      <c r="H95">
        <f t="shared" ca="1" si="36"/>
        <v>2.2888528920205369</v>
      </c>
      <c r="I95">
        <f t="shared" ca="1" si="37"/>
        <v>14</v>
      </c>
      <c r="J95">
        <f t="shared" ca="1" si="38"/>
        <v>12.371205753003567</v>
      </c>
      <c r="K95">
        <f t="shared" ca="1" si="39"/>
        <v>2.4849066497880004</v>
      </c>
      <c r="L95">
        <f t="shared" ca="1" si="40"/>
        <v>4.0430512678345503</v>
      </c>
      <c r="M95">
        <f t="shared" ca="1" si="41"/>
        <v>1.9459101490553132</v>
      </c>
      <c r="N95">
        <f t="shared" ca="1" si="42"/>
        <v>14463.01</v>
      </c>
      <c r="O95">
        <v>5000</v>
      </c>
      <c r="P95">
        <f t="shared" ca="1" si="43"/>
        <v>1864</v>
      </c>
      <c r="Q95">
        <f t="shared" ca="1" si="44"/>
        <v>3962</v>
      </c>
      <c r="R95">
        <f t="shared" ca="1" si="45"/>
        <v>4.8520302639196169</v>
      </c>
      <c r="S95">
        <f t="shared" ca="1" si="46"/>
        <v>128</v>
      </c>
      <c r="T95">
        <f t="shared" ca="1" si="47"/>
        <v>980</v>
      </c>
      <c r="U95">
        <f t="shared" ca="1" si="48"/>
        <v>24</v>
      </c>
      <c r="V95">
        <f t="shared" ca="1" si="30"/>
        <v>140.90308998699194</v>
      </c>
      <c r="W95">
        <f t="shared" ca="1" si="49"/>
        <v>140.84509804001425</v>
      </c>
      <c r="X95">
        <f t="shared" ca="1" si="31"/>
        <v>992</v>
      </c>
      <c r="Y95">
        <f t="shared" ca="1" si="32"/>
        <v>13.331573643466717</v>
      </c>
      <c r="Z95" t="str">
        <f t="shared" ca="1" si="50"/>
        <v>new double[]{7,5},</v>
      </c>
      <c r="AA95" t="str">
        <f t="shared" ca="1" si="51"/>
        <v>13.3315736434667,</v>
      </c>
    </row>
    <row r="96" spans="1:27" x14ac:dyDescent="0.25">
      <c r="A96">
        <f t="shared" ca="1" si="33"/>
        <v>9</v>
      </c>
      <c r="B96">
        <f t="shared" ca="1" si="33"/>
        <v>3</v>
      </c>
      <c r="C96">
        <f t="shared" ca="1" si="33"/>
        <v>2</v>
      </c>
      <c r="D96">
        <f t="shared" ca="1" si="33"/>
        <v>3</v>
      </c>
      <c r="E96">
        <f t="shared" ca="1" si="33"/>
        <v>8</v>
      </c>
      <c r="F96">
        <f t="shared" ca="1" si="34"/>
        <v>3.7416573867739413</v>
      </c>
      <c r="G96">
        <f t="shared" ca="1" si="35"/>
        <v>3.897114317029974</v>
      </c>
      <c r="H96">
        <f t="shared" ca="1" si="36"/>
        <v>1.5949713996646397</v>
      </c>
      <c r="I96">
        <f t="shared" ca="1" si="37"/>
        <v>7.3484692283495345</v>
      </c>
      <c r="J96">
        <f t="shared" ca="1" si="38"/>
        <v>9.021590702340152</v>
      </c>
      <c r="K96">
        <f t="shared" ca="1" si="39"/>
        <v>2.4849066497880004</v>
      </c>
      <c r="L96">
        <f t="shared" ca="1" si="40"/>
        <v>4.0430512678345503</v>
      </c>
      <c r="M96">
        <f t="shared" ca="1" si="41"/>
        <v>2.1972245773362196</v>
      </c>
      <c r="N96">
        <f t="shared" ca="1" si="42"/>
        <v>14018.07</v>
      </c>
      <c r="O96">
        <v>5000</v>
      </c>
      <c r="P96">
        <f t="shared" ca="1" si="43"/>
        <v>1932</v>
      </c>
      <c r="Q96">
        <f t="shared" ca="1" si="44"/>
        <v>2027</v>
      </c>
      <c r="R96">
        <f t="shared" ca="1" si="45"/>
        <v>5.0369526024136295</v>
      </c>
      <c r="S96">
        <f t="shared" ca="1" si="46"/>
        <v>154</v>
      </c>
      <c r="T96">
        <f t="shared" ca="1" si="47"/>
        <v>1296</v>
      </c>
      <c r="U96">
        <f t="shared" ca="1" si="48"/>
        <v>25</v>
      </c>
      <c r="V96">
        <f t="shared" ca="1" si="30"/>
        <v>88.8164799306237</v>
      </c>
      <c r="W96">
        <f t="shared" ca="1" si="49"/>
        <v>87.816970037757301</v>
      </c>
      <c r="X96">
        <f t="shared" ca="1" si="31"/>
        <v>1302</v>
      </c>
      <c r="Y96">
        <f t="shared" ca="1" si="32"/>
        <v>441.72185404295175</v>
      </c>
      <c r="Z96" t="str">
        <f t="shared" ca="1" si="50"/>
        <v>new double[]{9,3},</v>
      </c>
      <c r="AA96" t="str">
        <f t="shared" ca="1" si="51"/>
        <v>441.721854042952,</v>
      </c>
    </row>
    <row r="97" spans="1:27" x14ac:dyDescent="0.25">
      <c r="A97">
        <f t="shared" ca="1" si="33"/>
        <v>8</v>
      </c>
      <c r="B97">
        <f t="shared" ca="1" si="33"/>
        <v>10</v>
      </c>
      <c r="C97">
        <f t="shared" ca="1" si="33"/>
        <v>7</v>
      </c>
      <c r="D97">
        <f t="shared" ca="1" si="33"/>
        <v>8</v>
      </c>
      <c r="E97">
        <f t="shared" ca="1" si="33"/>
        <v>10</v>
      </c>
      <c r="F97">
        <f t="shared" ca="1" si="34"/>
        <v>5</v>
      </c>
      <c r="G97">
        <f t="shared" ca="1" si="35"/>
        <v>3.3806170189140663</v>
      </c>
      <c r="H97">
        <f t="shared" ca="1" si="36"/>
        <v>2.3764033273736462</v>
      </c>
      <c r="I97">
        <f t="shared" ca="1" si="37"/>
        <v>21.166010488516726</v>
      </c>
      <c r="J97">
        <f t="shared" ca="1" si="38"/>
        <v>17.143719545766817</v>
      </c>
      <c r="K97">
        <f t="shared" ca="1" si="39"/>
        <v>2.8903717578961645</v>
      </c>
      <c r="L97">
        <f t="shared" ca="1" si="40"/>
        <v>4.1431347263915326</v>
      </c>
      <c r="M97">
        <f t="shared" ca="1" si="41"/>
        <v>2.0794415416798357</v>
      </c>
      <c r="N97">
        <f t="shared" ca="1" si="42"/>
        <v>15409.44</v>
      </c>
      <c r="O97">
        <v>5000</v>
      </c>
      <c r="P97">
        <f t="shared" ca="1" si="43"/>
        <v>1762</v>
      </c>
      <c r="Q97">
        <f t="shared" ca="1" si="44"/>
        <v>7035</v>
      </c>
      <c r="R97">
        <f t="shared" ca="1" si="45"/>
        <v>6.1092475827643655</v>
      </c>
      <c r="S97">
        <f t="shared" ca="1" si="46"/>
        <v>450</v>
      </c>
      <c r="T97">
        <f t="shared" ca="1" si="47"/>
        <v>44800</v>
      </c>
      <c r="U97">
        <f t="shared" ca="1" si="48"/>
        <v>43</v>
      </c>
      <c r="V97">
        <f t="shared" ca="1" si="30"/>
        <v>428.54242509439325</v>
      </c>
      <c r="W97">
        <f t="shared" ca="1" si="49"/>
        <v>428.03089986991944</v>
      </c>
      <c r="X97">
        <f t="shared" ca="1" si="31"/>
        <v>44818</v>
      </c>
      <c r="Y97">
        <f t="shared" ca="1" si="32"/>
        <v>234110.50864070666</v>
      </c>
      <c r="Z97" t="str">
        <f t="shared" ca="1" si="50"/>
        <v>new double[]{8,10},</v>
      </c>
      <c r="AA97" t="str">
        <f t="shared" ca="1" si="51"/>
        <v>234110.508640707,</v>
      </c>
    </row>
    <row r="98" spans="1:27" x14ac:dyDescent="0.25">
      <c r="A98">
        <f t="shared" ca="1" si="33"/>
        <v>3</v>
      </c>
      <c r="B98">
        <f t="shared" ca="1" si="33"/>
        <v>7</v>
      </c>
      <c r="C98">
        <f t="shared" ca="1" si="33"/>
        <v>6</v>
      </c>
      <c r="D98">
        <f t="shared" ca="1" si="33"/>
        <v>3</v>
      </c>
      <c r="E98">
        <f t="shared" ca="1" si="33"/>
        <v>8</v>
      </c>
      <c r="F98">
        <f t="shared" ca="1" si="34"/>
        <v>4</v>
      </c>
      <c r="G98">
        <f t="shared" ca="1" si="35"/>
        <v>1.75</v>
      </c>
      <c r="H98">
        <f t="shared" ca="1" si="36"/>
        <v>0.95454545454545459</v>
      </c>
      <c r="I98">
        <f t="shared" ca="1" si="37"/>
        <v>7.3484692283495345</v>
      </c>
      <c r="J98">
        <f t="shared" ca="1" si="38"/>
        <v>6</v>
      </c>
      <c r="K98">
        <f t="shared" ca="1" si="39"/>
        <v>2.3025850929940459</v>
      </c>
      <c r="L98">
        <f t="shared" ca="1" si="40"/>
        <v>4.0073331852324712</v>
      </c>
      <c r="M98">
        <f t="shared" ca="1" si="41"/>
        <v>1.0986122886681098</v>
      </c>
      <c r="N98">
        <f t="shared" ca="1" si="42"/>
        <v>14861.29</v>
      </c>
      <c r="O98">
        <v>5000</v>
      </c>
      <c r="P98">
        <f t="shared" ca="1" si="43"/>
        <v>1796</v>
      </c>
      <c r="Q98">
        <f t="shared" ca="1" si="44"/>
        <v>5979</v>
      </c>
      <c r="R98">
        <f t="shared" ca="1" si="45"/>
        <v>5.1704839950381514</v>
      </c>
      <c r="S98">
        <f t="shared" ca="1" si="46"/>
        <v>176</v>
      </c>
      <c r="T98">
        <f t="shared" ca="1" si="47"/>
        <v>3024</v>
      </c>
      <c r="U98">
        <f t="shared" ca="1" si="48"/>
        <v>27</v>
      </c>
      <c r="V98">
        <f t="shared" ca="1" si="30"/>
        <v>296.8164799306237</v>
      </c>
      <c r="W98">
        <f t="shared" ca="1" si="49"/>
        <v>295.8169700377573</v>
      </c>
      <c r="X98">
        <f t="shared" ca="1" si="31"/>
        <v>3034</v>
      </c>
      <c r="Y98">
        <f t="shared" ca="1" si="32"/>
        <v>17303.211297152469</v>
      </c>
      <c r="Z98" t="str">
        <f t="shared" ca="1" si="50"/>
        <v>new double[]{3,7},</v>
      </c>
      <c r="AA98" t="str">
        <f t="shared" ca="1" si="51"/>
        <v>17303.2112971525,</v>
      </c>
    </row>
    <row r="99" spans="1:27" x14ac:dyDescent="0.25">
      <c r="A99">
        <f t="shared" ca="1" si="33"/>
        <v>8</v>
      </c>
      <c r="B99">
        <f t="shared" ca="1" si="33"/>
        <v>9</v>
      </c>
      <c r="C99">
        <f t="shared" ca="1" si="33"/>
        <v>9</v>
      </c>
      <c r="D99">
        <f t="shared" ca="1" si="33"/>
        <v>5</v>
      </c>
      <c r="E99">
        <f t="shared" ca="1" si="33"/>
        <v>2</v>
      </c>
      <c r="F99">
        <f t="shared" ca="1" si="34"/>
        <v>5.0990195135927845</v>
      </c>
      <c r="G99">
        <f t="shared" ca="1" si="35"/>
        <v>7.5894663844041101</v>
      </c>
      <c r="H99">
        <f t="shared" ca="1" si="36"/>
        <v>3.6948025403630065</v>
      </c>
      <c r="I99">
        <f t="shared" ca="1" si="37"/>
        <v>18.973665961010276</v>
      </c>
      <c r="J99">
        <f t="shared" ca="1" si="38"/>
        <v>22.162825180037128</v>
      </c>
      <c r="K99">
        <f t="shared" ca="1" si="39"/>
        <v>2.8332133440562162</v>
      </c>
      <c r="L99">
        <f t="shared" ca="1" si="40"/>
        <v>4.1271343850450917</v>
      </c>
      <c r="M99">
        <f t="shared" ca="1" si="41"/>
        <v>2.0794415416798357</v>
      </c>
      <c r="N99">
        <f t="shared" ca="1" si="42"/>
        <v>15381.54</v>
      </c>
      <c r="O99">
        <v>5000</v>
      </c>
      <c r="P99">
        <f t="shared" ca="1" si="43"/>
        <v>1694</v>
      </c>
      <c r="Q99">
        <f t="shared" ca="1" si="44"/>
        <v>8971</v>
      </c>
      <c r="R99">
        <f t="shared" ca="1" si="45"/>
        <v>5.2040066870767951</v>
      </c>
      <c r="S99">
        <f t="shared" ca="1" si="46"/>
        <v>182</v>
      </c>
      <c r="T99">
        <f t="shared" ca="1" si="47"/>
        <v>6480</v>
      </c>
      <c r="U99">
        <f t="shared" ca="1" si="48"/>
        <v>33</v>
      </c>
      <c r="V99">
        <f t="shared" ca="1" si="30"/>
        <v>806.55630250076729</v>
      </c>
      <c r="W99">
        <f t="shared" ca="1" si="49"/>
        <v>806.39794000867209</v>
      </c>
      <c r="X99">
        <f t="shared" ca="1" si="31"/>
        <v>6494</v>
      </c>
      <c r="Y99">
        <f t="shared" ca="1" si="32"/>
        <v>488.66977921330613</v>
      </c>
      <c r="Z99" t="str">
        <f t="shared" ca="1" si="50"/>
        <v>new double[]{8,9},</v>
      </c>
      <c r="AA99" t="str">
        <f t="shared" ca="1" si="51"/>
        <v>488.669779213306,</v>
      </c>
    </row>
    <row r="100" spans="1:27" x14ac:dyDescent="0.25">
      <c r="A100">
        <f t="shared" ca="1" si="33"/>
        <v>3</v>
      </c>
      <c r="B100">
        <f t="shared" ca="1" si="33"/>
        <v>8</v>
      </c>
      <c r="C100">
        <f t="shared" ca="1" si="33"/>
        <v>5</v>
      </c>
      <c r="D100">
        <f t="shared" ca="1" si="33"/>
        <v>4</v>
      </c>
      <c r="E100">
        <f t="shared" ca="1" si="33"/>
        <v>3</v>
      </c>
      <c r="F100">
        <f t="shared" ca="1" si="34"/>
        <v>4</v>
      </c>
      <c r="G100">
        <f t="shared" ca="1" si="35"/>
        <v>3.0983866769659336</v>
      </c>
      <c r="H100">
        <f t="shared" ca="1" si="36"/>
        <v>1.3524199845510998</v>
      </c>
      <c r="I100">
        <f t="shared" ca="1" si="37"/>
        <v>7.745966692414834</v>
      </c>
      <c r="J100">
        <f t="shared" ca="1" si="38"/>
        <v>7.8059019058005115</v>
      </c>
      <c r="K100">
        <f t="shared" ca="1" si="39"/>
        <v>2.3978952727983707</v>
      </c>
      <c r="L100">
        <f t="shared" ca="1" si="40"/>
        <v>4.0253516907351496</v>
      </c>
      <c r="M100">
        <f t="shared" ca="1" si="41"/>
        <v>1.0986122886681098</v>
      </c>
      <c r="N100">
        <f t="shared" ca="1" si="42"/>
        <v>14823.59</v>
      </c>
      <c r="O100">
        <v>5000</v>
      </c>
      <c r="P100">
        <f t="shared" ca="1" si="43"/>
        <v>1830</v>
      </c>
      <c r="Q100">
        <f t="shared" ca="1" si="44"/>
        <v>4964</v>
      </c>
      <c r="R100">
        <f t="shared" ca="1" si="45"/>
        <v>4.7184988712950942</v>
      </c>
      <c r="S100">
        <f t="shared" ca="1" si="46"/>
        <v>112</v>
      </c>
      <c r="T100">
        <f t="shared" ca="1" si="47"/>
        <v>1440</v>
      </c>
      <c r="U100">
        <f t="shared" ca="1" si="48"/>
        <v>23</v>
      </c>
      <c r="V100">
        <f t="shared" ca="1" si="30"/>
        <v>203.09691001300806</v>
      </c>
      <c r="W100">
        <f t="shared" ca="1" si="49"/>
        <v>202.80617997398389</v>
      </c>
      <c r="X100">
        <f t="shared" ca="1" si="31"/>
        <v>1452</v>
      </c>
      <c r="Y100">
        <f t="shared" ca="1" si="32"/>
        <v>2098.9992362695129</v>
      </c>
      <c r="Z100" t="str">
        <f t="shared" ca="1" si="50"/>
        <v>new double[]{3,8},</v>
      </c>
      <c r="AA100" t="str">
        <f t="shared" ca="1" si="51"/>
        <v>2098.99923626951,</v>
      </c>
    </row>
    <row r="101" spans="1:27" x14ac:dyDescent="0.25">
      <c r="A101">
        <f t="shared" ca="1" si="33"/>
        <v>5</v>
      </c>
      <c r="B101">
        <f t="shared" ca="1" si="33"/>
        <v>2</v>
      </c>
      <c r="C101">
        <f t="shared" ca="1" si="33"/>
        <v>1</v>
      </c>
      <c r="D101">
        <f t="shared" ca="1" si="33"/>
        <v>3</v>
      </c>
      <c r="E101">
        <f t="shared" ca="1" si="33"/>
        <v>9</v>
      </c>
      <c r="F101">
        <f t="shared" ca="1" si="34"/>
        <v>2.8284271247461903</v>
      </c>
      <c r="G101">
        <f t="shared" ca="1" si="35"/>
        <v>1.9245008972987525</v>
      </c>
      <c r="H101">
        <f t="shared" ca="1" si="36"/>
        <v>0.65806131195799566</v>
      </c>
      <c r="I101">
        <f t="shared" ca="1" si="37"/>
        <v>3.872983346207417</v>
      </c>
      <c r="J101">
        <f t="shared" ca="1" si="38"/>
        <v>3.5465831827277627</v>
      </c>
      <c r="K101">
        <f t="shared" ca="1" si="39"/>
        <v>1.9459101490553132</v>
      </c>
      <c r="L101">
        <f t="shared" ca="1" si="40"/>
        <v>3.9512437185814275</v>
      </c>
      <c r="M101">
        <f t="shared" ca="1" si="41"/>
        <v>1.6094379124341003</v>
      </c>
      <c r="N101">
        <f t="shared" ca="1" si="42"/>
        <v>13816.55</v>
      </c>
      <c r="O101">
        <v>5000</v>
      </c>
      <c r="P101">
        <f t="shared" ca="1" si="43"/>
        <v>1966</v>
      </c>
      <c r="Q101">
        <f t="shared" ca="1" si="44"/>
        <v>1000</v>
      </c>
      <c r="R101">
        <f t="shared" ca="1" si="45"/>
        <v>4.5643481914678361</v>
      </c>
      <c r="S101">
        <f t="shared" ca="1" si="46"/>
        <v>96</v>
      </c>
      <c r="T101">
        <f t="shared" ca="1" si="47"/>
        <v>270</v>
      </c>
      <c r="U101">
        <f t="shared" ca="1" si="48"/>
        <v>20</v>
      </c>
      <c r="V101">
        <f t="shared" ca="1" si="30"/>
        <v>82.418539921951663</v>
      </c>
      <c r="W101">
        <f t="shared" ca="1" si="49"/>
        <v>81.294091292476963</v>
      </c>
      <c r="X101">
        <f t="shared" ca="1" si="31"/>
        <v>275</v>
      </c>
      <c r="Y101">
        <f t="shared" ca="1" si="32"/>
        <v>400.4348927787151</v>
      </c>
      <c r="Z101" t="str">
        <f t="shared" ca="1" si="50"/>
        <v>new double[]{5,2},</v>
      </c>
      <c r="AA101" t="str">
        <f t="shared" ca="1" si="51"/>
        <v>400.434892778715,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Sheet1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2022-07-22T14:29:28Z</dcterms:created>
  <dcterms:modified xsi:type="dcterms:W3CDTF">2022-08-30T13:44:31Z</dcterms:modified>
</cp:coreProperties>
</file>